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85" windowWidth="23520" windowHeight="7665"/>
  </bookViews>
  <sheets>
    <sheet name="пз" sheetId="11" r:id="rId1"/>
    <sheet name="ПЗ каз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wes940" localSheetId="0">#REF!</definedName>
    <definedName name="_____________________wes940">#REF!</definedName>
    <definedName name="____________________wes940" localSheetId="0">#REF!</definedName>
    <definedName name="____________________wes940">#REF!</definedName>
    <definedName name="___________________wes940" localSheetId="0">#REF!</definedName>
    <definedName name="___________________wes940">#REF!</definedName>
    <definedName name="_________________wes940" localSheetId="0">#REF!</definedName>
    <definedName name="_________________wes940">#REF!</definedName>
    <definedName name="________________wes940" localSheetId="0">#REF!</definedName>
    <definedName name="________________wes940">#REF!</definedName>
    <definedName name="_______________wes940" localSheetId="0">#REF!</definedName>
    <definedName name="_______________wes940">#REF!</definedName>
    <definedName name="______________wes940" localSheetId="0">#REF!</definedName>
    <definedName name="______________wes940">#REF!</definedName>
    <definedName name="_____________wes940" localSheetId="0">#REF!</definedName>
    <definedName name="_____________wes940">#REF!</definedName>
    <definedName name="____________wes940" localSheetId="0">#REF!</definedName>
    <definedName name="____________wes940">#REF!</definedName>
    <definedName name="___________wes940" localSheetId="0">#REF!</definedName>
    <definedName name="___________wes940">#REF!</definedName>
    <definedName name="__________wes940" localSheetId="0">#REF!</definedName>
    <definedName name="__________wes940">#REF!</definedName>
    <definedName name="_________wes940" localSheetId="0">#REF!</definedName>
    <definedName name="_________wes940">#REF!</definedName>
    <definedName name="_________wes941" localSheetId="0">#REF!</definedName>
    <definedName name="_________wes941">#REF!</definedName>
    <definedName name="_______wes940" localSheetId="0">#REF!</definedName>
    <definedName name="_______wes940">#REF!</definedName>
    <definedName name="_____wes940" localSheetId="0">#REF!</definedName>
    <definedName name="_____wes940">#REF!</definedName>
    <definedName name="____wes940" localSheetId="0">#REF!</definedName>
    <definedName name="____wes940">#REF!</definedName>
    <definedName name="___wes940" localSheetId="0">#REF!</definedName>
    <definedName name="___wes940">#REF!</definedName>
    <definedName name="__wes940" localSheetId="0">#REF!</definedName>
    <definedName name="__wes940">#REF!</definedName>
    <definedName name="_Fill" localSheetId="0" hidden="1">#REF!</definedName>
    <definedName name="_Fill" hidden="1">#REF!</definedName>
    <definedName name="_wes940" localSheetId="0">#REF!</definedName>
    <definedName name="_wes940">#REF!</definedName>
    <definedName name="_xlnm._FilterDatabase" localSheetId="0" hidden="1">пз!$A$10:$L$85</definedName>
    <definedName name="fdn">'[1]ремонт 25'!$B$10</definedName>
    <definedName name="II" localSheetId="0">[2]исп.см.!#REF!</definedName>
    <definedName name="II">[2]исп.см.!#REF!</definedName>
    <definedName name="Profit_Loss" localSheetId="0">#REF!</definedName>
    <definedName name="Profit_Loss">#REF!</definedName>
    <definedName name="Summ" localSheetId="0">#REF!</definedName>
    <definedName name="Summ">#REF!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ав" localSheetId="0">#REF!</definedName>
    <definedName name="ав">#REF!</definedName>
    <definedName name="апр" hidden="1">{#N/A,#N/A,FALSE,"Лист15"}</definedName>
    <definedName name="апрель" hidden="1">{#N/A,#N/A,FALSE,"Лист15"}</definedName>
    <definedName name="ара" hidden="1">{#N/A,#N/A,FALSE,"Лист15"}</definedName>
    <definedName name="_xlnm.Database" localSheetId="0">#REF!</definedName>
    <definedName name="_xlnm.Database">#REF!</definedName>
    <definedName name="БЛРаздел1">[3]Форма2!$C$19:$C$24,[3]Форма2!$E$19:$F$24,[3]Форма2!$D$26:$F$31,[3]Форма2!$C$33:$C$38,[3]Форма2!$E$33:$F$38,[3]Форма2!$D$40:$F$43,[3]Форма2!$C$45:$C$48,[3]Форма2!$E$45:$F$48,[3]Форма2!$C$19</definedName>
    <definedName name="БЛРаздел2">[3]Форма2!$C$51:$C$58,[3]Форма2!$E$51:$F$58,[3]Форма2!$C$60:$C$63,[3]Форма2!$E$60:$F$63,[3]Форма2!$C$65:$C$67,[3]Форма2!$E$65:$F$67,[3]Форма2!$C$51</definedName>
    <definedName name="БЛРаздел3">[3]Форма2!$C$70:$C$72,[3]Форма2!$D$73:$F$73,[3]Форма2!$E$70:$F$72,[3]Форма2!$C$75:$C$77,[3]Форма2!$E$75:$F$77,[3]Форма2!$C$79:$C$82,[3]Форма2!$E$79:$F$82,[3]Форма2!$C$84:$C$86,[3]Форма2!$E$84:$F$86,[3]Форма2!$C$88:$C$89,[3]Форма2!$E$88:$F$89,[3]Форма2!$C$70</definedName>
    <definedName name="БЛРаздел4">[3]Форма2!$E$106:$F$107,[3]Форма2!$C$106:$C$107,[3]Форма2!$E$102:$F$104,[3]Форма2!$C$102:$C$104,[3]Форма2!$C$97:$C$100,[3]Форма2!$E$97:$F$100,[3]Форма2!$E$92:$F$95,[3]Форма2!$C$92:$C$95,[3]Форма2!$C$92</definedName>
    <definedName name="БЛРаздел5">[3]Форма2!$C$113:$C$114,[3]Форма2!$D$110:$F$112,[3]Форма2!$E$113:$F$114,[3]Форма2!$D$115:$F$115,[3]Форма2!$D$117:$F$119,[3]Форма2!$D$121:$F$122,[3]Форма2!$D$124:$F$126,[3]Форма2!$D$110</definedName>
    <definedName name="БЛРаздел6">[3]Форма2!$D$129:$F$132,[3]Форма2!$D$134:$F$135,[3]Форма2!$D$137:$F$140,[3]Форма2!$D$142:$F$144,[3]Форма2!$D$146:$F$150,[3]Форма2!$D$152:$F$154,[3]Форма2!$D$156:$F$162,[3]Форма2!$D$129</definedName>
    <definedName name="БЛРаздел7">[3]Форма2!$D$179:$F$185,[3]Форма2!$D$175:$F$177,[3]Форма2!$D$165:$F$173,[3]Форма2!$D$165</definedName>
    <definedName name="БЛРаздел8">[3]Форма2!$E$200:$F$207,[3]Форма2!$C$200:$C$207,[3]Форма2!$E$189:$F$198,[3]Форма2!$C$189:$C$198,[3]Форма2!$E$188:$F$188,[3]Форма2!$C$188</definedName>
    <definedName name="БЛРаздел9">[3]Форма2!$E$234:$F$237,[3]Форма2!$C$234:$C$237,[3]Форма2!$E$224:$F$232,[3]Форма2!$C$224:$C$232,[3]Форма2!$E$223:$F$223,[3]Форма2!$C$223,[3]Форма2!$E$217:$F$221,[3]Форма2!$C$217:$C$221,[3]Форма2!$E$210:$F$215,[3]Форма2!$C$210:$C$215,[3]Форма2!$C$210</definedName>
    <definedName name="БПДанные">[3]Форма1!$C$22:$D$33,[3]Форма1!$C$36:$D$48,[3]Форма1!$C$22</definedName>
    <definedName name="в10" localSheetId="0">#REF!</definedName>
    <definedName name="в10">#REF!</definedName>
    <definedName name="выфф" localSheetId="0">#REF!</definedName>
    <definedName name="выфф">#REF!</definedName>
    <definedName name="год" localSheetId="0">[4]исп.см.!#REF!</definedName>
    <definedName name="год">[4]исп.см.!#REF!</definedName>
    <definedName name="д">'[5]ремонт 25'!$B$10</definedName>
    <definedName name="движение" hidden="1">{#N/A,#N/A,FALSE,"Лист15"}</definedName>
    <definedName name="_xlnm.Print_Titles" localSheetId="0">пз!$10:$10</definedName>
    <definedName name="кал" hidden="1">{#N/A,#N/A,FALSE,"Лист15"}</definedName>
    <definedName name="кап" localSheetId="0">[2]исп.см.!#REF!</definedName>
    <definedName name="кап">[2]исп.см.!#REF!</definedName>
    <definedName name="капрас" localSheetId="0">[6]исп.см.!#REF!</definedName>
    <definedName name="капрас">[6]исп.см.!#REF!</definedName>
    <definedName name="капрем" localSheetId="0">[2]исп.см.!#REF!</definedName>
    <definedName name="капрем">[2]исп.см.!#REF!</definedName>
    <definedName name="коммунальные" localSheetId="0" hidden="1">#REF!</definedName>
    <definedName name="коммунальные" hidden="1">#REF!</definedName>
    <definedName name="лист2" localSheetId="0">#REF!</definedName>
    <definedName name="лист2">#REF!</definedName>
    <definedName name="лордодлож" localSheetId="0">[7]исп.см.!#REF!</definedName>
    <definedName name="лордодлож">[7]исп.см.!#REF!</definedName>
    <definedName name="материалы" hidden="1">{#N/A,#N/A,FALSE,"Лист15"}</definedName>
    <definedName name="МКС" hidden="1">{#N/A,#N/A,FALSE,"Лист15"}</definedName>
    <definedName name="Область_печати_ИМ" localSheetId="0">#REF!</definedName>
    <definedName name="Область_печати_ИМ">#REF!</definedName>
    <definedName name="отредакт" localSheetId="0">#REF!</definedName>
    <definedName name="отредакт">#REF!</definedName>
    <definedName name="пз" localSheetId="0">#REF!</definedName>
    <definedName name="пз">#REF!</definedName>
    <definedName name="ПЗ12" localSheetId="0">#REF!</definedName>
    <definedName name="ПЗ12">#REF!</definedName>
    <definedName name="пре" hidden="1">{#N/A,#N/A,FALSE,"Лист15"}</definedName>
    <definedName name="про" localSheetId="0">#REF!</definedName>
    <definedName name="про">#REF!</definedName>
    <definedName name="пролграаммм" hidden="1">{#N/A,#N/A,FALSE,"Лист15"}</definedName>
    <definedName name="проч" localSheetId="0" hidden="1">#REF!</definedName>
    <definedName name="проч" hidden="1">#REF!</definedName>
    <definedName name="сайтт" localSheetId="0">[2]исп.см.!#REF!</definedName>
    <definedName name="сайтт">[2]исп.см.!#REF!</definedName>
    <definedName name="связ" hidden="1">{#N/A,#N/A,FALSE,"Лист15"}</definedName>
    <definedName name="связи" hidden="1">{#N/A,#N/A,FALSE,"Лист15"}</definedName>
    <definedName name="связь1" hidden="1">{#N/A,#N/A,FALSE,"Лист15"}</definedName>
    <definedName name="у" localSheetId="0" hidden="1">#REF!</definedName>
    <definedName name="у" hidden="1">#REF!</definedName>
  </definedNames>
  <calcPr calcId="145621"/>
</workbook>
</file>

<file path=xl/calcChain.xml><?xml version="1.0" encoding="utf-8"?>
<calcChain xmlns="http://schemas.openxmlformats.org/spreadsheetml/2006/main">
  <c r="I82" i="12" l="1"/>
  <c r="H82" i="12"/>
  <c r="I60" i="12"/>
  <c r="H60" i="12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H52" i="12"/>
  <c r="I52" i="12" s="1"/>
  <c r="H51" i="12"/>
  <c r="I51" i="12" s="1"/>
  <c r="H50" i="12"/>
  <c r="I50" i="12" s="1"/>
  <c r="H49" i="12"/>
  <c r="I49" i="12" s="1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I84" i="11"/>
  <c r="H84" i="11"/>
  <c r="I62" i="11"/>
  <c r="H62" i="11"/>
  <c r="H46" i="11"/>
  <c r="I46" i="11" s="1"/>
  <c r="H47" i="11"/>
  <c r="I47" i="11" s="1"/>
  <c r="H48" i="11"/>
  <c r="I48" i="11" s="1"/>
  <c r="H49" i="11"/>
  <c r="I49" i="11" s="1"/>
  <c r="H50" i="11"/>
  <c r="I50" i="11" s="1"/>
  <c r="H51" i="11"/>
  <c r="I51" i="11" s="1"/>
  <c r="H52" i="11"/>
  <c r="I52" i="11" s="1"/>
  <c r="H53" i="11"/>
  <c r="I53" i="11" s="1"/>
  <c r="H54" i="11"/>
  <c r="I54" i="11" s="1"/>
  <c r="H55" i="11"/>
  <c r="I55" i="11" s="1"/>
  <c r="H56" i="11"/>
  <c r="I56" i="11" s="1"/>
  <c r="H57" i="11"/>
  <c r="I57" i="11" s="1"/>
  <c r="H58" i="11"/>
  <c r="I58" i="11" s="1"/>
  <c r="H59" i="11"/>
  <c r="I59" i="11" s="1"/>
  <c r="H60" i="11"/>
  <c r="I60" i="11" s="1"/>
  <c r="H61" i="11"/>
  <c r="I61" i="11" s="1"/>
  <c r="H45" i="11"/>
  <c r="I45" i="11"/>
  <c r="H44" i="11"/>
  <c r="I44" i="11" s="1"/>
  <c r="I43" i="11"/>
  <c r="H43" i="11"/>
  <c r="I42" i="11"/>
  <c r="H42" i="11"/>
  <c r="I41" i="11"/>
  <c r="H41" i="11"/>
  <c r="I81" i="12" l="1"/>
  <c r="H81" i="12"/>
  <c r="H83" i="11"/>
  <c r="I25" i="12" l="1"/>
  <c r="H35" i="12"/>
  <c r="A34" i="12"/>
  <c r="H37" i="11" l="1"/>
  <c r="I79" i="12" l="1"/>
  <c r="I78" i="12"/>
  <c r="I80" i="11"/>
  <c r="I33" i="12" l="1"/>
  <c r="I35" i="11" l="1"/>
  <c r="I12" i="12" l="1"/>
  <c r="A32" i="12" l="1"/>
  <c r="I77" i="12" l="1"/>
  <c r="I79" i="11" l="1"/>
  <c r="I81" i="11"/>
  <c r="I77" i="11" l="1"/>
  <c r="I78" i="11"/>
  <c r="I75" i="12" l="1"/>
  <c r="I74" i="12"/>
  <c r="I73" i="12"/>
  <c r="I72" i="12"/>
  <c r="I71" i="12"/>
  <c r="I70" i="12"/>
  <c r="I69" i="12"/>
  <c r="I34" i="12"/>
  <c r="I66" i="12"/>
  <c r="I65" i="12"/>
  <c r="I64" i="12"/>
  <c r="I63" i="12"/>
  <c r="A31" i="12"/>
  <c r="I80" i="12"/>
  <c r="A30" i="12"/>
  <c r="I29" i="12"/>
  <c r="I26" i="12"/>
  <c r="I24" i="12"/>
  <c r="I23" i="12"/>
  <c r="I22" i="12"/>
  <c r="I19" i="12"/>
  <c r="I18" i="12"/>
  <c r="H13" i="12"/>
  <c r="H36" i="12" s="1"/>
  <c r="H12" i="12"/>
  <c r="I13" i="12" s="1"/>
  <c r="I35" i="12" l="1"/>
  <c r="I36" i="12" s="1"/>
  <c r="I15" i="11" l="1"/>
  <c r="H14" i="11"/>
  <c r="I82" i="11" l="1"/>
  <c r="I71" i="11"/>
  <c r="I66" i="11" l="1"/>
  <c r="I14" i="11"/>
  <c r="I31" i="11" l="1"/>
  <c r="I28" i="11" l="1"/>
  <c r="H38" i="11"/>
  <c r="H85" i="11" s="1"/>
  <c r="I76" i="11" l="1"/>
  <c r="I75" i="11" l="1"/>
  <c r="I74" i="11"/>
  <c r="I73" i="11"/>
  <c r="I72" i="11"/>
  <c r="I27" i="11" l="1"/>
  <c r="I26" i="11" l="1"/>
  <c r="I25" i="11"/>
  <c r="I36" i="11" l="1"/>
  <c r="I68" i="11"/>
  <c r="I67" i="11"/>
  <c r="I24" i="11"/>
  <c r="I21" i="11"/>
  <c r="I20" i="11" l="1"/>
  <c r="I37" i="11" s="1"/>
  <c r="I38" i="11" l="1"/>
  <c r="I65" i="11" l="1"/>
  <c r="I83" i="11" s="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30" i="11" s="1"/>
  <c r="A31" i="11" s="1"/>
  <c r="A32" i="11" s="1"/>
  <c r="A33" i="11" s="1"/>
  <c r="A34" i="11" s="1"/>
  <c r="A35" i="11" s="1"/>
  <c r="A36" i="11" s="1"/>
  <c r="I85" i="11" l="1"/>
  <c r="H83" i="12"/>
</calcChain>
</file>

<file path=xl/sharedStrings.xml><?xml version="1.0" encoding="utf-8"?>
<sst xmlns="http://schemas.openxmlformats.org/spreadsheetml/2006/main" count="716" uniqueCount="279">
  <si>
    <t>Срок поставки товара, выполнения работ, оказания услуг</t>
  </si>
  <si>
    <t>Место поставки товара, выполнения работ, оказания услуг</t>
  </si>
  <si>
    <t>услуга</t>
  </si>
  <si>
    <t>Услуги по отбору абитуриентов</t>
  </si>
  <si>
    <t>тендер</t>
  </si>
  <si>
    <t>Автономная организация образования "Назарбаев Университет"</t>
  </si>
  <si>
    <t>№ п/п</t>
  </si>
  <si>
    <t xml:space="preserve">Сумма планируемая для закупки без учета НДС, тенге </t>
  </si>
  <si>
    <t>Сумма планируемая для закупки с  учетом НДС, тенге</t>
  </si>
  <si>
    <t>Услуги</t>
  </si>
  <si>
    <t>1. Товары, работы, услуги, приобретения которых осуществляются в соответствии с пунктом 16 Правил закупок товаров, работ, услуг, утвержденных решением Попечительского совета "Назарбаев Университет" от 10.12.2011г. №3 (далее - Правила).</t>
  </si>
  <si>
    <t>Итого по услугам:</t>
  </si>
  <si>
    <t>Краткая характеристика (описание) товаров, работ, услуг</t>
  </si>
  <si>
    <t>Цена за единицу, тенге (маркетинговая цена)</t>
  </si>
  <si>
    <t>Количество/ объем</t>
  </si>
  <si>
    <t>пп. 25) п.15 Правил</t>
  </si>
  <si>
    <t>«Назарбаев Университеті» дербес білім беру ұйымы</t>
  </si>
  <si>
    <t>№ р/р</t>
  </si>
  <si>
    <t xml:space="preserve">Сатып алынатын тауарлардың, жұмыстардың, қызметтердің атауы </t>
  </si>
  <si>
    <t>Сатып алу тәсілі</t>
  </si>
  <si>
    <t xml:space="preserve">Тауарлардың, жұмыстардың, қызметтердің қысқаша сипаттамасы (сипаты) </t>
  </si>
  <si>
    <t>Өлшем бірлігі (ӨБХС сәйкес)</t>
  </si>
  <si>
    <t>Саны, көлемі</t>
  </si>
  <si>
    <t xml:space="preserve">Сатып алуға жоспарланған сома, теңге (ҚҚС есепке алмағанда) </t>
  </si>
  <si>
    <t>Сатып алуға жоспарланған сома, теңге (ҚҚС есепке алғанда)</t>
  </si>
  <si>
    <t xml:space="preserve">Тауарды жеткізу, жұмыстарды орындау, қызметтерді көрсету мерзімі </t>
  </si>
  <si>
    <t>Тауарларды жеткізу, жұмыстарды орындау, қызметтерді көрсету орны</t>
  </si>
  <si>
    <t xml:space="preserve">1. "Назарбаев Университеті" Қамқоршылық кеңесiнiң 10.12.2011 жылғы № 3 шешiмімен бекiтiлген Тауарларды, жұмыстарды, қызметтердi сатып алу ережесінің (бұдан әрі - Ереже) 16-тармағына сәйкес сатып алынған тауарлар, жұмыстар,  қызметтер. </t>
  </si>
  <si>
    <t>Астана қ.</t>
  </si>
  <si>
    <t>Қызметтер</t>
  </si>
  <si>
    <t>қызмет</t>
  </si>
  <si>
    <t xml:space="preserve">Астана қ. </t>
  </si>
  <si>
    <t>Қызметтер бойынша жинағы:</t>
  </si>
  <si>
    <t>Ауырған жағдайлардан ерікті сақтандыру</t>
  </si>
  <si>
    <t>Қазақстан Республикасы</t>
  </si>
  <si>
    <t>Ереженің 15-т. 25) тт.</t>
  </si>
  <si>
    <t>Талапкерлерді іріктеу бойынша қызметтер</t>
  </si>
  <si>
    <t>Ереженің 15-т. 1) тт.</t>
  </si>
  <si>
    <t>Қызметтер бойынша жиыны:</t>
  </si>
  <si>
    <t>Наименование товаров, работ, услуг</t>
  </si>
  <si>
    <t xml:space="preserve">Способ осуществления закупок </t>
  </si>
  <si>
    <t xml:space="preserve">2. Товары, работы, услуги, приобретения которых осуществляются без применения норм Правил в соответствии с пунктом 15 Правил </t>
  </si>
  <si>
    <t>баға ұсыныстарын сұрастыру</t>
  </si>
  <si>
    <t>2. Сатып алуы  Ереженің 15-тармағына сәйкес Ереженің нормаларын қолданусыз жүзеге асырылатын тауарлар, жұмыстар, қызметтер</t>
  </si>
  <si>
    <t>Итого по разделу 1:</t>
  </si>
  <si>
    <t>Итого по разделу 2:</t>
  </si>
  <si>
    <t>ВСЕГО (раздел 1+раздел 2):</t>
  </si>
  <si>
    <t>1 бөлім бойынша жинағы:</t>
  </si>
  <si>
    <t>2 бөлім бойынша жинағы:</t>
  </si>
  <si>
    <t>ЖИЫНЫ (1 бөлім+2 бөлім):</t>
  </si>
  <si>
    <t>Бірлігі үшін баға, теңге (маркетингтік бағасы)</t>
  </si>
  <si>
    <t>Аренда конференц-зала для проведения презентации НУ</t>
  </si>
  <si>
    <t>пп. 1) п.15 Правил</t>
  </si>
  <si>
    <t>Алматы, Астана, Актау, Актобе, Атырау, Костанай, Павлодар, Петропавловск, Шымкент, Талдыкорган, Кызылорда, Тараз, Караганда, Семей, Уральск, Кокшетау, Усть-Каменогорск</t>
  </si>
  <si>
    <t>г. Астана, пр. Кабанбай батыра, 53</t>
  </si>
  <si>
    <t>Проведение тестов в городах APTIS, проведение тестов IELTS в городах Астана и Алматы, проведение тестов IELTS в регионах Казахстана</t>
  </si>
  <si>
    <t>Халықаралық рекрутинг агенттіктерінің қызметі</t>
  </si>
  <si>
    <t xml:space="preserve">Академиялық қызметкерлерді iздестiру бойынша халықаралық рекрутинг агенттіктерінің қызметі </t>
  </si>
  <si>
    <t>Единица измерения   (в соответствии с МКЕИ)</t>
  </si>
  <si>
    <t>Ерікті сақтандыру (медициналық сақтандыру)</t>
  </si>
  <si>
    <t>НУ презентациясын жүргiзу үшiн конференция-залды жалдау</t>
  </si>
  <si>
    <t>Астана қ., Қабанбай батыр даң., 53</t>
  </si>
  <si>
    <t>Ереженің 15-т., 4) тт.</t>
  </si>
  <si>
    <t>План закупок товаров, работ, услуг "Назарбаев Университет" на 2014 год</t>
  </si>
  <si>
    <t>Аренда помещений для проведения конференций по информационно-разъяснительной работе касательно правил поступления в "Назарбаев Университет" (программа предуниверситетской подготовки, прямое поступление на программу бакалавриат, перевод студентов из других ВУЗов)</t>
  </si>
  <si>
    <t>Оценка имущества АО "Республиканский диагностический центр"</t>
  </si>
  <si>
    <t>Оценка имущества АО "Национальный научный кардиохирургический центр "</t>
  </si>
  <si>
    <t>со дня вступления в силу договора по 31.12.2014 года</t>
  </si>
  <si>
    <t>Казахстан, США, Великобритания</t>
  </si>
  <si>
    <t>со дня вступления в силу  договора по 31.12.2014 года</t>
  </si>
  <si>
    <t>Оказание PR-услуг по организации информационного маркетинга и рекламы</t>
  </si>
  <si>
    <t>в течение 2014 года</t>
  </si>
  <si>
    <t>г. Астана</t>
  </si>
  <si>
    <t>Услуги по организации тимбилдинга</t>
  </si>
  <si>
    <t>Услуги по организации и проведению тимбилдинга для работников АОО "Назарбаев Университет"</t>
  </si>
  <si>
    <t>Услуги по изготовлению имиджевой продукции</t>
  </si>
  <si>
    <t>пп. 40) п. 15 Правил</t>
  </si>
  <si>
    <t>пп. 1) п. 15 Правил</t>
  </si>
  <si>
    <t>г. Астана,
пр. Кабанбай батыра, 53</t>
  </si>
  <si>
    <t>Языковые курсы</t>
  </si>
  <si>
    <t>пп. 4) п. 15 Правил</t>
  </si>
  <si>
    <t>Тест для оценки уровня знания государственного языка студентами "Назарбаев Университет".</t>
  </si>
  <si>
    <t>Проведение тестирования на знание казахского языка среди студентов</t>
  </si>
  <si>
    <t>Обязательное страхование</t>
  </si>
  <si>
    <t>пп.4) п.15 Правил</t>
  </si>
  <si>
    <t>Обязательное страхование работников от несчастных случаев при исполнении им трудовых (служебных) обязанностей</t>
  </si>
  <si>
    <t>в течение 12 месяцев со дня вступления в силу договора</t>
  </si>
  <si>
    <t>Добровольное страхование (медицинская страховка)</t>
  </si>
  <si>
    <t>Добровольное страхование на случай болезни</t>
  </si>
  <si>
    <t>Республика Казахстан</t>
  </si>
  <si>
    <t>в течение 6 месяцев со дня вступления договора в силу</t>
  </si>
  <si>
    <t>Услуги международных рекрутинговых агентств</t>
  </si>
  <si>
    <t>Услуги международных рекрутинговых агентств по поиску и привлечению академического персонала</t>
  </si>
  <si>
    <t>г. Астана, г. Лондон</t>
  </si>
  <si>
    <t>Брокерские услуги по медицинскому страхованию международного академического персонала</t>
  </si>
  <si>
    <t>с 1 марта 2014 года по 28 февраля 2015 года</t>
  </si>
  <si>
    <t>Добровольное медицинское страхование для международного персонала (за исключением персонала школ)</t>
  </si>
  <si>
    <t>Добровольное медицинское страхование для международного персонала (персонал школ)</t>
  </si>
  <si>
    <t xml:space="preserve">в течение 12 месяцев со дня вступления в силу договора </t>
  </si>
  <si>
    <t>"Республикалық диагностикалық орталық" АҚ мүлігін бағалау</t>
  </si>
  <si>
    <t xml:space="preserve">"Ұлттық ғылыми кардиохирургиялық орталығы" АҚ мүлігін бағалау   </t>
  </si>
  <si>
    <t xml:space="preserve">Шетелдік ЖОО-лармен және ғылыми орталықтармен және зияткерлiк  меншік құқық саласында  келісімдерді жасау мәселесі бойынша консультациялық және заң қызметтері  </t>
  </si>
  <si>
    <t>Шетелдік ЖОО-лармен және ғылыми орталықтармен және зияткерлiк  меншік құқық саласында  келісімдерді жасау мәселесі бойынша консультациялық және заң қызметтері</t>
  </si>
  <si>
    <t>Қазақстан, АҚШ, Ұлыбритания</t>
  </si>
  <si>
    <t>Ақпараттық маркетинг және жарнаманы ұйымдастыру бойынша  PR- қызметтерін көрсету</t>
  </si>
  <si>
    <t xml:space="preserve">Баннерлерді, спичрайтингті әзірлеу және өндіру, мониторингтеу, ТВ және радио арналарында ротациялау қызметтері </t>
  </si>
  <si>
    <t xml:space="preserve">2014 жыл бойынша
</t>
  </si>
  <si>
    <t>Тимбилдинг ұйымдастыру  қызметтері</t>
  </si>
  <si>
    <t>"Назарбаев Университеті" қызметкерлеріне арналған тимбилдинг ұйымдастыру  және өткізу  қызметтері</t>
  </si>
  <si>
    <t>Студенттер арасында қазақ тілі біліміне  тестілеу өткізу</t>
  </si>
  <si>
    <t>НУ студенттерінің мемлекеттік тілді білу деңгейін бағалайтын  тест.</t>
  </si>
  <si>
    <t>АРТIS  тестілерін қалаларда өткізу, IELTS тестілерін  қалаларда Астана мен Алматы өткізу, IELTS тестілерін  Қазақстанның өңірлерінде өткізу</t>
  </si>
  <si>
    <t xml:space="preserve">Алматы, Астана, Ақтау, Ақтөбе, Атырау, Қостанай, Павлодар, Петропавл, Шымкент, Талдықорған, Қызылорда, Тараз, Қарағанды, Семей, Орал, Көкшетау, Өскемен </t>
  </si>
  <si>
    <t>"Назарбаев Университеті" (Университет алдындағы дайындық бағдарламасы, бакалавриат бағдарламасына тікелей түсу, басқа университеттерден студенттерді ауыстыру) оқуға түсу ережесі бойынша ақпараттық-түсiндiру жұмыстарын жүргiзу конференция өткізу үшiн конференция-залды жалдау</t>
  </si>
  <si>
    <t>шарттың күшіне енген күнінен бастап 31.12.2014 жылға дейін</t>
  </si>
  <si>
    <t>Консультационные юридические услуги по вопросам сопровождения и заключения соглашений в области прав интеллектуальной собственности и соглашений с зарубежными ВУЗами и научными центрами</t>
  </si>
  <si>
    <t>шарттың күшіне енген күнінен бастап 31.12.2014  жылға дейін</t>
  </si>
  <si>
    <t>Имидж өнiмiн жасау қызметтір</t>
  </si>
  <si>
    <t>Ереженің 15-т. 40) тт.</t>
  </si>
  <si>
    <t xml:space="preserve">Имидж өнiмiн жасау қызметтері </t>
  </si>
  <si>
    <t>Міндетті сақтандыру</t>
  </si>
  <si>
    <t>Қызметкерлерді онымен еңбек (қызметтік) міндеттерін орындау кезінде жазатайым оқиғалардан міндетті сақтандыру</t>
  </si>
  <si>
    <t>шарттың күшіне енген күнінен бастап 12 ай  ішінде</t>
  </si>
  <si>
    <t xml:space="preserve">шарттың күшіне енген күнінен бастап 12 ай  ішінде </t>
  </si>
  <si>
    <t>Ереженің 15-т., 25) тт.</t>
  </si>
  <si>
    <t xml:space="preserve">шарттың күшіне енген күнінен бастап 6 ай  ішінде </t>
  </si>
  <si>
    <t>Астана қ. Лондон қ.</t>
  </si>
  <si>
    <t xml:space="preserve">Халықаралық академиялық персоналды медициналық сақтандыру бойынша делдалдық қызметтер </t>
  </si>
  <si>
    <t xml:space="preserve">2014 жылғы 1 наурыздан бастап 2015 жылғы 28 ақпанға дейін </t>
  </si>
  <si>
    <t>Халықаралық персоналды ауырған жағдайлардан ерікті сақтандыру (мектеп персоналын қоспағанда)</t>
  </si>
  <si>
    <t xml:space="preserve">Ауырған жағдайлардан ерікті сақтандыру </t>
  </si>
  <si>
    <t xml:space="preserve">Халықаралық персоналды ерікті медициналық сақтандыру (мектеп персоналы) </t>
  </si>
  <si>
    <t>Тіл үйрену курсы</t>
  </si>
  <si>
    <t>Услуги Инженера по объектам "Национальный научный онкологический центр в городе Астана" и "Медицинская школа в городе Астана"</t>
  </si>
  <si>
    <t>в течение 60-ти месяцев со дня вступления в силу договора подряда</t>
  </si>
  <si>
    <t>«Ұлттық ғылыми онкология орталығы» және «Астана қаласындағы Медицина мектебі» объектілері бойынша  Инженер қызметтері</t>
  </si>
  <si>
    <t xml:space="preserve">«Ұлттық ғылыми онкология орталығы» және «Астана қаласындағы Медицина мектебі» объектілерінің құрылысы бойынша жобаның шеңберінде  жобаны басқару, техникалық сүйемелдеу және қадағалау </t>
  </si>
  <si>
    <t>мердiгерлiк шарттың күшіне енген күнінен бастап 60 ай ішінде</t>
  </si>
  <si>
    <t>Шарттың күшіне енген күнінен бастап 2014 жылғы 31 желтоқсанға дейін</t>
  </si>
  <si>
    <t>5 месяцев</t>
  </si>
  <si>
    <t>5 ай</t>
  </si>
  <si>
    <t>со дня подписания договора до 31.12.2014 года</t>
  </si>
  <si>
    <t>пп.1) п. 15 Правил</t>
  </si>
  <si>
    <t>Услуги питания для организации выставки, приуроченной к празднику «Наурыз мейрамы»/«International Day»</t>
  </si>
  <si>
    <t>Обеспечение праздничным обедом национальной казахской кухни на 1 000 персон для организации выставки</t>
  </si>
  <si>
    <t>в течение 10 недель со дня вступления договора в силу.</t>
  </si>
  <si>
    <t>пп.40) п. 15 Правил</t>
  </si>
  <si>
    <t xml:space="preserve"> </t>
  </si>
  <si>
    <t xml:space="preserve"> в течении двух месяцев с даты вступления в силу договора </t>
  </si>
  <si>
    <t xml:space="preserve">шарттың күшіне енген күнінен бастап екі ай  ішінде </t>
  </si>
  <si>
    <t xml:space="preserve">«Наурыз мейрамы»/«International Day» мерекесіне арналған көрмені ұйымдастыру үшін  тамақтандыру қызметтері </t>
  </si>
  <si>
    <t xml:space="preserve">Көрмені ұйымдастыру үшін 1 000 персонаға ұлттық қазақ тағамы бар мерекелік түскі асты қамтамасыз ету </t>
  </si>
  <si>
    <t>Изготовление информационно-имиджевого видеоролика</t>
  </si>
  <si>
    <t>Изготовление 30-ти секундного информационно-имиджевого видеоролика о программе очного обучения MBA</t>
  </si>
  <si>
    <t xml:space="preserve">шарттың күшіне енген күнінен бастап 10 апта  ішінде </t>
  </si>
  <si>
    <t>Ақпараттық-имидждік бейне роликті жасау</t>
  </si>
  <si>
    <t xml:space="preserve">MBA күндізгі оқыту бағдарламасы туралы 30 секундтық ақпараттық-имидждік бейне роликті жасау </t>
  </si>
  <si>
    <t>Консультационные и юридические услуги по вопросам сопровождения и заключения соглашений в области прав интеллектуальной собственности и соглашений с зарубежными ВУЗамии научными центрами</t>
  </si>
  <si>
    <t>Товары</t>
  </si>
  <si>
    <t>запрос ценовых предложений</t>
  </si>
  <si>
    <t>шт.</t>
  </si>
  <si>
    <t xml:space="preserve">в течение 2 месяцев со дня вступления в силу договора </t>
  </si>
  <si>
    <t>Услуга аренды конференц-зала</t>
  </si>
  <si>
    <t>Аренда помещений для проведения занятий студентов Высшей школы бизнеса</t>
  </si>
  <si>
    <t>с даты вступления договора в силу по 31 декабря 2014 года</t>
  </si>
  <si>
    <t>Проведение опроса среди работодателей и студентов</t>
  </si>
  <si>
    <t xml:space="preserve">запрос ценовых предложений </t>
  </si>
  <si>
    <t>г. Астана, ул. Керей Жанибек хандары, 3</t>
  </si>
  <si>
    <t>г. Астана, пр. Сыганак, 2</t>
  </si>
  <si>
    <t>г. Астана, район Есиль, пр. Туран, 38</t>
  </si>
  <si>
    <t>Мантии академические с головным убором и логотипом Высшей школы бизнеса</t>
  </si>
  <si>
    <t>Итого по товарам:</t>
  </si>
  <si>
    <t>Мантия для выпускников магистратуры с головным убором и логотипом ВШБ</t>
  </si>
  <si>
    <t>Услуги по разработке и производству баннеров, спичрайтинга, мониторинга, ротация на ТВ и радио каналах</t>
  </si>
  <si>
    <t>Управление проектом, техническое сопровождение и надзор в рамках проектов по строительству объектов "Национальный научный онкологический центр в городе Астана" и "Медицинская школа в г. Астана"</t>
  </si>
  <si>
    <t>г. Астана, пр.Кабанбай батыра 53</t>
  </si>
  <si>
    <t>Тауарлар</t>
  </si>
  <si>
    <t xml:space="preserve">"Назарбаев Университеті" Атқарушы Вице-президентінің 2013 жылғы  31 желтоқсандағы 
</t>
  </si>
  <si>
    <t xml:space="preserve">«Назарбаев Университеті» 2014 жылға арналған тауарларды, жұмыстарды, қызметтерді сатып алу жоспары  </t>
  </si>
  <si>
    <t>Академиялық мантиялар бас киімі мен Жоғары бизнес мектебінің логотипімен</t>
  </si>
  <si>
    <t xml:space="preserve">Магистратура түлектеріне арналған бас киімі мен ЖБМ логотипі бар мантия </t>
  </si>
  <si>
    <t>дана</t>
  </si>
  <si>
    <t>30</t>
  </si>
  <si>
    <t>шарттың күшіне енген күнінен бастап 2 ай  ішінде</t>
  </si>
  <si>
    <t>Тауарлар бойынша жинағы:</t>
  </si>
  <si>
    <t>Астана қ., Керей Жәнібек хандары к-сі 3</t>
  </si>
  <si>
    <t>Астана қ., Сығанақ даңғ., 2</t>
  </si>
  <si>
    <t>Астана қ., Есіл ауданы, Тұран даңғ., 38</t>
  </si>
  <si>
    <t xml:space="preserve">Жұмыс берушілер мен студенттер арасында саулнама өткізу </t>
  </si>
  <si>
    <t>Конференц-зал қызметтерін жалдау</t>
  </si>
  <si>
    <t xml:space="preserve">Жоғары бизнес мектебінің студенттері үшін сабақтарды өткізуге арналған үй-жайларды жалдау </t>
  </si>
  <si>
    <t>Орынд.: СҰД аға менеджері Тасбулатова Д.С., тел. 8 (7172)70-60-80</t>
  </si>
  <si>
    <t>Услуга питания для организации форума EHELF</t>
  </si>
  <si>
    <t>Обеспечение участников форума EHELF кофе-брейком и фуршетом</t>
  </si>
  <si>
    <t>с даты вступления договора в силу в течения месяца</t>
  </si>
  <si>
    <t>Услуги по отбору персонала</t>
  </si>
  <si>
    <t>пп.25, п.15 Правил</t>
  </si>
  <si>
    <t>Услуги международных рекрутинговых агентств по поиску и привлечению академического персонала (заведующие кафедрой, профессоры)</t>
  </si>
  <si>
    <t xml:space="preserve">г. Астана, г. Лондон </t>
  </si>
  <si>
    <t>Выборочное анкетирование не менее 500 студентов предпоследнего и последнего курсов различных специальностей - бакалавриат и магистратура. Выборочное анкетирование не менее 100 предприятий/организаций Республики Казахстан.</t>
  </si>
  <si>
    <t>Бакалавриат және магистратура түрлі мамандықтарының соңғы курс алдындағы және соңғы курстың кемінде 500 студентіне іріктемелі сауалнама жүргізу.  Қазақстан  Республикасының кемінде 100 кәсіпорынына/ұйымына таңдаулы сауалнама жүргізу</t>
  </si>
  <si>
    <t xml:space="preserve">Персоналды іріктеу бойынша қызметтер </t>
  </si>
  <si>
    <t xml:space="preserve">Академиялық персоналды (кафедра меңгерушілері, профессорлар) іздестіру мен тарту жөніндегі  халықаралық рекрутингтік агенттіктердің қызметтері  </t>
  </si>
  <si>
    <t xml:space="preserve">EHELF форумын ұйымдастыру үшін тамақтандыру қызметтері </t>
  </si>
  <si>
    <t>Ереженің 15-т. 15) тт.</t>
  </si>
  <si>
    <t>EHELF  форумының қатысушыларын кофе-брейкпен және  фуршетпен қамтамасыз ету</t>
  </si>
  <si>
    <t>Шарттың күшіне енген күнінен бастап 6 ай  ішінде</t>
  </si>
  <si>
    <t>Шарттың күшіне енген күнінен бастап бір ай ішінде</t>
  </si>
  <si>
    <t>Услуги по техническому оснащению и изготовлению имиджевой продукции для организации форума EHELF</t>
  </si>
  <si>
    <t>пп. 1), пп.40)       п. 15 Правил</t>
  </si>
  <si>
    <t>со дня вступления в силу договора по 20 июня 2014 года</t>
  </si>
  <si>
    <t xml:space="preserve">EHELF форум өткізу үшін техникамен жарақтандыру және имидж өнiмiн жасау қызметтері </t>
  </si>
  <si>
    <t>Ереженің 15-т. 1), 40) тт.</t>
  </si>
  <si>
    <t>шарттың күшіне енген күнінен бастап 2014 жылғы 20 маусымға дейін</t>
  </si>
  <si>
    <t>исключена</t>
  </si>
  <si>
    <t>Алынып тасталды</t>
  </si>
  <si>
    <t>Услуги по проведению анализа и выявлению рисков деятельности автономной организации образования «Назарбаев Университет» и его организаций</t>
  </si>
  <si>
    <t>Услуги анализа внутренних нормативно-правовых документов, соблюдения процедур закупок, внутренней финансово-хозяйственной деятельности «Назарбаев Университета» и его организаций.</t>
  </si>
  <si>
    <t>до 31 октября 2014 года со дня вступления в силу договора</t>
  </si>
  <si>
    <t xml:space="preserve">"О внесении изменений и дополнений в приказ Исполнительного Вице - президента </t>
  </si>
  <si>
    <t xml:space="preserve">№106 бұйрығына өзгерістер мен толықтырулар енгізу туралы" Атқарушы Вице-президенттің </t>
  </si>
  <si>
    <t xml:space="preserve">«Назарбаев Университеті» білім беру ұйымы мен оның ұйымдарының қызметіне талдау жүргізу және тәуекелдерді айқындау бойынша қызметтер </t>
  </si>
  <si>
    <t xml:space="preserve">«Назарбаев Университеті» білім беру ұйымы мен оның ұйымдарының ішкі нормативтік-құқықтық құжаттарына, сатып алу рәсімдерінің сақталуына, ішкі қаржы-шаруашылық қызметіне талдау жүргізу қызметтері </t>
  </si>
  <si>
    <t>Шарттың  күшіне енген күнінен бастап  2014 жылғы 31 қазанға дейін</t>
  </si>
  <si>
    <t>Проведение международного тестирования по английскому языку IELTS с целью исследования динамики владения английским языком студентами "Назарбаев Университет"</t>
  </si>
  <si>
    <t>Организация и проведение теста "Международная Система Тестирования по английскому языку (International English Language Testing System). Подробная характеристика согласно технической спецификации.</t>
  </si>
  <si>
    <t>с момента подписания Договора до 31 декабря 2014 года</t>
  </si>
  <si>
    <t xml:space="preserve">"Назарбаев Университеті" студенттерінің ағылшын тiлiн меңгеру үрдісін зерттеу мақсатында  IELTS ағылшын тілі бойынша халықаралық тестiлеуді жүргiзу </t>
  </si>
  <si>
    <t>"Халықаралық ағылшын тілі бойынша тестілеу жүйесі (International English Language Testing System )" тестiсін ұйымдастыру және өткізу. Толық сипаттамасы техникалық ерекшелікке сәйкес.</t>
  </si>
  <si>
    <t>Оценка имущества АО "Национальный научный центр онкологии и трансплантологии"</t>
  </si>
  <si>
    <t>со дня подписания договора   в течение шестидесяти рабочих дней</t>
  </si>
  <si>
    <t xml:space="preserve">шарттың күшіне енген күнінен бастап алпыс жүмыс күн ішінде </t>
  </si>
  <si>
    <t>«Ұлттық онкология және трансплантология ғылыми орталығы» АҚ мүлігін бағалау</t>
  </si>
  <si>
    <t>от "24" сентября 2014 года №110-н/қ</t>
  </si>
  <si>
    <t>2014  жылғы "24" қырқүйек №110-н/қ бұйрығына қосымша</t>
  </si>
  <si>
    <t>Услуги по подготовке и организации выставки «День открытых дверей»</t>
  </si>
  <si>
    <t>Размещение рекламно-информационного материала о предстоящей выставке и услуги оформления воздушными шарами</t>
  </si>
  <si>
    <t>«Ашық есік күні» көрмесін дайындау және ұйымдастыру бойынша қызметтер</t>
  </si>
  <si>
    <t>Өткізілетін көрме туралы жарнама-ақпараттық материалды орналастыру және шарлармен қызметтері</t>
  </si>
  <si>
    <t xml:space="preserve">в течение месяца с даты вступления в силу договора </t>
  </si>
  <si>
    <t>пп. 24) П.3.1. Правил (в новой редакции)</t>
  </si>
  <si>
    <t>Ереженің 3.1-тармағының 24) тармақшасы (жаңа нұсқада)</t>
  </si>
  <si>
    <t>Приложение* к приказу Исполнительного Вице президента</t>
  </si>
  <si>
    <t>*согласно "Регламенту взаимодействия по вопросам осуществления закупок" утвержденном решением Управляющего совета от 30.09.2014 года № 30.09.14 внесение, изменения и/или дополнения вносится без приказа</t>
  </si>
  <si>
    <t>Назарбаев Университет от 31 декабря 2013 года №106"</t>
  </si>
  <si>
    <t>Аудит годовой финансовой отчетности за 2014-2016 годы</t>
  </si>
  <si>
    <t>Проведение аудита отдельной и консолидированной финансовой отчетности автономной организации образования «Назарбаев Университет» за 2014-2016 годы</t>
  </si>
  <si>
    <t>до 30 марта 2017 года</t>
  </si>
  <si>
    <t>Услуги по изготовлению информационно-имиджевых  фильмов</t>
  </si>
  <si>
    <t>Изготовление четырех информационно-имиджевых  фильмов</t>
  </si>
  <si>
    <t>три месяца с даты       заключения договора</t>
  </si>
  <si>
    <t>шарттың күшіне енген күнінен бастап үш ай</t>
  </si>
  <si>
    <t xml:space="preserve">Информациялық-имидж фильмдерін шығару бойынша қызметтер  </t>
  </si>
  <si>
    <t xml:space="preserve">Төрт информациялық-имидж фильмдерін шығару бойынша қызметтер  </t>
  </si>
  <si>
    <t>2014-2016 жылдары қаржылық есептілігіне аудиті</t>
  </si>
  <si>
    <t>2014-2016 жылдары «Назарбаев Университеті» дербес білім беру ұйымының жеке және шоғырландырылған қаржылық есептілігіне аудит өткізу</t>
  </si>
  <si>
    <t>2017 жылғы 30 наурызға дейін</t>
  </si>
  <si>
    <t>Обзор зарплат за 2014 год и прогнозы на 2015 год</t>
  </si>
  <si>
    <t>пп. 6) П.3.1. Правил (в новой редакции)</t>
  </si>
  <si>
    <t>Отчет по денежному вознаграждению и по кадровым политикам, практикам</t>
  </si>
  <si>
    <t>в течение 3 (трех) рабочих дней</t>
  </si>
  <si>
    <t>2014 жылғы еңбек ақыларға  шолу жүргізу және 2015 жылға  болжау</t>
  </si>
  <si>
    <t>Қаржы марапаттауы  және кадырлық саясаттар, тажіребелер бойынша есеп</t>
  </si>
  <si>
    <t>3 жұмыс күн ішінде</t>
  </si>
  <si>
    <t>Ереженің 3.1-тармағының 6) тармақшасы (жаңа нұсқада)</t>
  </si>
  <si>
    <t>Курсы английского языка для 10 сотрудников Департамента казахского языка Школы гуманитарных и социальных наук.
Длительность курса обучения не менее 144 занятий.
Учебно-методические пособия входят в стоимость обучения.
Занятия проводятся не менее 3 раз в неделю по 90 мин.</t>
  </si>
  <si>
    <t>6 месяцев со дня вступления в силу договора</t>
  </si>
  <si>
    <t xml:space="preserve">Гуманитарлық және әлеуметтік ғылымдар мектебінің Қазақ тілі департаментінің 10 қызметкеріне  ағылшын тілі курстары.
Курстың ұзақтығы 144 сабақтан кем емес.
Оқыту құнына оқу-әдістемелік құралдар кіреді.
Сабақтар 90 минуттан аптасында 3 рет өткізіледі.
</t>
  </si>
  <si>
    <t>шарттың күшіне енген күнінен бастап 6 ай ішінде</t>
  </si>
  <si>
    <t>Земельный участок</t>
  </si>
  <si>
    <t xml:space="preserve">Недвижимое имущество </t>
  </si>
  <si>
    <t>пп. 2) П.3.1. Правил (в новой редакции)</t>
  </si>
  <si>
    <t>гектар</t>
  </si>
  <si>
    <t>до 31 декабря 2014 года</t>
  </si>
  <si>
    <t>исп. менеджер ДОЗ Жусупова Д.К., тел. 8 (7172)70-60-81</t>
  </si>
  <si>
    <t xml:space="preserve">Жылжымайтын мүлiк  </t>
  </si>
  <si>
    <t>Ереженің 3.1-тармағының 2) тармақшасы (жаңа нұсқада)</t>
  </si>
  <si>
    <t>Жер участкісі</t>
  </si>
  <si>
    <t>2014 жылғы 31 желтоқсанға дейін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</si>
</sst>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-* #,##0_р_._-;\-* #,##0_р_._-;_-* &quot;-&quot;_р_._-;_-@_-"/>
    <numFmt numFmtId="43" formatCode="_-* #,##0.00_р_._-;\-* #,##0.00_р_._-;_-* &quot;-&quot;??_р_._-;_-@_-"/>
    <numFmt numFmtId="164" formatCode="#."/>
    <numFmt numFmtId="165" formatCode="#.00"/>
    <numFmt numFmtId="166" formatCode="&quot;$&quot;#.00"/>
    <numFmt numFmtId="167" formatCode="#,##0_);\(#,##0\);0_);* @_)"/>
    <numFmt numFmtId="168" formatCode="#,##0.0_);\(#,##0.0\);0.0_);* @_)"/>
    <numFmt numFmtId="169" formatCode="#,##0.00_);\(#,##0.00\);0.00_);* @_)"/>
    <numFmt numFmtId="170" formatCode="#,##0.000_);\(#,##0.000\);0.000_);* @_)"/>
    <numFmt numFmtId="171" formatCode="#,##0.0000_);\(#,##0.0000\);0.0000_);* @_)"/>
    <numFmt numFmtId="172" formatCode="d\-mmm;[Red]&quot;Not date&quot;;&quot;-&quot;;[Red]* &quot;Not date&quot;"/>
    <numFmt numFmtId="173" formatCode="d\-mmm\-yyyy;[Red]&quot;Not date&quot;;&quot;-&quot;;[Red]* &quot;Not date&quot;"/>
    <numFmt numFmtId="174" formatCode="d\-mmm\-yyyy\ h:mm\ AM/PM;[Red]* &quot;Not date&quot;;&quot;-&quot;;[Red]* &quot;Not date&quot;"/>
    <numFmt numFmtId="175" formatCode="d/mm/yyyy;[Red]* &quot;Not date&quot;;&quot;-&quot;;[Red]* &quot;Not date&quot;"/>
    <numFmt numFmtId="176" formatCode="mm/dd/yyyy;[Red]* &quot;Not date&quot;;&quot;-&quot;;[Red]* &quot;Not date&quot;"/>
    <numFmt numFmtId="177" formatCode="mmm\-yy;[Red]* &quot;Not date&quot;;&quot;-&quot;;[Red]* &quot;Not date&quot;"/>
    <numFmt numFmtId="178" formatCode="0;\-0;0;* @"/>
    <numFmt numFmtId="179" formatCode="h:mm\ AM/PM;[Red]* &quot;Not time&quot;;\-;[Red]* &quot;Not time&quot;"/>
    <numFmt numFmtId="180" formatCode="[h]:mm;[Red]* &quot;Not time&quot;;[h]:mm;[Red]* &quot;Not time&quot;"/>
    <numFmt numFmtId="181" formatCode="0%;\-0%;0%;* @_%"/>
    <numFmt numFmtId="182" formatCode="0.0%;\-0.0%;0.0%;* @_%"/>
    <numFmt numFmtId="183" formatCode="0.00%;\-0.00%;0.00%;* @_%"/>
    <numFmt numFmtId="184" formatCode="0.000%;\-0.000%;0.000%;* @_%"/>
    <numFmt numFmtId="185" formatCode="&quot;$&quot;* #,##0_);&quot;$&quot;* \(#,##0\);&quot;$&quot;* 0_);* @_)"/>
    <numFmt numFmtId="186" formatCode="&quot;$&quot;* #,##0.0_);&quot;$&quot;* \(#,##0.0\);&quot;$&quot;* 0.0_);* @_)"/>
    <numFmt numFmtId="187" formatCode="&quot;$&quot;* #,##0.00_);&quot;$&quot;* \(#,##0.00\);&quot;$&quot;* 0.00_);* @_)"/>
    <numFmt numFmtId="188" formatCode="&quot;$&quot;* #,##0.000_);&quot;$&quot;* \(#,##0.000\);&quot;$&quot;* 0.000_);* @_)"/>
    <numFmt numFmtId="189" formatCode="&quot;$&quot;* #,##0.0000_);&quot;$&quot;* \(#,##0.0000\);&quot;$&quot;* 0.0000_);* @_)"/>
    <numFmt numFmtId="190" formatCode="_-&quot;Ј&quot;* #,##0_-;\-&quot;Ј&quot;* #,##0_-;_-&quot;Ј&quot;* &quot;-&quot;_-;_-@_-"/>
    <numFmt numFmtId="191" formatCode="_-&quot;Ј&quot;* #,##0.00_-;\-&quot;Ј&quot;* #,##0.00_-;_-&quot;Ј&quot;* &quot;-&quot;??_-;_-@_-"/>
    <numFmt numFmtId="192" formatCode="_-* #,##0.00[$€-1]_-;\-* #,##0.00[$€-1]_-;_-* &quot;-&quot;??[$€-1]_-"/>
    <numFmt numFmtId="193" formatCode="d\-mmm\-yyyy;[Red]* &quot;Not date&quot;;&quot;-&quot;;[Red]* &quot;Not date&quot;"/>
    <numFmt numFmtId="194" formatCode="d\-mmm\-yyyy\ h:mm\ AM/PM;[Red]* &quot;Not time&quot;;0;[Red]* &quot;Not time&quot;"/>
    <numFmt numFmtId="195" formatCode="#,##0_);[Blue]\(\-\)\ #,##0_)"/>
    <numFmt numFmtId="196" formatCode="%#.00"/>
    <numFmt numFmtId="197" formatCode="#,##0.0"/>
    <numFmt numFmtId="198" formatCode="_-* #,##0_р_._-;\-* #,##0_р_._-;_-* &quot;-&quot;??_р_._-;_-@_-"/>
    <numFmt numFmtId="203" formatCode="0.0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204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6" fillId="0" borderId="2">
      <protection locked="0"/>
    </xf>
    <xf numFmtId="164" fontId="6" fillId="0" borderId="2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4" fontId="6" fillId="0" borderId="2">
      <protection locked="0"/>
    </xf>
    <xf numFmtId="164" fontId="6" fillId="0" borderId="2">
      <protection locked="0"/>
    </xf>
    <xf numFmtId="164" fontId="7" fillId="0" borderId="0">
      <protection locked="0"/>
    </xf>
    <xf numFmtId="164" fontId="7" fillId="0" borderId="0">
      <protection locked="0"/>
    </xf>
    <xf numFmtId="164" fontId="6" fillId="0" borderId="2">
      <protection locked="0"/>
    </xf>
    <xf numFmtId="167" fontId="8" fillId="0" borderId="0" applyFill="0" applyBorder="0">
      <alignment vertical="top"/>
    </xf>
    <xf numFmtId="168" fontId="8" fillId="0" borderId="0" applyFill="0" applyBorder="0">
      <alignment vertical="top"/>
    </xf>
    <xf numFmtId="169" fontId="8" fillId="0" borderId="0" applyFill="0" applyBorder="0">
      <alignment vertical="top"/>
    </xf>
    <xf numFmtId="170" fontId="8" fillId="0" borderId="0" applyFill="0" applyBorder="0">
      <alignment vertical="top"/>
    </xf>
    <xf numFmtId="171" fontId="8" fillId="0" borderId="0" applyFill="0" applyBorder="0">
      <alignment vertical="top"/>
    </xf>
    <xf numFmtId="172" fontId="8" fillId="0" borderId="0" applyFill="0" applyBorder="0">
      <alignment vertical="top"/>
    </xf>
    <xf numFmtId="173" fontId="8" fillId="0" borderId="0" applyFill="0" applyBorder="0">
      <alignment vertical="top"/>
    </xf>
    <xf numFmtId="174" fontId="8" fillId="0" borderId="0" applyFill="0" applyBorder="0">
      <alignment vertical="top"/>
    </xf>
    <xf numFmtId="175" fontId="8" fillId="0" borderId="0" applyFill="0" applyBorder="0">
      <alignment vertical="top"/>
    </xf>
    <xf numFmtId="176" fontId="8" fillId="0" borderId="0" applyFill="0" applyBorder="0">
      <alignment vertical="top"/>
    </xf>
    <xf numFmtId="177" fontId="8" fillId="0" borderId="0" applyFill="0" applyBorder="0">
      <alignment vertical="top"/>
    </xf>
    <xf numFmtId="177" fontId="8" fillId="0" borderId="0" applyFill="0" applyBorder="0">
      <alignment horizontal="center" vertical="top"/>
    </xf>
    <xf numFmtId="178" fontId="8" fillId="0" borderId="0" applyFill="0" applyBorder="0">
      <alignment vertical="top"/>
    </xf>
    <xf numFmtId="179" fontId="8" fillId="0" borderId="0" applyFill="0" applyBorder="0">
      <alignment vertical="top"/>
    </xf>
    <xf numFmtId="180" fontId="8" fillId="0" borderId="0" applyFill="0" applyBorder="0">
      <alignment vertical="top"/>
    </xf>
    <xf numFmtId="181" fontId="8" fillId="0" borderId="0" applyFill="0" applyBorder="0">
      <alignment vertical="top"/>
    </xf>
    <xf numFmtId="182" fontId="9" fillId="0" borderId="0" applyFill="0" applyBorder="0">
      <alignment vertical="top"/>
    </xf>
    <xf numFmtId="183" fontId="8" fillId="0" borderId="0" applyFill="0" applyBorder="0">
      <alignment vertical="top"/>
    </xf>
    <xf numFmtId="184" fontId="8" fillId="0" borderId="0" applyFill="0" applyBorder="0">
      <alignment vertical="top"/>
    </xf>
    <xf numFmtId="185" fontId="8" fillId="0" borderId="0" applyFill="0" applyBorder="0">
      <alignment vertical="top"/>
    </xf>
    <xf numFmtId="186" fontId="8" fillId="0" borderId="0" applyFill="0" applyBorder="0">
      <alignment vertical="top"/>
    </xf>
    <xf numFmtId="187" fontId="8" fillId="0" borderId="0" applyFill="0" applyBorder="0">
      <alignment vertical="top"/>
    </xf>
    <xf numFmtId="188" fontId="8" fillId="0" borderId="0" applyFill="0" applyBorder="0">
      <alignment vertical="top"/>
    </xf>
    <xf numFmtId="189" fontId="8" fillId="0" borderId="0" applyFill="0" applyBorder="0">
      <alignment vertical="top"/>
    </xf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12" fillId="0" borderId="0" applyFill="0" applyBorder="0">
      <alignment vertical="top"/>
    </xf>
    <xf numFmtId="0" fontId="13" fillId="0" borderId="0" applyFill="0" applyBorder="0">
      <alignment vertical="top"/>
    </xf>
    <xf numFmtId="0" fontId="14" fillId="0" borderId="0" applyFill="0" applyBorder="0">
      <alignment vertical="top"/>
    </xf>
    <xf numFmtId="0" fontId="15" fillId="0" borderId="0" applyFill="0" applyBorder="0">
      <alignment vertical="top"/>
    </xf>
    <xf numFmtId="0" fontId="16" fillId="0" borderId="0" applyFill="0" applyBorder="0">
      <alignment horizontal="left" vertical="top"/>
      <protection hidden="1"/>
    </xf>
    <xf numFmtId="0" fontId="16" fillId="0" borderId="0" applyFill="0" applyBorder="0">
      <alignment horizontal="left" vertical="top" indent="1"/>
      <protection hidden="1"/>
    </xf>
    <xf numFmtId="0" fontId="16" fillId="0" borderId="0" applyFill="0" applyBorder="0">
      <alignment horizontal="left" vertical="top" indent="2"/>
      <protection hidden="1"/>
    </xf>
    <xf numFmtId="0" fontId="16" fillId="0" borderId="0" applyFill="0" applyBorder="0">
      <alignment horizontal="left" vertical="top" indent="3"/>
      <protection hidden="1"/>
    </xf>
    <xf numFmtId="167" fontId="17" fillId="0" borderId="0" applyFill="0" applyBorder="0">
      <alignment vertical="top"/>
      <protection locked="0"/>
    </xf>
    <xf numFmtId="168" fontId="17" fillId="0" borderId="0" applyFill="0" applyBorder="0">
      <alignment vertical="top"/>
      <protection locked="0"/>
    </xf>
    <xf numFmtId="169" fontId="17" fillId="0" borderId="0" applyFill="0" applyBorder="0">
      <alignment vertical="top"/>
      <protection locked="0"/>
    </xf>
    <xf numFmtId="170" fontId="17" fillId="0" borderId="0" applyFill="0" applyBorder="0">
      <alignment vertical="top"/>
      <protection locked="0"/>
    </xf>
    <xf numFmtId="171" fontId="17" fillId="0" borderId="0" applyFill="0" applyBorder="0">
      <alignment vertical="top"/>
      <protection locked="0"/>
    </xf>
    <xf numFmtId="172" fontId="17" fillId="0" borderId="0" applyFill="0" applyBorder="0">
      <alignment vertical="top"/>
      <protection locked="0"/>
    </xf>
    <xf numFmtId="193" fontId="17" fillId="0" borderId="0" applyFill="0" applyBorder="0">
      <alignment vertical="top"/>
      <protection locked="0"/>
    </xf>
    <xf numFmtId="194" fontId="17" fillId="0" borderId="0" applyFill="0" applyBorder="0">
      <alignment vertical="top"/>
      <protection locked="0"/>
    </xf>
    <xf numFmtId="175" fontId="17" fillId="0" borderId="0" applyFill="0" applyBorder="0">
      <alignment vertical="top"/>
      <protection locked="0"/>
    </xf>
    <xf numFmtId="176" fontId="17" fillId="0" borderId="0" applyFill="0" applyBorder="0">
      <alignment vertical="top"/>
      <protection locked="0"/>
    </xf>
    <xf numFmtId="177" fontId="17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178" fontId="18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49" fontId="17" fillId="0" borderId="0" applyFill="0" applyBorder="0">
      <alignment vertical="top"/>
      <protection locked="0"/>
    </xf>
    <xf numFmtId="49" fontId="18" fillId="0" borderId="0" applyFill="0" applyBorder="0">
      <alignment vertical="top"/>
      <protection locked="0"/>
    </xf>
    <xf numFmtId="0" fontId="17" fillId="0" borderId="0" applyFill="0" applyBorder="0">
      <alignment vertical="top" wrapText="1"/>
      <protection locked="0"/>
    </xf>
    <xf numFmtId="179" fontId="17" fillId="0" borderId="0" applyFill="0" applyBorder="0">
      <alignment vertical="top"/>
      <protection locked="0"/>
    </xf>
    <xf numFmtId="180" fontId="17" fillId="0" borderId="0" applyFill="0" applyBorder="0">
      <alignment vertical="top"/>
      <protection locked="0"/>
    </xf>
    <xf numFmtId="181" fontId="17" fillId="0" borderId="0" applyFill="0" applyBorder="0">
      <alignment vertical="top"/>
      <protection locked="0"/>
    </xf>
    <xf numFmtId="182" fontId="17" fillId="0" borderId="0" applyFill="0" applyBorder="0">
      <alignment vertical="top"/>
      <protection locked="0"/>
    </xf>
    <xf numFmtId="183" fontId="17" fillId="0" borderId="0" applyFill="0" applyBorder="0">
      <alignment vertical="top"/>
      <protection locked="0"/>
    </xf>
    <xf numFmtId="184" fontId="17" fillId="0" borderId="0" applyFill="0" applyBorder="0">
      <alignment vertical="top"/>
      <protection locked="0"/>
    </xf>
    <xf numFmtId="185" fontId="17" fillId="0" borderId="0" applyFill="0" applyBorder="0">
      <alignment vertical="top"/>
      <protection locked="0"/>
    </xf>
    <xf numFmtId="186" fontId="17" fillId="0" borderId="0" applyFill="0" applyBorder="0">
      <alignment vertical="top"/>
      <protection locked="0"/>
    </xf>
    <xf numFmtId="187" fontId="17" fillId="0" borderId="0" applyFill="0" applyBorder="0">
      <alignment vertical="top"/>
      <protection locked="0"/>
    </xf>
    <xf numFmtId="188" fontId="17" fillId="0" borderId="0" applyFill="0" applyBorder="0">
      <alignment vertical="top"/>
      <protection locked="0"/>
    </xf>
    <xf numFmtId="189" fontId="17" fillId="0" borderId="0" applyFill="0" applyBorder="0">
      <alignment vertical="top"/>
      <protection locked="0"/>
    </xf>
    <xf numFmtId="49" fontId="17" fillId="0" borderId="0" applyFill="0" applyBorder="0">
      <alignment horizontal="left" vertical="top"/>
      <protection locked="0"/>
    </xf>
    <xf numFmtId="49" fontId="17" fillId="0" borderId="0" applyFill="0" applyBorder="0">
      <alignment horizontal="left" vertical="top" indent="1"/>
      <protection locked="0"/>
    </xf>
    <xf numFmtId="49" fontId="17" fillId="0" borderId="0" applyFill="0" applyBorder="0">
      <alignment horizontal="left" vertical="top" indent="2"/>
      <protection locked="0"/>
    </xf>
    <xf numFmtId="49" fontId="17" fillId="0" borderId="0" applyFill="0" applyBorder="0">
      <alignment horizontal="left" vertical="top" indent="3"/>
      <protection locked="0"/>
    </xf>
    <xf numFmtId="49" fontId="17" fillId="0" borderId="0" applyFill="0" applyBorder="0">
      <alignment horizontal="left" vertical="top" indent="4"/>
      <protection locked="0"/>
    </xf>
    <xf numFmtId="49" fontId="17" fillId="0" borderId="0" applyFill="0" applyBorder="0">
      <alignment horizontal="center"/>
      <protection locked="0"/>
    </xf>
    <xf numFmtId="49" fontId="17" fillId="0" borderId="0" applyFill="0" applyBorder="0">
      <alignment horizontal="center" wrapText="1"/>
      <protection locked="0"/>
    </xf>
    <xf numFmtId="49" fontId="8" fillId="0" borderId="0" applyFill="0" applyBorder="0">
      <alignment vertical="top"/>
    </xf>
    <xf numFmtId="0" fontId="8" fillId="0" borderId="0" applyFill="0" applyBorder="0">
      <alignment vertical="top" wrapText="1"/>
    </xf>
    <xf numFmtId="0" fontId="10" fillId="0" borderId="0"/>
    <xf numFmtId="0" fontId="19" fillId="0" borderId="0" applyNumberFormat="0" applyFont="0" applyBorder="0" applyAlignment="0">
      <alignment horizontal="left"/>
    </xf>
    <xf numFmtId="0" fontId="15" fillId="0" borderId="0" applyFill="0" applyBorder="0">
      <alignment vertical="top"/>
    </xf>
    <xf numFmtId="0" fontId="15" fillId="0" borderId="0" applyFill="0" applyBorder="0">
      <alignment horizontal="left" vertical="top" indent="1"/>
    </xf>
    <xf numFmtId="0" fontId="20" fillId="0" borderId="0" applyFill="0" applyBorder="0">
      <alignment horizontal="left" vertical="top" indent="2"/>
    </xf>
    <xf numFmtId="0" fontId="15" fillId="0" borderId="0" applyFill="0" applyBorder="0">
      <alignment horizontal="left" vertical="top" indent="3"/>
    </xf>
    <xf numFmtId="0" fontId="8" fillId="0" borderId="0" applyFill="0" applyBorder="0">
      <alignment vertical="top"/>
    </xf>
    <xf numFmtId="0" fontId="8" fillId="0" borderId="0" applyFill="0" applyBorder="0">
      <alignment horizontal="left" vertical="top" indent="1"/>
    </xf>
    <xf numFmtId="0" fontId="8" fillId="0" borderId="0" applyFill="0" applyBorder="0">
      <alignment horizontal="left" vertical="top" indent="2"/>
    </xf>
    <xf numFmtId="0" fontId="8" fillId="0" borderId="0" applyFill="0" applyBorder="0">
      <alignment horizontal="left" vertical="top" indent="3"/>
    </xf>
    <xf numFmtId="0" fontId="8" fillId="0" borderId="0" applyFill="0" applyBorder="0">
      <alignment horizontal="left" vertical="top" indent="4"/>
    </xf>
    <xf numFmtId="0" fontId="8" fillId="0" borderId="0" applyFill="0" applyBorder="0">
      <alignment horizontal="center"/>
    </xf>
    <xf numFmtId="0" fontId="8" fillId="0" borderId="0" applyFill="0" applyBorder="0">
      <alignment horizontal="center" wrapText="1"/>
    </xf>
    <xf numFmtId="195" fontId="5" fillId="0" borderId="1" applyBorder="0">
      <protection hidden="1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 applyFill="0" applyBorder="0"/>
    <xf numFmtId="0" fontId="22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23" fillId="0" borderId="0"/>
    <xf numFmtId="0" fontId="2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>
      <protection locked="0"/>
    </xf>
    <xf numFmtId="164" fontId="7" fillId="0" borderId="0">
      <protection locked="0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96" fontId="6" fillId="0" borderId="0">
      <protection locked="0"/>
    </xf>
    <xf numFmtId="196" fontId="6" fillId="0" borderId="0"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2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25" fillId="2" borderId="1" xfId="1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 wrapText="1"/>
    </xf>
    <xf numFmtId="1" fontId="25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3" fontId="25" fillId="2" borderId="1" xfId="1" applyNumberFormat="1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center" vertical="center" wrapText="1"/>
    </xf>
    <xf numFmtId="3" fontId="25" fillId="2" borderId="4" xfId="2" applyNumberFormat="1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5" fillId="2" borderId="4" xfId="1" applyNumberFormat="1" applyFont="1" applyFill="1" applyBorder="1" applyAlignment="1">
      <alignment horizontal="center" vertical="center" wrapText="1"/>
    </xf>
    <xf numFmtId="1" fontId="27" fillId="2" borderId="1" xfId="2" applyNumberFormat="1" applyFont="1" applyFill="1" applyBorder="1" applyAlignment="1">
      <alignment horizontal="center" vertical="center" wrapText="1"/>
    </xf>
    <xf numFmtId="3" fontId="27" fillId="2" borderId="1" xfId="2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" fontId="25" fillId="2" borderId="4" xfId="2" applyNumberFormat="1" applyFont="1" applyFill="1" applyBorder="1" applyAlignment="1">
      <alignment horizontal="center" vertical="center" wrapText="1"/>
    </xf>
    <xf numFmtId="1" fontId="25" fillId="2" borderId="1" xfId="2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vertical="center" wrapText="1"/>
    </xf>
    <xf numFmtId="0" fontId="28" fillId="2" borderId="0" xfId="0" applyFont="1" applyFill="1" applyAlignment="1">
      <alignment horizontal="left" vertical="center"/>
    </xf>
    <xf numFmtId="0" fontId="25" fillId="2" borderId="1" xfId="0" applyFont="1" applyFill="1" applyBorder="1" applyAlignment="1">
      <alignment vertical="center" wrapText="1" shrinkToFit="1"/>
    </xf>
    <xf numFmtId="3" fontId="25" fillId="2" borderId="1" xfId="4" applyNumberFormat="1" applyFont="1" applyFill="1" applyBorder="1" applyAlignment="1">
      <alignment vertical="center" wrapText="1"/>
    </xf>
    <xf numFmtId="0" fontId="29" fillId="2" borderId="0" xfId="0" applyFont="1" applyFill="1" applyAlignment="1">
      <alignment vertical="center"/>
    </xf>
    <xf numFmtId="1" fontId="25" fillId="2" borderId="0" xfId="0" applyNumberFormat="1" applyFont="1" applyFill="1" applyAlignment="1">
      <alignment horizontal="left" vertical="center"/>
    </xf>
    <xf numFmtId="1" fontId="25" fillId="0" borderId="1" xfId="2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3" fontId="25" fillId="0" borderId="1" xfId="1" applyNumberFormat="1" applyFont="1" applyFill="1" applyBorder="1" applyAlignment="1">
      <alignment horizontal="left" vertical="center" wrapText="1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1" fontId="27" fillId="0" borderId="1" xfId="2" applyNumberFormat="1" applyFont="1" applyFill="1" applyBorder="1" applyAlignment="1">
      <alignment horizontal="center" vertical="center" wrapText="1"/>
    </xf>
    <xf numFmtId="3" fontId="27" fillId="0" borderId="4" xfId="2" applyNumberFormat="1" applyFont="1" applyFill="1" applyBorder="1" applyAlignment="1">
      <alignment horizontal="center" vertical="center" wrapText="1"/>
    </xf>
    <xf numFmtId="3" fontId="27" fillId="0" borderId="1" xfId="2" applyNumberFormat="1" applyFont="1" applyFill="1" applyBorder="1" applyAlignment="1">
      <alignment horizontal="center" vertical="center" wrapText="1"/>
    </xf>
    <xf numFmtId="1" fontId="27" fillId="0" borderId="4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 shrinkToFit="1"/>
    </xf>
    <xf numFmtId="3" fontId="25" fillId="0" borderId="1" xfId="1" applyNumberFormat="1" applyFont="1" applyFill="1" applyBorder="1" applyAlignment="1">
      <alignment horizontal="center" vertical="center" wrapText="1"/>
    </xf>
    <xf numFmtId="3" fontId="25" fillId="0" borderId="1" xfId="2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left" vertical="center"/>
    </xf>
    <xf numFmtId="3" fontId="25" fillId="3" borderId="1" xfId="1" applyNumberFormat="1" applyFont="1" applyFill="1" applyBorder="1" applyAlignment="1">
      <alignment horizontal="left" vertical="center" wrapText="1"/>
    </xf>
    <xf numFmtId="1" fontId="25" fillId="3" borderId="1" xfId="2" applyNumberFormat="1" applyFont="1" applyFill="1" applyBorder="1" applyAlignment="1">
      <alignment horizontal="left" vertical="center" wrapText="1"/>
    </xf>
    <xf numFmtId="1" fontId="27" fillId="3" borderId="1" xfId="1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vertical="center" wrapText="1" shrinkToFit="1"/>
    </xf>
    <xf numFmtId="0" fontId="25" fillId="2" borderId="0" xfId="1" applyFont="1" applyFill="1" applyBorder="1" applyAlignment="1">
      <alignment horizontal="center" vertical="center" wrapText="1"/>
    </xf>
    <xf numFmtId="3" fontId="25" fillId="2" borderId="0" xfId="2" applyNumberFormat="1" applyFont="1" applyFill="1" applyBorder="1" applyAlignment="1">
      <alignment horizontal="center" vertical="center" wrapText="1"/>
    </xf>
    <xf numFmtId="4" fontId="25" fillId="2" borderId="0" xfId="2" applyNumberFormat="1" applyFont="1" applyFill="1" applyBorder="1" applyAlignment="1">
      <alignment horizontal="center" vertical="center" wrapText="1"/>
    </xf>
    <xf numFmtId="3" fontId="27" fillId="3" borderId="1" xfId="2" applyNumberFormat="1" applyFont="1" applyFill="1" applyBorder="1" applyAlignment="1">
      <alignment horizontal="center" vertical="center" wrapText="1"/>
    </xf>
    <xf numFmtId="3" fontId="27" fillId="3" borderId="1" xfId="1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left" vertical="center" indent="15"/>
    </xf>
    <xf numFmtId="0" fontId="5" fillId="0" borderId="0" xfId="0" applyFont="1" applyAlignment="1">
      <alignment horizontal="left" vertical="center" indent="15"/>
    </xf>
    <xf numFmtId="0" fontId="25" fillId="0" borderId="1" xfId="0" applyFont="1" applyFill="1" applyBorder="1" applyAlignment="1">
      <alignment horizontal="left" vertical="center" wrapText="1" shrinkToFi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vertical="center" wrapText="1"/>
    </xf>
    <xf numFmtId="0" fontId="25" fillId="0" borderId="1" xfId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5" fillId="2" borderId="1" xfId="149" applyNumberFormat="1" applyFont="1" applyFill="1" applyBorder="1" applyAlignment="1">
      <alignment horizontal="center" vertical="center" wrapText="1"/>
    </xf>
    <xf numFmtId="4" fontId="25" fillId="2" borderId="1" xfId="1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3" fontId="25" fillId="3" borderId="1" xfId="1" applyNumberFormat="1" applyFont="1" applyFill="1" applyBorder="1" applyAlignment="1">
      <alignment horizontal="center" vertical="center" wrapText="1"/>
    </xf>
    <xf numFmtId="1" fontId="27" fillId="3" borderId="1" xfId="2" applyNumberFormat="1" applyFont="1" applyFill="1" applyBorder="1" applyAlignment="1">
      <alignment horizontal="center" vertical="center" wrapText="1"/>
    </xf>
    <xf numFmtId="1" fontId="25" fillId="3" borderId="1" xfId="2" applyNumberFormat="1" applyFont="1" applyFill="1" applyBorder="1" applyAlignment="1">
      <alignment horizontal="center" vertical="center" wrapText="1"/>
    </xf>
    <xf numFmtId="1" fontId="27" fillId="3" borderId="1" xfId="1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7" fillId="3" borderId="6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5" fillId="2" borderId="7" xfId="2" applyNumberFormat="1" applyFont="1" applyFill="1" applyBorder="1" applyAlignment="1">
      <alignment horizontal="center" vertical="center" wrapText="1"/>
    </xf>
    <xf numFmtId="49" fontId="25" fillId="0" borderId="1" xfId="149" applyNumberFormat="1" applyFont="1" applyFill="1" applyBorder="1" applyAlignment="1">
      <alignment horizontal="left" vertical="center" wrapText="1"/>
    </xf>
    <xf numFmtId="49" fontId="25" fillId="0" borderId="1" xfId="149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 shrinkToFit="1"/>
    </xf>
    <xf numFmtId="0" fontId="25" fillId="0" borderId="0" xfId="1" applyFont="1" applyFill="1" applyBorder="1" applyAlignment="1">
      <alignment horizontal="center" vertical="center" wrapText="1"/>
    </xf>
    <xf numFmtId="3" fontId="25" fillId="0" borderId="0" xfId="2" applyNumberFormat="1" applyFont="1" applyFill="1" applyBorder="1" applyAlignment="1">
      <alignment horizontal="center" vertical="center" wrapText="1"/>
    </xf>
    <xf numFmtId="4" fontId="25" fillId="0" borderId="0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5" fillId="0" borderId="1" xfId="4" applyNumberFormat="1" applyFont="1" applyFill="1" applyBorder="1" applyAlignment="1">
      <alignment vertical="center" wrapText="1"/>
    </xf>
    <xf numFmtId="197" fontId="25" fillId="0" borderId="1" xfId="1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 shrinkToFit="1"/>
    </xf>
    <xf numFmtId="4" fontId="25" fillId="3" borderId="6" xfId="0" applyNumberFormat="1" applyFont="1" applyFill="1" applyBorder="1" applyAlignment="1">
      <alignment horizontal="center" vertical="center" wrapText="1"/>
    </xf>
    <xf numFmtId="3" fontId="25" fillId="3" borderId="6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5" fillId="3" borderId="1" xfId="2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left" vertical="center" wrapText="1"/>
    </xf>
    <xf numFmtId="49" fontId="25" fillId="2" borderId="1" xfId="149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 shrinkToFit="1"/>
    </xf>
    <xf numFmtId="1" fontId="25" fillId="2" borderId="1" xfId="0" applyNumberFormat="1" applyFont="1" applyFill="1" applyBorder="1" applyAlignment="1">
      <alignment horizontal="center" vertical="center" wrapText="1"/>
    </xf>
    <xf numFmtId="43" fontId="27" fillId="2" borderId="1" xfId="149" applyFont="1" applyFill="1" applyBorder="1" applyAlignment="1">
      <alignment horizontal="center" vertical="center" wrapText="1"/>
    </xf>
    <xf numFmtId="3" fontId="25" fillId="2" borderId="4" xfId="149" applyNumberFormat="1" applyFont="1" applyFill="1" applyBorder="1" applyAlignment="1">
      <alignment horizontal="center" vertical="center" wrapText="1"/>
    </xf>
    <xf numFmtId="4" fontId="25" fillId="2" borderId="4" xfId="3" applyNumberFormat="1" applyFont="1" applyFill="1" applyBorder="1" applyAlignment="1">
      <alignment horizontal="center" vertical="center" wrapText="1"/>
    </xf>
    <xf numFmtId="1" fontId="25" fillId="2" borderId="3" xfId="2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/>
    </xf>
    <xf numFmtId="3" fontId="25" fillId="2" borderId="3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horizontal="left" vertical="center" wrapText="1"/>
    </xf>
    <xf numFmtId="3" fontId="31" fillId="0" borderId="0" xfId="0" applyNumberFormat="1" applyFont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4" fontId="25" fillId="0" borderId="1" xfId="2" applyNumberFormat="1" applyFont="1" applyFill="1" applyBorder="1" applyAlignment="1">
      <alignment horizontal="center" vertical="center" wrapText="1"/>
    </xf>
    <xf numFmtId="4" fontId="25" fillId="2" borderId="1" xfId="2" applyNumberFormat="1" applyFont="1" applyFill="1" applyBorder="1" applyAlignment="1">
      <alignment horizontal="center" vertical="center" wrapText="1"/>
    </xf>
    <xf numFmtId="1" fontId="27" fillId="3" borderId="1" xfId="2" applyNumberFormat="1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3" fontId="25" fillId="2" borderId="1" xfId="3" applyNumberFormat="1" applyFont="1" applyFill="1" applyBorder="1" applyAlignment="1">
      <alignment horizontal="center" vertical="center" wrapText="1"/>
    </xf>
    <xf numFmtId="4" fontId="25" fillId="2" borderId="1" xfId="3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 shrinkToFit="1"/>
    </xf>
    <xf numFmtId="0" fontId="25" fillId="3" borderId="1" xfId="0" applyFont="1" applyFill="1" applyBorder="1" applyAlignment="1">
      <alignment horizontal="left" vertical="center"/>
    </xf>
    <xf numFmtId="4" fontId="25" fillId="2" borderId="0" xfId="0" applyNumberFormat="1" applyFont="1" applyFill="1" applyAlignment="1">
      <alignment horizontal="center" vertical="center"/>
    </xf>
    <xf numFmtId="0" fontId="25" fillId="2" borderId="4" xfId="0" applyFont="1" applyFill="1" applyBorder="1" applyAlignment="1">
      <alignment horizontal="left" vertical="center" wrapText="1"/>
    </xf>
    <xf numFmtId="3" fontId="25" fillId="2" borderId="10" xfId="0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3" fontId="25" fillId="2" borderId="9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3" fontId="25" fillId="2" borderId="6" xfId="149" applyNumberFormat="1" applyFont="1" applyFill="1" applyBorder="1" applyAlignment="1">
      <alignment horizontal="center" vertical="center" wrapText="1"/>
    </xf>
    <xf numFmtId="3" fontId="25" fillId="2" borderId="6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6" xfId="149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1" fontId="25" fillId="0" borderId="4" xfId="2" applyNumberFormat="1" applyFont="1" applyFill="1" applyBorder="1" applyAlignment="1">
      <alignment horizontal="center" vertical="center" wrapText="1"/>
    </xf>
    <xf numFmtId="49" fontId="25" fillId="0" borderId="4" xfId="149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 shrinkToFit="1"/>
    </xf>
    <xf numFmtId="1" fontId="25" fillId="0" borderId="4" xfId="0" applyNumberFormat="1" applyFont="1" applyFill="1" applyBorder="1" applyAlignment="1">
      <alignment horizontal="center" vertical="center" wrapText="1"/>
    </xf>
    <xf numFmtId="3" fontId="25" fillId="0" borderId="4" xfId="2" applyNumberFormat="1" applyFont="1" applyFill="1" applyBorder="1" applyAlignment="1">
      <alignment horizontal="center" vertical="center" wrapText="1"/>
    </xf>
    <xf numFmtId="43" fontId="27" fillId="0" borderId="4" xfId="149" applyFont="1" applyFill="1" applyBorder="1" applyAlignment="1">
      <alignment horizontal="center" vertical="center" wrapText="1"/>
    </xf>
    <xf numFmtId="3" fontId="25" fillId="0" borderId="4" xfId="149" applyNumberFormat="1" applyFont="1" applyFill="1" applyBorder="1" applyAlignment="1">
      <alignment horizontal="center" vertical="center" wrapText="1"/>
    </xf>
    <xf numFmtId="198" fontId="27" fillId="3" borderId="1" xfId="149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vertical="center" wrapText="1" shrinkToFit="1"/>
    </xf>
    <xf numFmtId="4" fontId="25" fillId="2" borderId="4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1" fontId="27" fillId="3" borderId="1" xfId="1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left" vertical="center"/>
    </xf>
    <xf numFmtId="1" fontId="25" fillId="0" borderId="0" xfId="0" applyNumberFormat="1" applyFont="1" applyFill="1" applyAlignment="1">
      <alignment horizontal="left" vertical="center" wrapText="1"/>
    </xf>
    <xf numFmtId="1" fontId="27" fillId="4" borderId="1" xfId="2" applyNumberFormat="1" applyFont="1" applyFill="1" applyBorder="1" applyAlignment="1">
      <alignment horizontal="left" vertical="center" wrapText="1"/>
    </xf>
    <xf numFmtId="1" fontId="27" fillId="4" borderId="7" xfId="2" applyNumberFormat="1" applyFont="1" applyFill="1" applyBorder="1" applyAlignment="1">
      <alignment horizontal="left" vertical="center" wrapText="1"/>
    </xf>
    <xf numFmtId="1" fontId="27" fillId="4" borderId="5" xfId="2" applyNumberFormat="1" applyFont="1" applyFill="1" applyBorder="1" applyAlignment="1">
      <alignment horizontal="left" vertical="center" wrapText="1"/>
    </xf>
    <xf numFmtId="1" fontId="27" fillId="4" borderId="3" xfId="2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horizontal="left" vertical="center" wrapText="1"/>
    </xf>
    <xf numFmtId="1" fontId="27" fillId="3" borderId="7" xfId="2" applyNumberFormat="1" applyFont="1" applyFill="1" applyBorder="1" applyAlignment="1">
      <alignment horizontal="left" vertical="center" wrapText="1"/>
    </xf>
    <xf numFmtId="1" fontId="27" fillId="3" borderId="5" xfId="2" applyNumberFormat="1" applyFont="1" applyFill="1" applyBorder="1" applyAlignment="1">
      <alignment horizontal="left" vertical="center" wrapText="1"/>
    </xf>
    <xf numFmtId="1" fontId="27" fillId="3" borderId="3" xfId="2" applyNumberFormat="1" applyFont="1" applyFill="1" applyBorder="1" applyAlignment="1">
      <alignment horizontal="left" vertical="center" wrapText="1"/>
    </xf>
    <xf numFmtId="1" fontId="27" fillId="3" borderId="8" xfId="2" applyNumberFormat="1" applyFont="1" applyFill="1" applyBorder="1" applyAlignment="1">
      <alignment horizontal="left" vertical="center" wrapText="1"/>
    </xf>
    <xf numFmtId="1" fontId="27" fillId="3" borderId="9" xfId="2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horizontal="left" vertical="center"/>
    </xf>
    <xf numFmtId="1" fontId="27" fillId="3" borderId="1" xfId="1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center" wrapText="1"/>
    </xf>
    <xf numFmtId="0" fontId="25" fillId="2" borderId="11" xfId="0" applyFont="1" applyFill="1" applyBorder="1" applyAlignment="1">
      <alignment horizontal="center" vertical="center" wrapText="1"/>
    </xf>
    <xf numFmtId="3" fontId="25" fillId="2" borderId="12" xfId="2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43" fontId="25" fillId="2" borderId="4" xfId="149" applyFont="1" applyFill="1" applyBorder="1" applyAlignment="1">
      <alignment horizontal="center" vertical="center"/>
    </xf>
    <xf numFmtId="43" fontId="25" fillId="2" borderId="4" xfId="149" applyFont="1" applyFill="1" applyBorder="1" applyAlignment="1">
      <alignment horizontal="center" vertical="center" wrapText="1"/>
    </xf>
    <xf numFmtId="43" fontId="25" fillId="2" borderId="12" xfId="149" applyFont="1" applyFill="1" applyBorder="1" applyAlignment="1">
      <alignment horizontal="center" vertical="center" wrapText="1"/>
    </xf>
    <xf numFmtId="43" fontId="25" fillId="2" borderId="1" xfId="149" applyFont="1" applyFill="1" applyBorder="1" applyAlignment="1">
      <alignment horizontal="center" vertical="center"/>
    </xf>
    <xf numFmtId="203" fontId="25" fillId="2" borderId="4" xfId="0" applyNumberFormat="1" applyFont="1" applyFill="1" applyBorder="1" applyAlignment="1">
      <alignment horizontal="center" vertical="center" wrapText="1"/>
    </xf>
    <xf numFmtId="43" fontId="27" fillId="3" borderId="1" xfId="149" applyFont="1" applyFill="1" applyBorder="1" applyAlignment="1">
      <alignment horizontal="center" vertical="center" wrapText="1"/>
    </xf>
  </cellXfs>
  <cellStyles count="150">
    <cellStyle name="?’һғһ‚›ү" xfId="5"/>
    <cellStyle name="?’ћѓћ‚›‰" xfId="6"/>
    <cellStyle name="”?ќђќ‘ћ‚›‰" xfId="7"/>
    <cellStyle name="”?қђқ‘һ‚›ү" xfId="8"/>
    <cellStyle name="”?љ‘?ђһ‚ђққ›ү" xfId="9"/>
    <cellStyle name="”?љ‘?ђћ‚ђќќ›‰" xfId="10"/>
    <cellStyle name="”€ќђќ‘ћ‚›‰" xfId="11"/>
    <cellStyle name="”€қђқ‘һ‚›ү" xfId="12"/>
    <cellStyle name="”€љ‘€ђһ‚ђққ›ү" xfId="13"/>
    <cellStyle name="”€љ‘€ђћ‚ђќќ›‰" xfId="14"/>
    <cellStyle name="”ќђќ‘ћ‚›‰" xfId="15"/>
    <cellStyle name="”љ‘ђћ‚ђќќ›‰" xfId="16"/>
    <cellStyle name="„…ќ…†ќ›‰" xfId="17"/>
    <cellStyle name="„…қ…†қ›ү" xfId="18"/>
    <cellStyle name="€’һғһ‚›ү" xfId="19"/>
    <cellStyle name="€’ћѓћ‚›‰" xfId="20"/>
    <cellStyle name="‡ђѓћ‹ћ‚ћљ1" xfId="21"/>
    <cellStyle name="‡ђѓћ‹ћ‚ћљ2" xfId="22"/>
    <cellStyle name="’ћѓћ‚›‰" xfId="23"/>
    <cellStyle name="cc0 -CalComma" xfId="24"/>
    <cellStyle name="cc1 -CalComma" xfId="25"/>
    <cellStyle name="cc2 -CalComma" xfId="26"/>
    <cellStyle name="cc3 -CalComma" xfId="27"/>
    <cellStyle name="cc4 -CalComma" xfId="28"/>
    <cellStyle name="cdDMM -CalDate" xfId="29"/>
    <cellStyle name="cdDMMY -CalDate" xfId="30"/>
    <cellStyle name="cdDMMYHM -CalDateTime" xfId="31"/>
    <cellStyle name="cdDMY -CalDate" xfId="32"/>
    <cellStyle name="cdMDY -CalDate" xfId="33"/>
    <cellStyle name="cdMMY -CalDate" xfId="34"/>
    <cellStyle name="cdMMYc-CalDateC" xfId="35"/>
    <cellStyle name="cf0 -CalFixed" xfId="36"/>
    <cellStyle name="cmHM  -CalTime" xfId="37"/>
    <cellStyle name="cmHM24+ -CalTime" xfId="38"/>
    <cellStyle name="cp0 -CalPercent" xfId="39"/>
    <cellStyle name="cp1 -CalPercent" xfId="40"/>
    <cellStyle name="cp2 -CalPercent" xfId="41"/>
    <cellStyle name="cp3 -CalPercent" xfId="42"/>
    <cellStyle name="cr0 -CalCurr" xfId="43"/>
    <cellStyle name="cr1 -CalCurr" xfId="44"/>
    <cellStyle name="cr2 -CalCurr" xfId="45"/>
    <cellStyle name="cr3 -CalCurr" xfId="46"/>
    <cellStyle name="cr4 -CalCurr" xfId="47"/>
    <cellStyle name="Currency [0]_basle_98_97_96 1" xfId="48"/>
    <cellStyle name="Currency_basle_98_97_96 1" xfId="49"/>
    <cellStyle name="E&amp;Y House" xfId="50"/>
    <cellStyle name="Euro" xfId="51"/>
    <cellStyle name="Excel Built-in Normal" xfId="52"/>
    <cellStyle name="h0 -Heading" xfId="53"/>
    <cellStyle name="h1 -Heading" xfId="54"/>
    <cellStyle name="h2 -Heading" xfId="55"/>
    <cellStyle name="h3 -Heading" xfId="56"/>
    <cellStyle name="hp0 -Hyperlink" xfId="57"/>
    <cellStyle name="hp1 -Hyperlink" xfId="58"/>
    <cellStyle name="hp2 -Hyperlink" xfId="59"/>
    <cellStyle name="hp3 -Hyperlink" xfId="60"/>
    <cellStyle name="ic0 -InpComma" xfId="61"/>
    <cellStyle name="ic1 -InpComma" xfId="62"/>
    <cellStyle name="ic2 -InpComma" xfId="63"/>
    <cellStyle name="ic3 -InpComma" xfId="64"/>
    <cellStyle name="ic4 -InpComma" xfId="65"/>
    <cellStyle name="idDMM -InpDate" xfId="66"/>
    <cellStyle name="idDMMY -InpDate" xfId="67"/>
    <cellStyle name="idDMMYHM -InpDateTime" xfId="68"/>
    <cellStyle name="idDMY -InpDate" xfId="69"/>
    <cellStyle name="idMDY -InpDate" xfId="70"/>
    <cellStyle name="idMMY -InpDate" xfId="71"/>
    <cellStyle name="if0 -InpFixed" xfId="72"/>
    <cellStyle name="if0b-InpFixedB" xfId="73"/>
    <cellStyle name="if0-InpFixed" xfId="74"/>
    <cellStyle name="iln -InpTableTextNoWrap" xfId="75"/>
    <cellStyle name="ilnb-InpTableTextNoWrapB" xfId="76"/>
    <cellStyle name="ilw -InpTableTextWrap" xfId="77"/>
    <cellStyle name="imHM  -InpTime" xfId="78"/>
    <cellStyle name="imHM24+ -InpTime" xfId="79"/>
    <cellStyle name="ip0 -InpPercent" xfId="80"/>
    <cellStyle name="ip1 -InpPercent" xfId="81"/>
    <cellStyle name="ip2 -InpPercent" xfId="82"/>
    <cellStyle name="ip3 -InpPercent" xfId="83"/>
    <cellStyle name="ir0 -InpCurr" xfId="84"/>
    <cellStyle name="ir1 -InpCurr" xfId="85"/>
    <cellStyle name="ir2 -InpCurr" xfId="86"/>
    <cellStyle name="ir3 -InpCurr" xfId="87"/>
    <cellStyle name="ir4 -InpCurr" xfId="88"/>
    <cellStyle name="is0 -InpSideText" xfId="89"/>
    <cellStyle name="is1 -InpSideText" xfId="90"/>
    <cellStyle name="is2 -InpSideText" xfId="91"/>
    <cellStyle name="is3 -InpSideText" xfId="92"/>
    <cellStyle name="is4 -InpSideText" xfId="93"/>
    <cellStyle name="itn -InpTopTextNoWrap" xfId="94"/>
    <cellStyle name="itw -InpTopTextWrap" xfId="95"/>
    <cellStyle name="ltn -TableTextNoWrap" xfId="96"/>
    <cellStyle name="ltw -TableTextWrap" xfId="97"/>
    <cellStyle name="Normal_070917_2008_Экспорт_МЭБП3" xfId="98"/>
    <cellStyle name="Report" xfId="99"/>
    <cellStyle name="sh0 -SideHeading" xfId="100"/>
    <cellStyle name="sh1 -SideHeading" xfId="101"/>
    <cellStyle name="sh2 -SideHeading" xfId="102"/>
    <cellStyle name="sh3 -SideHeading" xfId="103"/>
    <cellStyle name="st0 -SideText" xfId="104"/>
    <cellStyle name="st1 -SideText" xfId="105"/>
    <cellStyle name="st2 -SideText" xfId="106"/>
    <cellStyle name="st3 -SideText" xfId="107"/>
    <cellStyle name="st4 -SideText" xfId="108"/>
    <cellStyle name="ttn -TopTextNoWrap" xfId="109"/>
    <cellStyle name="ttw -TopTextWrap" xfId="110"/>
    <cellStyle name="Виталий" xfId="111"/>
    <cellStyle name="Гиперссылка 2" xfId="112"/>
    <cellStyle name="КАНДАГАЧ тел3-33-96" xfId="113"/>
    <cellStyle name="Обычный" xfId="0" builtinId="0"/>
    <cellStyle name="Обычный 10" xfId="114"/>
    <cellStyle name="Обычный 11" xfId="115"/>
    <cellStyle name="Обычный 12" xfId="1"/>
    <cellStyle name="Обычный 2" xfId="4"/>
    <cellStyle name="Обычный 2 2" xfId="116"/>
    <cellStyle name="Обычный 3" xfId="117"/>
    <cellStyle name="Обычный 3 2" xfId="118"/>
    <cellStyle name="Обычный 3 3" xfId="119"/>
    <cellStyle name="Обычный 3 4" xfId="120"/>
    <cellStyle name="Обычный 3 5" xfId="121"/>
    <cellStyle name="Обычный 3 6" xfId="122"/>
    <cellStyle name="Обычный 3 7" xfId="123"/>
    <cellStyle name="Обычный 3 8" xfId="124"/>
    <cellStyle name="Обычный 3 8 2" xfId="125"/>
    <cellStyle name="Обычный 4" xfId="126"/>
    <cellStyle name="Обычный 5" xfId="127"/>
    <cellStyle name="Обычный 5 2" xfId="128"/>
    <cellStyle name="Обычный 5 3" xfId="129"/>
    <cellStyle name="Обычный 6" xfId="130"/>
    <cellStyle name="Обычный 7" xfId="131"/>
    <cellStyle name="Обычный 8" xfId="132"/>
    <cellStyle name="Обычный 9" xfId="133"/>
    <cellStyle name="Стиль 1" xfId="134"/>
    <cellStyle name="Тысячи [0]_96111" xfId="135"/>
    <cellStyle name="Тысячи_96111" xfId="136"/>
    <cellStyle name="Үђғһ‹һ‚һљ1" xfId="137"/>
    <cellStyle name="Үђғһ‹һ‚һљ2" xfId="138"/>
    <cellStyle name="Финансовый" xfId="149" builtinId="3"/>
    <cellStyle name="Финансовый 2" xfId="3"/>
    <cellStyle name="Финансовый 2 2" xfId="139"/>
    <cellStyle name="Финансовый 2 3" xfId="148"/>
    <cellStyle name="Финансовый 3" xfId="140"/>
    <cellStyle name="Финансовый 4" xfId="141"/>
    <cellStyle name="Финансовый 4 2" xfId="142"/>
    <cellStyle name="Финансовый 4 3" xfId="143"/>
    <cellStyle name="Финансовый 5" xfId="144"/>
    <cellStyle name="Финансовый 6" xfId="145"/>
    <cellStyle name="Финансовый 7" xfId="2"/>
    <cellStyle name="Џђһ–…қ’қ›ү" xfId="146"/>
    <cellStyle name="Џђћ–…ќ’ќ›‰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992320</xdr:colOff>
      <xdr:row>66</xdr:row>
      <xdr:rowOff>0</xdr:rowOff>
    </xdr:from>
    <xdr:ext cx="937629" cy="11513819"/>
    <xdr:sp macro="" textlink="">
      <xdr:nvSpPr>
        <xdr:cNvPr id="2" name="Прямоугольник 1"/>
        <xdr:cNvSpPr/>
      </xdr:nvSpPr>
      <xdr:spPr>
        <a:xfrm rot="16200000">
          <a:off x="149225" y="512191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l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4538694" y="66330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2298700</xdr:colOff>
      <xdr:row>66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8059400" y="466217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66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8034000" y="45885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4354175" y="59472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4538694" y="696549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25" name="Прямоугольник 24"/>
        <xdr:cNvSpPr/>
      </xdr:nvSpPr>
      <xdr:spPr>
        <a:xfrm>
          <a:off x="333375" y="85905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</xdr:col>
      <xdr:colOff>152400</xdr:colOff>
      <xdr:row>7</xdr:row>
      <xdr:rowOff>101600</xdr:rowOff>
    </xdr:from>
    <xdr:ext cx="11513819" cy="937629"/>
    <xdr:sp macro="" textlink="">
      <xdr:nvSpPr>
        <xdr:cNvPr id="27" name="Прямоугольник 26"/>
        <xdr:cNvSpPr/>
      </xdr:nvSpPr>
      <xdr:spPr>
        <a:xfrm>
          <a:off x="3594100" y="13081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66</xdr:row>
      <xdr:rowOff>0</xdr:rowOff>
    </xdr:from>
    <xdr:ext cx="937629" cy="11513819"/>
    <xdr:sp macro="" textlink="">
      <xdr:nvSpPr>
        <xdr:cNvPr id="29" name="Прямоугольник 28"/>
        <xdr:cNvSpPr/>
      </xdr:nvSpPr>
      <xdr:spPr>
        <a:xfrm rot="16200000">
          <a:off x="149225" y="52120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5773769" y="47675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5773769" y="47675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5773769" y="45961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5773769" y="45961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66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18034000" y="45885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66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18018125" y="29832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2298700</xdr:colOff>
      <xdr:row>66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18043525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66</xdr:row>
      <xdr:rowOff>0</xdr:rowOff>
    </xdr:from>
    <xdr:ext cx="937629" cy="11513819"/>
    <xdr:sp macro="" textlink="">
      <xdr:nvSpPr>
        <xdr:cNvPr id="37" name="Прямоугольник 36"/>
        <xdr:cNvSpPr/>
      </xdr:nvSpPr>
      <xdr:spPr>
        <a:xfrm rot="16200000">
          <a:off x="142875" y="2900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5767419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5767419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66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18018125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66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18018125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992320</xdr:colOff>
      <xdr:row>122</xdr:row>
      <xdr:rowOff>1633405</xdr:rowOff>
    </xdr:from>
    <xdr:ext cx="937629" cy="11513819"/>
    <xdr:sp macro="" textlink="">
      <xdr:nvSpPr>
        <xdr:cNvPr id="2" name="Прямоугольник 1"/>
        <xdr:cNvSpPr/>
      </xdr:nvSpPr>
      <xdr:spPr>
        <a:xfrm rot="16200000">
          <a:off x="142875" y="503650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5767419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6630650" y="482427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5767419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1513819" cy="937629"/>
    <xdr:sp macro="" textlink="">
      <xdr:nvSpPr>
        <xdr:cNvPr id="24" name="Прямоугольник 23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123</xdr:row>
      <xdr:rowOff>0</xdr:rowOff>
    </xdr:from>
    <xdr:ext cx="11513819" cy="937629"/>
    <xdr:sp macro="" textlink="">
      <xdr:nvSpPr>
        <xdr:cNvPr id="26" name="Прямоугольник 25"/>
        <xdr:cNvSpPr/>
      </xdr:nvSpPr>
      <xdr:spPr>
        <a:xfrm>
          <a:off x="1473200" y="67640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123</xdr:row>
      <xdr:rowOff>0</xdr:rowOff>
    </xdr:from>
    <xdr:ext cx="937629" cy="11513819"/>
    <xdr:sp macro="" textlink="">
      <xdr:nvSpPr>
        <xdr:cNvPr id="28" name="Прямоугольник 27"/>
        <xdr:cNvSpPr/>
      </xdr:nvSpPr>
      <xdr:spPr>
        <a:xfrm rot="16200000">
          <a:off x="142875" y="44088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5767419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127</xdr:row>
      <xdr:rowOff>50800</xdr:rowOff>
    </xdr:from>
    <xdr:ext cx="11513819" cy="937629"/>
    <xdr:sp macro="" textlink="">
      <xdr:nvSpPr>
        <xdr:cNvPr id="30" name="Прямоугольник 29"/>
        <xdr:cNvSpPr/>
      </xdr:nvSpPr>
      <xdr:spPr>
        <a:xfrm>
          <a:off x="0" y="62966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1513819" cy="937629"/>
    <xdr:sp macro="" textlink="">
      <xdr:nvSpPr>
        <xdr:cNvPr id="32" name="Прямоугольник 31"/>
        <xdr:cNvSpPr/>
      </xdr:nvSpPr>
      <xdr:spPr>
        <a:xfrm>
          <a:off x="0" y="65963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80</xdr:row>
      <xdr:rowOff>165100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16662400" y="30175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16630650" y="416514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5767419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190</xdr:row>
      <xdr:rowOff>127000</xdr:rowOff>
    </xdr:from>
    <xdr:ext cx="11513819" cy="937629"/>
    <xdr:sp macro="" textlink="">
      <xdr:nvSpPr>
        <xdr:cNvPr id="50" name="Прямоугольник 49"/>
        <xdr:cNvSpPr/>
      </xdr:nvSpPr>
      <xdr:spPr>
        <a:xfrm>
          <a:off x="0" y="750443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126</xdr:row>
      <xdr:rowOff>0</xdr:rowOff>
    </xdr:from>
    <xdr:ext cx="11513819" cy="937629"/>
    <xdr:sp macro="" textlink="">
      <xdr:nvSpPr>
        <xdr:cNvPr id="52" name="Прямоугольник 51"/>
        <xdr:cNvSpPr/>
      </xdr:nvSpPr>
      <xdr:spPr>
        <a:xfrm rot="1025525">
          <a:off x="2374900" y="621665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126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121</xdr:row>
      <xdr:rowOff>1633405</xdr:rowOff>
    </xdr:from>
    <xdr:ext cx="937629" cy="11513819"/>
    <xdr:sp macro="" textlink="">
      <xdr:nvSpPr>
        <xdr:cNvPr id="54" name="Прямоугольник 53"/>
        <xdr:cNvSpPr/>
      </xdr:nvSpPr>
      <xdr:spPr>
        <a:xfrm rot="16200000">
          <a:off x="142875" y="38687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5767419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1513819" cy="937629"/>
    <xdr:sp macro="" textlink="">
      <xdr:nvSpPr>
        <xdr:cNvPr id="56" name="Прямоугольник 55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1513819" cy="937629"/>
    <xdr:sp macro="" textlink="">
      <xdr:nvSpPr>
        <xdr:cNvPr id="58" name="Прямоугольник 57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16630650" y="3625078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5767419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1513819" cy="937629"/>
    <xdr:sp macro="" textlink="">
      <xdr:nvSpPr>
        <xdr:cNvPr id="76" name="Прямоугольник 75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123</xdr:row>
      <xdr:rowOff>0</xdr:rowOff>
    </xdr:from>
    <xdr:ext cx="11513819" cy="937629"/>
    <xdr:sp macro="" textlink="">
      <xdr:nvSpPr>
        <xdr:cNvPr id="78" name="Прямоугольник 77"/>
        <xdr:cNvSpPr/>
      </xdr:nvSpPr>
      <xdr:spPr>
        <a:xfrm>
          <a:off x="14668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122</xdr:row>
      <xdr:rowOff>1633405</xdr:rowOff>
    </xdr:from>
    <xdr:ext cx="937629" cy="11513819"/>
    <xdr:sp macro="" textlink="">
      <xdr:nvSpPr>
        <xdr:cNvPr id="80" name="Прямоугольник 79"/>
        <xdr:cNvSpPr/>
      </xdr:nvSpPr>
      <xdr:spPr>
        <a:xfrm rot="16200000">
          <a:off x="142875" y="40211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5767419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126</xdr:row>
      <xdr:rowOff>50800</xdr:rowOff>
    </xdr:from>
    <xdr:ext cx="11513819" cy="937629"/>
    <xdr:sp macro="" textlink="">
      <xdr:nvSpPr>
        <xdr:cNvPr id="82" name="Прямоугольник 81"/>
        <xdr:cNvSpPr/>
      </xdr:nvSpPr>
      <xdr:spPr>
        <a:xfrm>
          <a:off x="0" y="636397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125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1513819" cy="937629"/>
    <xdr:sp macro="" textlink="">
      <xdr:nvSpPr>
        <xdr:cNvPr id="84" name="Прямоугольник 83"/>
        <xdr:cNvSpPr/>
      </xdr:nvSpPr>
      <xdr:spPr>
        <a:xfrm>
          <a:off x="0" y="66636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125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16630650" y="3701278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5767419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11513819" cy="937629"/>
    <xdr:sp macro="" textlink="">
      <xdr:nvSpPr>
        <xdr:cNvPr id="102" name="Прямоугольник 101"/>
        <xdr:cNvSpPr/>
      </xdr:nvSpPr>
      <xdr:spPr>
        <a:xfrm>
          <a:off x="0" y="717804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125</xdr:row>
      <xdr:rowOff>25400</xdr:rowOff>
    </xdr:from>
    <xdr:ext cx="11513819" cy="937629"/>
    <xdr:sp macro="" textlink="">
      <xdr:nvSpPr>
        <xdr:cNvPr id="104" name="Прямоугольник 103"/>
        <xdr:cNvSpPr/>
      </xdr:nvSpPr>
      <xdr:spPr>
        <a:xfrm rot="1025525">
          <a:off x="2330450" y="63423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125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1513819" cy="937629"/>
    <xdr:sp macro="" textlink="">
      <xdr:nvSpPr>
        <xdr:cNvPr id="106" name="Прямоугольник 105"/>
        <xdr:cNvSpPr/>
      </xdr:nvSpPr>
      <xdr:spPr>
        <a:xfrm>
          <a:off x="4445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11513819" cy="937629"/>
    <xdr:sp macro="" textlink="">
      <xdr:nvSpPr>
        <xdr:cNvPr id="108" name="Прямоугольник 107"/>
        <xdr:cNvSpPr/>
      </xdr:nvSpPr>
      <xdr:spPr>
        <a:xfrm>
          <a:off x="4445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123</xdr:row>
      <xdr:rowOff>0</xdr:rowOff>
    </xdr:from>
    <xdr:ext cx="11513819" cy="937629"/>
    <xdr:sp macro="" textlink="">
      <xdr:nvSpPr>
        <xdr:cNvPr id="110" name="Прямоугольник 109"/>
        <xdr:cNvSpPr/>
      </xdr:nvSpPr>
      <xdr:spPr>
        <a:xfrm>
          <a:off x="431800" y="597027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123</xdr:row>
      <xdr:rowOff>0</xdr:rowOff>
    </xdr:from>
    <xdr:ext cx="11513819" cy="937629"/>
    <xdr:sp macro="" textlink="">
      <xdr:nvSpPr>
        <xdr:cNvPr id="112" name="Прямоугольник 111"/>
        <xdr:cNvSpPr/>
      </xdr:nvSpPr>
      <xdr:spPr>
        <a:xfrm>
          <a:off x="14732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101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5773769" y="52095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101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5773769" y="52095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5773769" y="51333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5773769" y="51333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102</xdr:row>
      <xdr:rowOff>1633405</xdr:rowOff>
    </xdr:from>
    <xdr:ext cx="937629" cy="11513819"/>
    <xdr:sp macro="" textlink="">
      <xdr:nvSpPr>
        <xdr:cNvPr id="234" name="Прямоугольник 233"/>
        <xdr:cNvSpPr/>
      </xdr:nvSpPr>
      <xdr:spPr>
        <a:xfrm rot="16200000">
          <a:off x="142875" y="5252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236" name="Прямоугольник 235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238" name="Прямоугольник 23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256" name="Прямоугольник 255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120</xdr:row>
      <xdr:rowOff>0</xdr:rowOff>
    </xdr:from>
    <xdr:ext cx="11513819" cy="937629"/>
    <xdr:sp macro="" textlink="">
      <xdr:nvSpPr>
        <xdr:cNvPr id="258" name="Прямоугольник 257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120</xdr:row>
      <xdr:rowOff>0</xdr:rowOff>
    </xdr:from>
    <xdr:ext cx="937629" cy="11513819"/>
    <xdr:sp macro="" textlink="">
      <xdr:nvSpPr>
        <xdr:cNvPr id="260" name="Прямоугольник 259"/>
        <xdr:cNvSpPr/>
      </xdr:nvSpPr>
      <xdr:spPr>
        <a:xfrm rot="16200000">
          <a:off x="142875" y="525225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124</xdr:row>
      <xdr:rowOff>50800</xdr:rowOff>
    </xdr:from>
    <xdr:ext cx="11513819" cy="937629"/>
    <xdr:sp macro="" textlink="">
      <xdr:nvSpPr>
        <xdr:cNvPr id="262" name="Прямоугольник 261"/>
        <xdr:cNvSpPr/>
      </xdr:nvSpPr>
      <xdr:spPr>
        <a:xfrm>
          <a:off x="0" y="480472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1513819" cy="937629"/>
    <xdr:sp macro="" textlink="">
      <xdr:nvSpPr>
        <xdr:cNvPr id="264" name="Прямоугольник 263"/>
        <xdr:cNvSpPr/>
      </xdr:nvSpPr>
      <xdr:spPr>
        <a:xfrm>
          <a:off x="0" y="5104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73</xdr:row>
      <xdr:rowOff>165100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16643350" y="26606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187</xdr:row>
      <xdr:rowOff>127000</xdr:rowOff>
    </xdr:from>
    <xdr:ext cx="11513819" cy="937629"/>
    <xdr:sp macro="" textlink="">
      <xdr:nvSpPr>
        <xdr:cNvPr id="282" name="Прямоугольник 281"/>
        <xdr:cNvSpPr/>
      </xdr:nvSpPr>
      <xdr:spPr>
        <a:xfrm>
          <a:off x="0" y="60124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123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101</xdr:row>
      <xdr:rowOff>1633405</xdr:rowOff>
    </xdr:from>
    <xdr:ext cx="937629" cy="11513819"/>
    <xdr:sp macro="" textlink="">
      <xdr:nvSpPr>
        <xdr:cNvPr id="286" name="Прямоугольник 285"/>
        <xdr:cNvSpPr/>
      </xdr:nvSpPr>
      <xdr:spPr>
        <a:xfrm rot="16200000">
          <a:off x="142875" y="51936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288" name="Прямоугольник 28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290" name="Прямоугольник 289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308" name="Прямоугольник 30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120</xdr:row>
      <xdr:rowOff>0</xdr:rowOff>
    </xdr:from>
    <xdr:ext cx="11513819" cy="937629"/>
    <xdr:sp macro="" textlink="">
      <xdr:nvSpPr>
        <xdr:cNvPr id="310" name="Прямоугольник 309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102</xdr:row>
      <xdr:rowOff>1633405</xdr:rowOff>
    </xdr:from>
    <xdr:ext cx="937629" cy="11513819"/>
    <xdr:sp macro="" textlink="">
      <xdr:nvSpPr>
        <xdr:cNvPr id="312" name="Прямоугольник 311"/>
        <xdr:cNvSpPr/>
      </xdr:nvSpPr>
      <xdr:spPr>
        <a:xfrm rot="16200000">
          <a:off x="142875" y="5252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123</xdr:row>
      <xdr:rowOff>50800</xdr:rowOff>
    </xdr:from>
    <xdr:ext cx="11513819" cy="937629"/>
    <xdr:sp macro="" textlink="">
      <xdr:nvSpPr>
        <xdr:cNvPr id="314" name="Прямоугольник 313"/>
        <xdr:cNvSpPr/>
      </xdr:nvSpPr>
      <xdr:spPr>
        <a:xfrm>
          <a:off x="0" y="478567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122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1513819" cy="937629"/>
    <xdr:sp macro="" textlink="">
      <xdr:nvSpPr>
        <xdr:cNvPr id="316" name="Прямоугольник 315"/>
        <xdr:cNvSpPr/>
      </xdr:nvSpPr>
      <xdr:spPr>
        <a:xfrm>
          <a:off x="0" y="50853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122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1513819" cy="937629"/>
    <xdr:sp macro="" textlink="">
      <xdr:nvSpPr>
        <xdr:cNvPr id="334" name="Прямоугольник 333"/>
        <xdr:cNvSpPr/>
      </xdr:nvSpPr>
      <xdr:spPr>
        <a:xfrm>
          <a:off x="0" y="55997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122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122</xdr:row>
      <xdr:rowOff>25400</xdr:rowOff>
    </xdr:from>
    <xdr:ext cx="11513819" cy="937629"/>
    <xdr:sp macro="" textlink="">
      <xdr:nvSpPr>
        <xdr:cNvPr id="336" name="Прямоугольник 335"/>
        <xdr:cNvSpPr/>
      </xdr:nvSpPr>
      <xdr:spPr>
        <a:xfrm rot="1025525">
          <a:off x="2330450" y="47640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122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338" name="Прямоугольник 33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340" name="Прямоугольник 339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120</xdr:row>
      <xdr:rowOff>0</xdr:rowOff>
    </xdr:from>
    <xdr:ext cx="11513819" cy="937629"/>
    <xdr:sp macro="" textlink="">
      <xdr:nvSpPr>
        <xdr:cNvPr id="342" name="Прямоугольник 341"/>
        <xdr:cNvSpPr/>
      </xdr:nvSpPr>
      <xdr:spPr>
        <a:xfrm>
          <a:off x="43180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120</xdr:row>
      <xdr:rowOff>0</xdr:rowOff>
    </xdr:from>
    <xdr:ext cx="11513819" cy="937629"/>
    <xdr:sp macro="" textlink="">
      <xdr:nvSpPr>
        <xdr:cNvPr id="344" name="Прямоугольник 343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5767419" y="43595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5767419" y="43595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5767419" y="42995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5767419" y="42995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119</xdr:row>
      <xdr:rowOff>1633405</xdr:rowOff>
    </xdr:from>
    <xdr:ext cx="937629" cy="11513819"/>
    <xdr:sp macro="" textlink="">
      <xdr:nvSpPr>
        <xdr:cNvPr id="350" name="Прямоугольник 349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352" name="Прямоугольник 351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354" name="Прямоугольник 35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372" name="Прямоугольник 371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120</xdr:row>
      <xdr:rowOff>0</xdr:rowOff>
    </xdr:from>
    <xdr:ext cx="11513819" cy="937629"/>
    <xdr:sp macro="" textlink="">
      <xdr:nvSpPr>
        <xdr:cNvPr id="374" name="Прямоугольник 373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120</xdr:row>
      <xdr:rowOff>0</xdr:rowOff>
    </xdr:from>
    <xdr:ext cx="937629" cy="11513819"/>
    <xdr:sp macro="" textlink="">
      <xdr:nvSpPr>
        <xdr:cNvPr id="376" name="Прямоугольник 375"/>
        <xdr:cNvSpPr/>
      </xdr:nvSpPr>
      <xdr:spPr>
        <a:xfrm rot="16200000">
          <a:off x="142875" y="672672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123</xdr:row>
      <xdr:rowOff>50800</xdr:rowOff>
    </xdr:from>
    <xdr:ext cx="11513819" cy="937629"/>
    <xdr:sp macro="" textlink="">
      <xdr:nvSpPr>
        <xdr:cNvPr id="378" name="Прямоугольник 377"/>
        <xdr:cNvSpPr/>
      </xdr:nvSpPr>
      <xdr:spPr>
        <a:xfrm>
          <a:off x="0" y="62791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122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1513819" cy="937629"/>
    <xdr:sp macro="" textlink="">
      <xdr:nvSpPr>
        <xdr:cNvPr id="380" name="Прямоугольник 379"/>
        <xdr:cNvSpPr/>
      </xdr:nvSpPr>
      <xdr:spPr>
        <a:xfrm>
          <a:off x="0" y="6578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122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69</xdr:row>
      <xdr:rowOff>165100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16643350" y="31930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186</xdr:row>
      <xdr:rowOff>127000</xdr:rowOff>
    </xdr:from>
    <xdr:ext cx="11513819" cy="937629"/>
    <xdr:sp macro="" textlink="">
      <xdr:nvSpPr>
        <xdr:cNvPr id="398" name="Прямоугольник 397"/>
        <xdr:cNvSpPr/>
      </xdr:nvSpPr>
      <xdr:spPr>
        <a:xfrm>
          <a:off x="0" y="74869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122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122</xdr:row>
      <xdr:rowOff>0</xdr:rowOff>
    </xdr:from>
    <xdr:ext cx="11513819" cy="937629"/>
    <xdr:sp macro="" textlink="">
      <xdr:nvSpPr>
        <xdr:cNvPr id="400" name="Прямоугольник 399"/>
        <xdr:cNvSpPr/>
      </xdr:nvSpPr>
      <xdr:spPr>
        <a:xfrm rot="1025525">
          <a:off x="2368550" y="6255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122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118</xdr:row>
      <xdr:rowOff>1633405</xdr:rowOff>
    </xdr:from>
    <xdr:ext cx="937629" cy="11513819"/>
    <xdr:sp macro="" textlink="">
      <xdr:nvSpPr>
        <xdr:cNvPr id="402" name="Прямоугольник 401"/>
        <xdr:cNvSpPr/>
      </xdr:nvSpPr>
      <xdr:spPr>
        <a:xfrm rot="16200000">
          <a:off x="142875" y="670242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404" name="Прямоугольник 40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406" name="Прямоугольник 40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424" name="Прямоугольник 42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120</xdr:row>
      <xdr:rowOff>0</xdr:rowOff>
    </xdr:from>
    <xdr:ext cx="11513819" cy="937629"/>
    <xdr:sp macro="" textlink="">
      <xdr:nvSpPr>
        <xdr:cNvPr id="426" name="Прямоугольник 425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119</xdr:row>
      <xdr:rowOff>1633405</xdr:rowOff>
    </xdr:from>
    <xdr:ext cx="937629" cy="11513819"/>
    <xdr:sp macro="" textlink="">
      <xdr:nvSpPr>
        <xdr:cNvPr id="428" name="Прямоугольник 427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122</xdr:row>
      <xdr:rowOff>50800</xdr:rowOff>
    </xdr:from>
    <xdr:ext cx="11513819" cy="937629"/>
    <xdr:sp macro="" textlink="">
      <xdr:nvSpPr>
        <xdr:cNvPr id="430" name="Прямоугольник 429"/>
        <xdr:cNvSpPr/>
      </xdr:nvSpPr>
      <xdr:spPr>
        <a:xfrm>
          <a:off x="0" y="62601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1513819" cy="937629"/>
    <xdr:sp macro="" textlink="">
      <xdr:nvSpPr>
        <xdr:cNvPr id="432" name="Прямоугольник 431"/>
        <xdr:cNvSpPr/>
      </xdr:nvSpPr>
      <xdr:spPr>
        <a:xfrm>
          <a:off x="0" y="65598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165</xdr:row>
      <xdr:rowOff>0</xdr:rowOff>
    </xdr:from>
    <xdr:ext cx="11513819" cy="937629"/>
    <xdr:sp macro="" textlink="">
      <xdr:nvSpPr>
        <xdr:cNvPr id="450" name="Прямоугольник 449"/>
        <xdr:cNvSpPr/>
      </xdr:nvSpPr>
      <xdr:spPr>
        <a:xfrm>
          <a:off x="0" y="70742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121</xdr:row>
      <xdr:rowOff>25400</xdr:rowOff>
    </xdr:from>
    <xdr:ext cx="11513819" cy="937629"/>
    <xdr:sp macro="" textlink="">
      <xdr:nvSpPr>
        <xdr:cNvPr id="452" name="Прямоугольник 451"/>
        <xdr:cNvSpPr/>
      </xdr:nvSpPr>
      <xdr:spPr>
        <a:xfrm rot="1025525">
          <a:off x="2330450" y="623855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454" name="Прямоугольник 45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456" name="Прямоугольник 45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120</xdr:row>
      <xdr:rowOff>0</xdr:rowOff>
    </xdr:from>
    <xdr:ext cx="11513819" cy="937629"/>
    <xdr:sp macro="" textlink="">
      <xdr:nvSpPr>
        <xdr:cNvPr id="458" name="Прямоугольник 457"/>
        <xdr:cNvSpPr/>
      </xdr:nvSpPr>
      <xdr:spPr>
        <a:xfrm>
          <a:off x="43180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120</xdr:row>
      <xdr:rowOff>0</xdr:rowOff>
    </xdr:from>
    <xdr:ext cx="11513819" cy="937629"/>
    <xdr:sp macro="" textlink="">
      <xdr:nvSpPr>
        <xdr:cNvPr id="460" name="Прямоугольник 459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91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91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92</xdr:row>
      <xdr:rowOff>1633405</xdr:rowOff>
    </xdr:from>
    <xdr:ext cx="937629" cy="11513819"/>
    <xdr:sp macro="" textlink="">
      <xdr:nvSpPr>
        <xdr:cNvPr id="466" name="Прямоугольник 465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468" name="Прямоугольник 467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470" name="Прямоугольник 46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488" name="Прямоугольник 487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117</xdr:row>
      <xdr:rowOff>0</xdr:rowOff>
    </xdr:from>
    <xdr:ext cx="11513819" cy="937629"/>
    <xdr:sp macro="" textlink="">
      <xdr:nvSpPr>
        <xdr:cNvPr id="490" name="Прямоугольник 489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117</xdr:row>
      <xdr:rowOff>0</xdr:rowOff>
    </xdr:from>
    <xdr:ext cx="937629" cy="11513819"/>
    <xdr:sp macro="" textlink="">
      <xdr:nvSpPr>
        <xdr:cNvPr id="492" name="Прямоугольник 491"/>
        <xdr:cNvSpPr/>
      </xdr:nvSpPr>
      <xdr:spPr>
        <a:xfrm rot="16200000">
          <a:off x="142875" y="6663862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1513819" cy="937629"/>
    <xdr:sp macro="" textlink="">
      <xdr:nvSpPr>
        <xdr:cNvPr id="494" name="Прямоугольник 493"/>
        <xdr:cNvSpPr/>
      </xdr:nvSpPr>
      <xdr:spPr>
        <a:xfrm>
          <a:off x="0" y="62220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1513819" cy="937629"/>
    <xdr:sp macro="" textlink="">
      <xdr:nvSpPr>
        <xdr:cNvPr id="496" name="Прямоугольник 495"/>
        <xdr:cNvSpPr/>
      </xdr:nvSpPr>
      <xdr:spPr>
        <a:xfrm>
          <a:off x="0" y="65217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66</xdr:row>
      <xdr:rowOff>165100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16643350" y="298259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183</xdr:row>
      <xdr:rowOff>127000</xdr:rowOff>
    </xdr:from>
    <xdr:ext cx="11513819" cy="937629"/>
    <xdr:sp macro="" textlink="">
      <xdr:nvSpPr>
        <xdr:cNvPr id="514" name="Прямоугольник 513"/>
        <xdr:cNvSpPr/>
      </xdr:nvSpPr>
      <xdr:spPr>
        <a:xfrm>
          <a:off x="0" y="74298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92</xdr:row>
      <xdr:rowOff>0</xdr:rowOff>
    </xdr:from>
    <xdr:ext cx="937629" cy="11513819"/>
    <xdr:sp macro="" textlink="">
      <xdr:nvSpPr>
        <xdr:cNvPr id="518" name="Прямоугольник 517"/>
        <xdr:cNvSpPr/>
      </xdr:nvSpPr>
      <xdr:spPr>
        <a:xfrm rot="16200000">
          <a:off x="142875" y="529321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520" name="Прямоугольник 51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522" name="Прямоугольник 52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540" name="Прямоугольник 53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117</xdr:row>
      <xdr:rowOff>0</xdr:rowOff>
    </xdr:from>
    <xdr:ext cx="11513819" cy="937629"/>
    <xdr:sp macro="" textlink="">
      <xdr:nvSpPr>
        <xdr:cNvPr id="542" name="Прямоугольник 541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92</xdr:row>
      <xdr:rowOff>1633405</xdr:rowOff>
    </xdr:from>
    <xdr:ext cx="937629" cy="11513819"/>
    <xdr:sp macro="" textlink="">
      <xdr:nvSpPr>
        <xdr:cNvPr id="544" name="Прямоугольник 543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1513819" cy="937629"/>
    <xdr:sp macro="" textlink="">
      <xdr:nvSpPr>
        <xdr:cNvPr id="546" name="Прямоугольник 545"/>
        <xdr:cNvSpPr/>
      </xdr:nvSpPr>
      <xdr:spPr>
        <a:xfrm>
          <a:off x="0" y="6202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119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1513819" cy="937629"/>
    <xdr:sp macro="" textlink="">
      <xdr:nvSpPr>
        <xdr:cNvPr id="548" name="Прямоугольник 547"/>
        <xdr:cNvSpPr/>
      </xdr:nvSpPr>
      <xdr:spPr>
        <a:xfrm>
          <a:off x="0" y="65027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119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1513819" cy="937629"/>
    <xdr:sp macro="" textlink="">
      <xdr:nvSpPr>
        <xdr:cNvPr id="566" name="Прямоугольник 565"/>
        <xdr:cNvSpPr/>
      </xdr:nvSpPr>
      <xdr:spPr>
        <a:xfrm>
          <a:off x="0" y="7017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119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119</xdr:row>
      <xdr:rowOff>25400</xdr:rowOff>
    </xdr:from>
    <xdr:ext cx="11513819" cy="937629"/>
    <xdr:sp macro="" textlink="">
      <xdr:nvSpPr>
        <xdr:cNvPr id="568" name="Прямоугольник 567"/>
        <xdr:cNvSpPr/>
      </xdr:nvSpPr>
      <xdr:spPr>
        <a:xfrm rot="1025525">
          <a:off x="2330450" y="617569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119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570" name="Прямоугольник 56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572" name="Прямоугольник 57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117</xdr:row>
      <xdr:rowOff>0</xdr:rowOff>
    </xdr:from>
    <xdr:ext cx="11513819" cy="937629"/>
    <xdr:sp macro="" textlink="">
      <xdr:nvSpPr>
        <xdr:cNvPr id="574" name="Прямоугольник 573"/>
        <xdr:cNvSpPr/>
      </xdr:nvSpPr>
      <xdr:spPr>
        <a:xfrm>
          <a:off x="43180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117</xdr:row>
      <xdr:rowOff>0</xdr:rowOff>
    </xdr:from>
    <xdr:ext cx="11513819" cy="937629"/>
    <xdr:sp macro="" textlink="">
      <xdr:nvSpPr>
        <xdr:cNvPr id="576" name="Прямоугольник 575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119</xdr:row>
      <xdr:rowOff>1633405</xdr:rowOff>
    </xdr:from>
    <xdr:ext cx="937629" cy="11513819"/>
    <xdr:sp macro="" textlink="">
      <xdr:nvSpPr>
        <xdr:cNvPr id="582" name="Прямоугольник 581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584" name="Прямоугольник 58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586" name="Прямоугольник 58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604" name="Прямоугольник 60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120</xdr:row>
      <xdr:rowOff>0</xdr:rowOff>
    </xdr:from>
    <xdr:ext cx="11513819" cy="937629"/>
    <xdr:sp macro="" textlink="">
      <xdr:nvSpPr>
        <xdr:cNvPr id="606" name="Прямоугольник 605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120</xdr:row>
      <xdr:rowOff>0</xdr:rowOff>
    </xdr:from>
    <xdr:ext cx="937629" cy="11513819"/>
    <xdr:sp macro="" textlink="">
      <xdr:nvSpPr>
        <xdr:cNvPr id="608" name="Прямоугольник 607"/>
        <xdr:cNvSpPr/>
      </xdr:nvSpPr>
      <xdr:spPr>
        <a:xfrm rot="16200000">
          <a:off x="142875" y="672672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123</xdr:row>
      <xdr:rowOff>50800</xdr:rowOff>
    </xdr:from>
    <xdr:ext cx="11513819" cy="937629"/>
    <xdr:sp macro="" textlink="">
      <xdr:nvSpPr>
        <xdr:cNvPr id="610" name="Прямоугольник 609"/>
        <xdr:cNvSpPr/>
      </xdr:nvSpPr>
      <xdr:spPr>
        <a:xfrm>
          <a:off x="0" y="62791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122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1513819" cy="937629"/>
    <xdr:sp macro="" textlink="">
      <xdr:nvSpPr>
        <xdr:cNvPr id="612" name="Прямоугольник 611"/>
        <xdr:cNvSpPr/>
      </xdr:nvSpPr>
      <xdr:spPr>
        <a:xfrm>
          <a:off x="0" y="6578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122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69</xdr:row>
      <xdr:rowOff>165100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16643350" y="31930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186</xdr:row>
      <xdr:rowOff>127000</xdr:rowOff>
    </xdr:from>
    <xdr:ext cx="11513819" cy="937629"/>
    <xdr:sp macro="" textlink="">
      <xdr:nvSpPr>
        <xdr:cNvPr id="630" name="Прямоугольник 629"/>
        <xdr:cNvSpPr/>
      </xdr:nvSpPr>
      <xdr:spPr>
        <a:xfrm>
          <a:off x="0" y="74869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122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122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118</xdr:row>
      <xdr:rowOff>1633405</xdr:rowOff>
    </xdr:from>
    <xdr:ext cx="937629" cy="11513819"/>
    <xdr:sp macro="" textlink="">
      <xdr:nvSpPr>
        <xdr:cNvPr id="634" name="Прямоугольник 633"/>
        <xdr:cNvSpPr/>
      </xdr:nvSpPr>
      <xdr:spPr>
        <a:xfrm rot="16200000">
          <a:off x="142875" y="670242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636" name="Прямоугольник 63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638" name="Прямоугольник 637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656" name="Прямоугольник 65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120</xdr:row>
      <xdr:rowOff>0</xdr:rowOff>
    </xdr:from>
    <xdr:ext cx="11513819" cy="937629"/>
    <xdr:sp macro="" textlink="">
      <xdr:nvSpPr>
        <xdr:cNvPr id="658" name="Прямоугольник 657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119</xdr:row>
      <xdr:rowOff>1633405</xdr:rowOff>
    </xdr:from>
    <xdr:ext cx="937629" cy="11513819"/>
    <xdr:sp macro="" textlink="">
      <xdr:nvSpPr>
        <xdr:cNvPr id="660" name="Прямоугольник 659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122</xdr:row>
      <xdr:rowOff>50800</xdr:rowOff>
    </xdr:from>
    <xdr:ext cx="11513819" cy="937629"/>
    <xdr:sp macro="" textlink="">
      <xdr:nvSpPr>
        <xdr:cNvPr id="662" name="Прямоугольник 661"/>
        <xdr:cNvSpPr/>
      </xdr:nvSpPr>
      <xdr:spPr>
        <a:xfrm>
          <a:off x="0" y="62601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1513819" cy="937629"/>
    <xdr:sp macro="" textlink="">
      <xdr:nvSpPr>
        <xdr:cNvPr id="664" name="Прямоугольник 663"/>
        <xdr:cNvSpPr/>
      </xdr:nvSpPr>
      <xdr:spPr>
        <a:xfrm>
          <a:off x="0" y="65598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165</xdr:row>
      <xdr:rowOff>0</xdr:rowOff>
    </xdr:from>
    <xdr:ext cx="11513819" cy="937629"/>
    <xdr:sp macro="" textlink="">
      <xdr:nvSpPr>
        <xdr:cNvPr id="682" name="Прямоугольник 681"/>
        <xdr:cNvSpPr/>
      </xdr:nvSpPr>
      <xdr:spPr>
        <a:xfrm>
          <a:off x="0" y="70742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121</xdr:row>
      <xdr:rowOff>25400</xdr:rowOff>
    </xdr:from>
    <xdr:ext cx="11513819" cy="937629"/>
    <xdr:sp macro="" textlink="">
      <xdr:nvSpPr>
        <xdr:cNvPr id="684" name="Прямоугольник 683"/>
        <xdr:cNvSpPr/>
      </xdr:nvSpPr>
      <xdr:spPr>
        <a:xfrm rot="1025525">
          <a:off x="2330450" y="623855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121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686" name="Прямоугольник 68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13819" cy="937629"/>
    <xdr:sp macro="" textlink="">
      <xdr:nvSpPr>
        <xdr:cNvPr id="688" name="Прямоугольник 687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120</xdr:row>
      <xdr:rowOff>0</xdr:rowOff>
    </xdr:from>
    <xdr:ext cx="11513819" cy="937629"/>
    <xdr:sp macro="" textlink="">
      <xdr:nvSpPr>
        <xdr:cNvPr id="690" name="Прямоугольник 689"/>
        <xdr:cNvSpPr/>
      </xdr:nvSpPr>
      <xdr:spPr>
        <a:xfrm>
          <a:off x="43180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120</xdr:row>
      <xdr:rowOff>0</xdr:rowOff>
    </xdr:from>
    <xdr:ext cx="11513819" cy="937629"/>
    <xdr:sp macro="" textlink="">
      <xdr:nvSpPr>
        <xdr:cNvPr id="692" name="Прямоугольник 691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91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91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92</xdr:row>
      <xdr:rowOff>1633405</xdr:rowOff>
    </xdr:from>
    <xdr:ext cx="937629" cy="11513819"/>
    <xdr:sp macro="" textlink="">
      <xdr:nvSpPr>
        <xdr:cNvPr id="698" name="Прямоугольник 697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700" name="Прямоугольник 69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702" name="Прямоугольник 70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720" name="Прямоугольник 71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117</xdr:row>
      <xdr:rowOff>0</xdr:rowOff>
    </xdr:from>
    <xdr:ext cx="11513819" cy="937629"/>
    <xdr:sp macro="" textlink="">
      <xdr:nvSpPr>
        <xdr:cNvPr id="722" name="Прямоугольник 721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117</xdr:row>
      <xdr:rowOff>0</xdr:rowOff>
    </xdr:from>
    <xdr:ext cx="937629" cy="11513819"/>
    <xdr:sp macro="" textlink="">
      <xdr:nvSpPr>
        <xdr:cNvPr id="724" name="Прямоугольник 723"/>
        <xdr:cNvSpPr/>
      </xdr:nvSpPr>
      <xdr:spPr>
        <a:xfrm rot="16200000">
          <a:off x="142875" y="6663862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1513819" cy="937629"/>
    <xdr:sp macro="" textlink="">
      <xdr:nvSpPr>
        <xdr:cNvPr id="726" name="Прямоугольник 725"/>
        <xdr:cNvSpPr/>
      </xdr:nvSpPr>
      <xdr:spPr>
        <a:xfrm>
          <a:off x="0" y="62220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1513819" cy="937629"/>
    <xdr:sp macro="" textlink="">
      <xdr:nvSpPr>
        <xdr:cNvPr id="728" name="Прямоугольник 727"/>
        <xdr:cNvSpPr/>
      </xdr:nvSpPr>
      <xdr:spPr>
        <a:xfrm>
          <a:off x="0" y="65217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66</xdr:row>
      <xdr:rowOff>165100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16643350" y="298259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183</xdr:row>
      <xdr:rowOff>127000</xdr:rowOff>
    </xdr:from>
    <xdr:ext cx="11513819" cy="937629"/>
    <xdr:sp macro="" textlink="">
      <xdr:nvSpPr>
        <xdr:cNvPr id="746" name="Прямоугольник 745"/>
        <xdr:cNvSpPr/>
      </xdr:nvSpPr>
      <xdr:spPr>
        <a:xfrm>
          <a:off x="0" y="74298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120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92</xdr:row>
      <xdr:rowOff>0</xdr:rowOff>
    </xdr:from>
    <xdr:ext cx="937629" cy="11513819"/>
    <xdr:sp macro="" textlink="">
      <xdr:nvSpPr>
        <xdr:cNvPr id="750" name="Прямоугольник 749"/>
        <xdr:cNvSpPr/>
      </xdr:nvSpPr>
      <xdr:spPr>
        <a:xfrm rot="16200000">
          <a:off x="142875" y="529321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752" name="Прямоугольник 75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754" name="Прямоугольник 753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772" name="Прямоугольник 77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117</xdr:row>
      <xdr:rowOff>0</xdr:rowOff>
    </xdr:from>
    <xdr:ext cx="11513819" cy="937629"/>
    <xdr:sp macro="" textlink="">
      <xdr:nvSpPr>
        <xdr:cNvPr id="774" name="Прямоугольник 773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92</xdr:row>
      <xdr:rowOff>1633405</xdr:rowOff>
    </xdr:from>
    <xdr:ext cx="937629" cy="11513819"/>
    <xdr:sp macro="" textlink="">
      <xdr:nvSpPr>
        <xdr:cNvPr id="776" name="Прямоугольник 775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1513819" cy="937629"/>
    <xdr:sp macro="" textlink="">
      <xdr:nvSpPr>
        <xdr:cNvPr id="778" name="Прямоугольник 777"/>
        <xdr:cNvSpPr/>
      </xdr:nvSpPr>
      <xdr:spPr>
        <a:xfrm>
          <a:off x="0" y="6202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119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1513819" cy="937629"/>
    <xdr:sp macro="" textlink="">
      <xdr:nvSpPr>
        <xdr:cNvPr id="780" name="Прямоугольник 779"/>
        <xdr:cNvSpPr/>
      </xdr:nvSpPr>
      <xdr:spPr>
        <a:xfrm>
          <a:off x="0" y="65027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119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1513819" cy="937629"/>
    <xdr:sp macro="" textlink="">
      <xdr:nvSpPr>
        <xdr:cNvPr id="798" name="Прямоугольник 797"/>
        <xdr:cNvSpPr/>
      </xdr:nvSpPr>
      <xdr:spPr>
        <a:xfrm>
          <a:off x="0" y="7017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119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119</xdr:row>
      <xdr:rowOff>25400</xdr:rowOff>
    </xdr:from>
    <xdr:ext cx="11513819" cy="937629"/>
    <xdr:sp macro="" textlink="">
      <xdr:nvSpPr>
        <xdr:cNvPr id="800" name="Прямоугольник 799"/>
        <xdr:cNvSpPr/>
      </xdr:nvSpPr>
      <xdr:spPr>
        <a:xfrm rot="1025525">
          <a:off x="2330450" y="617569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119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802" name="Прямоугольник 80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11513819" cy="937629"/>
    <xdr:sp macro="" textlink="">
      <xdr:nvSpPr>
        <xdr:cNvPr id="804" name="Прямоугольник 803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117</xdr:row>
      <xdr:rowOff>0</xdr:rowOff>
    </xdr:from>
    <xdr:ext cx="11513819" cy="937629"/>
    <xdr:sp macro="" textlink="">
      <xdr:nvSpPr>
        <xdr:cNvPr id="806" name="Прямоугольник 805"/>
        <xdr:cNvSpPr/>
      </xdr:nvSpPr>
      <xdr:spPr>
        <a:xfrm>
          <a:off x="43180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117</xdr:row>
      <xdr:rowOff>0</xdr:rowOff>
    </xdr:from>
    <xdr:ext cx="11513819" cy="937629"/>
    <xdr:sp macro="" textlink="">
      <xdr:nvSpPr>
        <xdr:cNvPr id="808" name="Прямоугольник 807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102</xdr:row>
      <xdr:rowOff>1633405</xdr:rowOff>
    </xdr:from>
    <xdr:ext cx="937629" cy="11513819"/>
    <xdr:sp macro="" textlink="">
      <xdr:nvSpPr>
        <xdr:cNvPr id="814" name="Прямоугольник 813"/>
        <xdr:cNvSpPr/>
      </xdr:nvSpPr>
      <xdr:spPr>
        <a:xfrm rot="16200000">
          <a:off x="142875" y="47107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992320</xdr:colOff>
      <xdr:row>102</xdr:row>
      <xdr:rowOff>1633405</xdr:rowOff>
    </xdr:from>
    <xdr:ext cx="937629" cy="11513819"/>
    <xdr:sp macro="" textlink="">
      <xdr:nvSpPr>
        <xdr:cNvPr id="815" name="Прямоугольник 814"/>
        <xdr:cNvSpPr/>
      </xdr:nvSpPr>
      <xdr:spPr>
        <a:xfrm rot="16200000">
          <a:off x="142875" y="47107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992320</xdr:colOff>
      <xdr:row>85</xdr:row>
      <xdr:rowOff>1633405</xdr:rowOff>
    </xdr:from>
    <xdr:ext cx="937629" cy="11513819"/>
    <xdr:sp macro="" textlink="">
      <xdr:nvSpPr>
        <xdr:cNvPr id="748" name="Прямоугольник 747"/>
        <xdr:cNvSpPr/>
      </xdr:nvSpPr>
      <xdr:spPr>
        <a:xfrm rot="16200000">
          <a:off x="142875" y="32210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817" name="Прямоугольник 816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819" name="Прямоугольник 81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837" name="Прямоугольник 836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86</xdr:row>
      <xdr:rowOff>0</xdr:rowOff>
    </xdr:from>
    <xdr:ext cx="11513819" cy="937629"/>
    <xdr:sp macro="" textlink="">
      <xdr:nvSpPr>
        <xdr:cNvPr id="839" name="Прямоугольник 838"/>
        <xdr:cNvSpPr/>
      </xdr:nvSpPr>
      <xdr:spPr>
        <a:xfrm>
          <a:off x="14668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86</xdr:row>
      <xdr:rowOff>0</xdr:rowOff>
    </xdr:from>
    <xdr:ext cx="937629" cy="11513819"/>
    <xdr:sp macro="" textlink="">
      <xdr:nvSpPr>
        <xdr:cNvPr id="841" name="Прямоугольник 840"/>
        <xdr:cNvSpPr/>
      </xdr:nvSpPr>
      <xdr:spPr>
        <a:xfrm rot="16200000">
          <a:off x="142875" y="32205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90</xdr:row>
      <xdr:rowOff>50800</xdr:rowOff>
    </xdr:from>
    <xdr:ext cx="11513819" cy="937629"/>
    <xdr:sp macro="" textlink="">
      <xdr:nvSpPr>
        <xdr:cNvPr id="843" name="Прямоугольник 842"/>
        <xdr:cNvSpPr/>
      </xdr:nvSpPr>
      <xdr:spPr>
        <a:xfrm>
          <a:off x="0" y="277304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1513819" cy="937629"/>
    <xdr:sp macro="" textlink="">
      <xdr:nvSpPr>
        <xdr:cNvPr id="845" name="Прямоугольник 844"/>
        <xdr:cNvSpPr/>
      </xdr:nvSpPr>
      <xdr:spPr>
        <a:xfrm>
          <a:off x="0" y="3072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64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153</xdr:row>
      <xdr:rowOff>127000</xdr:rowOff>
    </xdr:from>
    <xdr:ext cx="11513819" cy="937629"/>
    <xdr:sp macro="" textlink="">
      <xdr:nvSpPr>
        <xdr:cNvPr id="863" name="Прямоугольник 862"/>
        <xdr:cNvSpPr/>
      </xdr:nvSpPr>
      <xdr:spPr>
        <a:xfrm>
          <a:off x="0" y="39808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89</xdr:row>
      <xdr:rowOff>0</xdr:rowOff>
    </xdr:from>
    <xdr:ext cx="11513819" cy="937629"/>
    <xdr:sp macro="" textlink="">
      <xdr:nvSpPr>
        <xdr:cNvPr id="865" name="Прямоугольник 864"/>
        <xdr:cNvSpPr/>
      </xdr:nvSpPr>
      <xdr:spPr>
        <a:xfrm rot="1025525">
          <a:off x="2368550" y="27489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84</xdr:row>
      <xdr:rowOff>1633405</xdr:rowOff>
    </xdr:from>
    <xdr:ext cx="937629" cy="11513819"/>
    <xdr:sp macro="" textlink="">
      <xdr:nvSpPr>
        <xdr:cNvPr id="867" name="Прямоугольник 866"/>
        <xdr:cNvSpPr/>
      </xdr:nvSpPr>
      <xdr:spPr>
        <a:xfrm rot="16200000">
          <a:off x="142875" y="32019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869" name="Прямоугольник 86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871" name="Прямоугольник 870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889" name="Прямоугольник 88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86</xdr:row>
      <xdr:rowOff>0</xdr:rowOff>
    </xdr:from>
    <xdr:ext cx="11513819" cy="937629"/>
    <xdr:sp macro="" textlink="">
      <xdr:nvSpPr>
        <xdr:cNvPr id="891" name="Прямоугольник 890"/>
        <xdr:cNvSpPr/>
      </xdr:nvSpPr>
      <xdr:spPr>
        <a:xfrm>
          <a:off x="14668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85</xdr:row>
      <xdr:rowOff>1633405</xdr:rowOff>
    </xdr:from>
    <xdr:ext cx="937629" cy="11513819"/>
    <xdr:sp macro="" textlink="">
      <xdr:nvSpPr>
        <xdr:cNvPr id="893" name="Прямоугольник 892"/>
        <xdr:cNvSpPr/>
      </xdr:nvSpPr>
      <xdr:spPr>
        <a:xfrm rot="16200000">
          <a:off x="142875" y="32210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89</xdr:row>
      <xdr:rowOff>50800</xdr:rowOff>
    </xdr:from>
    <xdr:ext cx="11513819" cy="937629"/>
    <xdr:sp macro="" textlink="">
      <xdr:nvSpPr>
        <xdr:cNvPr id="895" name="Прямоугольник 894"/>
        <xdr:cNvSpPr/>
      </xdr:nvSpPr>
      <xdr:spPr>
        <a:xfrm>
          <a:off x="0" y="27539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1513819" cy="937629"/>
    <xdr:sp macro="" textlink="">
      <xdr:nvSpPr>
        <xdr:cNvPr id="897" name="Прямоугольник 896"/>
        <xdr:cNvSpPr/>
      </xdr:nvSpPr>
      <xdr:spPr>
        <a:xfrm>
          <a:off x="0" y="30537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1513819" cy="937629"/>
    <xdr:sp macro="" textlink="">
      <xdr:nvSpPr>
        <xdr:cNvPr id="915" name="Прямоугольник 914"/>
        <xdr:cNvSpPr/>
      </xdr:nvSpPr>
      <xdr:spPr>
        <a:xfrm>
          <a:off x="0" y="35680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88</xdr:row>
      <xdr:rowOff>25400</xdr:rowOff>
    </xdr:from>
    <xdr:ext cx="11513819" cy="937629"/>
    <xdr:sp macro="" textlink="">
      <xdr:nvSpPr>
        <xdr:cNvPr id="917" name="Прямоугольник 916"/>
        <xdr:cNvSpPr/>
      </xdr:nvSpPr>
      <xdr:spPr>
        <a:xfrm rot="1025525">
          <a:off x="2330450" y="27324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919" name="Прямоугольник 91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921" name="Прямоугольник 920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86</xdr:row>
      <xdr:rowOff>0</xdr:rowOff>
    </xdr:from>
    <xdr:ext cx="11513819" cy="937629"/>
    <xdr:sp macro="" textlink="">
      <xdr:nvSpPr>
        <xdr:cNvPr id="923" name="Прямоугольник 922"/>
        <xdr:cNvSpPr/>
      </xdr:nvSpPr>
      <xdr:spPr>
        <a:xfrm>
          <a:off x="43180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86</xdr:row>
      <xdr:rowOff>0</xdr:rowOff>
    </xdr:from>
    <xdr:ext cx="11513819" cy="937629"/>
    <xdr:sp macro="" textlink="">
      <xdr:nvSpPr>
        <xdr:cNvPr id="925" name="Прямоугольник 924"/>
        <xdr:cNvSpPr/>
      </xdr:nvSpPr>
      <xdr:spPr>
        <a:xfrm>
          <a:off x="14668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68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5767419" y="2177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68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5767419" y="2177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933" name="Прямоугольник 932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935" name="Прямоугольник 934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953" name="Прямоугольник 952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83</xdr:row>
      <xdr:rowOff>0</xdr:rowOff>
    </xdr:from>
    <xdr:ext cx="11513819" cy="937629"/>
    <xdr:sp macro="" textlink="">
      <xdr:nvSpPr>
        <xdr:cNvPr id="955" name="Прямоугольник 954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83</xdr:row>
      <xdr:rowOff>0</xdr:rowOff>
    </xdr:from>
    <xdr:ext cx="937629" cy="11513819"/>
    <xdr:sp macro="" textlink="">
      <xdr:nvSpPr>
        <xdr:cNvPr id="957" name="Прямоугольник 956"/>
        <xdr:cNvSpPr/>
      </xdr:nvSpPr>
      <xdr:spPr>
        <a:xfrm rot="16200000">
          <a:off x="142875" y="31634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87</xdr:row>
      <xdr:rowOff>50800</xdr:rowOff>
    </xdr:from>
    <xdr:ext cx="11513819" cy="937629"/>
    <xdr:sp macro="" textlink="">
      <xdr:nvSpPr>
        <xdr:cNvPr id="959" name="Прямоугольник 958"/>
        <xdr:cNvSpPr/>
      </xdr:nvSpPr>
      <xdr:spPr>
        <a:xfrm>
          <a:off x="0" y="27158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1513819" cy="937629"/>
    <xdr:sp macro="" textlink="">
      <xdr:nvSpPr>
        <xdr:cNvPr id="961" name="Прямоугольник 960"/>
        <xdr:cNvSpPr/>
      </xdr:nvSpPr>
      <xdr:spPr>
        <a:xfrm>
          <a:off x="0" y="3015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64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150</xdr:row>
      <xdr:rowOff>127000</xdr:rowOff>
    </xdr:from>
    <xdr:ext cx="11513819" cy="937629"/>
    <xdr:sp macro="" textlink="">
      <xdr:nvSpPr>
        <xdr:cNvPr id="979" name="Прямоугольник 978"/>
        <xdr:cNvSpPr/>
      </xdr:nvSpPr>
      <xdr:spPr>
        <a:xfrm>
          <a:off x="0" y="39236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68</xdr:row>
      <xdr:rowOff>0</xdr:rowOff>
    </xdr:from>
    <xdr:ext cx="937629" cy="11513819"/>
    <xdr:sp macro="" textlink="">
      <xdr:nvSpPr>
        <xdr:cNvPr id="982" name="Прямоугольник 981"/>
        <xdr:cNvSpPr/>
      </xdr:nvSpPr>
      <xdr:spPr>
        <a:xfrm rot="16200000">
          <a:off x="142875" y="27062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984" name="Прямоугольник 983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986" name="Прямоугольник 985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004" name="Прямоугольник 1003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83</xdr:row>
      <xdr:rowOff>0</xdr:rowOff>
    </xdr:from>
    <xdr:ext cx="11513819" cy="937629"/>
    <xdr:sp macro="" textlink="">
      <xdr:nvSpPr>
        <xdr:cNvPr id="1006" name="Прямоугольник 1005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68</xdr:row>
      <xdr:rowOff>1633405</xdr:rowOff>
    </xdr:from>
    <xdr:ext cx="937629" cy="11513819"/>
    <xdr:sp macro="" textlink="">
      <xdr:nvSpPr>
        <xdr:cNvPr id="1008" name="Прямоугольник 1007"/>
        <xdr:cNvSpPr/>
      </xdr:nvSpPr>
      <xdr:spPr>
        <a:xfrm rot="16200000">
          <a:off x="142875" y="2763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86</xdr:row>
      <xdr:rowOff>50800</xdr:rowOff>
    </xdr:from>
    <xdr:ext cx="11513819" cy="937629"/>
    <xdr:sp macro="" textlink="">
      <xdr:nvSpPr>
        <xdr:cNvPr id="1010" name="Прямоугольник 1009"/>
        <xdr:cNvSpPr/>
      </xdr:nvSpPr>
      <xdr:spPr>
        <a:xfrm>
          <a:off x="0" y="269684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1513819" cy="937629"/>
    <xdr:sp macro="" textlink="">
      <xdr:nvSpPr>
        <xdr:cNvPr id="1012" name="Прямоугольник 1011"/>
        <xdr:cNvSpPr/>
      </xdr:nvSpPr>
      <xdr:spPr>
        <a:xfrm>
          <a:off x="0" y="29965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1513819" cy="937629"/>
    <xdr:sp macro="" textlink="">
      <xdr:nvSpPr>
        <xdr:cNvPr id="1030" name="Прямоугольник 1029"/>
        <xdr:cNvSpPr/>
      </xdr:nvSpPr>
      <xdr:spPr>
        <a:xfrm>
          <a:off x="0" y="35109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85</xdr:row>
      <xdr:rowOff>25400</xdr:rowOff>
    </xdr:from>
    <xdr:ext cx="11513819" cy="937629"/>
    <xdr:sp macro="" textlink="">
      <xdr:nvSpPr>
        <xdr:cNvPr id="1032" name="Прямоугольник 1031"/>
        <xdr:cNvSpPr/>
      </xdr:nvSpPr>
      <xdr:spPr>
        <a:xfrm rot="1025525">
          <a:off x="2330450" y="267525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034" name="Прямоугольник 1033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036" name="Прямоугольник 1035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83</xdr:row>
      <xdr:rowOff>0</xdr:rowOff>
    </xdr:from>
    <xdr:ext cx="11513819" cy="937629"/>
    <xdr:sp macro="" textlink="">
      <xdr:nvSpPr>
        <xdr:cNvPr id="1038" name="Прямоугольник 1037"/>
        <xdr:cNvSpPr/>
      </xdr:nvSpPr>
      <xdr:spPr>
        <a:xfrm>
          <a:off x="43180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83</xdr:row>
      <xdr:rowOff>0</xdr:rowOff>
    </xdr:from>
    <xdr:ext cx="11513819" cy="937629"/>
    <xdr:sp macro="" textlink="">
      <xdr:nvSpPr>
        <xdr:cNvPr id="1040" name="Прямоугольник 1039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82</xdr:row>
      <xdr:rowOff>1633405</xdr:rowOff>
    </xdr:from>
    <xdr:ext cx="937629" cy="11513819"/>
    <xdr:sp macro="" textlink="">
      <xdr:nvSpPr>
        <xdr:cNvPr id="1046" name="Прямоугольник 1045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048" name="Прямоугольник 1047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050" name="Прямоугольник 104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068" name="Прямоугольник 1067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83</xdr:row>
      <xdr:rowOff>0</xdr:rowOff>
    </xdr:from>
    <xdr:ext cx="11513819" cy="937629"/>
    <xdr:sp macro="" textlink="">
      <xdr:nvSpPr>
        <xdr:cNvPr id="1070" name="Прямоугольник 1069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83</xdr:row>
      <xdr:rowOff>0</xdr:rowOff>
    </xdr:from>
    <xdr:ext cx="937629" cy="11513819"/>
    <xdr:sp macro="" textlink="">
      <xdr:nvSpPr>
        <xdr:cNvPr id="1072" name="Прямоугольник 1071"/>
        <xdr:cNvSpPr/>
      </xdr:nvSpPr>
      <xdr:spPr>
        <a:xfrm rot="16200000">
          <a:off x="142875" y="31634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86</xdr:row>
      <xdr:rowOff>50800</xdr:rowOff>
    </xdr:from>
    <xdr:ext cx="11513819" cy="937629"/>
    <xdr:sp macro="" textlink="">
      <xdr:nvSpPr>
        <xdr:cNvPr id="1074" name="Прямоугольник 1073"/>
        <xdr:cNvSpPr/>
      </xdr:nvSpPr>
      <xdr:spPr>
        <a:xfrm>
          <a:off x="0" y="269684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1513819" cy="937629"/>
    <xdr:sp macro="" textlink="">
      <xdr:nvSpPr>
        <xdr:cNvPr id="1076" name="Прямоугольник 1075"/>
        <xdr:cNvSpPr/>
      </xdr:nvSpPr>
      <xdr:spPr>
        <a:xfrm>
          <a:off x="0" y="29965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149</xdr:row>
      <xdr:rowOff>127000</xdr:rowOff>
    </xdr:from>
    <xdr:ext cx="11513819" cy="937629"/>
    <xdr:sp macro="" textlink="">
      <xdr:nvSpPr>
        <xdr:cNvPr id="1094" name="Прямоугольник 1093"/>
        <xdr:cNvSpPr/>
      </xdr:nvSpPr>
      <xdr:spPr>
        <a:xfrm>
          <a:off x="0" y="390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81</xdr:row>
      <xdr:rowOff>1633405</xdr:rowOff>
    </xdr:from>
    <xdr:ext cx="937629" cy="11513819"/>
    <xdr:sp macro="" textlink="">
      <xdr:nvSpPr>
        <xdr:cNvPr id="1098" name="Прямоугольник 1097"/>
        <xdr:cNvSpPr/>
      </xdr:nvSpPr>
      <xdr:spPr>
        <a:xfrm rot="16200000">
          <a:off x="142875" y="3144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100" name="Прямоугольник 109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102" name="Прямоугольник 110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120" name="Прямоугольник 111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83</xdr:row>
      <xdr:rowOff>0</xdr:rowOff>
    </xdr:from>
    <xdr:ext cx="11513819" cy="937629"/>
    <xdr:sp macro="" textlink="">
      <xdr:nvSpPr>
        <xdr:cNvPr id="1122" name="Прямоугольник 1121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82</xdr:row>
      <xdr:rowOff>1633405</xdr:rowOff>
    </xdr:from>
    <xdr:ext cx="937629" cy="11513819"/>
    <xdr:sp macro="" textlink="">
      <xdr:nvSpPr>
        <xdr:cNvPr id="1124" name="Прямоугольник 1123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85</xdr:row>
      <xdr:rowOff>50800</xdr:rowOff>
    </xdr:from>
    <xdr:ext cx="11513819" cy="937629"/>
    <xdr:sp macro="" textlink="">
      <xdr:nvSpPr>
        <xdr:cNvPr id="1126" name="Прямоугольник 1125"/>
        <xdr:cNvSpPr/>
      </xdr:nvSpPr>
      <xdr:spPr>
        <a:xfrm>
          <a:off x="0" y="26777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1513819" cy="937629"/>
    <xdr:sp macro="" textlink="">
      <xdr:nvSpPr>
        <xdr:cNvPr id="1128" name="Прямоугольник 1127"/>
        <xdr:cNvSpPr/>
      </xdr:nvSpPr>
      <xdr:spPr>
        <a:xfrm>
          <a:off x="0" y="29775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1513819" cy="937629"/>
    <xdr:sp macro="" textlink="">
      <xdr:nvSpPr>
        <xdr:cNvPr id="1146" name="Прямоугольник 1145"/>
        <xdr:cNvSpPr/>
      </xdr:nvSpPr>
      <xdr:spPr>
        <a:xfrm>
          <a:off x="0" y="34918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84</xdr:row>
      <xdr:rowOff>25400</xdr:rowOff>
    </xdr:from>
    <xdr:ext cx="11513819" cy="937629"/>
    <xdr:sp macro="" textlink="">
      <xdr:nvSpPr>
        <xdr:cNvPr id="1148" name="Прямоугольник 1147"/>
        <xdr:cNvSpPr/>
      </xdr:nvSpPr>
      <xdr:spPr>
        <a:xfrm rot="1025525">
          <a:off x="2330450" y="26562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150" name="Прямоугольник 114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152" name="Прямоугольник 115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83</xdr:row>
      <xdr:rowOff>0</xdr:rowOff>
    </xdr:from>
    <xdr:ext cx="11513819" cy="937629"/>
    <xdr:sp macro="" textlink="">
      <xdr:nvSpPr>
        <xdr:cNvPr id="1154" name="Прямоугольник 1153"/>
        <xdr:cNvSpPr/>
      </xdr:nvSpPr>
      <xdr:spPr>
        <a:xfrm>
          <a:off x="43180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83</xdr:row>
      <xdr:rowOff>0</xdr:rowOff>
    </xdr:from>
    <xdr:ext cx="11513819" cy="937629"/>
    <xdr:sp macro="" textlink="">
      <xdr:nvSpPr>
        <xdr:cNvPr id="1156" name="Прямоугольник 1155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67</xdr:row>
      <xdr:rowOff>0</xdr:rowOff>
    </xdr:from>
    <xdr:ext cx="937629" cy="11513819"/>
    <xdr:sp macro="" textlink="">
      <xdr:nvSpPr>
        <xdr:cNvPr id="1162" name="Прямоугольник 1161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1513819" cy="937629"/>
    <xdr:sp macro="" textlink="">
      <xdr:nvSpPr>
        <xdr:cNvPr id="1164" name="Прямоугольник 116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1513819" cy="937629"/>
    <xdr:sp macro="" textlink="">
      <xdr:nvSpPr>
        <xdr:cNvPr id="1166" name="Прямоугольник 1165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1513819" cy="937629"/>
    <xdr:sp macro="" textlink="">
      <xdr:nvSpPr>
        <xdr:cNvPr id="1184" name="Прямоугольник 118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80</xdr:row>
      <xdr:rowOff>0</xdr:rowOff>
    </xdr:from>
    <xdr:ext cx="11513819" cy="937629"/>
    <xdr:sp macro="" textlink="">
      <xdr:nvSpPr>
        <xdr:cNvPr id="1186" name="Прямоугольник 1185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80</xdr:row>
      <xdr:rowOff>0</xdr:rowOff>
    </xdr:from>
    <xdr:ext cx="937629" cy="11513819"/>
    <xdr:sp macro="" textlink="">
      <xdr:nvSpPr>
        <xdr:cNvPr id="1188" name="Прямоугольник 1187"/>
        <xdr:cNvSpPr/>
      </xdr:nvSpPr>
      <xdr:spPr>
        <a:xfrm rot="16200000">
          <a:off x="142875" y="31062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1513819" cy="937629"/>
    <xdr:sp macro="" textlink="">
      <xdr:nvSpPr>
        <xdr:cNvPr id="1190" name="Прямоугольник 1189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1513819" cy="937629"/>
    <xdr:sp macro="" textlink="">
      <xdr:nvSpPr>
        <xdr:cNvPr id="1192" name="Прямоугольник 1191"/>
        <xdr:cNvSpPr/>
      </xdr:nvSpPr>
      <xdr:spPr>
        <a:xfrm>
          <a:off x="0" y="29394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61</xdr:row>
      <xdr:rowOff>165100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16871950" y="16605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146</xdr:row>
      <xdr:rowOff>127000</xdr:rowOff>
    </xdr:from>
    <xdr:ext cx="11513819" cy="937629"/>
    <xdr:sp macro="" textlink="">
      <xdr:nvSpPr>
        <xdr:cNvPr id="1210" name="Прямоугольник 1209"/>
        <xdr:cNvSpPr/>
      </xdr:nvSpPr>
      <xdr:spPr>
        <a:xfrm>
          <a:off x="0" y="384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67</xdr:row>
      <xdr:rowOff>0</xdr:rowOff>
    </xdr:from>
    <xdr:ext cx="937629" cy="11513819"/>
    <xdr:sp macro="" textlink="">
      <xdr:nvSpPr>
        <xdr:cNvPr id="1213" name="Прямоугольник 1212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1513819" cy="937629"/>
    <xdr:sp macro="" textlink="">
      <xdr:nvSpPr>
        <xdr:cNvPr id="1215" name="Прямоугольник 121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1513819" cy="937629"/>
    <xdr:sp macro="" textlink="">
      <xdr:nvSpPr>
        <xdr:cNvPr id="1217" name="Прямоугольник 1216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1513819" cy="937629"/>
    <xdr:sp macro="" textlink="">
      <xdr:nvSpPr>
        <xdr:cNvPr id="1235" name="Прямоугольник 123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80</xdr:row>
      <xdr:rowOff>0</xdr:rowOff>
    </xdr:from>
    <xdr:ext cx="11513819" cy="937629"/>
    <xdr:sp macro="" textlink="">
      <xdr:nvSpPr>
        <xdr:cNvPr id="1237" name="Прямоугольник 1236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67</xdr:row>
      <xdr:rowOff>0</xdr:rowOff>
    </xdr:from>
    <xdr:ext cx="937629" cy="11513819"/>
    <xdr:sp macro="" textlink="">
      <xdr:nvSpPr>
        <xdr:cNvPr id="1239" name="Прямоугольник 1238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1513819" cy="937629"/>
    <xdr:sp macro="" textlink="">
      <xdr:nvSpPr>
        <xdr:cNvPr id="1241" name="Прямоугольник 1240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1513819" cy="937629"/>
    <xdr:sp macro="" textlink="">
      <xdr:nvSpPr>
        <xdr:cNvPr id="1243" name="Прямоугольник 1242"/>
        <xdr:cNvSpPr/>
      </xdr:nvSpPr>
      <xdr:spPr>
        <a:xfrm>
          <a:off x="0" y="29203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1513819" cy="937629"/>
    <xdr:sp macro="" textlink="">
      <xdr:nvSpPr>
        <xdr:cNvPr id="1261" name="Прямоугольник 1260"/>
        <xdr:cNvSpPr/>
      </xdr:nvSpPr>
      <xdr:spPr>
        <a:xfrm>
          <a:off x="0" y="34347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82</xdr:row>
      <xdr:rowOff>25400</xdr:rowOff>
    </xdr:from>
    <xdr:ext cx="11513819" cy="937629"/>
    <xdr:sp macro="" textlink="">
      <xdr:nvSpPr>
        <xdr:cNvPr id="1263" name="Прямоугольник 1262"/>
        <xdr:cNvSpPr/>
      </xdr:nvSpPr>
      <xdr:spPr>
        <a:xfrm rot="1025525">
          <a:off x="2330450" y="26181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1513819" cy="937629"/>
    <xdr:sp macro="" textlink="">
      <xdr:nvSpPr>
        <xdr:cNvPr id="1265" name="Прямоугольник 126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1513819" cy="937629"/>
    <xdr:sp macro="" textlink="">
      <xdr:nvSpPr>
        <xdr:cNvPr id="1267" name="Прямоугольник 1266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80</xdr:row>
      <xdr:rowOff>0</xdr:rowOff>
    </xdr:from>
    <xdr:ext cx="11513819" cy="937629"/>
    <xdr:sp macro="" textlink="">
      <xdr:nvSpPr>
        <xdr:cNvPr id="1269" name="Прямоугольник 1268"/>
        <xdr:cNvSpPr/>
      </xdr:nvSpPr>
      <xdr:spPr>
        <a:xfrm>
          <a:off x="43180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80</xdr:row>
      <xdr:rowOff>0</xdr:rowOff>
    </xdr:from>
    <xdr:ext cx="11513819" cy="937629"/>
    <xdr:sp macro="" textlink="">
      <xdr:nvSpPr>
        <xdr:cNvPr id="1271" name="Прямоугольник 1270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82</xdr:row>
      <xdr:rowOff>1633405</xdr:rowOff>
    </xdr:from>
    <xdr:ext cx="937629" cy="11513819"/>
    <xdr:sp macro="" textlink="">
      <xdr:nvSpPr>
        <xdr:cNvPr id="1277" name="Прямоугольник 1276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279" name="Прямоугольник 1278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281" name="Прямоугольник 1280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299" name="Прямоугольник 1298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83</xdr:row>
      <xdr:rowOff>0</xdr:rowOff>
    </xdr:from>
    <xdr:ext cx="11513819" cy="937629"/>
    <xdr:sp macro="" textlink="">
      <xdr:nvSpPr>
        <xdr:cNvPr id="1301" name="Прямоугольник 1300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83</xdr:row>
      <xdr:rowOff>0</xdr:rowOff>
    </xdr:from>
    <xdr:ext cx="937629" cy="11513819"/>
    <xdr:sp macro="" textlink="">
      <xdr:nvSpPr>
        <xdr:cNvPr id="1303" name="Прямоугольник 1302"/>
        <xdr:cNvSpPr/>
      </xdr:nvSpPr>
      <xdr:spPr>
        <a:xfrm rot="16200000">
          <a:off x="142875" y="31634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1513819" cy="937629"/>
    <xdr:sp macro="" textlink="">
      <xdr:nvSpPr>
        <xdr:cNvPr id="1307" name="Прямоугольник 1306"/>
        <xdr:cNvSpPr/>
      </xdr:nvSpPr>
      <xdr:spPr>
        <a:xfrm>
          <a:off x="0" y="29965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149</xdr:row>
      <xdr:rowOff>127000</xdr:rowOff>
    </xdr:from>
    <xdr:ext cx="11513819" cy="937629"/>
    <xdr:sp macro="" textlink="">
      <xdr:nvSpPr>
        <xdr:cNvPr id="1325" name="Прямоугольник 1324"/>
        <xdr:cNvSpPr/>
      </xdr:nvSpPr>
      <xdr:spPr>
        <a:xfrm>
          <a:off x="0" y="390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81</xdr:row>
      <xdr:rowOff>1633405</xdr:rowOff>
    </xdr:from>
    <xdr:ext cx="937629" cy="11513819"/>
    <xdr:sp macro="" textlink="">
      <xdr:nvSpPr>
        <xdr:cNvPr id="1328" name="Прямоугольник 1327"/>
        <xdr:cNvSpPr/>
      </xdr:nvSpPr>
      <xdr:spPr>
        <a:xfrm rot="16200000">
          <a:off x="142875" y="3144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330" name="Прямоугольник 132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332" name="Прямоугольник 133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350" name="Прямоугольник 134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83</xdr:row>
      <xdr:rowOff>0</xdr:rowOff>
    </xdr:from>
    <xdr:ext cx="11513819" cy="937629"/>
    <xdr:sp macro="" textlink="">
      <xdr:nvSpPr>
        <xdr:cNvPr id="1352" name="Прямоугольник 1351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82</xdr:row>
      <xdr:rowOff>1633405</xdr:rowOff>
    </xdr:from>
    <xdr:ext cx="937629" cy="11513819"/>
    <xdr:sp macro="" textlink="">
      <xdr:nvSpPr>
        <xdr:cNvPr id="1354" name="Прямоугольник 1353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85</xdr:row>
      <xdr:rowOff>50800</xdr:rowOff>
    </xdr:from>
    <xdr:ext cx="11513819" cy="937629"/>
    <xdr:sp macro="" textlink="">
      <xdr:nvSpPr>
        <xdr:cNvPr id="1356" name="Прямоугольник 1355"/>
        <xdr:cNvSpPr/>
      </xdr:nvSpPr>
      <xdr:spPr>
        <a:xfrm>
          <a:off x="0" y="26777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1513819" cy="937629"/>
    <xdr:sp macro="" textlink="">
      <xdr:nvSpPr>
        <xdr:cNvPr id="1358" name="Прямоугольник 1357"/>
        <xdr:cNvSpPr/>
      </xdr:nvSpPr>
      <xdr:spPr>
        <a:xfrm>
          <a:off x="0" y="29775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1513819" cy="937629"/>
    <xdr:sp macro="" textlink="">
      <xdr:nvSpPr>
        <xdr:cNvPr id="1376" name="Прямоугольник 1375"/>
        <xdr:cNvSpPr/>
      </xdr:nvSpPr>
      <xdr:spPr>
        <a:xfrm>
          <a:off x="0" y="34918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84</xdr:row>
      <xdr:rowOff>25400</xdr:rowOff>
    </xdr:from>
    <xdr:ext cx="11513819" cy="937629"/>
    <xdr:sp macro="" textlink="">
      <xdr:nvSpPr>
        <xdr:cNvPr id="1378" name="Прямоугольник 1377"/>
        <xdr:cNvSpPr/>
      </xdr:nvSpPr>
      <xdr:spPr>
        <a:xfrm rot="1025525">
          <a:off x="2330450" y="26562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380" name="Прямоугольник 137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513819" cy="937629"/>
    <xdr:sp macro="" textlink="">
      <xdr:nvSpPr>
        <xdr:cNvPr id="1382" name="Прямоугольник 138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83</xdr:row>
      <xdr:rowOff>0</xdr:rowOff>
    </xdr:from>
    <xdr:ext cx="11513819" cy="937629"/>
    <xdr:sp macro="" textlink="">
      <xdr:nvSpPr>
        <xdr:cNvPr id="1384" name="Прямоугольник 1383"/>
        <xdr:cNvSpPr/>
      </xdr:nvSpPr>
      <xdr:spPr>
        <a:xfrm>
          <a:off x="43180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83</xdr:row>
      <xdr:rowOff>0</xdr:rowOff>
    </xdr:from>
    <xdr:ext cx="11513819" cy="937629"/>
    <xdr:sp macro="" textlink="">
      <xdr:nvSpPr>
        <xdr:cNvPr id="1386" name="Прямоугольник 1385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67</xdr:row>
      <xdr:rowOff>0</xdr:rowOff>
    </xdr:from>
    <xdr:ext cx="937629" cy="11513819"/>
    <xdr:sp macro="" textlink="">
      <xdr:nvSpPr>
        <xdr:cNvPr id="1392" name="Прямоугольник 1391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1513819" cy="937629"/>
    <xdr:sp macro="" textlink="">
      <xdr:nvSpPr>
        <xdr:cNvPr id="1394" name="Прямоугольник 139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1513819" cy="937629"/>
    <xdr:sp macro="" textlink="">
      <xdr:nvSpPr>
        <xdr:cNvPr id="1396" name="Прямоугольник 1395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1513819" cy="937629"/>
    <xdr:sp macro="" textlink="">
      <xdr:nvSpPr>
        <xdr:cNvPr id="1414" name="Прямоугольник 141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80</xdr:row>
      <xdr:rowOff>0</xdr:rowOff>
    </xdr:from>
    <xdr:ext cx="11513819" cy="937629"/>
    <xdr:sp macro="" textlink="">
      <xdr:nvSpPr>
        <xdr:cNvPr id="1416" name="Прямоугольник 1415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80</xdr:row>
      <xdr:rowOff>0</xdr:rowOff>
    </xdr:from>
    <xdr:ext cx="937629" cy="11513819"/>
    <xdr:sp macro="" textlink="">
      <xdr:nvSpPr>
        <xdr:cNvPr id="1418" name="Прямоугольник 1417"/>
        <xdr:cNvSpPr/>
      </xdr:nvSpPr>
      <xdr:spPr>
        <a:xfrm rot="16200000">
          <a:off x="142875" y="31062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1513819" cy="937629"/>
    <xdr:sp macro="" textlink="">
      <xdr:nvSpPr>
        <xdr:cNvPr id="1420" name="Прямоугольник 1419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1513819" cy="937629"/>
    <xdr:sp macro="" textlink="">
      <xdr:nvSpPr>
        <xdr:cNvPr id="1422" name="Прямоугольник 1421"/>
        <xdr:cNvSpPr/>
      </xdr:nvSpPr>
      <xdr:spPr>
        <a:xfrm>
          <a:off x="0" y="29394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61</xdr:row>
      <xdr:rowOff>165100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16871950" y="16605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146</xdr:row>
      <xdr:rowOff>127000</xdr:rowOff>
    </xdr:from>
    <xdr:ext cx="11513819" cy="937629"/>
    <xdr:sp macro="" textlink="">
      <xdr:nvSpPr>
        <xdr:cNvPr id="1440" name="Прямоугольник 1439"/>
        <xdr:cNvSpPr/>
      </xdr:nvSpPr>
      <xdr:spPr>
        <a:xfrm>
          <a:off x="0" y="384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83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67</xdr:row>
      <xdr:rowOff>0</xdr:rowOff>
    </xdr:from>
    <xdr:ext cx="937629" cy="11513819"/>
    <xdr:sp macro="" textlink="">
      <xdr:nvSpPr>
        <xdr:cNvPr id="1443" name="Прямоугольник 1442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1513819" cy="937629"/>
    <xdr:sp macro="" textlink="">
      <xdr:nvSpPr>
        <xdr:cNvPr id="1445" name="Прямоугольник 144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1513819" cy="937629"/>
    <xdr:sp macro="" textlink="">
      <xdr:nvSpPr>
        <xdr:cNvPr id="1447" name="Прямоугольник 1446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1513819" cy="937629"/>
    <xdr:sp macro="" textlink="">
      <xdr:nvSpPr>
        <xdr:cNvPr id="1465" name="Прямоугольник 146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80</xdr:row>
      <xdr:rowOff>0</xdr:rowOff>
    </xdr:from>
    <xdr:ext cx="11513819" cy="937629"/>
    <xdr:sp macro="" textlink="">
      <xdr:nvSpPr>
        <xdr:cNvPr id="1467" name="Прямоугольник 1466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67</xdr:row>
      <xdr:rowOff>0</xdr:rowOff>
    </xdr:from>
    <xdr:ext cx="937629" cy="11513819"/>
    <xdr:sp macro="" textlink="">
      <xdr:nvSpPr>
        <xdr:cNvPr id="1469" name="Прямоугольник 1468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1513819" cy="937629"/>
    <xdr:sp macro="" textlink="">
      <xdr:nvSpPr>
        <xdr:cNvPr id="1471" name="Прямоугольник 1470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1513819" cy="937629"/>
    <xdr:sp macro="" textlink="">
      <xdr:nvSpPr>
        <xdr:cNvPr id="1473" name="Прямоугольник 1472"/>
        <xdr:cNvSpPr/>
      </xdr:nvSpPr>
      <xdr:spPr>
        <a:xfrm>
          <a:off x="0" y="29203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1513819" cy="937629"/>
    <xdr:sp macro="" textlink="">
      <xdr:nvSpPr>
        <xdr:cNvPr id="1491" name="Прямоугольник 1490"/>
        <xdr:cNvSpPr/>
      </xdr:nvSpPr>
      <xdr:spPr>
        <a:xfrm>
          <a:off x="0" y="34347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82</xdr:row>
      <xdr:rowOff>25400</xdr:rowOff>
    </xdr:from>
    <xdr:ext cx="11513819" cy="937629"/>
    <xdr:sp macro="" textlink="">
      <xdr:nvSpPr>
        <xdr:cNvPr id="1493" name="Прямоугольник 1492"/>
        <xdr:cNvSpPr/>
      </xdr:nvSpPr>
      <xdr:spPr>
        <a:xfrm rot="1025525">
          <a:off x="2330450" y="26181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1513819" cy="937629"/>
    <xdr:sp macro="" textlink="">
      <xdr:nvSpPr>
        <xdr:cNvPr id="1495" name="Прямоугольник 149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47625</xdr:colOff>
      <xdr:row>78</xdr:row>
      <xdr:rowOff>559594</xdr:rowOff>
    </xdr:from>
    <xdr:ext cx="11513819" cy="937629"/>
    <xdr:sp macro="" textlink="">
      <xdr:nvSpPr>
        <xdr:cNvPr id="1497" name="Прямоугольник 1496"/>
        <xdr:cNvSpPr/>
      </xdr:nvSpPr>
      <xdr:spPr>
        <a:xfrm>
          <a:off x="485775" y="25762744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80</xdr:row>
      <xdr:rowOff>0</xdr:rowOff>
    </xdr:from>
    <xdr:ext cx="11513819" cy="937629"/>
    <xdr:sp macro="" textlink="">
      <xdr:nvSpPr>
        <xdr:cNvPr id="1499" name="Прямоугольник 1498"/>
        <xdr:cNvSpPr/>
      </xdr:nvSpPr>
      <xdr:spPr>
        <a:xfrm>
          <a:off x="43180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80</xdr:row>
      <xdr:rowOff>0</xdr:rowOff>
    </xdr:from>
    <xdr:ext cx="11513819" cy="937629"/>
    <xdr:sp macro="" textlink="">
      <xdr:nvSpPr>
        <xdr:cNvPr id="1501" name="Прямоугольник 1500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80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68</xdr:row>
      <xdr:rowOff>1633405</xdr:rowOff>
    </xdr:from>
    <xdr:ext cx="937629" cy="11513819"/>
    <xdr:sp macro="" textlink="">
      <xdr:nvSpPr>
        <xdr:cNvPr id="1507" name="Прямоугольник 1506"/>
        <xdr:cNvSpPr/>
      </xdr:nvSpPr>
      <xdr:spPr>
        <a:xfrm rot="16200000">
          <a:off x="142875" y="2763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992320</xdr:colOff>
      <xdr:row>68</xdr:row>
      <xdr:rowOff>1633405</xdr:rowOff>
    </xdr:from>
    <xdr:ext cx="937629" cy="11513819"/>
    <xdr:sp macro="" textlink="">
      <xdr:nvSpPr>
        <xdr:cNvPr id="1508" name="Прямоугольник 1507"/>
        <xdr:cNvSpPr/>
      </xdr:nvSpPr>
      <xdr:spPr>
        <a:xfrm rot="16200000">
          <a:off x="142875" y="2763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3;&#1077;&#1090;_2002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y_d1\2002_&#1090;&#1072;&#1073;&#1083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mira\&#1088;&#1072;&#1073;&#1086;&#1095;&#1080;&#1081;%20&#1089;&#1090;&#1086;&#1083;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ldyz\tmp\1\AN_12M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9;&#1090;&#1074;&#1077;&#1088;&#1078;&#1076;&#1077;&#1085;&#1086;_2002&#107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a_\temp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lnara\&#1087;&#1086;&#1095;&#1090;&#1072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з-плата послед-проверено"/>
      <sheetName val="Свод ФОТ-проверено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Info"/>
      <sheetName val="Нет_2002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B10" t="str">
            <v>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Форма2"/>
      <sheetName val="из сем"/>
      <sheetName val="Форма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исп.см."/>
      <sheetName val="Пр2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0">
          <cell r="B10" t="str">
            <v>В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  <sheetName val="Добыча нефти4"/>
      <sheetName val="поставка сравн13"/>
      <sheetName val="Форма2"/>
      <sheetName val="Форма1"/>
      <sheetName val="из се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abSelected="1" view="pageBreakPreview" zoomScale="90" zoomScaleNormal="80" zoomScaleSheetLayoutView="90" workbookViewId="0">
      <pane ySplit="10" topLeftCell="A77" activePane="bottomLeft" state="frozen"/>
      <selection pane="bottomLeft" activeCell="B41" sqref="B41"/>
    </sheetView>
  </sheetViews>
  <sheetFormatPr defaultRowHeight="15" x14ac:dyDescent="0.25"/>
  <cols>
    <col min="1" max="1" width="6.5703125" style="29" customWidth="1"/>
    <col min="2" max="2" width="45" style="30" customWidth="1"/>
    <col min="3" max="3" width="15" style="31" customWidth="1"/>
    <col min="4" max="4" width="57" style="30" customWidth="1"/>
    <col min="5" max="5" width="15" style="31" customWidth="1"/>
    <col min="6" max="6" width="12.140625" style="31" customWidth="1"/>
    <col min="7" max="7" width="19.5703125" style="31" customWidth="1"/>
    <col min="8" max="9" width="18.85546875" style="60" customWidth="1"/>
    <col min="10" max="10" width="28.140625" style="31" customWidth="1"/>
    <col min="11" max="11" width="35.5703125" style="31" customWidth="1"/>
    <col min="12" max="12" width="20.28515625" style="1" customWidth="1"/>
    <col min="13" max="13" width="21.140625" style="1" customWidth="1"/>
    <col min="14" max="17" width="9.140625" style="1"/>
    <col min="18" max="19" width="9.140625" style="1" customWidth="1"/>
    <col min="20" max="26" width="9.140625" style="1"/>
    <col min="27" max="16384" width="9.140625" style="31"/>
  </cols>
  <sheetData>
    <row r="1" spans="1:26" ht="18.75" x14ac:dyDescent="0.25">
      <c r="G1" s="101" t="s">
        <v>242</v>
      </c>
      <c r="K1" s="66"/>
    </row>
    <row r="2" spans="1:26" ht="18.75" x14ac:dyDescent="0.25">
      <c r="G2" s="102" t="s">
        <v>219</v>
      </c>
      <c r="K2" s="66"/>
    </row>
    <row r="3" spans="1:26" ht="18.75" x14ac:dyDescent="0.25">
      <c r="G3" s="102" t="s">
        <v>244</v>
      </c>
      <c r="K3" s="66"/>
    </row>
    <row r="4" spans="1:26" ht="18.75" x14ac:dyDescent="0.25">
      <c r="G4" s="102" t="s">
        <v>233</v>
      </c>
      <c r="K4" s="66"/>
    </row>
    <row r="5" spans="1:26" ht="18.75" x14ac:dyDescent="0.25">
      <c r="G5" s="102"/>
      <c r="K5" s="66"/>
    </row>
    <row r="6" spans="1:26" ht="18.75" x14ac:dyDescent="0.25">
      <c r="G6" s="102"/>
      <c r="K6" s="66"/>
    </row>
    <row r="7" spans="1:26" ht="18.75" x14ac:dyDescent="0.25">
      <c r="G7" s="102"/>
      <c r="K7" s="66"/>
    </row>
    <row r="8" spans="1:26" ht="18.75" x14ac:dyDescent="0.25">
      <c r="D8" s="33" t="s">
        <v>63</v>
      </c>
    </row>
    <row r="9" spans="1:26" ht="18.75" x14ac:dyDescent="0.25">
      <c r="D9" s="33" t="s">
        <v>5</v>
      </c>
    </row>
    <row r="10" spans="1:26" ht="71.25" x14ac:dyDescent="0.25">
      <c r="A10" s="34" t="s">
        <v>6</v>
      </c>
      <c r="B10" s="35" t="s">
        <v>39</v>
      </c>
      <c r="C10" s="36" t="s">
        <v>40</v>
      </c>
      <c r="D10" s="35" t="s">
        <v>12</v>
      </c>
      <c r="E10" s="36" t="s">
        <v>58</v>
      </c>
      <c r="F10" s="36" t="s">
        <v>14</v>
      </c>
      <c r="G10" s="36" t="s">
        <v>13</v>
      </c>
      <c r="H10" s="36" t="s">
        <v>7</v>
      </c>
      <c r="I10" s="36" t="s">
        <v>8</v>
      </c>
      <c r="J10" s="36" t="s">
        <v>0</v>
      </c>
      <c r="K10" s="36" t="s">
        <v>1</v>
      </c>
    </row>
    <row r="11" spans="1:26" x14ac:dyDescent="0.25">
      <c r="A11" s="37">
        <v>1</v>
      </c>
      <c r="B11" s="35">
        <v>2</v>
      </c>
      <c r="C11" s="36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6">
        <v>10</v>
      </c>
      <c r="K11" s="36">
        <v>11</v>
      </c>
    </row>
    <row r="12" spans="1:26" s="1" customFormat="1" x14ac:dyDescent="0.25">
      <c r="A12" s="160" t="s">
        <v>10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26" s="1" customFormat="1" x14ac:dyDescent="0.25">
      <c r="A13" s="165" t="s">
        <v>158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7"/>
    </row>
    <row r="14" spans="1:26" s="1" customFormat="1" ht="30" x14ac:dyDescent="0.25">
      <c r="A14" s="17">
        <v>1</v>
      </c>
      <c r="B14" s="116" t="s">
        <v>170</v>
      </c>
      <c r="C14" s="17" t="s">
        <v>159</v>
      </c>
      <c r="D14" s="116" t="s">
        <v>172</v>
      </c>
      <c r="E14" s="17" t="s">
        <v>160</v>
      </c>
      <c r="F14" s="17">
        <v>30</v>
      </c>
      <c r="G14" s="11">
        <v>22321</v>
      </c>
      <c r="H14" s="11">
        <f>F14*G14</f>
        <v>669630</v>
      </c>
      <c r="I14" s="11">
        <f t="shared" ref="I14:I15" si="0">H14*1.12</f>
        <v>749985.60000000009</v>
      </c>
      <c r="J14" s="105" t="s">
        <v>161</v>
      </c>
      <c r="K14" s="105" t="s">
        <v>54</v>
      </c>
    </row>
    <row r="15" spans="1:26" x14ac:dyDescent="0.25">
      <c r="A15" s="165" t="s">
        <v>171</v>
      </c>
      <c r="B15" s="166"/>
      <c r="C15" s="166"/>
      <c r="D15" s="166"/>
      <c r="E15" s="166"/>
      <c r="F15" s="166"/>
      <c r="G15" s="167"/>
      <c r="H15" s="49">
        <v>669630</v>
      </c>
      <c r="I15" s="103">
        <f t="shared" si="0"/>
        <v>749985.60000000009</v>
      </c>
      <c r="J15" s="71"/>
      <c r="K15" s="67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x14ac:dyDescent="0.25">
      <c r="A16" s="164" t="s">
        <v>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s="1" customFormat="1" ht="45" x14ac:dyDescent="0.25">
      <c r="A17" s="16">
        <v>1</v>
      </c>
      <c r="B17" s="22" t="s">
        <v>229</v>
      </c>
      <c r="C17" s="9" t="s">
        <v>159</v>
      </c>
      <c r="D17" s="22" t="s">
        <v>229</v>
      </c>
      <c r="E17" s="10" t="s">
        <v>2</v>
      </c>
      <c r="F17" s="10">
        <v>1</v>
      </c>
      <c r="G17" s="10"/>
      <c r="H17" s="10">
        <v>2300000</v>
      </c>
      <c r="I17" s="11">
        <v>2300000</v>
      </c>
      <c r="J17" s="17" t="s">
        <v>230</v>
      </c>
      <c r="K17" s="17" t="s">
        <v>167</v>
      </c>
    </row>
    <row r="18" spans="1:26" s="1" customFormat="1" ht="45" x14ac:dyDescent="0.25">
      <c r="A18" s="16">
        <f>A17+1</f>
        <v>2</v>
      </c>
      <c r="B18" s="22" t="s">
        <v>65</v>
      </c>
      <c r="C18" s="9" t="s">
        <v>159</v>
      </c>
      <c r="D18" s="106" t="s">
        <v>65</v>
      </c>
      <c r="E18" s="10" t="s">
        <v>2</v>
      </c>
      <c r="F18" s="10">
        <v>1</v>
      </c>
      <c r="G18" s="10"/>
      <c r="H18" s="10">
        <v>900000</v>
      </c>
      <c r="I18" s="11">
        <v>900000</v>
      </c>
      <c r="J18" s="17" t="s">
        <v>230</v>
      </c>
      <c r="K18" s="17" t="s">
        <v>168</v>
      </c>
    </row>
    <row r="19" spans="1:26" s="1" customFormat="1" ht="45" x14ac:dyDescent="0.25">
      <c r="A19" s="16">
        <f t="shared" ref="A19:A36" si="1">A18+1</f>
        <v>3</v>
      </c>
      <c r="B19" s="22" t="s">
        <v>66</v>
      </c>
      <c r="C19" s="9" t="s">
        <v>159</v>
      </c>
      <c r="D19" s="106" t="s">
        <v>66</v>
      </c>
      <c r="E19" s="10" t="s">
        <v>2</v>
      </c>
      <c r="F19" s="10">
        <v>1</v>
      </c>
      <c r="G19" s="10"/>
      <c r="H19" s="10">
        <v>2700000</v>
      </c>
      <c r="I19" s="11">
        <v>2700000</v>
      </c>
      <c r="J19" s="17" t="s">
        <v>230</v>
      </c>
      <c r="K19" s="17" t="s">
        <v>169</v>
      </c>
      <c r="L19" s="45"/>
      <c r="M19" s="46"/>
      <c r="N19" s="45"/>
      <c r="O19" s="47"/>
      <c r="P19" s="47"/>
      <c r="Q19" s="47"/>
      <c r="R19" s="48"/>
      <c r="S19" s="48"/>
    </row>
    <row r="20" spans="1:26" s="1" customFormat="1" ht="75" x14ac:dyDescent="0.25">
      <c r="A20" s="16">
        <f t="shared" si="1"/>
        <v>4</v>
      </c>
      <c r="B20" s="22" t="s">
        <v>157</v>
      </c>
      <c r="C20" s="9" t="s">
        <v>4</v>
      </c>
      <c r="D20" s="106" t="s">
        <v>115</v>
      </c>
      <c r="E20" s="10" t="s">
        <v>2</v>
      </c>
      <c r="F20" s="10">
        <v>1</v>
      </c>
      <c r="G20" s="10"/>
      <c r="H20" s="10">
        <v>17401786</v>
      </c>
      <c r="I20" s="11">
        <f t="shared" ref="I20:I28" si="2">H20*1.12</f>
        <v>19490000.32</v>
      </c>
      <c r="J20" s="110" t="s">
        <v>86</v>
      </c>
      <c r="K20" s="17" t="s">
        <v>68</v>
      </c>
      <c r="L20" s="45"/>
      <c r="M20" s="46"/>
      <c r="N20" s="45"/>
      <c r="O20" s="47"/>
      <c r="P20" s="47"/>
      <c r="Q20" s="47"/>
      <c r="R20" s="48"/>
      <c r="S20" s="48"/>
    </row>
    <row r="21" spans="1:26" s="1" customFormat="1" ht="43.5" customHeight="1" x14ac:dyDescent="0.25">
      <c r="A21" s="16">
        <f t="shared" si="1"/>
        <v>5</v>
      </c>
      <c r="B21" s="22" t="s">
        <v>70</v>
      </c>
      <c r="C21" s="9" t="s">
        <v>4</v>
      </c>
      <c r="D21" s="106" t="s">
        <v>173</v>
      </c>
      <c r="E21" s="10" t="s">
        <v>2</v>
      </c>
      <c r="F21" s="10">
        <v>1</v>
      </c>
      <c r="G21" s="10"/>
      <c r="H21" s="10">
        <v>13865972</v>
      </c>
      <c r="I21" s="10">
        <f t="shared" si="2"/>
        <v>15529888.640000001</v>
      </c>
      <c r="J21" s="17" t="s">
        <v>71</v>
      </c>
      <c r="K21" s="17" t="s">
        <v>72</v>
      </c>
      <c r="L21" s="45"/>
      <c r="M21" s="46"/>
      <c r="N21" s="45"/>
      <c r="O21" s="47"/>
      <c r="P21" s="47"/>
      <c r="Q21" s="47"/>
      <c r="R21" s="48"/>
      <c r="S21" s="48"/>
    </row>
    <row r="22" spans="1:26" s="1" customFormat="1" x14ac:dyDescent="0.25">
      <c r="A22" s="16">
        <f t="shared" si="1"/>
        <v>6</v>
      </c>
      <c r="B22" s="22" t="s">
        <v>214</v>
      </c>
      <c r="C22" s="9"/>
      <c r="D22" s="106"/>
      <c r="E22" s="10"/>
      <c r="F22" s="10"/>
      <c r="G22" s="10"/>
      <c r="H22" s="10"/>
      <c r="I22" s="10"/>
      <c r="J22" s="17"/>
      <c r="K22" s="17"/>
      <c r="L22" s="45"/>
      <c r="M22" s="46"/>
      <c r="N22" s="45"/>
      <c r="O22" s="47"/>
      <c r="P22" s="47"/>
      <c r="Q22" s="47"/>
      <c r="R22" s="48"/>
      <c r="S22" s="48"/>
    </row>
    <row r="23" spans="1:26" x14ac:dyDescent="0.25">
      <c r="A23" s="16">
        <f t="shared" si="1"/>
        <v>7</v>
      </c>
      <c r="B23" s="22" t="s">
        <v>214</v>
      </c>
      <c r="C23" s="9"/>
      <c r="D23" s="106"/>
      <c r="E23" s="10"/>
      <c r="F23" s="10"/>
      <c r="G23" s="10"/>
      <c r="H23" s="10"/>
      <c r="I23" s="10"/>
      <c r="J23" s="17"/>
      <c r="K23" s="17"/>
      <c r="L23" s="80"/>
      <c r="M23" s="81"/>
      <c r="N23" s="80"/>
      <c r="O23" s="82"/>
      <c r="P23" s="82"/>
      <c r="Q23" s="82"/>
      <c r="R23" s="83"/>
      <c r="S23" s="83"/>
      <c r="T23" s="31"/>
      <c r="U23" s="31"/>
      <c r="V23" s="31"/>
      <c r="W23" s="31"/>
      <c r="X23" s="31"/>
      <c r="Y23" s="31"/>
      <c r="Z23" s="31"/>
    </row>
    <row r="24" spans="1:26" ht="45" x14ac:dyDescent="0.25">
      <c r="A24" s="16">
        <f t="shared" si="1"/>
        <v>8</v>
      </c>
      <c r="B24" s="22" t="s">
        <v>73</v>
      </c>
      <c r="C24" s="9" t="s">
        <v>159</v>
      </c>
      <c r="D24" s="106" t="s">
        <v>74</v>
      </c>
      <c r="E24" s="10" t="s">
        <v>2</v>
      </c>
      <c r="F24" s="10">
        <v>1</v>
      </c>
      <c r="G24" s="10"/>
      <c r="H24" s="5">
        <v>6000000</v>
      </c>
      <c r="I24" s="10">
        <f t="shared" si="2"/>
        <v>6720000.0000000009</v>
      </c>
      <c r="J24" s="17" t="s">
        <v>164</v>
      </c>
      <c r="K24" s="17" t="s">
        <v>72</v>
      </c>
      <c r="L24" s="80"/>
      <c r="M24" s="81"/>
      <c r="N24" s="80"/>
      <c r="O24" s="82"/>
      <c r="P24" s="82"/>
      <c r="Q24" s="82"/>
      <c r="R24" s="83"/>
      <c r="S24" s="83"/>
      <c r="T24" s="31"/>
      <c r="U24" s="31"/>
      <c r="V24" s="31"/>
      <c r="W24" s="31"/>
      <c r="X24" s="31"/>
      <c r="Y24" s="31"/>
      <c r="Z24" s="31"/>
    </row>
    <row r="25" spans="1:26" s="1" customFormat="1" ht="30" x14ac:dyDescent="0.25">
      <c r="A25" s="16">
        <f>A24+1</f>
        <v>9</v>
      </c>
      <c r="B25" s="22" t="s">
        <v>82</v>
      </c>
      <c r="C25" s="9" t="s">
        <v>159</v>
      </c>
      <c r="D25" s="106" t="s">
        <v>81</v>
      </c>
      <c r="E25" s="10" t="s">
        <v>2</v>
      </c>
      <c r="F25" s="10">
        <v>1</v>
      </c>
      <c r="G25" s="11"/>
      <c r="H25" s="5">
        <v>629330</v>
      </c>
      <c r="I25" s="10">
        <f t="shared" si="2"/>
        <v>704849.60000000009</v>
      </c>
      <c r="J25" s="17" t="s">
        <v>141</v>
      </c>
      <c r="K25" s="17" t="s">
        <v>78</v>
      </c>
      <c r="L25" s="45"/>
      <c r="M25" s="46"/>
      <c r="N25" s="45"/>
      <c r="O25" s="47"/>
      <c r="P25" s="47"/>
      <c r="Q25" s="47"/>
      <c r="R25" s="48"/>
      <c r="S25" s="48"/>
    </row>
    <row r="26" spans="1:26" s="1" customFormat="1" ht="90" x14ac:dyDescent="0.25">
      <c r="A26" s="16">
        <f t="shared" si="1"/>
        <v>10</v>
      </c>
      <c r="B26" s="22" t="s">
        <v>79</v>
      </c>
      <c r="C26" s="9" t="s">
        <v>159</v>
      </c>
      <c r="D26" s="106" t="s">
        <v>265</v>
      </c>
      <c r="E26" s="10" t="s">
        <v>2</v>
      </c>
      <c r="F26" s="10">
        <v>1</v>
      </c>
      <c r="G26" s="11"/>
      <c r="H26" s="5">
        <v>2000000</v>
      </c>
      <c r="I26" s="10">
        <f t="shared" si="2"/>
        <v>2240000</v>
      </c>
      <c r="J26" s="17" t="s">
        <v>266</v>
      </c>
      <c r="K26" s="17" t="s">
        <v>78</v>
      </c>
      <c r="L26" s="45"/>
      <c r="M26" s="46"/>
      <c r="N26" s="45"/>
      <c r="O26" s="47"/>
      <c r="P26" s="47"/>
      <c r="Q26" s="47"/>
      <c r="R26" s="48"/>
      <c r="S26" s="48"/>
    </row>
    <row r="27" spans="1:26" s="1" customFormat="1" ht="45" x14ac:dyDescent="0.25">
      <c r="A27" s="16">
        <f t="shared" si="1"/>
        <v>11</v>
      </c>
      <c r="B27" s="22" t="s">
        <v>245</v>
      </c>
      <c r="C27" s="9" t="s">
        <v>4</v>
      </c>
      <c r="D27" s="106" t="s">
        <v>246</v>
      </c>
      <c r="E27" s="10" t="s">
        <v>2</v>
      </c>
      <c r="F27" s="10">
        <v>1</v>
      </c>
      <c r="G27" s="11"/>
      <c r="H27" s="5">
        <v>96468000</v>
      </c>
      <c r="I27" s="10">
        <f t="shared" si="2"/>
        <v>108044160.00000001</v>
      </c>
      <c r="J27" s="17" t="s">
        <v>247</v>
      </c>
      <c r="K27" s="17" t="s">
        <v>78</v>
      </c>
      <c r="L27" s="45"/>
      <c r="M27" s="46"/>
      <c r="N27" s="45"/>
      <c r="O27" s="47"/>
      <c r="P27" s="47"/>
      <c r="Q27" s="47"/>
      <c r="R27" s="48"/>
      <c r="S27" s="48"/>
    </row>
    <row r="28" spans="1:26" ht="60" x14ac:dyDescent="0.25">
      <c r="A28" s="16">
        <f t="shared" si="1"/>
        <v>12</v>
      </c>
      <c r="B28" s="104" t="s">
        <v>133</v>
      </c>
      <c r="C28" s="105" t="s">
        <v>4</v>
      </c>
      <c r="D28" s="106" t="s">
        <v>174</v>
      </c>
      <c r="E28" s="107" t="s">
        <v>2</v>
      </c>
      <c r="F28" s="10">
        <v>1</v>
      </c>
      <c r="G28" s="108"/>
      <c r="H28" s="64">
        <v>300000000</v>
      </c>
      <c r="I28" s="10">
        <f t="shared" si="2"/>
        <v>336000000.00000006</v>
      </c>
      <c r="J28" s="105" t="s">
        <v>134</v>
      </c>
      <c r="K28" s="105" t="s">
        <v>72</v>
      </c>
      <c r="L28" s="80"/>
      <c r="M28" s="81"/>
      <c r="N28" s="80"/>
      <c r="O28" s="82"/>
      <c r="P28" s="82"/>
      <c r="Q28" s="82"/>
      <c r="R28" s="83"/>
      <c r="S28" s="83"/>
      <c r="T28" s="31"/>
      <c r="U28" s="31"/>
      <c r="V28" s="31"/>
      <c r="W28" s="31"/>
      <c r="X28" s="31"/>
      <c r="Y28" s="31"/>
      <c r="Z28" s="31"/>
    </row>
    <row r="29" spans="1:26" x14ac:dyDescent="0.25">
      <c r="A29" s="145">
        <v>13</v>
      </c>
      <c r="B29" s="22" t="s">
        <v>214</v>
      </c>
      <c r="C29" s="146"/>
      <c r="D29" s="147"/>
      <c r="E29" s="148"/>
      <c r="F29" s="149"/>
      <c r="G29" s="150"/>
      <c r="H29" s="151"/>
      <c r="I29" s="149"/>
      <c r="J29" s="146"/>
      <c r="K29" s="145"/>
      <c r="L29" s="80"/>
      <c r="M29" s="81"/>
      <c r="N29" s="80"/>
      <c r="O29" s="82"/>
      <c r="P29" s="82"/>
      <c r="Q29" s="82"/>
      <c r="R29" s="83"/>
      <c r="S29" s="83"/>
      <c r="T29" s="31"/>
      <c r="U29" s="31"/>
      <c r="V29" s="31"/>
      <c r="W29" s="31"/>
      <c r="X29" s="31"/>
      <c r="Y29" s="31"/>
      <c r="Z29" s="31"/>
    </row>
    <row r="30" spans="1:26" x14ac:dyDescent="0.25">
      <c r="A30" s="16">
        <f t="shared" si="1"/>
        <v>14</v>
      </c>
      <c r="B30" s="22" t="s">
        <v>214</v>
      </c>
      <c r="C30" s="15"/>
      <c r="D30" s="114"/>
      <c r="E30" s="115"/>
      <c r="F30" s="115"/>
      <c r="G30" s="115"/>
      <c r="H30" s="109"/>
      <c r="I30" s="10"/>
      <c r="J30" s="15"/>
      <c r="K30" s="115"/>
      <c r="L30" s="80"/>
      <c r="M30" s="81"/>
      <c r="N30" s="80"/>
      <c r="O30" s="82"/>
      <c r="P30" s="82"/>
      <c r="Q30" s="82"/>
      <c r="R30" s="83"/>
      <c r="S30" s="83"/>
      <c r="T30" s="31"/>
      <c r="U30" s="31"/>
      <c r="V30" s="31"/>
      <c r="W30" s="31"/>
      <c r="X30" s="31"/>
      <c r="Y30" s="31"/>
      <c r="Z30" s="31"/>
    </row>
    <row r="31" spans="1:26" ht="75" x14ac:dyDescent="0.25">
      <c r="A31" s="16">
        <f t="shared" si="1"/>
        <v>15</v>
      </c>
      <c r="B31" s="95" t="s">
        <v>165</v>
      </c>
      <c r="C31" s="57" t="s">
        <v>166</v>
      </c>
      <c r="D31" s="95" t="s">
        <v>199</v>
      </c>
      <c r="E31" s="57" t="s">
        <v>2</v>
      </c>
      <c r="F31" s="57">
        <v>1</v>
      </c>
      <c r="G31" s="89"/>
      <c r="H31" s="64">
        <v>4000000</v>
      </c>
      <c r="I31" s="77">
        <f t="shared" ref="I31:I35" si="3">H31*1.12</f>
        <v>4480000</v>
      </c>
      <c r="J31" s="57" t="s">
        <v>145</v>
      </c>
      <c r="K31" s="57" t="s">
        <v>72</v>
      </c>
      <c r="L31" s="91"/>
      <c r="M31" s="81"/>
      <c r="N31" s="91"/>
      <c r="O31" s="82"/>
      <c r="P31" s="82"/>
      <c r="Q31" s="82"/>
      <c r="R31" s="83"/>
      <c r="S31" s="83"/>
      <c r="T31" s="31"/>
      <c r="U31" s="31"/>
      <c r="V31" s="31"/>
      <c r="W31" s="31"/>
      <c r="X31" s="31"/>
      <c r="Y31" s="31"/>
      <c r="Z31" s="31"/>
    </row>
    <row r="32" spans="1:26" x14ac:dyDescent="0.25">
      <c r="A32" s="16">
        <f>A31+1</f>
        <v>16</v>
      </c>
      <c r="B32" s="22" t="s">
        <v>214</v>
      </c>
      <c r="C32" s="55"/>
      <c r="D32" s="156"/>
      <c r="E32" s="55"/>
      <c r="F32" s="55"/>
      <c r="G32" s="55"/>
      <c r="H32" s="56"/>
      <c r="I32" s="56"/>
      <c r="J32" s="55"/>
      <c r="K32" s="55"/>
      <c r="L32" s="91"/>
      <c r="M32" s="81"/>
      <c r="N32" s="91"/>
      <c r="O32" s="82"/>
      <c r="P32" s="82"/>
      <c r="Q32" s="82"/>
      <c r="R32" s="83"/>
      <c r="S32" s="83"/>
      <c r="T32" s="31"/>
      <c r="U32" s="31"/>
      <c r="V32" s="31"/>
      <c r="W32" s="31"/>
      <c r="X32" s="31"/>
      <c r="Y32" s="31"/>
      <c r="Z32" s="31"/>
    </row>
    <row r="33" spans="1:26" x14ac:dyDescent="0.25">
      <c r="A33" s="16">
        <f t="shared" si="1"/>
        <v>17</v>
      </c>
      <c r="B33" s="22" t="s">
        <v>214</v>
      </c>
      <c r="C33" s="57"/>
      <c r="D33" s="95"/>
      <c r="E33" s="57"/>
      <c r="F33" s="57"/>
      <c r="G33" s="89"/>
      <c r="H33" s="64"/>
      <c r="I33" s="11"/>
      <c r="J33" s="57"/>
      <c r="K33" s="57"/>
      <c r="L33" s="91"/>
      <c r="M33" s="81"/>
      <c r="N33" s="91"/>
      <c r="O33" s="82"/>
      <c r="P33" s="82"/>
      <c r="Q33" s="82"/>
      <c r="R33" s="83"/>
      <c r="S33" s="83"/>
      <c r="T33" s="31"/>
      <c r="U33" s="31"/>
      <c r="V33" s="31"/>
      <c r="W33" s="31"/>
      <c r="X33" s="31"/>
      <c r="Y33" s="31"/>
      <c r="Z33" s="31"/>
    </row>
    <row r="34" spans="1:26" ht="60" x14ac:dyDescent="0.25">
      <c r="A34" s="16">
        <f t="shared" si="1"/>
        <v>18</v>
      </c>
      <c r="B34" s="95" t="s">
        <v>216</v>
      </c>
      <c r="C34" s="9" t="s">
        <v>4</v>
      </c>
      <c r="D34" s="95" t="s">
        <v>217</v>
      </c>
      <c r="E34" s="57" t="s">
        <v>2</v>
      </c>
      <c r="F34" s="57">
        <v>1</v>
      </c>
      <c r="G34" s="89"/>
      <c r="H34" s="139">
        <v>53571429</v>
      </c>
      <c r="I34" s="140">
        <v>60000000</v>
      </c>
      <c r="J34" s="133" t="s">
        <v>218</v>
      </c>
      <c r="K34" s="16" t="s">
        <v>78</v>
      </c>
      <c r="L34" s="91"/>
      <c r="M34" s="81"/>
      <c r="N34" s="91"/>
      <c r="O34" s="82"/>
      <c r="P34" s="82"/>
      <c r="Q34" s="82"/>
      <c r="R34" s="83"/>
      <c r="S34" s="83"/>
      <c r="T34" s="31"/>
      <c r="U34" s="31"/>
      <c r="V34" s="31"/>
      <c r="W34" s="31"/>
      <c r="X34" s="31"/>
      <c r="Y34" s="31"/>
      <c r="Z34" s="31"/>
    </row>
    <row r="35" spans="1:26" ht="60" x14ac:dyDescent="0.25">
      <c r="A35" s="16">
        <f t="shared" si="1"/>
        <v>19</v>
      </c>
      <c r="B35" s="95" t="s">
        <v>224</v>
      </c>
      <c r="C35" s="9" t="s">
        <v>4</v>
      </c>
      <c r="D35" s="95" t="s">
        <v>225</v>
      </c>
      <c r="E35" s="57" t="s">
        <v>2</v>
      </c>
      <c r="F35" s="57">
        <v>1</v>
      </c>
      <c r="G35" s="89"/>
      <c r="H35" s="139">
        <v>13230000</v>
      </c>
      <c r="I35" s="11">
        <f t="shared" si="3"/>
        <v>14817600.000000002</v>
      </c>
      <c r="J35" s="133" t="s">
        <v>226</v>
      </c>
      <c r="K35" s="57" t="s">
        <v>72</v>
      </c>
      <c r="L35" s="91"/>
      <c r="M35" s="81"/>
      <c r="N35" s="91"/>
      <c r="O35" s="82"/>
      <c r="P35" s="82"/>
      <c r="Q35" s="82"/>
      <c r="R35" s="83"/>
      <c r="S35" s="83"/>
      <c r="T35" s="31"/>
      <c r="U35" s="31"/>
      <c r="V35" s="31"/>
      <c r="W35" s="31"/>
      <c r="X35" s="31"/>
      <c r="Y35" s="31"/>
      <c r="Z35" s="31"/>
    </row>
    <row r="36" spans="1:26" ht="30" x14ac:dyDescent="0.25">
      <c r="A36" s="17">
        <f t="shared" si="1"/>
        <v>20</v>
      </c>
      <c r="B36" s="22" t="s">
        <v>248</v>
      </c>
      <c r="C36" s="57" t="s">
        <v>159</v>
      </c>
      <c r="D36" s="22" t="s">
        <v>249</v>
      </c>
      <c r="E36" s="15" t="s">
        <v>2</v>
      </c>
      <c r="F36" s="15">
        <v>1</v>
      </c>
      <c r="G36" s="11"/>
      <c r="H36" s="5">
        <v>7500000</v>
      </c>
      <c r="I36" s="11">
        <f>H36*1.12</f>
        <v>8400000</v>
      </c>
      <c r="J36" s="98" t="s">
        <v>250</v>
      </c>
      <c r="K36" s="3" t="s">
        <v>72</v>
      </c>
      <c r="L36" s="91"/>
      <c r="M36" s="81"/>
      <c r="N36" s="91"/>
      <c r="O36" s="82"/>
      <c r="P36" s="82"/>
      <c r="Q36" s="82"/>
      <c r="R36" s="83"/>
      <c r="S36" s="83"/>
      <c r="T36" s="31"/>
      <c r="U36" s="31"/>
      <c r="V36" s="31"/>
      <c r="W36" s="31"/>
      <c r="X36" s="31"/>
      <c r="Y36" s="31"/>
      <c r="Z36" s="31"/>
    </row>
    <row r="37" spans="1:26" s="1" customFormat="1" x14ac:dyDescent="0.25">
      <c r="A37" s="165" t="s">
        <v>11</v>
      </c>
      <c r="B37" s="168"/>
      <c r="C37" s="168"/>
      <c r="D37" s="168"/>
      <c r="E37" s="168"/>
      <c r="F37" s="168"/>
      <c r="G37" s="169"/>
      <c r="H37" s="75">
        <f>SUM(H17:H36)</f>
        <v>520566517</v>
      </c>
      <c r="I37" s="75">
        <f>SUM(I17:I36)</f>
        <v>582326498.56000006</v>
      </c>
      <c r="J37" s="92"/>
      <c r="K37" s="93"/>
    </row>
    <row r="38" spans="1:26" s="1" customFormat="1" x14ac:dyDescent="0.25">
      <c r="A38" s="165" t="s">
        <v>44</v>
      </c>
      <c r="B38" s="166"/>
      <c r="C38" s="166"/>
      <c r="D38" s="166"/>
      <c r="E38" s="166"/>
      <c r="F38" s="166"/>
      <c r="G38" s="167"/>
      <c r="H38" s="49">
        <f>H15+H37</f>
        <v>521236147</v>
      </c>
      <c r="I38" s="49">
        <f>I15+I37</f>
        <v>583076484.16000009</v>
      </c>
      <c r="J38" s="68"/>
      <c r="K38" s="68"/>
    </row>
    <row r="39" spans="1:26" s="1" customFormat="1" x14ac:dyDescent="0.25">
      <c r="A39" s="161" t="s">
        <v>41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3"/>
    </row>
    <row r="40" spans="1:26" s="175" customFormat="1" x14ac:dyDescent="0.25">
      <c r="A40" s="165" t="s">
        <v>158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7"/>
    </row>
    <row r="41" spans="1:26" ht="60" x14ac:dyDescent="0.25">
      <c r="A41" s="16">
        <v>1</v>
      </c>
      <c r="B41" s="130" t="s">
        <v>270</v>
      </c>
      <c r="C41" s="57" t="s">
        <v>271</v>
      </c>
      <c r="D41" s="130" t="s">
        <v>269</v>
      </c>
      <c r="E41" s="15" t="s">
        <v>272</v>
      </c>
      <c r="F41" s="15">
        <v>5.7099999999999998E-2</v>
      </c>
      <c r="G41" s="176">
        <v>44458709.979999997</v>
      </c>
      <c r="H41" s="177">
        <f>F41*G41</f>
        <v>2538592.3398579997</v>
      </c>
      <c r="I41" s="178">
        <f>H41*1.12</f>
        <v>2843223.4206409599</v>
      </c>
      <c r="J41" s="15" t="s">
        <v>273</v>
      </c>
      <c r="K41" s="16" t="s">
        <v>78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60" x14ac:dyDescent="0.25">
      <c r="A42" s="16">
        <v>2</v>
      </c>
      <c r="B42" s="130" t="s">
        <v>270</v>
      </c>
      <c r="C42" s="57" t="s">
        <v>271</v>
      </c>
      <c r="D42" s="130" t="s">
        <v>269</v>
      </c>
      <c r="E42" s="15" t="s">
        <v>272</v>
      </c>
      <c r="F42" s="15">
        <v>3.9199999999999999E-2</v>
      </c>
      <c r="G42" s="176">
        <v>49899600.25</v>
      </c>
      <c r="H42" s="177">
        <f>F42*G42</f>
        <v>1956064.3297999999</v>
      </c>
      <c r="I42" s="178">
        <f>H42*1.12</f>
        <v>2190792.0493760002</v>
      </c>
      <c r="J42" s="15" t="s">
        <v>273</v>
      </c>
      <c r="K42" s="16" t="s">
        <v>78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60" x14ac:dyDescent="0.25">
      <c r="A43" s="16">
        <v>3</v>
      </c>
      <c r="B43" s="130" t="s">
        <v>270</v>
      </c>
      <c r="C43" s="57" t="s">
        <v>271</v>
      </c>
      <c r="D43" s="130" t="s">
        <v>269</v>
      </c>
      <c r="E43" s="15" t="s">
        <v>272</v>
      </c>
      <c r="F43" s="15">
        <v>4.0800000000000003E-2</v>
      </c>
      <c r="G43" s="176">
        <v>28153533.82</v>
      </c>
      <c r="H43" s="177">
        <f>F43*G43</f>
        <v>1148664.179856</v>
      </c>
      <c r="I43" s="178">
        <f>H43*1.12</f>
        <v>1286503.88143872</v>
      </c>
      <c r="J43" s="15" t="s">
        <v>273</v>
      </c>
      <c r="K43" s="16" t="s">
        <v>78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60" x14ac:dyDescent="0.25">
      <c r="A44" s="16">
        <v>4</v>
      </c>
      <c r="B44" s="130" t="s">
        <v>270</v>
      </c>
      <c r="C44" s="57" t="s">
        <v>271</v>
      </c>
      <c r="D44" s="130" t="s">
        <v>269</v>
      </c>
      <c r="E44" s="15" t="s">
        <v>272</v>
      </c>
      <c r="F44" s="15">
        <v>4.2700000000000002E-2</v>
      </c>
      <c r="G44" s="176">
        <v>22608097.66</v>
      </c>
      <c r="H44" s="177">
        <f>F44*G44</f>
        <v>965365.77008200006</v>
      </c>
      <c r="I44" s="178">
        <f>H44*1.12</f>
        <v>1081209.6624918401</v>
      </c>
      <c r="J44" s="15" t="s">
        <v>273</v>
      </c>
      <c r="K44" s="16" t="s">
        <v>78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60" x14ac:dyDescent="0.25">
      <c r="A45" s="16">
        <v>5</v>
      </c>
      <c r="B45" s="130" t="s">
        <v>270</v>
      </c>
      <c r="C45" s="57" t="s">
        <v>271</v>
      </c>
      <c r="D45" s="130" t="s">
        <v>269</v>
      </c>
      <c r="E45" s="15" t="s">
        <v>272</v>
      </c>
      <c r="F45" s="15">
        <v>3.6299999999999999E-2</v>
      </c>
      <c r="G45" s="176">
        <v>39315229.200000003</v>
      </c>
      <c r="H45" s="177">
        <f>F45*G45</f>
        <v>1427142.81996</v>
      </c>
      <c r="I45" s="178">
        <f>H45*1.12</f>
        <v>1598399.9583552002</v>
      </c>
      <c r="J45" s="15" t="s">
        <v>273</v>
      </c>
      <c r="K45" s="16" t="s">
        <v>78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60" x14ac:dyDescent="0.25">
      <c r="A46" s="16">
        <v>6</v>
      </c>
      <c r="B46" s="130" t="s">
        <v>270</v>
      </c>
      <c r="C46" s="57" t="s">
        <v>271</v>
      </c>
      <c r="D46" s="130" t="s">
        <v>269</v>
      </c>
      <c r="E46" s="15" t="s">
        <v>272</v>
      </c>
      <c r="F46" s="15">
        <v>3.2099999999999997E-2</v>
      </c>
      <c r="G46" s="176">
        <v>68446682.239999995</v>
      </c>
      <c r="H46" s="177">
        <f t="shared" ref="H46:H61" si="4">F46*G46</f>
        <v>2197138.4999039997</v>
      </c>
      <c r="I46" s="178">
        <f t="shared" ref="I46:I62" si="5">H46*1.12</f>
        <v>2460795.1198924799</v>
      </c>
      <c r="J46" s="15" t="s">
        <v>273</v>
      </c>
      <c r="K46" s="16" t="s">
        <v>78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60" x14ac:dyDescent="0.25">
      <c r="A47" s="16">
        <v>7</v>
      </c>
      <c r="B47" s="130" t="s">
        <v>270</v>
      </c>
      <c r="C47" s="57" t="s">
        <v>271</v>
      </c>
      <c r="D47" s="130" t="s">
        <v>269</v>
      </c>
      <c r="E47" s="15" t="s">
        <v>272</v>
      </c>
      <c r="F47" s="15">
        <v>3.4299999999999997E-2</v>
      </c>
      <c r="G47" s="176">
        <v>45272267.049999997</v>
      </c>
      <c r="H47" s="177">
        <f t="shared" si="4"/>
        <v>1552838.7598149998</v>
      </c>
      <c r="I47" s="178">
        <f t="shared" si="5"/>
        <v>1739179.4109927998</v>
      </c>
      <c r="J47" s="15" t="s">
        <v>273</v>
      </c>
      <c r="K47" s="16" t="s">
        <v>78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60" x14ac:dyDescent="0.25">
      <c r="A48" s="16">
        <v>8</v>
      </c>
      <c r="B48" s="130" t="s">
        <v>270</v>
      </c>
      <c r="C48" s="57" t="s">
        <v>271</v>
      </c>
      <c r="D48" s="130" t="s">
        <v>269</v>
      </c>
      <c r="E48" s="15" t="s">
        <v>272</v>
      </c>
      <c r="F48" s="15">
        <v>3.3099999999999997E-2</v>
      </c>
      <c r="G48" s="176">
        <v>45396954.380000003</v>
      </c>
      <c r="H48" s="177">
        <f t="shared" si="4"/>
        <v>1502639.189978</v>
      </c>
      <c r="I48" s="178">
        <f t="shared" si="5"/>
        <v>1682955.8927753603</v>
      </c>
      <c r="J48" s="15" t="s">
        <v>273</v>
      </c>
      <c r="K48" s="16" t="s">
        <v>78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60" x14ac:dyDescent="0.25">
      <c r="A49" s="16">
        <v>9</v>
      </c>
      <c r="B49" s="130" t="s">
        <v>270</v>
      </c>
      <c r="C49" s="57" t="s">
        <v>271</v>
      </c>
      <c r="D49" s="130" t="s">
        <v>269</v>
      </c>
      <c r="E49" s="15" t="s">
        <v>272</v>
      </c>
      <c r="F49" s="15">
        <v>3.4200000000000001E-2</v>
      </c>
      <c r="G49" s="176">
        <v>45443085.670000002</v>
      </c>
      <c r="H49" s="177">
        <f t="shared" si="4"/>
        <v>1554153.5299140001</v>
      </c>
      <c r="I49" s="178">
        <f t="shared" si="5"/>
        <v>1740651.9535036802</v>
      </c>
      <c r="J49" s="15" t="s">
        <v>273</v>
      </c>
      <c r="K49" s="16" t="s">
        <v>78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60" x14ac:dyDescent="0.25">
      <c r="A50" s="16">
        <v>10</v>
      </c>
      <c r="B50" s="130" t="s">
        <v>270</v>
      </c>
      <c r="C50" s="57" t="s">
        <v>271</v>
      </c>
      <c r="D50" s="130" t="s">
        <v>269</v>
      </c>
      <c r="E50" s="15" t="s">
        <v>272</v>
      </c>
      <c r="F50" s="15">
        <v>3.4099999999999998E-2</v>
      </c>
      <c r="G50" s="176">
        <v>27008561.579999998</v>
      </c>
      <c r="H50" s="177">
        <f t="shared" si="4"/>
        <v>920991.94987799984</v>
      </c>
      <c r="I50" s="178">
        <f t="shared" si="5"/>
        <v>1031510.9838633599</v>
      </c>
      <c r="J50" s="15" t="s">
        <v>273</v>
      </c>
      <c r="K50" s="16" t="s">
        <v>78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60" x14ac:dyDescent="0.25">
      <c r="A51" s="16">
        <v>11</v>
      </c>
      <c r="B51" s="130" t="s">
        <v>270</v>
      </c>
      <c r="C51" s="57" t="s">
        <v>271</v>
      </c>
      <c r="D51" s="130" t="s">
        <v>269</v>
      </c>
      <c r="E51" s="15" t="s">
        <v>272</v>
      </c>
      <c r="F51" s="15">
        <v>3.0499999999999999E-2</v>
      </c>
      <c r="G51" s="176">
        <v>71826458.030000001</v>
      </c>
      <c r="H51" s="177">
        <f t="shared" si="4"/>
        <v>2190706.9699149998</v>
      </c>
      <c r="I51" s="178">
        <f t="shared" si="5"/>
        <v>2453591.8063047999</v>
      </c>
      <c r="J51" s="15" t="s">
        <v>273</v>
      </c>
      <c r="K51" s="16" t="s">
        <v>78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60" x14ac:dyDescent="0.25">
      <c r="A52" s="16">
        <v>12</v>
      </c>
      <c r="B52" s="130" t="s">
        <v>270</v>
      </c>
      <c r="C52" s="57" t="s">
        <v>271</v>
      </c>
      <c r="D52" s="130" t="s">
        <v>269</v>
      </c>
      <c r="E52" s="15" t="s">
        <v>272</v>
      </c>
      <c r="F52" s="180">
        <v>3.3000000000000002E-2</v>
      </c>
      <c r="G52" s="176">
        <v>24524082.420000002</v>
      </c>
      <c r="H52" s="177">
        <f t="shared" si="4"/>
        <v>809294.71986000007</v>
      </c>
      <c r="I52" s="178">
        <f t="shared" si="5"/>
        <v>906410.08624320012</v>
      </c>
      <c r="J52" s="15" t="s">
        <v>273</v>
      </c>
      <c r="K52" s="16" t="s">
        <v>78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60" x14ac:dyDescent="0.25">
      <c r="A53" s="16">
        <v>13</v>
      </c>
      <c r="B53" s="130" t="s">
        <v>270</v>
      </c>
      <c r="C53" s="57" t="s">
        <v>271</v>
      </c>
      <c r="D53" s="130" t="s">
        <v>269</v>
      </c>
      <c r="E53" s="15" t="s">
        <v>272</v>
      </c>
      <c r="F53" s="180">
        <v>3.1E-2</v>
      </c>
      <c r="G53" s="176">
        <v>50853137.420000002</v>
      </c>
      <c r="H53" s="177">
        <f t="shared" si="4"/>
        <v>1576447.2600199999</v>
      </c>
      <c r="I53" s="178">
        <f t="shared" si="5"/>
        <v>1765620.9312224002</v>
      </c>
      <c r="J53" s="15" t="s">
        <v>273</v>
      </c>
      <c r="K53" s="16" t="s">
        <v>78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60" x14ac:dyDescent="0.25">
      <c r="A54" s="16">
        <v>14</v>
      </c>
      <c r="B54" s="130" t="s">
        <v>270</v>
      </c>
      <c r="C54" s="57" t="s">
        <v>271</v>
      </c>
      <c r="D54" s="130" t="s">
        <v>269</v>
      </c>
      <c r="E54" s="15" t="s">
        <v>272</v>
      </c>
      <c r="F54" s="15">
        <v>3.3700000000000001E-2</v>
      </c>
      <c r="G54" s="176">
        <v>57301705.640000001</v>
      </c>
      <c r="H54" s="177">
        <f t="shared" si="4"/>
        <v>1931067.480068</v>
      </c>
      <c r="I54" s="178">
        <f t="shared" si="5"/>
        <v>2162795.5776761603</v>
      </c>
      <c r="J54" s="15" t="s">
        <v>273</v>
      </c>
      <c r="K54" s="16" t="s">
        <v>78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60" x14ac:dyDescent="0.25">
      <c r="A55" s="16">
        <v>15</v>
      </c>
      <c r="B55" s="130" t="s">
        <v>270</v>
      </c>
      <c r="C55" s="57" t="s">
        <v>271</v>
      </c>
      <c r="D55" s="130" t="s">
        <v>269</v>
      </c>
      <c r="E55" s="15" t="s">
        <v>272</v>
      </c>
      <c r="F55" s="15">
        <v>3.2300000000000002E-2</v>
      </c>
      <c r="G55" s="176">
        <v>28859486.07</v>
      </c>
      <c r="H55" s="177">
        <f t="shared" si="4"/>
        <v>932161.40006100002</v>
      </c>
      <c r="I55" s="178">
        <f t="shared" si="5"/>
        <v>1044020.7680683201</v>
      </c>
      <c r="J55" s="15" t="s">
        <v>273</v>
      </c>
      <c r="K55" s="16" t="s">
        <v>78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60" x14ac:dyDescent="0.25">
      <c r="A56" s="16">
        <v>16</v>
      </c>
      <c r="B56" s="130" t="s">
        <v>270</v>
      </c>
      <c r="C56" s="57" t="s">
        <v>271</v>
      </c>
      <c r="D56" s="130" t="s">
        <v>269</v>
      </c>
      <c r="E56" s="15" t="s">
        <v>272</v>
      </c>
      <c r="F56" s="15">
        <v>3.1099999999999999E-2</v>
      </c>
      <c r="G56" s="176">
        <v>23208816.719999999</v>
      </c>
      <c r="H56" s="177">
        <f t="shared" si="4"/>
        <v>721794.19999199989</v>
      </c>
      <c r="I56" s="178">
        <f t="shared" si="5"/>
        <v>808409.50399103994</v>
      </c>
      <c r="J56" s="15" t="s">
        <v>273</v>
      </c>
      <c r="K56" s="16" t="s">
        <v>78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60" x14ac:dyDescent="0.25">
      <c r="A57" s="16">
        <v>17</v>
      </c>
      <c r="B57" s="130" t="s">
        <v>270</v>
      </c>
      <c r="C57" s="57" t="s">
        <v>271</v>
      </c>
      <c r="D57" s="130" t="s">
        <v>269</v>
      </c>
      <c r="E57" s="15" t="s">
        <v>272</v>
      </c>
      <c r="F57" s="15">
        <v>3.04E-2</v>
      </c>
      <c r="G57" s="176">
        <v>56162109.869999997</v>
      </c>
      <c r="H57" s="177">
        <f t="shared" si="4"/>
        <v>1707328.140048</v>
      </c>
      <c r="I57" s="178">
        <f t="shared" si="5"/>
        <v>1912207.5168537602</v>
      </c>
      <c r="J57" s="15" t="s">
        <v>273</v>
      </c>
      <c r="K57" s="16" t="s">
        <v>78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60" x14ac:dyDescent="0.25">
      <c r="A58" s="16">
        <v>18</v>
      </c>
      <c r="B58" s="130" t="s">
        <v>270</v>
      </c>
      <c r="C58" s="57" t="s">
        <v>271</v>
      </c>
      <c r="D58" s="130" t="s">
        <v>269</v>
      </c>
      <c r="E58" s="15" t="s">
        <v>272</v>
      </c>
      <c r="F58" s="180">
        <v>0.03</v>
      </c>
      <c r="G58" s="176">
        <v>42546521.329999998</v>
      </c>
      <c r="H58" s="177">
        <f t="shared" si="4"/>
        <v>1276395.6398999998</v>
      </c>
      <c r="I58" s="178">
        <f t="shared" si="5"/>
        <v>1429563.116688</v>
      </c>
      <c r="J58" s="15" t="s">
        <v>273</v>
      </c>
      <c r="K58" s="16" t="s">
        <v>78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60" x14ac:dyDescent="0.25">
      <c r="A59" s="16">
        <v>19</v>
      </c>
      <c r="B59" s="130" t="s">
        <v>270</v>
      </c>
      <c r="C59" s="57" t="s">
        <v>271</v>
      </c>
      <c r="D59" s="130" t="s">
        <v>269</v>
      </c>
      <c r="E59" s="15" t="s">
        <v>272</v>
      </c>
      <c r="F59" s="15">
        <v>2.92E-2</v>
      </c>
      <c r="G59" s="176">
        <v>41603619.520000003</v>
      </c>
      <c r="H59" s="177">
        <f t="shared" si="4"/>
        <v>1214825.6899840001</v>
      </c>
      <c r="I59" s="178">
        <f t="shared" si="5"/>
        <v>1360604.7727820801</v>
      </c>
      <c r="J59" s="15" t="s">
        <v>273</v>
      </c>
      <c r="K59" s="16" t="s">
        <v>78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60" x14ac:dyDescent="0.25">
      <c r="A60" s="16">
        <v>20</v>
      </c>
      <c r="B60" s="130" t="s">
        <v>270</v>
      </c>
      <c r="C60" s="57" t="s">
        <v>271</v>
      </c>
      <c r="D60" s="130" t="s">
        <v>269</v>
      </c>
      <c r="E60" s="15" t="s">
        <v>272</v>
      </c>
      <c r="F60" s="15">
        <v>2.9899999999999999E-2</v>
      </c>
      <c r="G60" s="176">
        <v>62183270.899999999</v>
      </c>
      <c r="H60" s="177">
        <f t="shared" si="4"/>
        <v>1859279.7999099998</v>
      </c>
      <c r="I60" s="178">
        <f t="shared" si="5"/>
        <v>2082393.3758992001</v>
      </c>
      <c r="J60" s="15" t="s">
        <v>273</v>
      </c>
      <c r="K60" s="16" t="s">
        <v>78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60" x14ac:dyDescent="0.25">
      <c r="A61" s="16">
        <v>21</v>
      </c>
      <c r="B61" s="95" t="s">
        <v>270</v>
      </c>
      <c r="C61" s="57" t="s">
        <v>271</v>
      </c>
      <c r="D61" s="130" t="s">
        <v>269</v>
      </c>
      <c r="E61" s="15" t="s">
        <v>272</v>
      </c>
      <c r="F61" s="57">
        <v>4.3299999999999998E-2</v>
      </c>
      <c r="G61" s="179">
        <v>28306096.530000001</v>
      </c>
      <c r="H61" s="177">
        <f t="shared" si="4"/>
        <v>1225653.9797489999</v>
      </c>
      <c r="I61" s="178">
        <f t="shared" si="5"/>
        <v>1372732.4573188801</v>
      </c>
      <c r="J61" s="15" t="s">
        <v>273</v>
      </c>
      <c r="K61" s="16" t="s">
        <v>78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x14ac:dyDescent="0.25">
      <c r="A62" s="165" t="s">
        <v>171</v>
      </c>
      <c r="B62" s="166"/>
      <c r="C62" s="166"/>
      <c r="D62" s="166"/>
      <c r="E62" s="166"/>
      <c r="F62" s="166"/>
      <c r="G62" s="167"/>
      <c r="H62" s="181">
        <f>SUM(H41:H61)</f>
        <v>31208546.648552001</v>
      </c>
      <c r="I62" s="181">
        <f>SUM(I41:I61)</f>
        <v>34953572.24637825</v>
      </c>
      <c r="J62" s="71"/>
      <c r="K62" s="67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s="1" customFormat="1" x14ac:dyDescent="0.25">
      <c r="A63" s="165" t="s">
        <v>9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7"/>
    </row>
    <row r="64" spans="1:26" ht="90" x14ac:dyDescent="0.25">
      <c r="A64" s="17">
        <v>1</v>
      </c>
      <c r="B64" s="23" t="s">
        <v>3</v>
      </c>
      <c r="C64" s="3" t="s">
        <v>15</v>
      </c>
      <c r="D64" s="23" t="s">
        <v>55</v>
      </c>
      <c r="E64" s="3" t="s">
        <v>2</v>
      </c>
      <c r="F64" s="3">
        <v>1</v>
      </c>
      <c r="G64" s="3"/>
      <c r="H64" s="12">
        <v>17128500</v>
      </c>
      <c r="I64" s="12">
        <v>17128500</v>
      </c>
      <c r="J64" s="65" t="s">
        <v>139</v>
      </c>
      <c r="K64" s="3" t="s">
        <v>53</v>
      </c>
      <c r="L64" s="31"/>
      <c r="M64" s="72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90" x14ac:dyDescent="0.25">
      <c r="A65" s="17">
        <v>2</v>
      </c>
      <c r="B65" s="19" t="s">
        <v>51</v>
      </c>
      <c r="C65" s="3" t="s">
        <v>52</v>
      </c>
      <c r="D65" s="19" t="s">
        <v>64</v>
      </c>
      <c r="E65" s="3" t="s">
        <v>2</v>
      </c>
      <c r="F65" s="3">
        <v>17</v>
      </c>
      <c r="G65" s="5"/>
      <c r="H65" s="62">
        <v>380800</v>
      </c>
      <c r="I65" s="11">
        <f>H65*1.12</f>
        <v>426496.00000000006</v>
      </c>
      <c r="J65" s="110" t="s">
        <v>69</v>
      </c>
      <c r="K65" s="3" t="s">
        <v>53</v>
      </c>
      <c r="L65" s="31"/>
      <c r="M65" s="72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30" x14ac:dyDescent="0.25">
      <c r="A66" s="17">
        <v>3</v>
      </c>
      <c r="B66" s="19" t="s">
        <v>162</v>
      </c>
      <c r="C66" s="12" t="s">
        <v>77</v>
      </c>
      <c r="D66" s="19" t="s">
        <v>163</v>
      </c>
      <c r="E66" s="12" t="s">
        <v>2</v>
      </c>
      <c r="F66" s="12">
        <v>1</v>
      </c>
      <c r="G66" s="62"/>
      <c r="H66" s="62">
        <v>4486607</v>
      </c>
      <c r="I66" s="11">
        <f>H66*1.12</f>
        <v>5024999.8400000008</v>
      </c>
      <c r="J66" s="110" t="s">
        <v>69</v>
      </c>
      <c r="K66" s="3" t="s">
        <v>72</v>
      </c>
      <c r="L66" s="31"/>
      <c r="M66" s="72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s="1" customFormat="1" ht="45" x14ac:dyDescent="0.25">
      <c r="A67" s="17">
        <v>4</v>
      </c>
      <c r="B67" s="22" t="s">
        <v>75</v>
      </c>
      <c r="C67" s="12" t="s">
        <v>76</v>
      </c>
      <c r="D67" s="22" t="s">
        <v>75</v>
      </c>
      <c r="E67" s="15" t="s">
        <v>2</v>
      </c>
      <c r="F67" s="15">
        <v>1</v>
      </c>
      <c r="G67" s="11"/>
      <c r="H67" s="5">
        <v>45000000</v>
      </c>
      <c r="I67" s="11">
        <f t="shared" ref="I67:I68" si="6">H67*1.12</f>
        <v>50400000.000000007</v>
      </c>
      <c r="J67" s="98" t="s">
        <v>164</v>
      </c>
      <c r="K67" s="3" t="s">
        <v>72</v>
      </c>
    </row>
    <row r="68" spans="1:26" s="1" customFormat="1" ht="45" x14ac:dyDescent="0.25">
      <c r="A68" s="17">
        <v>5</v>
      </c>
      <c r="B68" s="153" t="s">
        <v>208</v>
      </c>
      <c r="C68" s="12" t="s">
        <v>209</v>
      </c>
      <c r="D68" s="153" t="s">
        <v>208</v>
      </c>
      <c r="E68" s="15" t="s">
        <v>2</v>
      </c>
      <c r="F68" s="15">
        <v>1</v>
      </c>
      <c r="G68" s="10"/>
      <c r="H68" s="109">
        <v>8075000</v>
      </c>
      <c r="I68" s="10">
        <f t="shared" si="6"/>
        <v>9044000</v>
      </c>
      <c r="J68" s="154" t="s">
        <v>210</v>
      </c>
      <c r="K68" s="12" t="s">
        <v>54</v>
      </c>
    </row>
    <row r="69" spans="1:26" s="1" customFormat="1" x14ac:dyDescent="0.25">
      <c r="A69" s="17">
        <v>6</v>
      </c>
      <c r="B69" s="22" t="s">
        <v>214</v>
      </c>
      <c r="C69" s="89"/>
      <c r="D69" s="89"/>
      <c r="E69" s="89"/>
      <c r="F69" s="89"/>
      <c r="G69" s="89"/>
      <c r="H69" s="89"/>
      <c r="I69" s="89"/>
      <c r="J69" s="89"/>
      <c r="K69" s="89"/>
    </row>
    <row r="70" spans="1:26" s="1" customFormat="1" x14ac:dyDescent="0.25">
      <c r="A70" s="17">
        <v>7</v>
      </c>
      <c r="B70" s="22" t="s">
        <v>214</v>
      </c>
      <c r="C70" s="12"/>
      <c r="D70" s="22"/>
      <c r="E70" s="15"/>
      <c r="F70" s="15"/>
      <c r="G70" s="10"/>
      <c r="H70" s="10"/>
      <c r="I70" s="10"/>
      <c r="J70" s="98"/>
      <c r="K70" s="3"/>
    </row>
    <row r="71" spans="1:26" s="1" customFormat="1" ht="45" x14ac:dyDescent="0.25">
      <c r="A71" s="17">
        <v>8</v>
      </c>
      <c r="B71" s="22" t="s">
        <v>83</v>
      </c>
      <c r="C71" s="3" t="s">
        <v>84</v>
      </c>
      <c r="D71" s="22" t="s">
        <v>85</v>
      </c>
      <c r="E71" s="57" t="s">
        <v>2</v>
      </c>
      <c r="F71" s="57">
        <v>1</v>
      </c>
      <c r="G71" s="11"/>
      <c r="H71" s="11">
        <v>2610478</v>
      </c>
      <c r="I71" s="11">
        <f t="shared" ref="I71:I74" si="7">H71*1.12</f>
        <v>2923735.3600000003</v>
      </c>
      <c r="J71" s="17" t="s">
        <v>86</v>
      </c>
      <c r="K71" s="111" t="s">
        <v>175</v>
      </c>
    </row>
    <row r="72" spans="1:26" s="1" customFormat="1" ht="30" x14ac:dyDescent="0.25">
      <c r="A72" s="17">
        <v>9</v>
      </c>
      <c r="B72" s="22" t="s">
        <v>87</v>
      </c>
      <c r="C72" s="3" t="s">
        <v>84</v>
      </c>
      <c r="D72" s="22" t="s">
        <v>88</v>
      </c>
      <c r="E72" s="57" t="s">
        <v>2</v>
      </c>
      <c r="F72" s="57">
        <v>1</v>
      </c>
      <c r="G72" s="11"/>
      <c r="H72" s="11">
        <v>54895500</v>
      </c>
      <c r="I72" s="11">
        <f t="shared" si="7"/>
        <v>61482960.000000007</v>
      </c>
      <c r="J72" s="17" t="s">
        <v>86</v>
      </c>
      <c r="K72" s="111" t="s">
        <v>89</v>
      </c>
    </row>
    <row r="73" spans="1:26" s="1" customFormat="1" ht="30" x14ac:dyDescent="0.25">
      <c r="A73" s="17">
        <v>10</v>
      </c>
      <c r="B73" s="22" t="s">
        <v>91</v>
      </c>
      <c r="C73" s="3" t="s">
        <v>15</v>
      </c>
      <c r="D73" s="22" t="s">
        <v>92</v>
      </c>
      <c r="E73" s="57" t="s">
        <v>2</v>
      </c>
      <c r="F73" s="57">
        <v>1</v>
      </c>
      <c r="G73" s="11"/>
      <c r="H73" s="11">
        <v>31250000</v>
      </c>
      <c r="I73" s="11">
        <f t="shared" si="7"/>
        <v>35000000</v>
      </c>
      <c r="J73" s="17" t="s">
        <v>90</v>
      </c>
      <c r="K73" s="111" t="s">
        <v>93</v>
      </c>
    </row>
    <row r="74" spans="1:26" s="1" customFormat="1" ht="45" x14ac:dyDescent="0.25">
      <c r="A74" s="17">
        <v>11</v>
      </c>
      <c r="B74" s="22" t="s">
        <v>94</v>
      </c>
      <c r="C74" s="3" t="s">
        <v>80</v>
      </c>
      <c r="D74" s="22" t="s">
        <v>94</v>
      </c>
      <c r="E74" s="57" t="s">
        <v>2</v>
      </c>
      <c r="F74" s="57">
        <v>1</v>
      </c>
      <c r="G74" s="11"/>
      <c r="H74" s="11">
        <v>650000</v>
      </c>
      <c r="I74" s="11">
        <f t="shared" si="7"/>
        <v>728000.00000000012</v>
      </c>
      <c r="J74" s="17" t="s">
        <v>95</v>
      </c>
      <c r="K74" s="111" t="s">
        <v>89</v>
      </c>
    </row>
    <row r="75" spans="1:26" s="1" customFormat="1" ht="45" x14ac:dyDescent="0.25">
      <c r="A75" s="17">
        <v>12</v>
      </c>
      <c r="B75" s="22" t="s">
        <v>96</v>
      </c>
      <c r="C75" s="3" t="s">
        <v>80</v>
      </c>
      <c r="D75" s="22" t="s">
        <v>88</v>
      </c>
      <c r="E75" s="57" t="s">
        <v>2</v>
      </c>
      <c r="F75" s="57">
        <v>1</v>
      </c>
      <c r="G75" s="11"/>
      <c r="H75" s="11">
        <v>32354700</v>
      </c>
      <c r="I75" s="11">
        <f>H75*1.12</f>
        <v>36237264</v>
      </c>
      <c r="J75" s="17" t="s">
        <v>86</v>
      </c>
      <c r="K75" s="111" t="s">
        <v>89</v>
      </c>
    </row>
    <row r="76" spans="1:26" s="1" customFormat="1" ht="30" x14ac:dyDescent="0.25">
      <c r="A76" s="17">
        <v>13</v>
      </c>
      <c r="B76" s="95" t="s">
        <v>97</v>
      </c>
      <c r="C76" s="3" t="s">
        <v>80</v>
      </c>
      <c r="D76" s="112" t="s">
        <v>88</v>
      </c>
      <c r="E76" s="57" t="s">
        <v>2</v>
      </c>
      <c r="F76" s="57">
        <v>1</v>
      </c>
      <c r="G76" s="89"/>
      <c r="H76" s="11">
        <v>191900500</v>
      </c>
      <c r="I76" s="11">
        <f>H76*1.12</f>
        <v>214928560.00000003</v>
      </c>
      <c r="J76" s="57" t="s">
        <v>98</v>
      </c>
      <c r="K76" s="111" t="s">
        <v>89</v>
      </c>
    </row>
    <row r="77" spans="1:26" s="1" customFormat="1" ht="45" x14ac:dyDescent="0.25">
      <c r="A77" s="17">
        <v>14</v>
      </c>
      <c r="B77" s="95" t="s">
        <v>143</v>
      </c>
      <c r="C77" s="57" t="s">
        <v>142</v>
      </c>
      <c r="D77" s="95" t="s">
        <v>144</v>
      </c>
      <c r="E77" s="89" t="s">
        <v>2</v>
      </c>
      <c r="F77" s="89">
        <v>1</v>
      </c>
      <c r="G77" s="89"/>
      <c r="H77" s="113">
        <v>1500000</v>
      </c>
      <c r="I77" s="11">
        <f t="shared" ref="I77:I81" si="8">H77*1.12</f>
        <v>1680000.0000000002</v>
      </c>
      <c r="J77" s="57" t="s">
        <v>148</v>
      </c>
      <c r="K77" s="89" t="s">
        <v>72</v>
      </c>
    </row>
    <row r="78" spans="1:26" s="1" customFormat="1" ht="30" x14ac:dyDescent="0.25">
      <c r="A78" s="17">
        <v>15</v>
      </c>
      <c r="B78" s="130" t="s">
        <v>152</v>
      </c>
      <c r="C78" s="15" t="s">
        <v>146</v>
      </c>
      <c r="D78" s="130" t="s">
        <v>153</v>
      </c>
      <c r="E78" s="115" t="s">
        <v>2</v>
      </c>
      <c r="F78" s="115">
        <v>1</v>
      </c>
      <c r="G78" s="115"/>
      <c r="H78" s="131">
        <v>1134464</v>
      </c>
      <c r="I78" s="11">
        <f t="shared" si="8"/>
        <v>1270599.6800000002</v>
      </c>
      <c r="J78" s="15" t="s">
        <v>67</v>
      </c>
      <c r="K78" s="57" t="s">
        <v>54</v>
      </c>
    </row>
    <row r="79" spans="1:26" s="1" customFormat="1" ht="38.25" x14ac:dyDescent="0.25">
      <c r="A79" s="17">
        <v>16</v>
      </c>
      <c r="B79" s="138" t="s">
        <v>195</v>
      </c>
      <c r="C79" s="136" t="s">
        <v>196</v>
      </c>
      <c r="D79" s="138" t="s">
        <v>197</v>
      </c>
      <c r="E79" s="136" t="s">
        <v>2</v>
      </c>
      <c r="F79" s="136">
        <v>1</v>
      </c>
      <c r="G79" s="136"/>
      <c r="H79" s="113">
        <v>100000000</v>
      </c>
      <c r="I79" s="11">
        <f t="shared" si="8"/>
        <v>112000000.00000001</v>
      </c>
      <c r="J79" s="136" t="s">
        <v>90</v>
      </c>
      <c r="K79" s="137" t="s">
        <v>198</v>
      </c>
    </row>
    <row r="80" spans="1:26" s="1" customFormat="1" ht="30" x14ac:dyDescent="0.25">
      <c r="A80" s="17">
        <v>17</v>
      </c>
      <c r="B80" s="132" t="s">
        <v>192</v>
      </c>
      <c r="C80" s="133" t="s">
        <v>142</v>
      </c>
      <c r="D80" s="132" t="s">
        <v>193</v>
      </c>
      <c r="E80" s="134" t="s">
        <v>2</v>
      </c>
      <c r="F80" s="134">
        <v>1</v>
      </c>
      <c r="G80" s="134"/>
      <c r="H80" s="135">
        <v>925000</v>
      </c>
      <c r="I80" s="11">
        <f t="shared" ref="I80" si="9">H80*1.12</f>
        <v>1036000.0000000001</v>
      </c>
      <c r="J80" s="133" t="s">
        <v>194</v>
      </c>
      <c r="K80" s="57" t="s">
        <v>72</v>
      </c>
    </row>
    <row r="81" spans="1:11" s="1" customFormat="1" ht="60" x14ac:dyDescent="0.25">
      <c r="A81" s="17">
        <v>18</v>
      </c>
      <c r="B81" s="132" t="s">
        <v>235</v>
      </c>
      <c r="C81" s="133" t="s">
        <v>240</v>
      </c>
      <c r="D81" s="132" t="s">
        <v>236</v>
      </c>
      <c r="E81" s="134" t="s">
        <v>2</v>
      </c>
      <c r="F81" s="134">
        <v>1</v>
      </c>
      <c r="G81" s="134"/>
      <c r="H81" s="135">
        <v>665000</v>
      </c>
      <c r="I81" s="11">
        <f t="shared" si="8"/>
        <v>744800.00000000012</v>
      </c>
      <c r="J81" s="133" t="s">
        <v>239</v>
      </c>
      <c r="K81" s="57" t="s">
        <v>72</v>
      </c>
    </row>
    <row r="82" spans="1:11" s="1" customFormat="1" ht="60" x14ac:dyDescent="0.25">
      <c r="A82" s="16">
        <v>19</v>
      </c>
      <c r="B82" s="130" t="s">
        <v>257</v>
      </c>
      <c r="C82" s="173" t="s">
        <v>258</v>
      </c>
      <c r="D82" s="130" t="s">
        <v>259</v>
      </c>
      <c r="E82" s="15" t="s">
        <v>2</v>
      </c>
      <c r="F82" s="15">
        <v>1</v>
      </c>
      <c r="G82" s="115"/>
      <c r="H82" s="109">
        <v>250000</v>
      </c>
      <c r="I82" s="174">
        <f>H82*1.12</f>
        <v>280000</v>
      </c>
      <c r="J82" s="15" t="s">
        <v>260</v>
      </c>
      <c r="K82" s="16" t="s">
        <v>78</v>
      </c>
    </row>
    <row r="83" spans="1:11" s="1" customFormat="1" x14ac:dyDescent="0.25">
      <c r="A83" s="164" t="s">
        <v>11</v>
      </c>
      <c r="B83" s="164"/>
      <c r="C83" s="164"/>
      <c r="D83" s="164"/>
      <c r="E83" s="164"/>
      <c r="F83" s="164"/>
      <c r="G83" s="164"/>
      <c r="H83" s="49">
        <f>SUM(H64:H82)</f>
        <v>493206549</v>
      </c>
      <c r="I83" s="49">
        <f>SUM(I64:I82)</f>
        <v>550335914.88000011</v>
      </c>
      <c r="J83" s="69"/>
      <c r="K83" s="69"/>
    </row>
    <row r="84" spans="1:11" s="1" customFormat="1" x14ac:dyDescent="0.25">
      <c r="A84" s="164" t="s">
        <v>45</v>
      </c>
      <c r="B84" s="164"/>
      <c r="C84" s="164"/>
      <c r="D84" s="164"/>
      <c r="E84" s="164"/>
      <c r="F84" s="164"/>
      <c r="G84" s="164"/>
      <c r="H84" s="49">
        <f>H62+H83</f>
        <v>524415095.648552</v>
      </c>
      <c r="I84" s="49">
        <f>I62+I83</f>
        <v>585289487.12637842</v>
      </c>
      <c r="J84" s="69"/>
      <c r="K84" s="69"/>
    </row>
    <row r="85" spans="1:11" s="1" customFormat="1" x14ac:dyDescent="0.25">
      <c r="A85" s="171" t="s">
        <v>46</v>
      </c>
      <c r="B85" s="171"/>
      <c r="C85" s="171"/>
      <c r="D85" s="171"/>
      <c r="E85" s="171"/>
      <c r="F85" s="171"/>
      <c r="G85" s="171"/>
      <c r="H85" s="50">
        <f>H84+H38</f>
        <v>1045651242.6485519</v>
      </c>
      <c r="I85" s="50">
        <f>I84+I38</f>
        <v>1168365971.2863784</v>
      </c>
      <c r="J85" s="157"/>
      <c r="K85" s="157"/>
    </row>
    <row r="86" spans="1:11" x14ac:dyDescent="0.25">
      <c r="A86" s="31"/>
      <c r="J86" s="72"/>
    </row>
    <row r="87" spans="1:11" x14ac:dyDescent="0.25">
      <c r="A87" s="158" t="s">
        <v>274</v>
      </c>
      <c r="B87" s="158"/>
      <c r="C87" s="158"/>
      <c r="D87" s="158"/>
    </row>
    <row r="88" spans="1:11" x14ac:dyDescent="0.25">
      <c r="A88" s="41"/>
      <c r="J88" s="72"/>
    </row>
    <row r="89" spans="1:11" ht="15" customHeight="1" x14ac:dyDescent="0.25">
      <c r="A89" s="159" t="s">
        <v>243</v>
      </c>
      <c r="B89" s="159"/>
      <c r="C89" s="159"/>
      <c r="D89" s="159"/>
      <c r="E89" s="159"/>
      <c r="F89" s="159"/>
      <c r="J89" s="72"/>
    </row>
    <row r="90" spans="1:11" x14ac:dyDescent="0.25">
      <c r="A90" s="159"/>
      <c r="B90" s="159"/>
      <c r="C90" s="159"/>
      <c r="D90" s="159"/>
      <c r="E90" s="159"/>
      <c r="F90" s="159"/>
      <c r="I90" s="60" t="s">
        <v>147</v>
      </c>
      <c r="J90" s="72"/>
    </row>
    <row r="91" spans="1:11" x14ac:dyDescent="0.25">
      <c r="J91" s="72"/>
    </row>
    <row r="93" spans="1:11" x14ac:dyDescent="0.25">
      <c r="J93" s="72"/>
    </row>
    <row r="94" spans="1:11" x14ac:dyDescent="0.25">
      <c r="J94" s="72"/>
    </row>
  </sheetData>
  <mergeCells count="15">
    <mergeCell ref="A40:K40"/>
    <mergeCell ref="A62:G62"/>
    <mergeCell ref="A87:D87"/>
    <mergeCell ref="A89:F90"/>
    <mergeCell ref="A85:G85"/>
    <mergeCell ref="A12:K12"/>
    <mergeCell ref="A39:K39"/>
    <mergeCell ref="A16:K16"/>
    <mergeCell ref="A63:K63"/>
    <mergeCell ref="A37:G37"/>
    <mergeCell ref="A38:G38"/>
    <mergeCell ref="A84:G84"/>
    <mergeCell ref="A83:G83"/>
    <mergeCell ref="A15:G15"/>
    <mergeCell ref="A13:K13"/>
  </mergeCells>
  <pageMargins left="0.51181102362204722" right="0.51181102362204722" top="0.55118110236220474" bottom="0.55118110236220474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topLeftCell="A73" zoomScale="80" zoomScaleNormal="80" workbookViewId="0">
      <selection activeCell="I84" sqref="I84"/>
    </sheetView>
  </sheetViews>
  <sheetFormatPr defaultRowHeight="15" x14ac:dyDescent="0.25"/>
  <cols>
    <col min="1" max="1" width="6.5703125" style="6" customWidth="1"/>
    <col min="2" max="2" width="45" style="18" customWidth="1"/>
    <col min="3" max="3" width="15" style="1" customWidth="1"/>
    <col min="4" max="4" width="52" style="18" customWidth="1"/>
    <col min="5" max="5" width="14.85546875" style="1" customWidth="1"/>
    <col min="6" max="6" width="8.140625" style="1" customWidth="1"/>
    <col min="7" max="7" width="18.85546875" style="1" customWidth="1"/>
    <col min="8" max="9" width="18.85546875" style="51" customWidth="1"/>
    <col min="10" max="10" width="28.140625" style="1" customWidth="1"/>
    <col min="11" max="11" width="26.5703125" style="7" customWidth="1"/>
    <col min="12" max="12" width="18.42578125" style="2" customWidth="1"/>
    <col min="13" max="13" width="20.28515625" style="2" customWidth="1"/>
    <col min="14" max="16384" width="9.140625" style="2"/>
  </cols>
  <sheetData>
    <row r="1" spans="1:11" x14ac:dyDescent="0.25">
      <c r="G1" s="172" t="s">
        <v>177</v>
      </c>
      <c r="H1" s="172"/>
      <c r="I1" s="172"/>
      <c r="J1" s="172"/>
      <c r="K1" s="172"/>
    </row>
    <row r="2" spans="1:11" ht="18.75" x14ac:dyDescent="0.25">
      <c r="G2" s="7" t="s">
        <v>220</v>
      </c>
      <c r="H2" s="118"/>
      <c r="I2" s="118"/>
    </row>
    <row r="3" spans="1:11" ht="18.75" x14ac:dyDescent="0.25">
      <c r="F3" s="18"/>
      <c r="G3" s="18" t="s">
        <v>234</v>
      </c>
      <c r="H3" s="18"/>
      <c r="I3" s="18"/>
      <c r="J3" s="18"/>
      <c r="K3" s="21"/>
    </row>
    <row r="4" spans="1:11" ht="18.75" x14ac:dyDescent="0.25">
      <c r="G4" s="7"/>
      <c r="H4" s="119"/>
      <c r="I4" s="52"/>
      <c r="K4" s="21"/>
    </row>
    <row r="5" spans="1:11" ht="18.75" x14ac:dyDescent="0.25">
      <c r="B5" s="53"/>
      <c r="G5" s="7"/>
      <c r="K5" s="21"/>
    </row>
    <row r="6" spans="1:11" ht="18.75" x14ac:dyDescent="0.25">
      <c r="B6" s="53"/>
      <c r="D6" s="24" t="s">
        <v>178</v>
      </c>
    </row>
    <row r="7" spans="1:11" ht="18.75" x14ac:dyDescent="0.25">
      <c r="B7" s="53"/>
      <c r="D7" s="24" t="s">
        <v>16</v>
      </c>
    </row>
    <row r="8" spans="1:11" ht="71.25" x14ac:dyDescent="0.25">
      <c r="A8" s="13" t="s">
        <v>17</v>
      </c>
      <c r="B8" s="14" t="s">
        <v>18</v>
      </c>
      <c r="C8" s="14" t="s">
        <v>19</v>
      </c>
      <c r="D8" s="14" t="s">
        <v>20</v>
      </c>
      <c r="E8" s="14" t="s">
        <v>21</v>
      </c>
      <c r="F8" s="14" t="s">
        <v>22</v>
      </c>
      <c r="G8" s="14" t="s">
        <v>50</v>
      </c>
      <c r="H8" s="14" t="s">
        <v>23</v>
      </c>
      <c r="I8" s="14" t="s">
        <v>24</v>
      </c>
      <c r="J8" s="14" t="s">
        <v>25</v>
      </c>
      <c r="K8" s="14" t="s">
        <v>26</v>
      </c>
    </row>
    <row r="9" spans="1:11" x14ac:dyDescent="0.2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</row>
    <row r="10" spans="1:11" ht="15" customHeight="1" x14ac:dyDescent="0.25">
      <c r="A10" s="160" t="s">
        <v>27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s="4" customFormat="1" ht="15" customHeight="1" x14ac:dyDescent="0.25">
      <c r="A11" s="164" t="s">
        <v>176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</row>
    <row r="12" spans="1:11" s="32" customFormat="1" ht="45" x14ac:dyDescent="0.25">
      <c r="A12" s="26">
        <v>1</v>
      </c>
      <c r="B12" s="78" t="s">
        <v>179</v>
      </c>
      <c r="C12" s="9" t="s">
        <v>42</v>
      </c>
      <c r="D12" s="78" t="s">
        <v>180</v>
      </c>
      <c r="E12" s="79" t="s">
        <v>181</v>
      </c>
      <c r="F12" s="79" t="s">
        <v>182</v>
      </c>
      <c r="G12" s="11">
        <v>22321</v>
      </c>
      <c r="H12" s="11">
        <f>F12*G12</f>
        <v>669630</v>
      </c>
      <c r="I12" s="40">
        <f t="shared" ref="I12" si="0">H12*1.12</f>
        <v>749985.60000000009</v>
      </c>
      <c r="J12" s="120" t="s">
        <v>183</v>
      </c>
      <c r="K12" s="8" t="s">
        <v>61</v>
      </c>
    </row>
    <row r="13" spans="1:11" s="32" customFormat="1" ht="15" customHeight="1" x14ac:dyDescent="0.25">
      <c r="A13" s="164" t="s">
        <v>184</v>
      </c>
      <c r="B13" s="164"/>
      <c r="C13" s="164"/>
      <c r="D13" s="164"/>
      <c r="E13" s="164"/>
      <c r="F13" s="164"/>
      <c r="G13" s="164"/>
      <c r="H13" s="49">
        <f>H12</f>
        <v>669630</v>
      </c>
      <c r="I13" s="49">
        <f>I12</f>
        <v>749985.60000000009</v>
      </c>
      <c r="J13" s="71"/>
      <c r="K13" s="67"/>
    </row>
    <row r="14" spans="1:11" s="4" customFormat="1" ht="15" customHeight="1" x14ac:dyDescent="0.25">
      <c r="A14" s="164" t="s">
        <v>29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</row>
    <row r="15" spans="1:11" s="27" customFormat="1" ht="45" x14ac:dyDescent="0.25">
      <c r="A15" s="26">
        <v>1</v>
      </c>
      <c r="B15" s="22" t="s">
        <v>232</v>
      </c>
      <c r="C15" s="9" t="s">
        <v>42</v>
      </c>
      <c r="D15" s="22" t="s">
        <v>232</v>
      </c>
      <c r="E15" s="11" t="s">
        <v>30</v>
      </c>
      <c r="F15" s="11">
        <v>1</v>
      </c>
      <c r="G15" s="11"/>
      <c r="H15" s="11">
        <v>2300000</v>
      </c>
      <c r="I15" s="11">
        <v>2300000</v>
      </c>
      <c r="J15" s="98" t="s">
        <v>231</v>
      </c>
      <c r="K15" s="8" t="s">
        <v>185</v>
      </c>
    </row>
    <row r="16" spans="1:11" s="27" customFormat="1" ht="45" x14ac:dyDescent="0.25">
      <c r="A16" s="26">
        <v>2</v>
      </c>
      <c r="B16" s="38" t="s">
        <v>99</v>
      </c>
      <c r="C16" s="9" t="s">
        <v>42</v>
      </c>
      <c r="D16" s="38" t="s">
        <v>99</v>
      </c>
      <c r="E16" s="40" t="s">
        <v>30</v>
      </c>
      <c r="F16" s="40">
        <v>1</v>
      </c>
      <c r="G16" s="40"/>
      <c r="H16" s="11">
        <v>900000</v>
      </c>
      <c r="I16" s="11">
        <v>900000</v>
      </c>
      <c r="J16" s="98" t="s">
        <v>231</v>
      </c>
      <c r="K16" s="28" t="s">
        <v>186</v>
      </c>
    </row>
    <row r="17" spans="1:11" s="27" customFormat="1" ht="45" x14ac:dyDescent="0.25">
      <c r="A17" s="26">
        <v>3</v>
      </c>
      <c r="B17" s="22" t="s">
        <v>100</v>
      </c>
      <c r="C17" s="9" t="s">
        <v>42</v>
      </c>
      <c r="D17" s="22" t="s">
        <v>100</v>
      </c>
      <c r="E17" s="11" t="s">
        <v>30</v>
      </c>
      <c r="F17" s="11">
        <v>1</v>
      </c>
      <c r="G17" s="11"/>
      <c r="H17" s="11">
        <v>2700000</v>
      </c>
      <c r="I17" s="11">
        <v>2700000</v>
      </c>
      <c r="J17" s="98" t="s">
        <v>231</v>
      </c>
      <c r="K17" s="28" t="s">
        <v>187</v>
      </c>
    </row>
    <row r="18" spans="1:11" s="27" customFormat="1" ht="75" x14ac:dyDescent="0.25">
      <c r="A18" s="26">
        <v>4</v>
      </c>
      <c r="B18" s="22" t="s">
        <v>101</v>
      </c>
      <c r="C18" s="9" t="s">
        <v>4</v>
      </c>
      <c r="D18" s="22" t="s">
        <v>102</v>
      </c>
      <c r="E18" s="11" t="s">
        <v>30</v>
      </c>
      <c r="F18" s="11">
        <v>1</v>
      </c>
      <c r="G18" s="11"/>
      <c r="H18" s="11">
        <v>17401786</v>
      </c>
      <c r="I18" s="11">
        <f t="shared" ref="I18:I26" si="1">H18*1.12</f>
        <v>19490000.32</v>
      </c>
      <c r="J18" s="120" t="s">
        <v>122</v>
      </c>
      <c r="K18" s="8" t="s">
        <v>103</v>
      </c>
    </row>
    <row r="19" spans="1:11" s="27" customFormat="1" ht="45" x14ac:dyDescent="0.25">
      <c r="A19" s="26">
        <v>5</v>
      </c>
      <c r="B19" s="54" t="s">
        <v>104</v>
      </c>
      <c r="C19" s="9" t="s">
        <v>4</v>
      </c>
      <c r="D19" s="54" t="s">
        <v>105</v>
      </c>
      <c r="E19" s="11" t="s">
        <v>30</v>
      </c>
      <c r="F19" s="55">
        <v>1</v>
      </c>
      <c r="G19" s="55"/>
      <c r="H19" s="11">
        <v>13865972</v>
      </c>
      <c r="I19" s="56">
        <f t="shared" si="1"/>
        <v>15529888.640000001</v>
      </c>
      <c r="J19" s="121" t="s">
        <v>106</v>
      </c>
      <c r="K19" s="8" t="s">
        <v>28</v>
      </c>
    </row>
    <row r="20" spans="1:11" s="27" customFormat="1" x14ac:dyDescent="0.25">
      <c r="A20" s="26">
        <v>6</v>
      </c>
      <c r="B20" s="38" t="s">
        <v>215</v>
      </c>
      <c r="C20" s="9"/>
      <c r="D20" s="22"/>
      <c r="E20" s="11"/>
      <c r="F20" s="11"/>
      <c r="G20" s="11"/>
      <c r="H20" s="11"/>
      <c r="I20" s="11"/>
      <c r="J20" s="121"/>
      <c r="K20" s="8"/>
    </row>
    <row r="21" spans="1:11" s="27" customFormat="1" x14ac:dyDescent="0.25">
      <c r="A21" s="26">
        <v>7</v>
      </c>
      <c r="B21" s="38" t="s">
        <v>215</v>
      </c>
      <c r="C21" s="59"/>
      <c r="D21" s="38"/>
      <c r="E21" s="40"/>
      <c r="F21" s="40"/>
      <c r="G21" s="40"/>
      <c r="H21" s="11"/>
      <c r="I21" s="40"/>
      <c r="J21" s="120"/>
      <c r="K21" s="28"/>
    </row>
    <row r="22" spans="1:11" s="27" customFormat="1" ht="45" x14ac:dyDescent="0.25">
      <c r="A22" s="26">
        <v>8</v>
      </c>
      <c r="B22" s="38" t="s">
        <v>107</v>
      </c>
      <c r="C22" s="59" t="s">
        <v>42</v>
      </c>
      <c r="D22" s="38" t="s">
        <v>108</v>
      </c>
      <c r="E22" s="40" t="s">
        <v>30</v>
      </c>
      <c r="F22" s="40">
        <v>1</v>
      </c>
      <c r="G22" s="40"/>
      <c r="H22" s="5">
        <v>6000000</v>
      </c>
      <c r="I22" s="40">
        <f t="shared" si="1"/>
        <v>6720000.0000000009</v>
      </c>
      <c r="J22" s="120" t="s">
        <v>138</v>
      </c>
      <c r="K22" s="28" t="s">
        <v>28</v>
      </c>
    </row>
    <row r="23" spans="1:11" s="27" customFormat="1" ht="45" x14ac:dyDescent="0.25">
      <c r="A23" s="26">
        <v>9</v>
      </c>
      <c r="B23" s="22" t="s">
        <v>109</v>
      </c>
      <c r="C23" s="9" t="s">
        <v>42</v>
      </c>
      <c r="D23" s="22" t="s">
        <v>110</v>
      </c>
      <c r="E23" s="11" t="s">
        <v>30</v>
      </c>
      <c r="F23" s="11">
        <v>1</v>
      </c>
      <c r="G23" s="11"/>
      <c r="H23" s="5">
        <v>629330</v>
      </c>
      <c r="I23" s="11">
        <f t="shared" si="1"/>
        <v>704849.60000000009</v>
      </c>
      <c r="J23" s="121" t="s">
        <v>114</v>
      </c>
      <c r="K23" s="8" t="s">
        <v>61</v>
      </c>
    </row>
    <row r="24" spans="1:11" s="27" customFormat="1" ht="105" x14ac:dyDescent="0.25">
      <c r="A24" s="26">
        <v>10</v>
      </c>
      <c r="B24" s="22" t="s">
        <v>132</v>
      </c>
      <c r="C24" s="9" t="s">
        <v>42</v>
      </c>
      <c r="D24" s="22" t="s">
        <v>267</v>
      </c>
      <c r="E24" s="11" t="s">
        <v>30</v>
      </c>
      <c r="F24" s="11">
        <v>1</v>
      </c>
      <c r="G24" s="11"/>
      <c r="H24" s="5">
        <v>2000000</v>
      </c>
      <c r="I24" s="11">
        <f t="shared" si="1"/>
        <v>2240000</v>
      </c>
      <c r="J24" s="121" t="s">
        <v>268</v>
      </c>
      <c r="K24" s="8" t="s">
        <v>61</v>
      </c>
    </row>
    <row r="25" spans="1:11" s="27" customFormat="1" ht="45" x14ac:dyDescent="0.25">
      <c r="A25" s="26">
        <v>11</v>
      </c>
      <c r="B25" s="22" t="s">
        <v>254</v>
      </c>
      <c r="C25" s="9" t="s">
        <v>4</v>
      </c>
      <c r="D25" s="22" t="s">
        <v>255</v>
      </c>
      <c r="E25" s="11" t="s">
        <v>30</v>
      </c>
      <c r="F25" s="11">
        <v>1</v>
      </c>
      <c r="G25" s="11"/>
      <c r="H25" s="5">
        <v>96468000</v>
      </c>
      <c r="I25" s="10">
        <f t="shared" si="1"/>
        <v>108044160.00000001</v>
      </c>
      <c r="J25" s="121" t="s">
        <v>256</v>
      </c>
      <c r="K25" s="8" t="s">
        <v>61</v>
      </c>
    </row>
    <row r="26" spans="1:11" s="27" customFormat="1" ht="60" x14ac:dyDescent="0.25">
      <c r="A26" s="26">
        <v>12</v>
      </c>
      <c r="B26" s="38" t="s">
        <v>135</v>
      </c>
      <c r="C26" s="59" t="s">
        <v>4</v>
      </c>
      <c r="D26" s="38" t="s">
        <v>136</v>
      </c>
      <c r="E26" s="40" t="s">
        <v>30</v>
      </c>
      <c r="F26" s="40">
        <v>1</v>
      </c>
      <c r="G26" s="40"/>
      <c r="H26" s="64">
        <v>300000000</v>
      </c>
      <c r="I26" s="40">
        <f t="shared" si="1"/>
        <v>336000000.00000006</v>
      </c>
      <c r="J26" s="120" t="s">
        <v>137</v>
      </c>
      <c r="K26" s="28" t="s">
        <v>28</v>
      </c>
    </row>
    <row r="27" spans="1:11" s="27" customFormat="1" x14ac:dyDescent="0.25">
      <c r="A27" s="26">
        <v>13</v>
      </c>
      <c r="B27" s="38" t="s">
        <v>215</v>
      </c>
      <c r="C27" s="79"/>
      <c r="D27" s="38"/>
      <c r="E27" s="40"/>
      <c r="F27" s="40"/>
      <c r="G27" s="40"/>
      <c r="H27" s="64"/>
      <c r="I27" s="40"/>
      <c r="J27" s="120"/>
      <c r="K27" s="28"/>
    </row>
    <row r="28" spans="1:11" x14ac:dyDescent="0.25">
      <c r="A28" s="87">
        <v>14</v>
      </c>
      <c r="B28" s="38" t="s">
        <v>215</v>
      </c>
      <c r="C28" s="9"/>
      <c r="D28" s="19"/>
      <c r="E28" s="40"/>
      <c r="F28" s="89"/>
      <c r="G28" s="89"/>
      <c r="H28" s="64"/>
      <c r="I28" s="90"/>
      <c r="J28" s="57"/>
      <c r="K28" s="28"/>
    </row>
    <row r="29" spans="1:11" ht="75" x14ac:dyDescent="0.25">
      <c r="A29" s="55">
        <v>15</v>
      </c>
      <c r="B29" s="94" t="s">
        <v>188</v>
      </c>
      <c r="C29" s="9" t="s">
        <v>42</v>
      </c>
      <c r="D29" s="94" t="s">
        <v>200</v>
      </c>
      <c r="E29" s="40" t="s">
        <v>30</v>
      </c>
      <c r="F29" s="76">
        <v>1</v>
      </c>
      <c r="G29" s="55"/>
      <c r="H29" s="64">
        <v>4000000</v>
      </c>
      <c r="I29" s="40">
        <f t="shared" ref="I29:I33" si="2">H29*1.12</f>
        <v>4480000</v>
      </c>
      <c r="J29" s="120" t="s">
        <v>154</v>
      </c>
      <c r="K29" s="28" t="s">
        <v>28</v>
      </c>
    </row>
    <row r="30" spans="1:11" x14ac:dyDescent="0.25">
      <c r="A30" s="17">
        <f>A29+1</f>
        <v>16</v>
      </c>
      <c r="B30" s="38" t="s">
        <v>215</v>
      </c>
      <c r="C30" s="89"/>
      <c r="D30" s="88"/>
      <c r="E30" s="89"/>
      <c r="F30" s="89"/>
      <c r="G30" s="89"/>
      <c r="H30" s="90"/>
      <c r="I30" s="90"/>
      <c r="J30" s="89"/>
      <c r="K30" s="112"/>
    </row>
    <row r="31" spans="1:11" s="4" customFormat="1" x14ac:dyDescent="0.25">
      <c r="A31" s="17">
        <f t="shared" ref="A31" si="3">A30+1</f>
        <v>17</v>
      </c>
      <c r="B31" s="38" t="s">
        <v>215</v>
      </c>
      <c r="C31" s="9"/>
      <c r="D31" s="95"/>
      <c r="E31" s="40"/>
      <c r="F31" s="57"/>
      <c r="G31" s="89"/>
      <c r="H31" s="64"/>
      <c r="I31" s="11"/>
      <c r="J31" s="121"/>
      <c r="K31" s="28"/>
    </row>
    <row r="32" spans="1:11" s="27" customFormat="1" ht="75" x14ac:dyDescent="0.25">
      <c r="A32" s="26">
        <f>A31+1</f>
        <v>18</v>
      </c>
      <c r="B32" s="143" t="s">
        <v>221</v>
      </c>
      <c r="C32" s="59" t="s">
        <v>4</v>
      </c>
      <c r="D32" s="143" t="s">
        <v>222</v>
      </c>
      <c r="E32" s="40" t="s">
        <v>30</v>
      </c>
      <c r="F32" s="141">
        <v>1</v>
      </c>
      <c r="G32" s="55"/>
      <c r="H32" s="142">
        <v>53571429</v>
      </c>
      <c r="I32" s="142">
        <v>60000000</v>
      </c>
      <c r="J32" s="144" t="s">
        <v>223</v>
      </c>
      <c r="K32" s="28" t="s">
        <v>61</v>
      </c>
    </row>
    <row r="33" spans="1:11" s="27" customFormat="1" ht="60" x14ac:dyDescent="0.25">
      <c r="A33" s="26">
        <v>19</v>
      </c>
      <c r="B33" s="143" t="s">
        <v>227</v>
      </c>
      <c r="C33" s="59" t="s">
        <v>4</v>
      </c>
      <c r="D33" s="143" t="s">
        <v>228</v>
      </c>
      <c r="E33" s="141" t="s">
        <v>2</v>
      </c>
      <c r="F33" s="141">
        <v>1</v>
      </c>
      <c r="G33" s="55"/>
      <c r="H33" s="142">
        <v>13230000</v>
      </c>
      <c r="I33" s="11">
        <f t="shared" si="2"/>
        <v>14817600.000000002</v>
      </c>
      <c r="J33" s="144" t="s">
        <v>223</v>
      </c>
      <c r="K33" s="28" t="s">
        <v>28</v>
      </c>
    </row>
    <row r="34" spans="1:11" s="27" customFormat="1" ht="45" x14ac:dyDescent="0.25">
      <c r="A34" s="26">
        <f>A33+1</f>
        <v>20</v>
      </c>
      <c r="B34" s="19" t="s">
        <v>252</v>
      </c>
      <c r="C34" s="9" t="s">
        <v>42</v>
      </c>
      <c r="D34" s="23" t="s">
        <v>253</v>
      </c>
      <c r="E34" s="17" t="s">
        <v>30</v>
      </c>
      <c r="F34" s="57">
        <v>1</v>
      </c>
      <c r="G34" s="125"/>
      <c r="H34" s="5">
        <v>7500000</v>
      </c>
      <c r="I34" s="40">
        <f>H34*1.12</f>
        <v>8400000</v>
      </c>
      <c r="J34" s="100" t="s">
        <v>251</v>
      </c>
      <c r="K34" s="28" t="s">
        <v>31</v>
      </c>
    </row>
    <row r="35" spans="1:11" s="4" customFormat="1" ht="15" customHeight="1" x14ac:dyDescent="0.25">
      <c r="A35" s="122" t="s">
        <v>32</v>
      </c>
      <c r="B35" s="117"/>
      <c r="C35" s="117"/>
      <c r="D35" s="117"/>
      <c r="E35" s="117"/>
      <c r="F35" s="117"/>
      <c r="G35" s="117"/>
      <c r="H35" s="49">
        <f>SUM(H15:H34)</f>
        <v>520566517</v>
      </c>
      <c r="I35" s="49">
        <f>SUM(I15:I34)</f>
        <v>582326498.56000006</v>
      </c>
      <c r="J35" s="123"/>
      <c r="K35" s="42"/>
    </row>
    <row r="36" spans="1:11" s="4" customFormat="1" ht="15" customHeight="1" x14ac:dyDescent="0.25">
      <c r="A36" s="170" t="s">
        <v>47</v>
      </c>
      <c r="B36" s="170"/>
      <c r="C36" s="170"/>
      <c r="D36" s="170"/>
      <c r="E36" s="170"/>
      <c r="F36" s="170"/>
      <c r="G36" s="170"/>
      <c r="H36" s="49">
        <f>H13+H35</f>
        <v>521236147</v>
      </c>
      <c r="I36" s="49">
        <f>I13+I35</f>
        <v>583076484.16000009</v>
      </c>
      <c r="J36" s="123"/>
      <c r="K36" s="42"/>
    </row>
    <row r="37" spans="1:11" s="4" customFormat="1" x14ac:dyDescent="0.25">
      <c r="A37" s="160" t="s">
        <v>43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</row>
    <row r="38" spans="1:11" s="4" customFormat="1" x14ac:dyDescent="0.25">
      <c r="A38" s="164" t="s">
        <v>176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</row>
    <row r="39" spans="1:11" s="27" customFormat="1" ht="60" x14ac:dyDescent="0.25">
      <c r="A39" s="26">
        <v>1</v>
      </c>
      <c r="B39" s="130" t="s">
        <v>275</v>
      </c>
      <c r="C39" s="133" t="s">
        <v>276</v>
      </c>
      <c r="D39" s="130" t="s">
        <v>277</v>
      </c>
      <c r="E39" s="15" t="s">
        <v>272</v>
      </c>
      <c r="F39" s="15">
        <v>5.7099999999999998E-2</v>
      </c>
      <c r="G39" s="176">
        <v>44458709.979999997</v>
      </c>
      <c r="H39" s="177">
        <f>F39*G39</f>
        <v>2538592.3398579997</v>
      </c>
      <c r="I39" s="178">
        <f>H39*1.12</f>
        <v>2843223.4206409599</v>
      </c>
      <c r="J39" s="15" t="s">
        <v>278</v>
      </c>
      <c r="K39" s="28" t="s">
        <v>61</v>
      </c>
    </row>
    <row r="40" spans="1:11" s="27" customFormat="1" ht="60" x14ac:dyDescent="0.25">
      <c r="A40" s="26">
        <v>2</v>
      </c>
      <c r="B40" s="130" t="s">
        <v>275</v>
      </c>
      <c r="C40" s="133" t="s">
        <v>276</v>
      </c>
      <c r="D40" s="130" t="s">
        <v>277</v>
      </c>
      <c r="E40" s="15" t="s">
        <v>272</v>
      </c>
      <c r="F40" s="15">
        <v>3.9199999999999999E-2</v>
      </c>
      <c r="G40" s="176">
        <v>49899600.25</v>
      </c>
      <c r="H40" s="177">
        <f>F40*G40</f>
        <v>1956064.3297999999</v>
      </c>
      <c r="I40" s="178">
        <f>H40*1.12</f>
        <v>2190792.0493760002</v>
      </c>
      <c r="J40" s="15" t="s">
        <v>278</v>
      </c>
      <c r="K40" s="28" t="s">
        <v>61</v>
      </c>
    </row>
    <row r="41" spans="1:11" s="27" customFormat="1" ht="60" x14ac:dyDescent="0.25">
      <c r="A41" s="26">
        <v>3</v>
      </c>
      <c r="B41" s="130" t="s">
        <v>275</v>
      </c>
      <c r="C41" s="133" t="s">
        <v>276</v>
      </c>
      <c r="D41" s="130" t="s">
        <v>277</v>
      </c>
      <c r="E41" s="15" t="s">
        <v>272</v>
      </c>
      <c r="F41" s="15">
        <v>4.0800000000000003E-2</v>
      </c>
      <c r="G41" s="176">
        <v>28153533.82</v>
      </c>
      <c r="H41" s="177">
        <f>F41*G41</f>
        <v>1148664.179856</v>
      </c>
      <c r="I41" s="178">
        <f>H41*1.12</f>
        <v>1286503.88143872</v>
      </c>
      <c r="J41" s="15" t="s">
        <v>278</v>
      </c>
      <c r="K41" s="28" t="s">
        <v>61</v>
      </c>
    </row>
    <row r="42" spans="1:11" s="27" customFormat="1" ht="60" x14ac:dyDescent="0.25">
      <c r="A42" s="26">
        <v>4</v>
      </c>
      <c r="B42" s="130" t="s">
        <v>275</v>
      </c>
      <c r="C42" s="133" t="s">
        <v>276</v>
      </c>
      <c r="D42" s="130" t="s">
        <v>277</v>
      </c>
      <c r="E42" s="15" t="s">
        <v>272</v>
      </c>
      <c r="F42" s="15">
        <v>4.2700000000000002E-2</v>
      </c>
      <c r="G42" s="176">
        <v>22608097.66</v>
      </c>
      <c r="H42" s="177">
        <f>F42*G42</f>
        <v>965365.77008200006</v>
      </c>
      <c r="I42" s="178">
        <f>H42*1.12</f>
        <v>1081209.6624918401</v>
      </c>
      <c r="J42" s="15" t="s">
        <v>278</v>
      </c>
      <c r="K42" s="28" t="s">
        <v>61</v>
      </c>
    </row>
    <row r="43" spans="1:11" s="27" customFormat="1" ht="60" x14ac:dyDescent="0.25">
      <c r="A43" s="26">
        <v>5</v>
      </c>
      <c r="B43" s="130" t="s">
        <v>275</v>
      </c>
      <c r="C43" s="133" t="s">
        <v>276</v>
      </c>
      <c r="D43" s="130" t="s">
        <v>277</v>
      </c>
      <c r="E43" s="15" t="s">
        <v>272</v>
      </c>
      <c r="F43" s="15">
        <v>3.6299999999999999E-2</v>
      </c>
      <c r="G43" s="176">
        <v>39315229.200000003</v>
      </c>
      <c r="H43" s="177">
        <f>F43*G43</f>
        <v>1427142.81996</v>
      </c>
      <c r="I43" s="178">
        <f>H43*1.12</f>
        <v>1598399.9583552002</v>
      </c>
      <c r="J43" s="15" t="s">
        <v>278</v>
      </c>
      <c r="K43" s="28" t="s">
        <v>61</v>
      </c>
    </row>
    <row r="44" spans="1:11" s="27" customFormat="1" ht="60" x14ac:dyDescent="0.25">
      <c r="A44" s="26">
        <v>6</v>
      </c>
      <c r="B44" s="130" t="s">
        <v>275</v>
      </c>
      <c r="C44" s="133" t="s">
        <v>276</v>
      </c>
      <c r="D44" s="130" t="s">
        <v>277</v>
      </c>
      <c r="E44" s="15" t="s">
        <v>272</v>
      </c>
      <c r="F44" s="15">
        <v>3.2099999999999997E-2</v>
      </c>
      <c r="G44" s="176">
        <v>68446682.239999995</v>
      </c>
      <c r="H44" s="177">
        <f t="shared" ref="H44:H59" si="4">F44*G44</f>
        <v>2197138.4999039997</v>
      </c>
      <c r="I44" s="178">
        <f t="shared" ref="I44:I59" si="5">H44*1.12</f>
        <v>2460795.1198924799</v>
      </c>
      <c r="J44" s="15" t="s">
        <v>278</v>
      </c>
      <c r="K44" s="28" t="s">
        <v>61</v>
      </c>
    </row>
    <row r="45" spans="1:11" s="27" customFormat="1" ht="60" x14ac:dyDescent="0.25">
      <c r="A45" s="26">
        <v>7</v>
      </c>
      <c r="B45" s="130" t="s">
        <v>275</v>
      </c>
      <c r="C45" s="133" t="s">
        <v>276</v>
      </c>
      <c r="D45" s="130" t="s">
        <v>277</v>
      </c>
      <c r="E45" s="15" t="s">
        <v>272</v>
      </c>
      <c r="F45" s="15">
        <v>3.4299999999999997E-2</v>
      </c>
      <c r="G45" s="176">
        <v>45272267.049999997</v>
      </c>
      <c r="H45" s="177">
        <f t="shared" si="4"/>
        <v>1552838.7598149998</v>
      </c>
      <c r="I45" s="178">
        <f t="shared" si="5"/>
        <v>1739179.4109927998</v>
      </c>
      <c r="J45" s="15" t="s">
        <v>278</v>
      </c>
      <c r="K45" s="28" t="s">
        <v>61</v>
      </c>
    </row>
    <row r="46" spans="1:11" s="27" customFormat="1" ht="60" x14ac:dyDescent="0.25">
      <c r="A46" s="26">
        <v>8</v>
      </c>
      <c r="B46" s="130" t="s">
        <v>275</v>
      </c>
      <c r="C46" s="133" t="s">
        <v>276</v>
      </c>
      <c r="D46" s="130" t="s">
        <v>277</v>
      </c>
      <c r="E46" s="15" t="s">
        <v>272</v>
      </c>
      <c r="F46" s="15">
        <v>3.3099999999999997E-2</v>
      </c>
      <c r="G46" s="176">
        <v>45396954.380000003</v>
      </c>
      <c r="H46" s="177">
        <f t="shared" si="4"/>
        <v>1502639.189978</v>
      </c>
      <c r="I46" s="178">
        <f t="shared" si="5"/>
        <v>1682955.8927753603</v>
      </c>
      <c r="J46" s="15" t="s">
        <v>278</v>
      </c>
      <c r="K46" s="28" t="s">
        <v>61</v>
      </c>
    </row>
    <row r="47" spans="1:11" s="27" customFormat="1" ht="60" x14ac:dyDescent="0.25">
      <c r="A47" s="26">
        <v>9</v>
      </c>
      <c r="B47" s="130" t="s">
        <v>275</v>
      </c>
      <c r="C47" s="133" t="s">
        <v>276</v>
      </c>
      <c r="D47" s="130" t="s">
        <v>277</v>
      </c>
      <c r="E47" s="15" t="s">
        <v>272</v>
      </c>
      <c r="F47" s="15">
        <v>3.4200000000000001E-2</v>
      </c>
      <c r="G47" s="176">
        <v>45443085.670000002</v>
      </c>
      <c r="H47" s="177">
        <f t="shared" si="4"/>
        <v>1554153.5299140001</v>
      </c>
      <c r="I47" s="178">
        <f t="shared" si="5"/>
        <v>1740651.9535036802</v>
      </c>
      <c r="J47" s="15" t="s">
        <v>278</v>
      </c>
      <c r="K47" s="28" t="s">
        <v>61</v>
      </c>
    </row>
    <row r="48" spans="1:11" s="27" customFormat="1" ht="60" x14ac:dyDescent="0.25">
      <c r="A48" s="26">
        <v>10</v>
      </c>
      <c r="B48" s="130" t="s">
        <v>275</v>
      </c>
      <c r="C48" s="133" t="s">
        <v>276</v>
      </c>
      <c r="D48" s="130" t="s">
        <v>277</v>
      </c>
      <c r="E48" s="15" t="s">
        <v>272</v>
      </c>
      <c r="F48" s="15">
        <v>3.4099999999999998E-2</v>
      </c>
      <c r="G48" s="176">
        <v>27008561.579999998</v>
      </c>
      <c r="H48" s="177">
        <f t="shared" si="4"/>
        <v>920991.94987799984</v>
      </c>
      <c r="I48" s="178">
        <f t="shared" si="5"/>
        <v>1031510.9838633599</v>
      </c>
      <c r="J48" s="15" t="s">
        <v>278</v>
      </c>
      <c r="K48" s="28" t="s">
        <v>61</v>
      </c>
    </row>
    <row r="49" spans="1:11" s="27" customFormat="1" ht="60" x14ac:dyDescent="0.25">
      <c r="A49" s="26">
        <v>11</v>
      </c>
      <c r="B49" s="130" t="s">
        <v>275</v>
      </c>
      <c r="C49" s="133" t="s">
        <v>276</v>
      </c>
      <c r="D49" s="130" t="s">
        <v>277</v>
      </c>
      <c r="E49" s="15" t="s">
        <v>272</v>
      </c>
      <c r="F49" s="15">
        <v>3.0499999999999999E-2</v>
      </c>
      <c r="G49" s="176">
        <v>71826458.030000001</v>
      </c>
      <c r="H49" s="177">
        <f t="shared" si="4"/>
        <v>2190706.9699149998</v>
      </c>
      <c r="I49" s="178">
        <f t="shared" si="5"/>
        <v>2453591.8063047999</v>
      </c>
      <c r="J49" s="15" t="s">
        <v>278</v>
      </c>
      <c r="K49" s="28" t="s">
        <v>61</v>
      </c>
    </row>
    <row r="50" spans="1:11" s="27" customFormat="1" ht="60" x14ac:dyDescent="0.25">
      <c r="A50" s="26">
        <v>12</v>
      </c>
      <c r="B50" s="130" t="s">
        <v>275</v>
      </c>
      <c r="C50" s="133" t="s">
        <v>276</v>
      </c>
      <c r="D50" s="130" t="s">
        <v>277</v>
      </c>
      <c r="E50" s="15" t="s">
        <v>272</v>
      </c>
      <c r="F50" s="180">
        <v>3.3000000000000002E-2</v>
      </c>
      <c r="G50" s="176">
        <v>24524082.420000002</v>
      </c>
      <c r="H50" s="177">
        <f t="shared" si="4"/>
        <v>809294.71986000007</v>
      </c>
      <c r="I50" s="178">
        <f t="shared" si="5"/>
        <v>906410.08624320012</v>
      </c>
      <c r="J50" s="15" t="s">
        <v>278</v>
      </c>
      <c r="K50" s="28" t="s">
        <v>61</v>
      </c>
    </row>
    <row r="51" spans="1:11" s="27" customFormat="1" ht="60" x14ac:dyDescent="0.25">
      <c r="A51" s="26">
        <v>13</v>
      </c>
      <c r="B51" s="130" t="s">
        <v>275</v>
      </c>
      <c r="C51" s="133" t="s">
        <v>276</v>
      </c>
      <c r="D51" s="130" t="s">
        <v>277</v>
      </c>
      <c r="E51" s="15" t="s">
        <v>272</v>
      </c>
      <c r="F51" s="180">
        <v>3.1E-2</v>
      </c>
      <c r="G51" s="176">
        <v>50853137.420000002</v>
      </c>
      <c r="H51" s="177">
        <f t="shared" si="4"/>
        <v>1576447.2600199999</v>
      </c>
      <c r="I51" s="178">
        <f t="shared" si="5"/>
        <v>1765620.9312224002</v>
      </c>
      <c r="J51" s="15" t="s">
        <v>278</v>
      </c>
      <c r="K51" s="28" t="s">
        <v>61</v>
      </c>
    </row>
    <row r="52" spans="1:11" s="27" customFormat="1" ht="60" x14ac:dyDescent="0.25">
      <c r="A52" s="26">
        <v>14</v>
      </c>
      <c r="B52" s="130" t="s">
        <v>275</v>
      </c>
      <c r="C52" s="133" t="s">
        <v>276</v>
      </c>
      <c r="D52" s="130" t="s">
        <v>277</v>
      </c>
      <c r="E52" s="15" t="s">
        <v>272</v>
      </c>
      <c r="F52" s="15">
        <v>3.3700000000000001E-2</v>
      </c>
      <c r="G52" s="176">
        <v>57301705.640000001</v>
      </c>
      <c r="H52" s="177">
        <f t="shared" si="4"/>
        <v>1931067.480068</v>
      </c>
      <c r="I52" s="178">
        <f t="shared" si="5"/>
        <v>2162795.5776761603</v>
      </c>
      <c r="J52" s="15" t="s">
        <v>278</v>
      </c>
      <c r="K52" s="28" t="s">
        <v>61</v>
      </c>
    </row>
    <row r="53" spans="1:11" s="27" customFormat="1" ht="60" x14ac:dyDescent="0.25">
      <c r="A53" s="26">
        <v>15</v>
      </c>
      <c r="B53" s="130" t="s">
        <v>275</v>
      </c>
      <c r="C53" s="133" t="s">
        <v>276</v>
      </c>
      <c r="D53" s="130" t="s">
        <v>277</v>
      </c>
      <c r="E53" s="15" t="s">
        <v>272</v>
      </c>
      <c r="F53" s="15">
        <v>3.2300000000000002E-2</v>
      </c>
      <c r="G53" s="176">
        <v>28859486.07</v>
      </c>
      <c r="H53" s="177">
        <f t="shared" si="4"/>
        <v>932161.40006100002</v>
      </c>
      <c r="I53" s="178">
        <f t="shared" si="5"/>
        <v>1044020.7680683201</v>
      </c>
      <c r="J53" s="15" t="s">
        <v>278</v>
      </c>
      <c r="K53" s="28" t="s">
        <v>61</v>
      </c>
    </row>
    <row r="54" spans="1:11" s="27" customFormat="1" ht="60" x14ac:dyDescent="0.25">
      <c r="A54" s="26">
        <v>16</v>
      </c>
      <c r="B54" s="130" t="s">
        <v>275</v>
      </c>
      <c r="C54" s="133" t="s">
        <v>276</v>
      </c>
      <c r="D54" s="130" t="s">
        <v>277</v>
      </c>
      <c r="E54" s="15" t="s">
        <v>272</v>
      </c>
      <c r="F54" s="15">
        <v>3.1099999999999999E-2</v>
      </c>
      <c r="G54" s="176">
        <v>23208816.719999999</v>
      </c>
      <c r="H54" s="177">
        <f t="shared" si="4"/>
        <v>721794.19999199989</v>
      </c>
      <c r="I54" s="178">
        <f t="shared" si="5"/>
        <v>808409.50399103994</v>
      </c>
      <c r="J54" s="15" t="s">
        <v>278</v>
      </c>
      <c r="K54" s="28" t="s">
        <v>61</v>
      </c>
    </row>
    <row r="55" spans="1:11" s="27" customFormat="1" ht="60" x14ac:dyDescent="0.25">
      <c r="A55" s="26">
        <v>17</v>
      </c>
      <c r="B55" s="130" t="s">
        <v>275</v>
      </c>
      <c r="C55" s="133" t="s">
        <v>276</v>
      </c>
      <c r="D55" s="130" t="s">
        <v>277</v>
      </c>
      <c r="E55" s="15" t="s">
        <v>272</v>
      </c>
      <c r="F55" s="15">
        <v>3.04E-2</v>
      </c>
      <c r="G55" s="176">
        <v>56162109.869999997</v>
      </c>
      <c r="H55" s="177">
        <f t="shared" si="4"/>
        <v>1707328.140048</v>
      </c>
      <c r="I55" s="178">
        <f t="shared" si="5"/>
        <v>1912207.5168537602</v>
      </c>
      <c r="J55" s="15" t="s">
        <v>278</v>
      </c>
      <c r="K55" s="28" t="s">
        <v>61</v>
      </c>
    </row>
    <row r="56" spans="1:11" s="27" customFormat="1" ht="60" x14ac:dyDescent="0.25">
      <c r="A56" s="26">
        <v>18</v>
      </c>
      <c r="B56" s="130" t="s">
        <v>275</v>
      </c>
      <c r="C56" s="133" t="s">
        <v>276</v>
      </c>
      <c r="D56" s="130" t="s">
        <v>277</v>
      </c>
      <c r="E56" s="15" t="s">
        <v>272</v>
      </c>
      <c r="F56" s="180">
        <v>0.03</v>
      </c>
      <c r="G56" s="176">
        <v>42546521.329999998</v>
      </c>
      <c r="H56" s="177">
        <f t="shared" si="4"/>
        <v>1276395.6398999998</v>
      </c>
      <c r="I56" s="178">
        <f t="shared" si="5"/>
        <v>1429563.116688</v>
      </c>
      <c r="J56" s="15" t="s">
        <v>278</v>
      </c>
      <c r="K56" s="28" t="s">
        <v>61</v>
      </c>
    </row>
    <row r="57" spans="1:11" s="27" customFormat="1" ht="60" x14ac:dyDescent="0.25">
      <c r="A57" s="26">
        <v>19</v>
      </c>
      <c r="B57" s="130" t="s">
        <v>275</v>
      </c>
      <c r="C57" s="133" t="s">
        <v>276</v>
      </c>
      <c r="D57" s="130" t="s">
        <v>277</v>
      </c>
      <c r="E57" s="15" t="s">
        <v>272</v>
      </c>
      <c r="F57" s="15">
        <v>2.92E-2</v>
      </c>
      <c r="G57" s="176">
        <v>41603619.520000003</v>
      </c>
      <c r="H57" s="177">
        <f t="shared" si="4"/>
        <v>1214825.6899840001</v>
      </c>
      <c r="I57" s="178">
        <f t="shared" si="5"/>
        <v>1360604.7727820801</v>
      </c>
      <c r="J57" s="15" t="s">
        <v>278</v>
      </c>
      <c r="K57" s="28" t="s">
        <v>61</v>
      </c>
    </row>
    <row r="58" spans="1:11" s="27" customFormat="1" ht="60" x14ac:dyDescent="0.25">
      <c r="A58" s="26">
        <v>20</v>
      </c>
      <c r="B58" s="130" t="s">
        <v>275</v>
      </c>
      <c r="C58" s="133" t="s">
        <v>276</v>
      </c>
      <c r="D58" s="130" t="s">
        <v>277</v>
      </c>
      <c r="E58" s="15" t="s">
        <v>272</v>
      </c>
      <c r="F58" s="15">
        <v>2.9899999999999999E-2</v>
      </c>
      <c r="G58" s="176">
        <v>62183270.899999999</v>
      </c>
      <c r="H58" s="177">
        <f t="shared" si="4"/>
        <v>1859279.7999099998</v>
      </c>
      <c r="I58" s="178">
        <f t="shared" si="5"/>
        <v>2082393.3758992001</v>
      </c>
      <c r="J58" s="15" t="s">
        <v>278</v>
      </c>
      <c r="K58" s="28" t="s">
        <v>61</v>
      </c>
    </row>
    <row r="59" spans="1:11" s="27" customFormat="1" ht="60" x14ac:dyDescent="0.25">
      <c r="A59" s="26">
        <v>21</v>
      </c>
      <c r="B59" s="130" t="s">
        <v>275</v>
      </c>
      <c r="C59" s="133" t="s">
        <v>276</v>
      </c>
      <c r="D59" s="130" t="s">
        <v>277</v>
      </c>
      <c r="E59" s="15" t="s">
        <v>272</v>
      </c>
      <c r="F59" s="57">
        <v>4.3299999999999998E-2</v>
      </c>
      <c r="G59" s="179">
        <v>28306096.530000001</v>
      </c>
      <c r="H59" s="177">
        <f t="shared" si="4"/>
        <v>1225653.9797489999</v>
      </c>
      <c r="I59" s="178">
        <f t="shared" si="5"/>
        <v>1372732.4573188801</v>
      </c>
      <c r="J59" s="15" t="s">
        <v>278</v>
      </c>
      <c r="K59" s="28" t="s">
        <v>61</v>
      </c>
    </row>
    <row r="60" spans="1:11" s="4" customFormat="1" x14ac:dyDescent="0.25">
      <c r="A60" s="164" t="s">
        <v>184</v>
      </c>
      <c r="B60" s="164"/>
      <c r="C60" s="164"/>
      <c r="D60" s="164"/>
      <c r="E60" s="164"/>
      <c r="F60" s="164"/>
      <c r="G60" s="164"/>
      <c r="H60" s="181">
        <f>SUM(H39:H59)</f>
        <v>31208546.648552001</v>
      </c>
      <c r="I60" s="181">
        <f>SUM(I39:I59)</f>
        <v>34953572.24637825</v>
      </c>
      <c r="J60" s="71"/>
      <c r="K60" s="67"/>
    </row>
    <row r="61" spans="1:11" s="27" customFormat="1" x14ac:dyDescent="0.25">
      <c r="A61" s="164" t="s">
        <v>29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</row>
    <row r="62" spans="1:11" s="4" customFormat="1" ht="105" x14ac:dyDescent="0.25">
      <c r="A62" s="26">
        <v>1</v>
      </c>
      <c r="B62" s="85" t="s">
        <v>36</v>
      </c>
      <c r="C62" s="39" t="s">
        <v>35</v>
      </c>
      <c r="D62" s="85" t="s">
        <v>111</v>
      </c>
      <c r="E62" s="26" t="s">
        <v>30</v>
      </c>
      <c r="F62" s="39">
        <v>1</v>
      </c>
      <c r="G62" s="86"/>
      <c r="H62" s="3">
        <v>17128500</v>
      </c>
      <c r="I62" s="3">
        <v>17128500</v>
      </c>
      <c r="J62" s="124" t="s">
        <v>140</v>
      </c>
      <c r="K62" s="28" t="s">
        <v>112</v>
      </c>
    </row>
    <row r="63" spans="1:11" s="4" customFormat="1" ht="105" x14ac:dyDescent="0.25">
      <c r="A63" s="26">
        <v>2</v>
      </c>
      <c r="B63" s="20" t="s">
        <v>60</v>
      </c>
      <c r="C63" s="3" t="s">
        <v>37</v>
      </c>
      <c r="D63" s="20" t="s">
        <v>113</v>
      </c>
      <c r="E63" s="17" t="s">
        <v>30</v>
      </c>
      <c r="F63" s="57">
        <v>17</v>
      </c>
      <c r="G63" s="125"/>
      <c r="H63" s="5">
        <v>380800</v>
      </c>
      <c r="I63" s="11">
        <f t="shared" ref="I63:I66" si="6">H63*1.12</f>
        <v>426496.00000000006</v>
      </c>
      <c r="J63" s="126" t="s">
        <v>114</v>
      </c>
      <c r="K63" s="8" t="s">
        <v>112</v>
      </c>
    </row>
    <row r="64" spans="1:11" s="4" customFormat="1" ht="45" x14ac:dyDescent="0.25">
      <c r="A64" s="26">
        <v>3</v>
      </c>
      <c r="B64" s="20" t="s">
        <v>189</v>
      </c>
      <c r="C64" s="3" t="s">
        <v>37</v>
      </c>
      <c r="D64" s="20" t="s">
        <v>190</v>
      </c>
      <c r="E64" s="17" t="s">
        <v>30</v>
      </c>
      <c r="F64" s="57">
        <v>1</v>
      </c>
      <c r="G64" s="125"/>
      <c r="H64" s="5">
        <v>4486607</v>
      </c>
      <c r="I64" s="11">
        <f t="shared" si="6"/>
        <v>5024999.8400000008</v>
      </c>
      <c r="J64" s="100" t="s">
        <v>116</v>
      </c>
      <c r="K64" s="8" t="s">
        <v>28</v>
      </c>
    </row>
    <row r="65" spans="1:12" s="4" customFormat="1" ht="45" x14ac:dyDescent="0.25">
      <c r="A65" s="26">
        <v>4</v>
      </c>
      <c r="B65" s="19" t="s">
        <v>117</v>
      </c>
      <c r="C65" s="57" t="s">
        <v>118</v>
      </c>
      <c r="D65" s="19" t="s">
        <v>119</v>
      </c>
      <c r="E65" s="17" t="s">
        <v>30</v>
      </c>
      <c r="F65" s="57">
        <v>1</v>
      </c>
      <c r="G65" s="125"/>
      <c r="H65" s="5">
        <v>45000000</v>
      </c>
      <c r="I65" s="11">
        <f t="shared" si="6"/>
        <v>50400000.000000007</v>
      </c>
      <c r="J65" s="100" t="s">
        <v>116</v>
      </c>
      <c r="K65" s="8" t="s">
        <v>28</v>
      </c>
    </row>
    <row r="66" spans="1:12" s="4" customFormat="1" ht="45" x14ac:dyDescent="0.25">
      <c r="A66" s="26">
        <v>5</v>
      </c>
      <c r="B66" s="19" t="s">
        <v>211</v>
      </c>
      <c r="C66" s="57" t="s">
        <v>212</v>
      </c>
      <c r="D66" s="19" t="s">
        <v>211</v>
      </c>
      <c r="E66" s="17" t="s">
        <v>30</v>
      </c>
      <c r="F66" s="57">
        <v>1</v>
      </c>
      <c r="G66" s="125"/>
      <c r="H66" s="64">
        <v>8075000</v>
      </c>
      <c r="I66" s="11">
        <f t="shared" si="6"/>
        <v>9044000</v>
      </c>
      <c r="J66" s="99" t="s">
        <v>213</v>
      </c>
      <c r="K66" s="58" t="s">
        <v>61</v>
      </c>
    </row>
    <row r="67" spans="1:12" s="4" customFormat="1" x14ac:dyDescent="0.25">
      <c r="A67" s="26">
        <v>6</v>
      </c>
      <c r="B67" s="38" t="s">
        <v>215</v>
      </c>
      <c r="C67" s="155"/>
      <c r="D67" s="155"/>
      <c r="E67" s="155"/>
      <c r="F67" s="155"/>
      <c r="G67" s="155"/>
      <c r="H67" s="155"/>
      <c r="I67" s="155"/>
      <c r="J67" s="155"/>
      <c r="K67" s="155"/>
    </row>
    <row r="68" spans="1:12" s="32" customFormat="1" x14ac:dyDescent="0.25">
      <c r="A68" s="26">
        <v>7</v>
      </c>
      <c r="B68" s="38" t="s">
        <v>215</v>
      </c>
      <c r="C68" s="127"/>
      <c r="D68" s="38"/>
      <c r="E68" s="26"/>
      <c r="F68" s="40"/>
      <c r="G68" s="40"/>
      <c r="H68" s="11"/>
      <c r="I68" s="64"/>
      <c r="J68" s="100"/>
      <c r="K68" s="58"/>
      <c r="L68" s="61"/>
    </row>
    <row r="69" spans="1:12" s="32" customFormat="1" ht="45" x14ac:dyDescent="0.25">
      <c r="A69" s="26">
        <v>8</v>
      </c>
      <c r="B69" s="38" t="s">
        <v>120</v>
      </c>
      <c r="C69" s="59" t="s">
        <v>62</v>
      </c>
      <c r="D69" s="38" t="s">
        <v>121</v>
      </c>
      <c r="E69" s="40" t="s">
        <v>30</v>
      </c>
      <c r="F69" s="40">
        <v>1</v>
      </c>
      <c r="G69" s="40"/>
      <c r="H69" s="11">
        <v>2610478</v>
      </c>
      <c r="I69" s="40">
        <f>H69*1.12</f>
        <v>2923735.3600000003</v>
      </c>
      <c r="J69" s="120" t="s">
        <v>122</v>
      </c>
      <c r="K69" s="28" t="s">
        <v>61</v>
      </c>
      <c r="L69" s="61"/>
    </row>
    <row r="70" spans="1:12" s="32" customFormat="1" ht="30" x14ac:dyDescent="0.25">
      <c r="A70" s="26">
        <v>9</v>
      </c>
      <c r="B70" s="22" t="s">
        <v>59</v>
      </c>
      <c r="C70" s="59" t="s">
        <v>62</v>
      </c>
      <c r="D70" s="22" t="s">
        <v>33</v>
      </c>
      <c r="E70" s="40" t="s">
        <v>30</v>
      </c>
      <c r="F70" s="11">
        <v>1</v>
      </c>
      <c r="G70" s="11"/>
      <c r="H70" s="11">
        <v>54895500</v>
      </c>
      <c r="I70" s="11">
        <f t="shared" ref="I70:I77" si="7">H70*1.12</f>
        <v>61482960.000000007</v>
      </c>
      <c r="J70" s="98" t="s">
        <v>123</v>
      </c>
      <c r="K70" s="8" t="s">
        <v>34</v>
      </c>
      <c r="L70" s="61"/>
    </row>
    <row r="71" spans="1:12" s="32" customFormat="1" ht="30" x14ac:dyDescent="0.25">
      <c r="A71" s="26">
        <v>10</v>
      </c>
      <c r="B71" s="22" t="s">
        <v>56</v>
      </c>
      <c r="C71" s="59" t="s">
        <v>124</v>
      </c>
      <c r="D71" s="22" t="s">
        <v>57</v>
      </c>
      <c r="E71" s="40" t="s">
        <v>30</v>
      </c>
      <c r="F71" s="11">
        <v>1</v>
      </c>
      <c r="G71" s="11"/>
      <c r="H71" s="11">
        <v>31250000</v>
      </c>
      <c r="I71" s="11">
        <f t="shared" si="7"/>
        <v>35000000</v>
      </c>
      <c r="J71" s="98" t="s">
        <v>125</v>
      </c>
      <c r="K71" s="28" t="s">
        <v>126</v>
      </c>
      <c r="L71" s="61"/>
    </row>
    <row r="72" spans="1:12" s="32" customFormat="1" ht="45" x14ac:dyDescent="0.25">
      <c r="A72" s="26">
        <v>11</v>
      </c>
      <c r="B72" s="22" t="s">
        <v>127</v>
      </c>
      <c r="C72" s="59" t="s">
        <v>62</v>
      </c>
      <c r="D72" s="22" t="s">
        <v>127</v>
      </c>
      <c r="E72" s="40" t="s">
        <v>30</v>
      </c>
      <c r="F72" s="11">
        <v>1</v>
      </c>
      <c r="G72" s="11"/>
      <c r="H72" s="11">
        <v>650000</v>
      </c>
      <c r="I72" s="11">
        <f t="shared" si="7"/>
        <v>728000.00000000012</v>
      </c>
      <c r="J72" s="17" t="s">
        <v>128</v>
      </c>
      <c r="K72" s="28" t="s">
        <v>34</v>
      </c>
      <c r="L72" s="61"/>
    </row>
    <row r="73" spans="1:12" s="32" customFormat="1" ht="45" x14ac:dyDescent="0.25">
      <c r="A73" s="26">
        <v>12</v>
      </c>
      <c r="B73" s="22" t="s">
        <v>129</v>
      </c>
      <c r="C73" s="59" t="s">
        <v>62</v>
      </c>
      <c r="D73" s="22" t="s">
        <v>130</v>
      </c>
      <c r="E73" s="40" t="s">
        <v>30</v>
      </c>
      <c r="F73" s="11">
        <v>1</v>
      </c>
      <c r="G73" s="11"/>
      <c r="H73" s="11">
        <v>32354700</v>
      </c>
      <c r="I73" s="11">
        <f t="shared" si="7"/>
        <v>36237264</v>
      </c>
      <c r="J73" s="17" t="s">
        <v>123</v>
      </c>
      <c r="K73" s="28" t="s">
        <v>34</v>
      </c>
      <c r="L73" s="61"/>
    </row>
    <row r="74" spans="1:12" s="32" customFormat="1" ht="30" x14ac:dyDescent="0.25">
      <c r="A74" s="26">
        <v>13</v>
      </c>
      <c r="B74" s="22" t="s">
        <v>131</v>
      </c>
      <c r="C74" s="59" t="s">
        <v>62</v>
      </c>
      <c r="D74" s="22" t="s">
        <v>33</v>
      </c>
      <c r="E74" s="40" t="s">
        <v>30</v>
      </c>
      <c r="F74" s="11">
        <v>1</v>
      </c>
      <c r="G74" s="11"/>
      <c r="H74" s="11">
        <v>191900500</v>
      </c>
      <c r="I74" s="11">
        <f t="shared" si="7"/>
        <v>214928560.00000003</v>
      </c>
      <c r="J74" s="17" t="s">
        <v>123</v>
      </c>
      <c r="K74" s="28" t="s">
        <v>34</v>
      </c>
      <c r="L74" s="61"/>
    </row>
    <row r="75" spans="1:12" ht="45" x14ac:dyDescent="0.25">
      <c r="A75" s="26">
        <v>14</v>
      </c>
      <c r="B75" s="96" t="s">
        <v>150</v>
      </c>
      <c r="C75" s="97" t="s">
        <v>37</v>
      </c>
      <c r="D75" s="96" t="s">
        <v>151</v>
      </c>
      <c r="E75" s="84" t="s">
        <v>30</v>
      </c>
      <c r="F75" s="89">
        <v>1</v>
      </c>
      <c r="G75" s="89"/>
      <c r="H75" s="5">
        <v>1500000</v>
      </c>
      <c r="I75" s="90">
        <f t="shared" si="7"/>
        <v>1680000.0000000002</v>
      </c>
      <c r="J75" s="57" t="s">
        <v>149</v>
      </c>
      <c r="K75" s="84" t="s">
        <v>28</v>
      </c>
    </row>
    <row r="76" spans="1:12" ht="45" x14ac:dyDescent="0.25">
      <c r="A76" s="26">
        <v>15</v>
      </c>
      <c r="B76" s="63" t="s">
        <v>155</v>
      </c>
      <c r="C76" s="97" t="s">
        <v>118</v>
      </c>
      <c r="D76" s="74" t="s">
        <v>156</v>
      </c>
      <c r="E76" s="84" t="s">
        <v>30</v>
      </c>
      <c r="F76" s="73">
        <v>1</v>
      </c>
      <c r="G76" s="73"/>
      <c r="H76" s="5">
        <v>1134464</v>
      </c>
      <c r="I76" s="11">
        <v>1270600</v>
      </c>
      <c r="J76" s="100" t="s">
        <v>116</v>
      </c>
      <c r="K76" s="84" t="s">
        <v>61</v>
      </c>
    </row>
    <row r="77" spans="1:12" ht="45" x14ac:dyDescent="0.25">
      <c r="A77" s="26">
        <v>16</v>
      </c>
      <c r="B77" s="96" t="s">
        <v>201</v>
      </c>
      <c r="C77" s="97" t="s">
        <v>35</v>
      </c>
      <c r="D77" s="96" t="s">
        <v>202</v>
      </c>
      <c r="E77" s="84" t="s">
        <v>30</v>
      </c>
      <c r="F77" s="89">
        <v>1</v>
      </c>
      <c r="G77" s="89"/>
      <c r="H77" s="5">
        <v>100000000</v>
      </c>
      <c r="I77" s="90">
        <f t="shared" si="7"/>
        <v>112000000.00000001</v>
      </c>
      <c r="J77" s="57" t="s">
        <v>206</v>
      </c>
      <c r="K77" s="84" t="s">
        <v>126</v>
      </c>
    </row>
    <row r="78" spans="1:12" ht="30" x14ac:dyDescent="0.25">
      <c r="A78" s="26">
        <v>17</v>
      </c>
      <c r="B78" s="63" t="s">
        <v>203</v>
      </c>
      <c r="C78" s="97" t="s">
        <v>204</v>
      </c>
      <c r="D78" s="74" t="s">
        <v>205</v>
      </c>
      <c r="E78" s="84" t="s">
        <v>30</v>
      </c>
      <c r="F78" s="73">
        <v>1</v>
      </c>
      <c r="G78" s="73"/>
      <c r="H78" s="5">
        <v>925000</v>
      </c>
      <c r="I78" s="90">
        <f t="shared" ref="I78:I79" si="8">H78*1.12</f>
        <v>1036000.0000000001</v>
      </c>
      <c r="J78" s="100" t="s">
        <v>207</v>
      </c>
      <c r="K78" s="84" t="s">
        <v>28</v>
      </c>
    </row>
    <row r="79" spans="1:12" ht="75" x14ac:dyDescent="0.25">
      <c r="A79" s="26">
        <v>18</v>
      </c>
      <c r="B79" s="132" t="s">
        <v>237</v>
      </c>
      <c r="C79" s="133" t="s">
        <v>241</v>
      </c>
      <c r="D79" s="132" t="s">
        <v>238</v>
      </c>
      <c r="E79" s="84" t="s">
        <v>30</v>
      </c>
      <c r="F79" s="134">
        <v>1</v>
      </c>
      <c r="G79" s="134"/>
      <c r="H79" s="135">
        <v>665000</v>
      </c>
      <c r="I79" s="11">
        <f t="shared" si="8"/>
        <v>744800.00000000012</v>
      </c>
      <c r="J79" s="100" t="s">
        <v>207</v>
      </c>
      <c r="K79" s="84" t="s">
        <v>28</v>
      </c>
    </row>
    <row r="80" spans="1:12" ht="60" x14ac:dyDescent="0.25">
      <c r="A80" s="26">
        <v>19</v>
      </c>
      <c r="B80" s="95" t="s">
        <v>261</v>
      </c>
      <c r="C80" s="133" t="s">
        <v>264</v>
      </c>
      <c r="D80" s="95" t="s">
        <v>262</v>
      </c>
      <c r="E80" s="40" t="s">
        <v>30</v>
      </c>
      <c r="F80" s="57">
        <v>1</v>
      </c>
      <c r="G80" s="89"/>
      <c r="H80" s="64">
        <v>250000</v>
      </c>
      <c r="I80" s="11">
        <f>H80*1.12</f>
        <v>280000</v>
      </c>
      <c r="J80" s="121" t="s">
        <v>263</v>
      </c>
      <c r="K80" s="28" t="s">
        <v>61</v>
      </c>
    </row>
    <row r="81" spans="1:11" x14ac:dyDescent="0.25">
      <c r="A81" s="164" t="s">
        <v>38</v>
      </c>
      <c r="B81" s="164"/>
      <c r="C81" s="164"/>
      <c r="D81" s="164"/>
      <c r="E81" s="164"/>
      <c r="F81" s="164"/>
      <c r="G81" s="164"/>
      <c r="H81" s="49">
        <f>SUM(H62:H80)</f>
        <v>493206549</v>
      </c>
      <c r="I81" s="49">
        <f>SUM(I62:I80)</f>
        <v>550335915.20000005</v>
      </c>
      <c r="J81" s="69"/>
      <c r="K81" s="43"/>
    </row>
    <row r="82" spans="1:11" x14ac:dyDescent="0.25">
      <c r="A82" s="170" t="s">
        <v>48</v>
      </c>
      <c r="B82" s="170"/>
      <c r="C82" s="170"/>
      <c r="D82" s="170"/>
      <c r="E82" s="170"/>
      <c r="F82" s="170"/>
      <c r="G82" s="170"/>
      <c r="H82" s="49">
        <f>H60+H81</f>
        <v>524415095.648552</v>
      </c>
      <c r="I82" s="49">
        <f>I60+I81</f>
        <v>585289487.44637835</v>
      </c>
      <c r="J82" s="69"/>
      <c r="K82" s="44"/>
    </row>
    <row r="83" spans="1:11" x14ac:dyDescent="0.25">
      <c r="A83" s="171" t="s">
        <v>49</v>
      </c>
      <c r="B83" s="171"/>
      <c r="C83" s="171"/>
      <c r="D83" s="171"/>
      <c r="E83" s="171"/>
      <c r="F83" s="171"/>
      <c r="G83" s="171"/>
      <c r="H83" s="50">
        <f>H82+H36</f>
        <v>1045651242.6485519</v>
      </c>
      <c r="I83" s="152">
        <v>1168365971</v>
      </c>
      <c r="J83" s="70"/>
      <c r="K83" s="128"/>
    </row>
    <row r="84" spans="1:11" x14ac:dyDescent="0.25">
      <c r="A84" s="1"/>
    </row>
    <row r="85" spans="1:11" x14ac:dyDescent="0.25">
      <c r="A85" s="25" t="s">
        <v>191</v>
      </c>
      <c r="J85" s="129"/>
    </row>
    <row r="86" spans="1:11" x14ac:dyDescent="0.25">
      <c r="J86" s="129"/>
      <c r="K86" s="1"/>
    </row>
    <row r="87" spans="1:11" x14ac:dyDescent="0.25">
      <c r="A87" s="1"/>
      <c r="B87" s="1"/>
      <c r="D87" s="1"/>
      <c r="J87" s="129"/>
    </row>
    <row r="88" spans="1:11" x14ac:dyDescent="0.25">
      <c r="K88" s="1"/>
    </row>
    <row r="89" spans="1:11" x14ac:dyDescent="0.25">
      <c r="A89" s="1"/>
      <c r="B89" s="1"/>
      <c r="D89" s="1"/>
      <c r="J89" s="129"/>
      <c r="K89" s="1"/>
    </row>
    <row r="90" spans="1:11" x14ac:dyDescent="0.25">
      <c r="A90" s="1"/>
      <c r="B90" s="1"/>
      <c r="D90" s="1"/>
      <c r="J90" s="129"/>
      <c r="K90" s="1"/>
    </row>
    <row r="91" spans="1:11" x14ac:dyDescent="0.25">
      <c r="A91" s="1"/>
      <c r="B91" s="1"/>
      <c r="D91" s="1"/>
      <c r="J91" s="129"/>
    </row>
    <row r="94" spans="1:11" x14ac:dyDescent="0.25">
      <c r="A94" s="2"/>
      <c r="B94" s="2"/>
      <c r="C94" s="2"/>
      <c r="D94" s="2"/>
      <c r="E94" s="2"/>
      <c r="F94" s="2"/>
      <c r="G94" s="2"/>
      <c r="H94" s="119"/>
      <c r="I94" s="119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119"/>
      <c r="I95" s="119"/>
      <c r="J95" s="2"/>
      <c r="K95" s="2"/>
    </row>
    <row r="111" spans="1:11" x14ac:dyDescent="0.25">
      <c r="A111" s="2"/>
      <c r="B111" s="2"/>
      <c r="C111" s="2"/>
      <c r="D111" s="2"/>
      <c r="E111" s="2"/>
      <c r="F111" s="2"/>
      <c r="G111" s="2"/>
      <c r="H111" s="119"/>
      <c r="I111" s="119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119"/>
      <c r="I112" s="119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119"/>
      <c r="I113" s="119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119"/>
      <c r="I114" s="119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119"/>
      <c r="I115" s="119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119"/>
      <c r="I116" s="119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119"/>
      <c r="I117" s="119"/>
      <c r="J117" s="2"/>
      <c r="K117" s="2"/>
    </row>
    <row r="118" spans="1:11" ht="15" customHeight="1" x14ac:dyDescent="0.25">
      <c r="A118" s="2"/>
      <c r="B118" s="2"/>
      <c r="C118" s="2"/>
      <c r="D118" s="2"/>
      <c r="E118" s="2"/>
      <c r="F118" s="2"/>
      <c r="G118" s="2"/>
      <c r="H118" s="119"/>
      <c r="I118" s="119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119"/>
      <c r="I119" s="119"/>
      <c r="J119" s="2"/>
      <c r="K119" s="2"/>
    </row>
    <row r="120" spans="1:11" ht="15" customHeight="1" x14ac:dyDescent="0.25">
      <c r="A120" s="2"/>
      <c r="B120" s="2"/>
      <c r="C120" s="2"/>
      <c r="D120" s="2"/>
      <c r="E120" s="2"/>
      <c r="F120" s="2"/>
      <c r="G120" s="2"/>
      <c r="H120" s="119"/>
      <c r="I120" s="119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119"/>
      <c r="I121" s="119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119"/>
      <c r="I122" s="119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119"/>
      <c r="I123" s="119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119"/>
      <c r="I124" s="119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119"/>
      <c r="I125" s="119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119"/>
      <c r="I126" s="119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119"/>
      <c r="I127" s="119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119"/>
      <c r="I128" s="119"/>
      <c r="J128" s="2"/>
      <c r="K128" s="2"/>
    </row>
    <row r="131" spans="1:11" x14ac:dyDescent="0.25">
      <c r="A131" s="2"/>
      <c r="B131" s="2"/>
      <c r="C131" s="2"/>
      <c r="D131" s="2"/>
      <c r="E131" s="2"/>
      <c r="F131" s="2"/>
      <c r="G131" s="2"/>
      <c r="H131" s="119"/>
      <c r="I131" s="119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119"/>
      <c r="I132" s="119"/>
      <c r="J132" s="2"/>
      <c r="K132" s="2"/>
    </row>
  </sheetData>
  <mergeCells count="13">
    <mergeCell ref="A82:G82"/>
    <mergeCell ref="A83:G83"/>
    <mergeCell ref="G1:K1"/>
    <mergeCell ref="A36:G36"/>
    <mergeCell ref="A37:K37"/>
    <mergeCell ref="A61:K61"/>
    <mergeCell ref="A81:G81"/>
    <mergeCell ref="A10:K10"/>
    <mergeCell ref="A14:K14"/>
    <mergeCell ref="A11:K11"/>
    <mergeCell ref="A13:G13"/>
    <mergeCell ref="A38:K38"/>
    <mergeCell ref="A60:G60"/>
  </mergeCells>
  <dataValidations count="1">
    <dataValidation allowBlank="1" showInputMessage="1" showErrorMessage="1" prompt="Введите наименование на рус.языке" sqref="D62 B62"/>
  </dataValidations>
  <pageMargins left="0.7" right="0.7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пз</vt:lpstr>
      <vt:lpstr>ПЗ каз</vt:lpstr>
      <vt:lpstr>пз!Заголовки_для_печати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Diana Zhussupova</cp:lastModifiedBy>
  <cp:lastPrinted>2014-12-08T04:01:26Z</cp:lastPrinted>
  <dcterms:created xsi:type="dcterms:W3CDTF">2010-11-22T12:00:33Z</dcterms:created>
  <dcterms:modified xsi:type="dcterms:W3CDTF">2014-12-18T05:34:22Z</dcterms:modified>
</cp:coreProperties>
</file>