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10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<sst xmlns="http://schemas.openxmlformats.org/spreadsheetml/2006/main" count="163" uniqueCount="99">
  <si>
    <t>БИН заказчика</t>
  </si>
  <si>
    <t>Наименование заказчика (на государственном языке)</t>
  </si>
  <si>
    <t>Наименование заказчика (на русском  языке)</t>
  </si>
  <si>
    <t>Финансовый год</t>
  </si>
  <si>
    <t>060440005799</t>
  </si>
  <si>
    <t xml:space="preserve"> "Astana knowledge City"Акционерлік Қоғамы</t>
  </si>
  <si>
    <t>Акционерное общество "Astana knowledge City"</t>
  </si>
  <si>
    <t>№</t>
  </si>
  <si>
    <t>Краткая характеристика (описание) товаров, работ и услуг (на государственном языке)</t>
  </si>
  <si>
    <t>Краткая характеристика (описание) товаров, работ и услуг (на русском языке)</t>
  </si>
  <si>
    <t>Способ    закупок</t>
  </si>
  <si>
    <t xml:space="preserve">Единица измерения </t>
  </si>
  <si>
    <t xml:space="preserve">Количество, объём </t>
  </si>
  <si>
    <t>Цена за единицу, тенге, без учета НДС</t>
  </si>
  <si>
    <t>Цена за единицу, тенге, с учетом НДС</t>
  </si>
  <si>
    <t>Сумма, утвержденная  для закупки, тенге, без  учета НДС</t>
  </si>
  <si>
    <t>Сумма, утвержденная  для закупки, тенге, с учетом НДС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</si>
  <si>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</si>
  <si>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</si>
  <si>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Размер авансового платежа, %</t>
  </si>
  <si>
    <t>место поставки</t>
  </si>
  <si>
    <t>мемлекеттік мекемелердің, ГОСТ және сәйкестік сертификаттар талаптарына сәйкес АИ-95/96 жанар-жағар май</t>
  </si>
  <si>
    <t>горюче-смазочные материалы, соответствующие требованиям ГУ и ГОСТ и сертификату соотвествия; АИ-95/96</t>
  </si>
  <si>
    <t xml:space="preserve">Запрос ценовых предложений </t>
  </si>
  <si>
    <t>Литр (куб. дм.)</t>
  </si>
  <si>
    <t>г. Астана, ул. Ауэзова, 8 офис 17</t>
  </si>
  <si>
    <t>Меншік немесе жалға алатын кісі тұрмайтын жылжымайтын мүлікті жалдау және пайдалану бойынша қызметтер</t>
  </si>
  <si>
    <t>Услуги по аренде и эксплуатации имущества недвижимого собственного или арендуемого нежилого</t>
  </si>
  <si>
    <t>Без применения норм правил пп.27)п15</t>
  </si>
  <si>
    <t>Услуга</t>
  </si>
  <si>
    <t>01 Январь</t>
  </si>
  <si>
    <t xml:space="preserve"> Көлікті жуу, жылтырату және ұқсас қызмет көрсету  бойынша қызметтер</t>
  </si>
  <si>
    <t>Услуги по мойке машин, полировке и услуги аналогичные</t>
  </si>
  <si>
    <t>г. Астана</t>
  </si>
  <si>
    <t>Банктік қызмет көрсету бойынша қызметтер</t>
  </si>
  <si>
    <r>
      <rPr>
        <sz val="6"/>
        <color indexed="8"/>
        <rFont val="Times New Roman"/>
        <family val="1"/>
      </rPr>
      <t xml:space="preserve"> Услуги банковского обслуживания</t>
    </r>
  </si>
  <si>
    <t>Без применения норм правил пп.4) п.15</t>
  </si>
  <si>
    <t>услуга</t>
  </si>
  <si>
    <t>услуги по медицинскому добровольному страхованию</t>
  </si>
  <si>
    <t>без применения норм пп.4)п15</t>
  </si>
  <si>
    <t>Утверждено Председатель правления АО "Astana knowledge City" Баженова Н.С. ______________м.п.</t>
  </si>
  <si>
    <t>100% ежемесячно</t>
  </si>
  <si>
    <t>100 % от стоимости заявки</t>
  </si>
  <si>
    <t>Услуги по техническому обслуживанию и ремонту авто Toyota camry</t>
  </si>
  <si>
    <t>Toyota camry Көлікті жөндеу және техникалық қызмет көрсету бойынша қызметтер</t>
  </si>
  <si>
    <t>без применения норм</t>
  </si>
  <si>
    <t>аренда автотранспорта</t>
  </si>
  <si>
    <t>аренда автотранспорта.</t>
  </si>
  <si>
    <t>көлікті жалдау</t>
  </si>
  <si>
    <t>11</t>
  </si>
  <si>
    <t>ерікті медициналық сақтандыру</t>
  </si>
  <si>
    <t>с "05" января по "01" апреля 2015 года</t>
  </si>
  <si>
    <t>с 05 января по 31 декабря 2015 года</t>
  </si>
  <si>
    <t>31 декабря 2014 года по 31 декабря 2015 года</t>
  </si>
  <si>
    <t>с момента подпсиания Договора по "31" декабря 2015 года</t>
  </si>
  <si>
    <t>с "05" января по "31" декабря 2015 года</t>
  </si>
  <si>
    <t>Услуги "Аудит годовой финансовой отчетности за 2014-2016 годы"</t>
  </si>
  <si>
    <t>"2014-2016 ж.ж. жылдық қаржылық есеп беру аудиті" қызметі</t>
  </si>
  <si>
    <t>Конкурс</t>
  </si>
  <si>
    <t>01 март</t>
  </si>
  <si>
    <t>27 ноября</t>
  </si>
  <si>
    <t>с "27" ноября 2014 года по "15" марта 2017 года</t>
  </si>
  <si>
    <t>с апреля 2015 года по апрель 2016 года</t>
  </si>
  <si>
    <t>Канцелярские товары</t>
  </si>
  <si>
    <t>Кеңсе тауарлары</t>
  </si>
  <si>
    <t>Штука</t>
  </si>
  <si>
    <t>Реестр планируемых закупок товаров, работ, услуг на 2015 год</t>
  </si>
  <si>
    <t>АО "Astana knowledge city"</t>
  </si>
  <si>
    <t>Наименование</t>
  </si>
  <si>
    <t>Способ закупок/ п. 3.1. Правил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</si>
  <si>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</si>
  <si>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</si>
  <si>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</si>
  <si>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</si>
  <si>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</si>
  <si>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</si>
  <si>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>Месяц предоставления документов в подразделение закупок</t>
  </si>
  <si>
    <t>Товары</t>
  </si>
  <si>
    <t>Итого товары</t>
  </si>
  <si>
    <t>Работы</t>
  </si>
  <si>
    <t>Итого услуги</t>
  </si>
  <si>
    <t>Итого работы</t>
  </si>
  <si>
    <t>Услуги</t>
  </si>
  <si>
    <t>Всего</t>
  </si>
  <si>
    <t>Запрос ценовых предложений</t>
  </si>
  <si>
    <t>литр (куб дм)</t>
  </si>
  <si>
    <t>штук</t>
  </si>
  <si>
    <t>Аренда и эксплуатация имущества недвижимого собственного или арендуемого нежилого помещения</t>
  </si>
  <si>
    <t>Мойка машин, полировка и услуги аналогичные</t>
  </si>
  <si>
    <t>Тех.обслуживание и ремонт авто Toyota Camry 50</t>
  </si>
  <si>
    <t>Без применения норм</t>
  </si>
  <si>
    <t>Банковское обслуживание</t>
  </si>
  <si>
    <t>Медицинское добровольное страхование</t>
  </si>
  <si>
    <t>Аренда автотранспорта</t>
  </si>
  <si>
    <t>Аудит годовой финансовой отчетности за 2014-2016 гг.</t>
  </si>
  <si>
    <t>Тендер</t>
  </si>
  <si>
    <t>Горюче-смазочные материалы, соответствующие требованиям ГУ и ГОСТ и сертификату соответствия; АИ-96</t>
  </si>
  <si>
    <t>Горюче-смазочные материалы, соответствующие требованиям ГУ и ГОСТ и сертификату соответствия; АИ-95</t>
  </si>
  <si>
    <t>Без применения норм правил пп.23 п.15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</si>
</sst>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Times New Roman"/>
      <family val="1"/>
    </font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vertical="top" wrapText="1"/>
    </xf>
    <xf numFmtId="0" fontId="46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4" fillId="33" borderId="13" xfId="52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33" borderId="13" xfId="52" applyFont="1" applyFill="1" applyBorder="1" applyAlignment="1">
      <alignment horizontal="center" wrapText="1"/>
      <protection/>
    </xf>
    <xf numFmtId="49" fontId="4" fillId="33" borderId="13" xfId="52" applyNumberFormat="1" applyFont="1" applyFill="1" applyBorder="1" applyAlignment="1">
      <alignment horizontal="center" wrapText="1"/>
      <protection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3" fontId="47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17" fontId="49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33" borderId="13" xfId="52" applyFont="1" applyFill="1" applyBorder="1" applyAlignment="1">
      <alignment horizontal="center" vertical="center" wrapText="1"/>
      <protection/>
    </xf>
    <xf numFmtId="1" fontId="4" fillId="33" borderId="13" xfId="52" applyNumberFormat="1" applyFont="1" applyFill="1" applyBorder="1" applyAlignment="1">
      <alignment horizontal="center" vertical="center" wrapText="1"/>
      <protection/>
    </xf>
    <xf numFmtId="4" fontId="4" fillId="33" borderId="13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154" zoomScaleNormal="154" zoomScalePageLayoutView="0" workbookViewId="0" topLeftCell="A13">
      <selection activeCell="I19" sqref="I19"/>
    </sheetView>
  </sheetViews>
  <sheetFormatPr defaultColWidth="9.140625" defaultRowHeight="15"/>
  <cols>
    <col min="1" max="1" width="7.421875" style="0" customWidth="1"/>
    <col min="2" max="2" width="10.8515625" style="0" customWidth="1"/>
    <col min="9" max="9" width="8.7109375" style="0" customWidth="1"/>
    <col min="10" max="10" width="9.140625" style="0" customWidth="1"/>
    <col min="12" max="12" width="16.8515625" style="0" customWidth="1"/>
    <col min="13" max="13" width="7.00390625" style="0" customWidth="1"/>
    <col min="14" max="14" width="6.28125" style="0" customWidth="1"/>
  </cols>
  <sheetData>
    <row r="1" spans="1:14" ht="75" customHeight="1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4" t="s">
        <v>40</v>
      </c>
      <c r="M1" s="5"/>
      <c r="N1" s="6">
        <v>11122009</v>
      </c>
    </row>
    <row r="2" spans="1:14" ht="39.75">
      <c r="A2" s="52" t="s">
        <v>0</v>
      </c>
      <c r="B2" s="8" t="s">
        <v>1</v>
      </c>
      <c r="C2" s="9" t="s">
        <v>2</v>
      </c>
      <c r="D2" s="9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8.25" customHeight="1">
      <c r="A3" s="52"/>
      <c r="B3" s="11"/>
      <c r="C3" s="11"/>
      <c r="D3" s="11"/>
      <c r="E3" s="12"/>
      <c r="F3" s="12"/>
      <c r="G3" s="12"/>
      <c r="H3" s="12"/>
      <c r="I3" s="12"/>
      <c r="J3" s="12"/>
      <c r="K3" s="13"/>
      <c r="L3" s="12"/>
      <c r="M3" s="12"/>
      <c r="N3" s="12"/>
    </row>
    <row r="4" spans="1:14" ht="12.75" customHeight="1">
      <c r="A4" s="7">
        <v>1</v>
      </c>
      <c r="B4" s="11">
        <v>2</v>
      </c>
      <c r="C4" s="11">
        <v>3</v>
      </c>
      <c r="D4" s="11">
        <v>4</v>
      </c>
      <c r="E4" s="12"/>
      <c r="F4" s="12"/>
      <c r="G4" s="12"/>
      <c r="H4" s="12"/>
      <c r="I4" s="12"/>
      <c r="J4" s="12"/>
      <c r="K4" s="13"/>
      <c r="L4" s="12"/>
      <c r="M4" s="12"/>
      <c r="N4" s="12"/>
    </row>
    <row r="5" spans="1:14" ht="42" customHeight="1">
      <c r="A5" s="14" t="s">
        <v>4</v>
      </c>
      <c r="B5" s="15" t="s">
        <v>5</v>
      </c>
      <c r="C5" s="15" t="s">
        <v>6</v>
      </c>
      <c r="D5" s="15">
        <v>2015</v>
      </c>
      <c r="E5" s="12"/>
      <c r="F5" s="12"/>
      <c r="G5" s="12"/>
      <c r="H5" s="12"/>
      <c r="I5" s="12"/>
      <c r="J5" s="12"/>
      <c r="K5" s="13"/>
      <c r="L5" s="12"/>
      <c r="M5" s="12"/>
      <c r="N5" s="12"/>
    </row>
    <row r="6" spans="1:14" ht="15">
      <c r="A6" s="52" t="s">
        <v>7</v>
      </c>
      <c r="B6" s="52" t="s">
        <v>8</v>
      </c>
      <c r="C6" s="52" t="s">
        <v>9</v>
      </c>
      <c r="D6" s="52" t="s">
        <v>10</v>
      </c>
      <c r="E6" s="52" t="s">
        <v>11</v>
      </c>
      <c r="F6" s="53" t="s">
        <v>12</v>
      </c>
      <c r="G6" s="53" t="s">
        <v>13</v>
      </c>
      <c r="H6" s="53" t="s">
        <v>14</v>
      </c>
      <c r="I6" s="54" t="s">
        <v>15</v>
      </c>
      <c r="J6" s="54" t="s">
        <v>16</v>
      </c>
      <c r="K6" s="55" t="s">
        <v>17</v>
      </c>
      <c r="L6" s="52" t="s">
        <v>18</v>
      </c>
      <c r="M6" s="7"/>
      <c r="N6" s="53" t="s">
        <v>19</v>
      </c>
    </row>
    <row r="7" spans="1:14" ht="45" customHeight="1">
      <c r="A7" s="52"/>
      <c r="B7" s="52"/>
      <c r="C7" s="52"/>
      <c r="D7" s="52"/>
      <c r="E7" s="52"/>
      <c r="F7" s="53"/>
      <c r="G7" s="53"/>
      <c r="H7" s="53"/>
      <c r="I7" s="54"/>
      <c r="J7" s="54"/>
      <c r="K7" s="55"/>
      <c r="L7" s="52"/>
      <c r="M7" s="7" t="s">
        <v>20</v>
      </c>
      <c r="N7" s="53"/>
    </row>
    <row r="8" spans="1:14" ht="15">
      <c r="A8" s="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 t="s">
        <v>49</v>
      </c>
      <c r="L8" s="16">
        <v>12</v>
      </c>
      <c r="M8" s="16">
        <v>13</v>
      </c>
      <c r="N8" s="16">
        <v>14</v>
      </c>
    </row>
    <row r="9" spans="1:14" ht="74.25">
      <c r="A9" s="18">
        <v>1</v>
      </c>
      <c r="B9" s="19" t="s">
        <v>21</v>
      </c>
      <c r="C9" s="19" t="s">
        <v>22</v>
      </c>
      <c r="D9" s="20" t="s">
        <v>23</v>
      </c>
      <c r="E9" s="20" t="s">
        <v>24</v>
      </c>
      <c r="F9" s="21">
        <v>6237</v>
      </c>
      <c r="G9" s="21">
        <v>147.321428571</v>
      </c>
      <c r="H9" s="21">
        <v>165</v>
      </c>
      <c r="I9" s="21">
        <f aca="true" t="shared" si="0" ref="I9:I18">F9*G9</f>
        <v>918843.7499973271</v>
      </c>
      <c r="J9" s="21">
        <f aca="true" t="shared" si="1" ref="J9:J18">F9*H9</f>
        <v>1029105</v>
      </c>
      <c r="K9" s="31" t="s">
        <v>30</v>
      </c>
      <c r="L9" s="37" t="s">
        <v>52</v>
      </c>
      <c r="M9" s="23" t="s">
        <v>33</v>
      </c>
      <c r="N9" s="23" t="s">
        <v>42</v>
      </c>
    </row>
    <row r="10" spans="1:14" ht="66">
      <c r="A10" s="18">
        <v>2</v>
      </c>
      <c r="B10" s="19" t="s">
        <v>26</v>
      </c>
      <c r="C10" s="19" t="s">
        <v>27</v>
      </c>
      <c r="D10" s="20" t="s">
        <v>28</v>
      </c>
      <c r="E10" s="20" t="s">
        <v>29</v>
      </c>
      <c r="F10" s="21">
        <v>1</v>
      </c>
      <c r="G10" s="21">
        <v>2772000</v>
      </c>
      <c r="H10" s="24">
        <v>3104640</v>
      </c>
      <c r="I10" s="21">
        <f t="shared" si="0"/>
        <v>2772000</v>
      </c>
      <c r="J10" s="25">
        <f t="shared" si="1"/>
        <v>3104640</v>
      </c>
      <c r="K10" s="22" t="s">
        <v>30</v>
      </c>
      <c r="L10" s="37" t="s">
        <v>53</v>
      </c>
      <c r="M10" s="23" t="s">
        <v>25</v>
      </c>
      <c r="N10" s="23" t="s">
        <v>41</v>
      </c>
    </row>
    <row r="11" spans="1:14" ht="41.25">
      <c r="A11" s="18">
        <v>3</v>
      </c>
      <c r="B11" s="26" t="s">
        <v>31</v>
      </c>
      <c r="C11" s="26" t="s">
        <v>32</v>
      </c>
      <c r="D11" s="20" t="s">
        <v>23</v>
      </c>
      <c r="E11" s="20" t="s">
        <v>29</v>
      </c>
      <c r="F11" s="21">
        <v>128</v>
      </c>
      <c r="G11" s="25">
        <v>1600</v>
      </c>
      <c r="H11" s="25">
        <v>1792</v>
      </c>
      <c r="I11" s="25">
        <f t="shared" si="0"/>
        <v>204800</v>
      </c>
      <c r="J11" s="25">
        <f t="shared" si="1"/>
        <v>229376</v>
      </c>
      <c r="K11" s="22" t="s">
        <v>30</v>
      </c>
      <c r="L11" s="37" t="s">
        <v>54</v>
      </c>
      <c r="M11" s="23" t="s">
        <v>33</v>
      </c>
      <c r="N11" s="18">
        <v>0</v>
      </c>
    </row>
    <row r="12" spans="1:14" ht="41.25">
      <c r="A12" s="27">
        <v>4</v>
      </c>
      <c r="B12" s="28" t="s">
        <v>44</v>
      </c>
      <c r="C12" s="28" t="s">
        <v>43</v>
      </c>
      <c r="D12" s="29" t="s">
        <v>45</v>
      </c>
      <c r="E12" s="29" t="s">
        <v>29</v>
      </c>
      <c r="F12" s="30">
        <v>1</v>
      </c>
      <c r="G12" s="30">
        <v>241630</v>
      </c>
      <c r="H12" s="30">
        <v>270626</v>
      </c>
      <c r="I12" s="30">
        <f t="shared" si="0"/>
        <v>241630</v>
      </c>
      <c r="J12" s="30">
        <f t="shared" si="1"/>
        <v>270626</v>
      </c>
      <c r="K12" s="31" t="s">
        <v>30</v>
      </c>
      <c r="L12" s="38" t="s">
        <v>52</v>
      </c>
      <c r="M12" s="32" t="s">
        <v>33</v>
      </c>
      <c r="N12" s="27">
        <v>0</v>
      </c>
    </row>
    <row r="13" spans="1:14" ht="30" customHeight="1">
      <c r="A13" s="18">
        <v>5</v>
      </c>
      <c r="B13" s="26" t="s">
        <v>34</v>
      </c>
      <c r="C13" s="26" t="s">
        <v>35</v>
      </c>
      <c r="D13" s="20" t="s">
        <v>36</v>
      </c>
      <c r="E13" s="20" t="s">
        <v>29</v>
      </c>
      <c r="F13" s="21">
        <v>1</v>
      </c>
      <c r="G13" s="21">
        <v>160714</v>
      </c>
      <c r="H13" s="21">
        <v>180000</v>
      </c>
      <c r="I13" s="21">
        <f t="shared" si="0"/>
        <v>160714</v>
      </c>
      <c r="J13" s="21">
        <f t="shared" si="1"/>
        <v>180000</v>
      </c>
      <c r="K13" s="22" t="s">
        <v>30</v>
      </c>
      <c r="L13" s="37" t="s">
        <v>55</v>
      </c>
      <c r="M13" s="23" t="s">
        <v>33</v>
      </c>
      <c r="N13" s="18">
        <v>0</v>
      </c>
    </row>
    <row r="14" spans="1:14" ht="33">
      <c r="A14" s="33">
        <v>6</v>
      </c>
      <c r="B14" s="26" t="s">
        <v>50</v>
      </c>
      <c r="C14" s="26" t="s">
        <v>38</v>
      </c>
      <c r="D14" s="20" t="s">
        <v>39</v>
      </c>
      <c r="E14" s="20" t="s">
        <v>37</v>
      </c>
      <c r="F14" s="24">
        <v>1</v>
      </c>
      <c r="G14" s="39">
        <v>900000</v>
      </c>
      <c r="H14" s="39">
        <v>1008000</v>
      </c>
      <c r="I14" s="39">
        <f t="shared" si="0"/>
        <v>900000</v>
      </c>
      <c r="J14" s="39">
        <f t="shared" si="1"/>
        <v>1008000</v>
      </c>
      <c r="K14" s="40" t="s">
        <v>59</v>
      </c>
      <c r="L14" s="37" t="s">
        <v>62</v>
      </c>
      <c r="M14" s="32" t="s">
        <v>33</v>
      </c>
      <c r="N14" s="33">
        <v>100</v>
      </c>
    </row>
    <row r="15" spans="1:14" ht="19.5" customHeight="1">
      <c r="A15" s="26">
        <v>7</v>
      </c>
      <c r="B15" s="26" t="s">
        <v>48</v>
      </c>
      <c r="C15" s="26" t="s">
        <v>47</v>
      </c>
      <c r="D15" s="34" t="s">
        <v>23</v>
      </c>
      <c r="E15" s="34" t="s">
        <v>37</v>
      </c>
      <c r="F15" s="35">
        <v>1960</v>
      </c>
      <c r="G15" s="35">
        <v>1500</v>
      </c>
      <c r="H15" s="35">
        <v>1680</v>
      </c>
      <c r="I15" s="35">
        <f t="shared" si="0"/>
        <v>2940000</v>
      </c>
      <c r="J15" s="35">
        <f>F15*H15</f>
        <v>3292800</v>
      </c>
      <c r="K15" s="22" t="s">
        <v>30</v>
      </c>
      <c r="L15" s="37" t="s">
        <v>51</v>
      </c>
      <c r="M15" s="26" t="s">
        <v>33</v>
      </c>
      <c r="N15" s="26">
        <v>0</v>
      </c>
    </row>
    <row r="16" spans="1:14" ht="23.25" customHeight="1">
      <c r="A16" s="26">
        <v>8</v>
      </c>
      <c r="B16" s="26" t="s">
        <v>48</v>
      </c>
      <c r="C16" s="26" t="s">
        <v>46</v>
      </c>
      <c r="D16" s="34" t="s">
        <v>23</v>
      </c>
      <c r="E16" s="34" t="s">
        <v>37</v>
      </c>
      <c r="F16" s="35">
        <v>456</v>
      </c>
      <c r="G16" s="35">
        <v>1500</v>
      </c>
      <c r="H16" s="35">
        <v>1680</v>
      </c>
      <c r="I16" s="35">
        <f t="shared" si="0"/>
        <v>684000</v>
      </c>
      <c r="J16" s="35">
        <f t="shared" si="1"/>
        <v>766080</v>
      </c>
      <c r="K16" s="22" t="s">
        <v>30</v>
      </c>
      <c r="L16" s="37" t="s">
        <v>51</v>
      </c>
      <c r="M16" s="26" t="s">
        <v>33</v>
      </c>
      <c r="N16" s="26">
        <v>0</v>
      </c>
    </row>
    <row r="17" spans="1:14" ht="47.25" customHeight="1">
      <c r="A17" s="26">
        <v>9</v>
      </c>
      <c r="B17" s="26" t="s">
        <v>57</v>
      </c>
      <c r="C17" s="26" t="s">
        <v>56</v>
      </c>
      <c r="D17" s="34" t="s">
        <v>58</v>
      </c>
      <c r="E17" s="34" t="s">
        <v>29</v>
      </c>
      <c r="F17" s="26">
        <v>1</v>
      </c>
      <c r="G17" s="35">
        <v>8032000</v>
      </c>
      <c r="H17" s="35">
        <v>8995800</v>
      </c>
      <c r="I17" s="35">
        <f t="shared" si="0"/>
        <v>8032000</v>
      </c>
      <c r="J17" s="35">
        <f t="shared" si="1"/>
        <v>8995800</v>
      </c>
      <c r="K17" s="34" t="s">
        <v>60</v>
      </c>
      <c r="L17" s="26" t="s">
        <v>61</v>
      </c>
      <c r="M17" s="26" t="s">
        <v>33</v>
      </c>
      <c r="N17" s="26">
        <v>0</v>
      </c>
    </row>
    <row r="18" spans="1:14" ht="47.25" customHeight="1">
      <c r="A18" s="26">
        <v>10</v>
      </c>
      <c r="B18" s="26" t="s">
        <v>64</v>
      </c>
      <c r="C18" s="26" t="s">
        <v>63</v>
      </c>
      <c r="D18" s="34" t="s">
        <v>23</v>
      </c>
      <c r="E18" s="34" t="s">
        <v>65</v>
      </c>
      <c r="F18" s="26">
        <v>1</v>
      </c>
      <c r="G18" s="35">
        <v>26786</v>
      </c>
      <c r="H18" s="35">
        <v>30000</v>
      </c>
      <c r="I18" s="35">
        <f t="shared" si="0"/>
        <v>26786</v>
      </c>
      <c r="J18" s="35">
        <f t="shared" si="1"/>
        <v>30000</v>
      </c>
      <c r="K18" s="34" t="s">
        <v>30</v>
      </c>
      <c r="L18" s="26"/>
      <c r="M18" s="26" t="s">
        <v>33</v>
      </c>
      <c r="N18" s="26">
        <v>0</v>
      </c>
    </row>
    <row r="19" spans="9:10" ht="15">
      <c r="I19" s="36">
        <f>SUM(I9:I18)</f>
        <v>16880773.749997325</v>
      </c>
      <c r="J19" s="36">
        <f>SUM(J9:J18)</f>
        <v>18906427</v>
      </c>
    </row>
  </sheetData>
  <sheetProtection/>
  <mergeCells count="14">
    <mergeCell ref="A2:A3"/>
    <mergeCell ref="A6:A7"/>
    <mergeCell ref="B6:B7"/>
    <mergeCell ref="C6:C7"/>
    <mergeCell ref="D6:D7"/>
    <mergeCell ref="E6:E7"/>
    <mergeCell ref="L6:L7"/>
    <mergeCell ref="N6:N7"/>
    <mergeCell ref="F6:F7"/>
    <mergeCell ref="G6:G7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8"/>
  <sheetViews>
    <sheetView tabSelected="1" zoomScalePageLayoutView="0" workbookViewId="0" topLeftCell="A28">
      <selection activeCell="J15" sqref="J15"/>
    </sheetView>
  </sheetViews>
  <sheetFormatPr defaultColWidth="9.140625" defaultRowHeight="15"/>
  <cols>
    <col min="1" max="1" width="3.421875" style="0" customWidth="1"/>
    <col min="2" max="2" width="14.00390625" style="0" customWidth="1"/>
    <col min="3" max="3" width="17.7109375" style="0" customWidth="1"/>
    <col min="4" max="4" width="16.57421875" style="0" customWidth="1"/>
    <col min="5" max="5" width="12.140625" style="0" customWidth="1"/>
    <col min="6" max="7" width="12.421875" style="0" customWidth="1"/>
    <col min="8" max="8" width="13.140625" style="0" customWidth="1"/>
    <col min="9" max="9" width="13.8515625" style="0" customWidth="1"/>
    <col min="10" max="10" width="14.28125" style="0" customWidth="1"/>
  </cols>
  <sheetData>
    <row r="2" spans="1:10" ht="1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6" ht="15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41"/>
      <c r="L3" s="41"/>
      <c r="M3" s="41"/>
      <c r="N3" s="41"/>
      <c r="O3" s="41"/>
      <c r="P3" s="41"/>
    </row>
    <row r="4" spans="1:18" ht="15">
      <c r="A4" s="62" t="s">
        <v>67</v>
      </c>
      <c r="B4" s="62"/>
      <c r="C4" s="62"/>
      <c r="D4" s="62"/>
      <c r="E4" s="62"/>
      <c r="F4" s="62"/>
      <c r="G4" s="62"/>
      <c r="H4" s="62"/>
      <c r="I4" s="62"/>
      <c r="J4" s="62"/>
      <c r="K4" s="41"/>
      <c r="L4" s="41"/>
      <c r="M4" s="41"/>
      <c r="N4" s="41"/>
      <c r="O4" s="41"/>
      <c r="P4" s="41"/>
      <c r="Q4" s="41"/>
      <c r="R4" s="41"/>
    </row>
    <row r="5" spans="1:10" s="42" customFormat="1" ht="78.75" customHeight="1">
      <c r="A5" s="45" t="s">
        <v>7</v>
      </c>
      <c r="B5" s="46" t="s">
        <v>68</v>
      </c>
      <c r="C5" s="46" t="s">
        <v>69</v>
      </c>
      <c r="D5" s="46" t="s">
        <v>70</v>
      </c>
      <c r="E5" s="46" t="s">
        <v>71</v>
      </c>
      <c r="F5" s="46" t="s">
        <v>72</v>
      </c>
      <c r="G5" s="46" t="s">
        <v>73</v>
      </c>
      <c r="H5" s="46" t="s">
        <v>74</v>
      </c>
      <c r="I5" s="46" t="s">
        <v>75</v>
      </c>
      <c r="J5" s="46" t="s">
        <v>76</v>
      </c>
    </row>
    <row r="6" spans="1:10" s="42" customFormat="1" ht="1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</row>
    <row r="7" spans="1:10" ht="15">
      <c r="A7" s="63" t="s">
        <v>77</v>
      </c>
      <c r="B7" s="64"/>
      <c r="C7" s="64"/>
      <c r="D7" s="64"/>
      <c r="E7" s="64"/>
      <c r="F7" s="64"/>
      <c r="G7" s="64"/>
      <c r="H7" s="64"/>
      <c r="I7" s="64"/>
      <c r="J7" s="65"/>
    </row>
    <row r="8" spans="1:10" ht="106.5" customHeight="1">
      <c r="A8" s="46">
        <v>1</v>
      </c>
      <c r="B8" s="46" t="s">
        <v>97</v>
      </c>
      <c r="C8" s="46" t="s">
        <v>84</v>
      </c>
      <c r="D8" s="46" t="s">
        <v>96</v>
      </c>
      <c r="E8" s="47">
        <v>6237</v>
      </c>
      <c r="F8" s="46" t="s">
        <v>85</v>
      </c>
      <c r="G8" s="46">
        <v>147</v>
      </c>
      <c r="H8" s="47">
        <v>918844</v>
      </c>
      <c r="I8" s="46" t="s">
        <v>67</v>
      </c>
      <c r="J8" s="48">
        <v>41974</v>
      </c>
    </row>
    <row r="9" spans="1:10" ht="106.5" customHeight="1">
      <c r="A9" s="46">
        <v>2</v>
      </c>
      <c r="B9" s="46" t="s">
        <v>63</v>
      </c>
      <c r="C9" s="46" t="s">
        <v>84</v>
      </c>
      <c r="D9" s="46" t="s">
        <v>63</v>
      </c>
      <c r="E9" s="47">
        <v>1</v>
      </c>
      <c r="F9" s="46" t="s">
        <v>86</v>
      </c>
      <c r="G9" s="46"/>
      <c r="H9" s="47">
        <v>26786</v>
      </c>
      <c r="I9" s="46" t="s">
        <v>67</v>
      </c>
      <c r="J9" s="48">
        <v>42005</v>
      </c>
    </row>
    <row r="10" spans="1:10" ht="15">
      <c r="A10" s="59" t="s">
        <v>78</v>
      </c>
      <c r="B10" s="60"/>
      <c r="C10" s="46"/>
      <c r="D10" s="46"/>
      <c r="E10" s="47">
        <f>E9+E8</f>
        <v>6238</v>
      </c>
      <c r="F10" s="46"/>
      <c r="G10" s="46"/>
      <c r="H10" s="47">
        <f>H9+H8</f>
        <v>945630</v>
      </c>
      <c r="I10" s="46"/>
      <c r="J10" s="46"/>
    </row>
    <row r="11" spans="1:10" s="43" customFormat="1" ht="15">
      <c r="A11" s="56" t="s">
        <v>79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0" ht="15">
      <c r="A12" s="46">
        <v>1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5">
      <c r="A13" s="59" t="s">
        <v>81</v>
      </c>
      <c r="B13" s="60"/>
      <c r="C13" s="46"/>
      <c r="D13" s="46"/>
      <c r="E13" s="46"/>
      <c r="F13" s="46"/>
      <c r="G13" s="46"/>
      <c r="H13" s="46">
        <f>H12</f>
        <v>0</v>
      </c>
      <c r="I13" s="46"/>
      <c r="J13" s="46"/>
    </row>
    <row r="14" spans="1:10" ht="15">
      <c r="A14" s="56" t="s">
        <v>82</v>
      </c>
      <c r="B14" s="57"/>
      <c r="C14" s="57"/>
      <c r="D14" s="57"/>
      <c r="E14" s="57"/>
      <c r="F14" s="57"/>
      <c r="G14" s="57"/>
      <c r="H14" s="57"/>
      <c r="I14" s="57"/>
      <c r="J14" s="58"/>
    </row>
    <row r="15" spans="1:10" ht="114.75">
      <c r="A15" s="46">
        <v>1</v>
      </c>
      <c r="B15" s="46" t="s">
        <v>87</v>
      </c>
      <c r="C15" s="51" t="s">
        <v>98</v>
      </c>
      <c r="D15" s="46" t="s">
        <v>87</v>
      </c>
      <c r="E15" s="46">
        <v>1</v>
      </c>
      <c r="F15" s="46" t="s">
        <v>29</v>
      </c>
      <c r="G15" s="46"/>
      <c r="H15" s="47">
        <v>2310000</v>
      </c>
      <c r="I15" s="46" t="s">
        <v>67</v>
      </c>
      <c r="J15" s="48">
        <v>42036</v>
      </c>
    </row>
    <row r="16" spans="1:10" ht="51">
      <c r="A16" s="46">
        <v>2</v>
      </c>
      <c r="B16" s="46" t="s">
        <v>88</v>
      </c>
      <c r="C16" s="46" t="s">
        <v>84</v>
      </c>
      <c r="D16" s="46" t="s">
        <v>88</v>
      </c>
      <c r="E16" s="46">
        <v>128</v>
      </c>
      <c r="F16" s="46" t="s">
        <v>29</v>
      </c>
      <c r="G16" s="46"/>
      <c r="H16" s="47">
        <v>204800</v>
      </c>
      <c r="I16" s="46" t="s">
        <v>67</v>
      </c>
      <c r="J16" s="48">
        <v>42005</v>
      </c>
    </row>
    <row r="17" spans="1:10" ht="51">
      <c r="A17" s="46">
        <v>3</v>
      </c>
      <c r="B17" s="46" t="s">
        <v>89</v>
      </c>
      <c r="C17" s="46" t="s">
        <v>90</v>
      </c>
      <c r="D17" s="46" t="s">
        <v>89</v>
      </c>
      <c r="E17" s="46">
        <v>1</v>
      </c>
      <c r="F17" s="46" t="s">
        <v>29</v>
      </c>
      <c r="G17" s="46"/>
      <c r="H17" s="47">
        <v>241630</v>
      </c>
      <c r="I17" s="46" t="s">
        <v>67</v>
      </c>
      <c r="J17" s="48">
        <v>42005</v>
      </c>
    </row>
    <row r="18" spans="1:10" ht="38.25">
      <c r="A18" s="46">
        <v>4</v>
      </c>
      <c r="B18" s="46" t="s">
        <v>91</v>
      </c>
      <c r="C18" s="46" t="s">
        <v>36</v>
      </c>
      <c r="D18" s="46" t="s">
        <v>91</v>
      </c>
      <c r="E18" s="46">
        <v>1</v>
      </c>
      <c r="F18" s="46" t="s">
        <v>29</v>
      </c>
      <c r="G18" s="46"/>
      <c r="H18" s="47">
        <v>160714</v>
      </c>
      <c r="I18" s="46" t="s">
        <v>67</v>
      </c>
      <c r="J18" s="46"/>
    </row>
    <row r="19" spans="1:10" ht="38.25">
      <c r="A19" s="46">
        <v>5</v>
      </c>
      <c r="B19" s="46" t="s">
        <v>92</v>
      </c>
      <c r="C19" s="46" t="s">
        <v>36</v>
      </c>
      <c r="D19" s="46" t="s">
        <v>92</v>
      </c>
      <c r="E19" s="46">
        <v>1</v>
      </c>
      <c r="F19" s="46" t="s">
        <v>29</v>
      </c>
      <c r="G19" s="46"/>
      <c r="H19" s="47">
        <v>900000</v>
      </c>
      <c r="I19" s="46" t="s">
        <v>67</v>
      </c>
      <c r="J19" s="48">
        <v>42095</v>
      </c>
    </row>
    <row r="20" spans="1:10" ht="25.5">
      <c r="A20" s="46">
        <v>6</v>
      </c>
      <c r="B20" s="46" t="s">
        <v>93</v>
      </c>
      <c r="C20" s="46" t="s">
        <v>84</v>
      </c>
      <c r="D20" s="46" t="s">
        <v>93</v>
      </c>
      <c r="E20" s="47">
        <v>1928</v>
      </c>
      <c r="F20" s="46" t="s">
        <v>29</v>
      </c>
      <c r="G20" s="46"/>
      <c r="H20" s="47">
        <v>2892000</v>
      </c>
      <c r="I20" s="46" t="s">
        <v>67</v>
      </c>
      <c r="J20" s="48">
        <v>41974</v>
      </c>
    </row>
    <row r="21" spans="1:10" ht="25.5">
      <c r="A21" s="46">
        <v>7</v>
      </c>
      <c r="B21" s="46" t="s">
        <v>93</v>
      </c>
      <c r="C21" s="46" t="s">
        <v>84</v>
      </c>
      <c r="D21" s="46" t="s">
        <v>93</v>
      </c>
      <c r="E21" s="47">
        <v>424</v>
      </c>
      <c r="F21" s="46" t="s">
        <v>29</v>
      </c>
      <c r="G21" s="46"/>
      <c r="H21" s="47">
        <v>636000</v>
      </c>
      <c r="I21" s="46" t="s">
        <v>67</v>
      </c>
      <c r="J21" s="48">
        <v>41974</v>
      </c>
    </row>
    <row r="22" spans="1:10" ht="51">
      <c r="A22" s="46">
        <v>8</v>
      </c>
      <c r="B22" s="49" t="s">
        <v>94</v>
      </c>
      <c r="C22" s="49" t="s">
        <v>95</v>
      </c>
      <c r="D22" s="49" t="s">
        <v>94</v>
      </c>
      <c r="E22" s="50">
        <v>3</v>
      </c>
      <c r="F22" s="49" t="s">
        <v>29</v>
      </c>
      <c r="G22" s="49"/>
      <c r="H22" s="50">
        <v>8032000</v>
      </c>
      <c r="I22" s="49" t="s">
        <v>67</v>
      </c>
      <c r="J22" s="46">
        <f>-E201</f>
        <v>0</v>
      </c>
    </row>
    <row r="23" spans="1:10" ht="15">
      <c r="A23" s="59" t="s">
        <v>80</v>
      </c>
      <c r="B23" s="60"/>
      <c r="C23" s="46"/>
      <c r="D23" s="46"/>
      <c r="E23" s="46">
        <f>SUM(E15:E22)</f>
        <v>2487</v>
      </c>
      <c r="F23" s="46"/>
      <c r="G23" s="46"/>
      <c r="H23" s="47">
        <f>SUM(H15:H22)</f>
        <v>15377144</v>
      </c>
      <c r="I23" s="46"/>
      <c r="J23" s="46"/>
    </row>
    <row r="24" spans="1:10" ht="15">
      <c r="A24" s="59" t="s">
        <v>83</v>
      </c>
      <c r="B24" s="60"/>
      <c r="C24" s="46"/>
      <c r="D24" s="46"/>
      <c r="E24" s="47">
        <f>SUM(E23+E13+E10)</f>
        <v>8725</v>
      </c>
      <c r="F24" s="46"/>
      <c r="G24" s="46"/>
      <c r="H24" s="47">
        <f>H23+H13+H10</f>
        <v>16322774</v>
      </c>
      <c r="I24" s="46"/>
      <c r="J24" s="46"/>
    </row>
    <row r="25" spans="1:10" ht="15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5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5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5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5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15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5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15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5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15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15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15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15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ht="15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15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5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15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15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15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15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5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15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15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5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15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1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1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15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1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ht="1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ht="15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ht="15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ht="15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ht="15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15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5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ht="15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ht="15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ht="15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ht="15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ht="15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5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15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15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ht="15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15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ht="15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ht="15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ht="15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ht="15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ht="15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ht="15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ht="15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15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ht="1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1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15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15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ht="15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ht="1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1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ht="1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ht="1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ht="1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ht="15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ht="1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ht="15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</sheetData>
  <sheetProtection/>
  <mergeCells count="9">
    <mergeCell ref="A14:J14"/>
    <mergeCell ref="A23:B23"/>
    <mergeCell ref="A24:B24"/>
    <mergeCell ref="A3:J3"/>
    <mergeCell ref="A4:J4"/>
    <mergeCell ref="A7:J7"/>
    <mergeCell ref="A10:B10"/>
    <mergeCell ref="A11:J11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Асыл</dc:creator>
  <cp:keywords/>
  <dc:description/>
  <cp:lastModifiedBy>админ</cp:lastModifiedBy>
  <cp:lastPrinted>2014-12-25T08:24:58Z</cp:lastPrinted>
  <dcterms:created xsi:type="dcterms:W3CDTF">2013-12-24T03:03:04Z</dcterms:created>
  <dcterms:modified xsi:type="dcterms:W3CDTF">2014-12-26T05:56:10Z</dcterms:modified>
  <cp:category/>
  <cp:version/>
  <cp:contentType/>
  <cp:contentStatus/>
</cp:coreProperties>
</file>