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145"/>
  </bookViews>
  <sheets>
    <sheet name="сентябрь" sheetId="15" r:id="rId1"/>
    <sheet name="Реестр 2302" sheetId="7" state="hidden" r:id="rId2"/>
    <sheet name="реестр 18.03.15" sheetId="8" state="hidden" r:id="rId3"/>
    <sheet name="на 5.01.2016" sheetId="10" state="hidden" r:id="rId4"/>
  </sheets>
  <definedNames>
    <definedName name="_xlnm._FilterDatabase" localSheetId="1" hidden="1">'Реестр 2302'!$A$7:$J$12</definedName>
    <definedName name="_xlnm.Print_Titles" localSheetId="0">сентябрь!$4:$5</definedName>
  </definedNames>
  <calcPr calcId="152511"/>
</workbook>
</file>

<file path=xl/calcChain.xml><?xml version="1.0" encoding="utf-8"?>
<calcChain xmlns="http://schemas.openxmlformats.org/spreadsheetml/2006/main">
  <c r="H11" i="15" l="1"/>
  <c r="H10" i="15"/>
  <c r="H9" i="15" l="1"/>
  <c r="H12" i="15" s="1"/>
  <c r="H15" i="15" l="1"/>
  <c r="H27" i="15" l="1"/>
  <c r="H22" i="15"/>
  <c r="H28" i="15" l="1"/>
  <c r="H12" i="10"/>
  <c r="H13" i="10" s="1"/>
  <c r="H14" i="10" s="1"/>
  <c r="H10" i="10"/>
  <c r="H22" i="8"/>
  <c r="H23" i="8" s="1"/>
  <c r="L21" i="8"/>
  <c r="H21" i="8"/>
  <c r="H20" i="8"/>
  <c r="H18" i="8"/>
  <c r="H13" i="8"/>
  <c r="H9" i="8"/>
  <c r="H10" i="8" s="1"/>
  <c r="H14" i="8" s="1"/>
  <c r="H19" i="7"/>
  <c r="H20" i="7" s="1"/>
  <c r="H21" i="7" s="1"/>
  <c r="H17" i="7"/>
  <c r="H11" i="7"/>
  <c r="H12" i="7" s="1"/>
  <c r="H13" i="7" s="1"/>
  <c r="H22" i="7" s="1"/>
  <c r="H24" i="15"/>
  <c r="H24" i="8" l="1"/>
  <c r="H16" i="15"/>
</calcChain>
</file>

<file path=xl/sharedStrings.xml><?xml version="1.0" encoding="utf-8"?>
<sst xmlns="http://schemas.openxmlformats.org/spreadsheetml/2006/main" count="202" uniqueCount="63">
  <si>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</si>
  <si>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</si>
  <si>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</si>
  <si>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</si>
  <si>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</si>
  <si>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</si>
  <si>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Сумма, планируе мая для закупки без учета НДС, тенге</t>
  </si>
  <si>
    <t>Месяц предоставления документов в подразделение закупок **</t>
  </si>
  <si>
    <t>Количество/объем</t>
  </si>
  <si>
    <t>Цена за единицу товара, тенге*</t>
  </si>
  <si>
    <t>ЧУ "USM"</t>
  </si>
  <si>
    <t>Запрос ценовых предложений</t>
  </si>
  <si>
    <t>Товары</t>
  </si>
  <si>
    <t>Итого товары</t>
  </si>
  <si>
    <t xml:space="preserve">Реестр планируемых закупок товаров, работ, услуг на 2016 год </t>
  </si>
  <si>
    <t>Уголок из ПВХ</t>
  </si>
  <si>
    <t>п/м</t>
  </si>
  <si>
    <t>Уголок ПВХ 50*50*2 мм. Материал уголка ПВХ, Уголок 50*50. Угол уголка 90˚. Толщина полок не менее 2 мм.</t>
  </si>
  <si>
    <t>Раздел 1. Закупки товаров, работ, услуг, осуществляемые способом тендера, ценовых предложений, без применения норм Правил</t>
  </si>
  <si>
    <t>Всего по разделу 1:</t>
  </si>
  <si>
    <t>ТОО "USM Astana"</t>
  </si>
  <si>
    <t>Услуги</t>
  </si>
  <si>
    <t>Раздел 1.** Закупки товаров, работ, услуг, осуществляемые согласно подпунктам 1), 3), 11), 14), 15), 17), 20), 27) пункта 3.1. Правил</t>
  </si>
  <si>
    <t>Итого услуги</t>
  </si>
  <si>
    <t>Всего по разделу 2:</t>
  </si>
  <si>
    <t>Итого (раздел 1 + раздел 2):</t>
  </si>
  <si>
    <t>пп3) пункта 3.1.</t>
  </si>
  <si>
    <t>Имущественный найм (аренда) нежилого помещения с имуществом</t>
  </si>
  <si>
    <t>Размещение офиса по адресу г.Астана, пр.Кабанбай батыра, 53/9 (блок №23)</t>
  </si>
  <si>
    <t>кв.м.</t>
  </si>
  <si>
    <t>Х</t>
  </si>
  <si>
    <t>февраль</t>
  </si>
  <si>
    <t>январь</t>
  </si>
  <si>
    <t>Директор                                                                                              П.Кульдин</t>
  </si>
  <si>
    <t>Заместитель директора                                                                                             И.Романова</t>
  </si>
  <si>
    <t>услуга</t>
  </si>
  <si>
    <t>х</t>
  </si>
  <si>
    <t>ЧУ «USM»</t>
  </si>
  <si>
    <t xml:space="preserve"> Полная характеристика согласно технической спецификации</t>
  </si>
  <si>
    <t>март-апрель</t>
  </si>
  <si>
    <t>Имущественный найм (аренда) нежилого помещения без имущества</t>
  </si>
  <si>
    <t>Размещение для использования в производственных целях по адресу г.Астана, пр.Туран, 64/27</t>
  </si>
  <si>
    <t>по состоянию на 18 марта 2016 года</t>
  </si>
  <si>
    <t>по состоянию на 23 февраля 2016 года</t>
  </si>
  <si>
    <t>Приложение к приказу №4-П</t>
  </si>
  <si>
    <t>" 23 " февраля  2016 года</t>
  </si>
  <si>
    <t>по состоянию на 5 января 2016 года</t>
  </si>
  <si>
    <t xml:space="preserve">Услуга по ремонту и регулировке алюминиевых оконных блоков </t>
  </si>
  <si>
    <t>пп4) пункта 3.1.</t>
  </si>
  <si>
    <t>март</t>
  </si>
  <si>
    <t>Работы</t>
  </si>
  <si>
    <t>Итого работы</t>
  </si>
  <si>
    <t>Директор                                                                  П.Кульдин</t>
  </si>
  <si>
    <t>Зам.директора                                                                  И.Романова</t>
  </si>
  <si>
    <t>шт</t>
  </si>
  <si>
    <t>Раздел2. Закупки  товаров, работ, услуг, осуществляемые  без применения норм Правил</t>
  </si>
  <si>
    <t xml:space="preserve">Раздел 1. Закупки товаров, работ, услуг, осуществляемые способом тендера, ценовых предложений </t>
  </si>
  <si>
    <t>Контрольно-кассовая машина Порт DPG 150 ФКZ (онлайн –ОФД) USB настольный, 57 мм</t>
  </si>
  <si>
    <t>подпункт 6) пункта 3.1. Правил з</t>
  </si>
  <si>
    <t xml:space="preserve">Реестр планируемых закупок товаров, работ, услуг на 2020 год </t>
  </si>
  <si>
    <t>Бумага офсетная "Маеstro Print Syktyvkar" 80 гр. Ф. 64х90</t>
  </si>
  <si>
    <t>пачка</t>
  </si>
  <si>
    <t>Бумага офсетная "Маеstro Print Syktyvkar" 100 гр. Ф. 64х90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</si>
</sst>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#,##0.0"/>
  </numFmts>
  <fonts count="3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7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5">
      <protection locked="0"/>
    </xf>
    <xf numFmtId="171" fontId="16" fillId="0" borderId="5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5">
      <protection locked="0"/>
    </xf>
    <xf numFmtId="171" fontId="16" fillId="0" borderId="5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5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4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7" fillId="0" borderId="9" xfId="0" applyFon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Border="1"/>
    <xf numFmtId="4" fontId="2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04" fontId="1" fillId="0" borderId="10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center" wrapText="1"/>
    </xf>
  </cellXfs>
  <cellStyles count="207">
    <cellStyle name="?’һғһ‚›ү" xfId="23"/>
    <cellStyle name="?’ћѓћ‚›‰" xfId="24"/>
    <cellStyle name="”?ќђќ‘ћ‚›‰" xfId="25"/>
    <cellStyle name="”?қђқ‘һ‚›ү" xfId="26"/>
    <cellStyle name="”?љ‘?ђһ‚ђққ›ү" xfId="27"/>
    <cellStyle name="”?љ‘?ђћ‚ђќќ›‰" xfId="28"/>
    <cellStyle name="”€ќђќ‘ћ‚›‰" xfId="29"/>
    <cellStyle name="”€қђқ‘һ‚›ү" xfId="30"/>
    <cellStyle name="”€љ‘€ђһ‚ђққ›ү" xfId="31"/>
    <cellStyle name="”€љ‘€ђћ‚ђќќ›‰" xfId="32"/>
    <cellStyle name="”ќђќ‘ћ‚›‰" xfId="33"/>
    <cellStyle name="”љ‘ђћ‚ђќќ›‰" xfId="34"/>
    <cellStyle name="„…ќ…†ќ›‰" xfId="35"/>
    <cellStyle name="„…қ…†қ›ү" xfId="36"/>
    <cellStyle name="€’һғһ‚›ү" xfId="37"/>
    <cellStyle name="€’ћѓћ‚›‰" xfId="38"/>
    <cellStyle name="‡ђѓћ‹ћ‚ћљ1" xfId="39"/>
    <cellStyle name="‡ђѓћ‹ћ‚ћљ2" xfId="40"/>
    <cellStyle name="’ћѓћ‚›‰" xfId="41"/>
    <cellStyle name="cc0 -CalComma" xfId="42"/>
    <cellStyle name="cc1 -CalComma" xfId="43"/>
    <cellStyle name="cc2 -CalComma" xfId="44"/>
    <cellStyle name="cc3 -CalComma" xfId="45"/>
    <cellStyle name="cc4 -CalComma" xfId="46"/>
    <cellStyle name="cdDMM -CalDate" xfId="47"/>
    <cellStyle name="cdDMMY -CalDate" xfId="48"/>
    <cellStyle name="cdDMMYHM -CalDateTime" xfId="49"/>
    <cellStyle name="cdDMY -CalDate" xfId="50"/>
    <cellStyle name="cdMDY -CalDate" xfId="51"/>
    <cellStyle name="cdMMY -CalDate" xfId="52"/>
    <cellStyle name="cdMMYc-CalDateC" xfId="53"/>
    <cellStyle name="cf0 -CalFixed" xfId="54"/>
    <cellStyle name="cmHM  -CalTime" xfId="55"/>
    <cellStyle name="cmHM24+ -CalTime" xfId="56"/>
    <cellStyle name="Comma 2" xfId="10"/>
    <cellStyle name="Comma 3" xfId="194"/>
    <cellStyle name="Comma 4" xfId="206"/>
    <cellStyle name="cp0 -CalPercent" xfId="57"/>
    <cellStyle name="cp1 -CalPercent" xfId="58"/>
    <cellStyle name="cp2 -CalPercent" xfId="59"/>
    <cellStyle name="cp3 -CalPercent" xfId="60"/>
    <cellStyle name="cr0 -CalCurr" xfId="61"/>
    <cellStyle name="cr1 -CalCurr" xfId="62"/>
    <cellStyle name="cr2 -CalCurr" xfId="63"/>
    <cellStyle name="cr3 -CalCurr" xfId="64"/>
    <cellStyle name="cr4 -CalCurr" xfId="65"/>
    <cellStyle name="E&amp;Y House" xfId="66"/>
    <cellStyle name="Euro" xfId="67"/>
    <cellStyle name="Excel Built-in Normal" xfId="68"/>
    <cellStyle name="Excel Built-in Normal 2" xfId="205"/>
    <cellStyle name="h0 -Heading" xfId="69"/>
    <cellStyle name="h1 -Heading" xfId="70"/>
    <cellStyle name="h2 -Heading" xfId="71"/>
    <cellStyle name="h3 -Heading" xfId="72"/>
    <cellStyle name="hp0 -Hyperlink" xfId="73"/>
    <cellStyle name="hp1 -Hyperlink" xfId="74"/>
    <cellStyle name="hp2 -Hyperlink" xfId="75"/>
    <cellStyle name="hp3 -Hyperlink" xfId="76"/>
    <cellStyle name="ic0 -InpComma" xfId="77"/>
    <cellStyle name="ic1 -InpComma" xfId="78"/>
    <cellStyle name="ic2 -InpComma" xfId="79"/>
    <cellStyle name="ic3 -InpComma" xfId="80"/>
    <cellStyle name="ic4 -InpComma" xfId="81"/>
    <cellStyle name="idDMM -InpDate" xfId="82"/>
    <cellStyle name="idDMMY -InpDate" xfId="83"/>
    <cellStyle name="idDMMYHM -InpDateTime" xfId="84"/>
    <cellStyle name="idDMY -InpDate" xfId="85"/>
    <cellStyle name="idMDY -InpDate" xfId="86"/>
    <cellStyle name="idMMY -InpDate" xfId="87"/>
    <cellStyle name="if0 -InpFixed" xfId="88"/>
    <cellStyle name="if0b-InpFixedB" xfId="89"/>
    <cellStyle name="if0-InpFixed" xfId="90"/>
    <cellStyle name="iln -InpTableTextNoWrap" xfId="91"/>
    <cellStyle name="ilnb-InpTableTextNoWrapB" xfId="92"/>
    <cellStyle name="ilw -InpTableTextWrap" xfId="93"/>
    <cellStyle name="imHM  -InpTime" xfId="94"/>
    <cellStyle name="imHM24+ -InpTime" xfId="95"/>
    <cellStyle name="ip0 -InpPercent" xfId="96"/>
    <cellStyle name="ip1 -InpPercent" xfId="97"/>
    <cellStyle name="ip2 -InpPercent" xfId="98"/>
    <cellStyle name="ip3 -InpPercent" xfId="99"/>
    <cellStyle name="ir0 -InpCurr" xfId="100"/>
    <cellStyle name="ir1 -InpCurr" xfId="101"/>
    <cellStyle name="ir2 -InpCurr" xfId="102"/>
    <cellStyle name="ir3 -InpCurr" xfId="103"/>
    <cellStyle name="ir4 -InpCurr" xfId="104"/>
    <cellStyle name="is0 -InpSideText" xfId="105"/>
    <cellStyle name="is1 -InpSideText" xfId="106"/>
    <cellStyle name="is2 -InpSideText" xfId="107"/>
    <cellStyle name="is3 -InpSideText" xfId="108"/>
    <cellStyle name="is4 -InpSideText" xfId="109"/>
    <cellStyle name="itn -InpTopTextNoWrap" xfId="110"/>
    <cellStyle name="itw -InpTopTextWrap" xfId="111"/>
    <cellStyle name="ltn -TableTextNoWrap" xfId="112"/>
    <cellStyle name="ltw -TableTextWrap" xfId="113"/>
    <cellStyle name="Normal 2" xfId="156"/>
    <cellStyle name="Normal 2 2" xfId="15"/>
    <cellStyle name="Normal 2 3" xfId="18"/>
    <cellStyle name="Normal 3" xfId="157"/>
    <cellStyle name="Normal 4" xfId="9"/>
    <cellStyle name="Normal 5" xfId="8"/>
    <cellStyle name="Normal 5 2 2" xfId="195"/>
    <cellStyle name="Normal 6" xfId="204"/>
    <cellStyle name="Normal 9" xfId="203"/>
    <cellStyle name="Report" xfId="114"/>
    <cellStyle name="sh0 -SideHeading" xfId="115"/>
    <cellStyle name="sh1 -SideHeading" xfId="116"/>
    <cellStyle name="sh2 -SideHeading" xfId="117"/>
    <cellStyle name="sh3 -SideHeading" xfId="118"/>
    <cellStyle name="st0 -SideText" xfId="119"/>
    <cellStyle name="st1 -SideText" xfId="120"/>
    <cellStyle name="st2 -SideText" xfId="121"/>
    <cellStyle name="st3 -SideText" xfId="122"/>
    <cellStyle name="st4 -SideText" xfId="123"/>
    <cellStyle name="ttn -TopTextNoWrap" xfId="124"/>
    <cellStyle name="ttw -TopTextWrap" xfId="125"/>
    <cellStyle name="Виталий" xfId="126"/>
    <cellStyle name="Гиперссылка 2" xfId="2"/>
    <cellStyle name="Денежный [0] 2" xfId="158"/>
    <cellStyle name="Денежный [0] 2 2" xfId="187"/>
    <cellStyle name="Денежный [0] 3" xfId="159"/>
    <cellStyle name="Денежный [0] 4" xfId="160"/>
    <cellStyle name="Денежный [0] 5" xfId="161"/>
    <cellStyle name="Денежный [0] 5 2" xfId="188"/>
    <cellStyle name="Денежный [0] 6" xfId="162"/>
    <cellStyle name="КАНДАГАЧ тел3-33-96" xfId="127"/>
    <cellStyle name="Обычный" xfId="0" builtinId="0"/>
    <cellStyle name="Обычный 10" xfId="7"/>
    <cellStyle name="Обычный 11" xfId="6"/>
    <cellStyle name="Обычный 11 4" xfId="3"/>
    <cellStyle name="Обычный 12" xfId="21"/>
    <cellStyle name="Обычный 12 2" xfId="14"/>
    <cellStyle name="Обычный 12 3" xfId="185"/>
    <cellStyle name="Обычный 12 4" xfId="17"/>
    <cellStyle name="Обычный 13" xfId="163"/>
    <cellStyle name="Обычный 14" xfId="164"/>
    <cellStyle name="Обычный 15" xfId="20"/>
    <cellStyle name="Обычный 16" xfId="19"/>
    <cellStyle name="Обычный 2" xfId="1"/>
    <cellStyle name="Обычный 2 10 2" xfId="5"/>
    <cellStyle name="Обычный 2 2" xfId="16"/>
    <cellStyle name="Обычный 2 2 2" xfId="165"/>
    <cellStyle name="Обычный 2 2 3" xfId="166"/>
    <cellStyle name="Обычный 2 25" xfId="202"/>
    <cellStyle name="Обычный 2 3" xfId="167"/>
    <cellStyle name="Обычный 2 4" xfId="168"/>
    <cellStyle name="Обычный 2 5" xfId="169"/>
    <cellStyle name="Обычный 2 6" xfId="170"/>
    <cellStyle name="Обычный 2 7" xfId="171"/>
    <cellStyle name="Обычный 2 8" xfId="172"/>
    <cellStyle name="Обычный 2 9" xfId="189"/>
    <cellStyle name="Обычный 3" xfId="128"/>
    <cellStyle name="Обычный 3 10" xfId="173"/>
    <cellStyle name="Обычный 3 2" xfId="129"/>
    <cellStyle name="Обычный 3 2 4" xfId="174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2"/>
    <cellStyle name="Обычный 3 8 2" xfId="135"/>
    <cellStyle name="Обычный 3 9" xfId="190"/>
    <cellStyle name="Обычный 4" xfId="136"/>
    <cellStyle name="Обычный 5" xfId="137"/>
    <cellStyle name="Обычный 5 2" xfId="138"/>
    <cellStyle name="Обычный 5 3" xfId="139"/>
    <cellStyle name="Обычный 5_бюджет 2010-11" xfId="175"/>
    <cellStyle name="Обычный 50" xfId="200"/>
    <cellStyle name="Обычный 50 2" xfId="201"/>
    <cellStyle name="Обычный 6" xfId="140"/>
    <cellStyle name="Обычный 7" xfId="141"/>
    <cellStyle name="Обычный 8" xfId="142"/>
    <cellStyle name="Обычный 9" xfId="143"/>
    <cellStyle name="Стиль 1" xfId="144"/>
    <cellStyle name="Тысячи [0]_96111" xfId="145"/>
    <cellStyle name="Тысячи_96111" xfId="146"/>
    <cellStyle name="Үђғһ‹һ‚һљ1" xfId="147"/>
    <cellStyle name="Үђғһ‹һ‚һљ2" xfId="148"/>
    <cellStyle name="Финансовый [0] 4" xfId="176"/>
    <cellStyle name="Финансовый [0] 6" xfId="177"/>
    <cellStyle name="Финансовый 10" xfId="193"/>
    <cellStyle name="Финансовый 11" xfId="197"/>
    <cellStyle name="Финансовый 12" xfId="196"/>
    <cellStyle name="Финансовый 12 2" xfId="198"/>
    <cellStyle name="Финансовый 2" xfId="4"/>
    <cellStyle name="Финансовый 2 2" xfId="11"/>
    <cellStyle name="Финансовый 2 3" xfId="178"/>
    <cellStyle name="Финансовый 2 4" xfId="179"/>
    <cellStyle name="Финансовый 2 5" xfId="180"/>
    <cellStyle name="Финансовый 2 6" xfId="181"/>
    <cellStyle name="Финансовый 2 7" xfId="182"/>
    <cellStyle name="Финансовый 3" xfId="149"/>
    <cellStyle name="Финансовый 3 2" xfId="191"/>
    <cellStyle name="Финансовый 34" xfId="199"/>
    <cellStyle name="Финансовый 4" xfId="13"/>
    <cellStyle name="Финансовый 4 2" xfId="150"/>
    <cellStyle name="Финансовый 4 3" xfId="151"/>
    <cellStyle name="Финансовый 4 4" xfId="183"/>
    <cellStyle name="Финансовый 5" xfId="152"/>
    <cellStyle name="Финансовый 5 2" xfId="192"/>
    <cellStyle name="Финансовый 6" xfId="153"/>
    <cellStyle name="Финансовый 7" xfId="22"/>
    <cellStyle name="Финансовый 8" xfId="184"/>
    <cellStyle name="Финансовый 9" xfId="186"/>
    <cellStyle name="Џђһ–…қ’қ›ү" xfId="154"/>
    <cellStyle name="Џђћ–…ќ’ќ›‰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28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26</xdr:row>
      <xdr:rowOff>171450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6762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25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19" name="Рисунок 3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3" name="Рисунок 3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23" name="Рисунок 4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25</xdr:row>
      <xdr:rowOff>381000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87" name="Рисунок 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26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27" name="Рисунок 5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5" name="Рисунок 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28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5" name="Рисунок 10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1" name="Рисунок 1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28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1" name="Рисунок 11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7" name="Рисунок 11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28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7" name="Рисунок 12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5" name="Рисунок 12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24</xdr:row>
      <xdr:rowOff>381000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25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34" name="Рисунок 1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410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34" name="Рисунок 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177727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177727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177727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177727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22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58" name="Рисунок 15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22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6" name="Рисунок 16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22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6" name="Рисунок 16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22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22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0" name="Рисунок 19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74" name="Рисунок 19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8" name="Рисунок 2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177727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177727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177727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177727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62" name="Рисунок 2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50" name="Рисунок 24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90" name="Рисунок 2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42" name="Рисунок 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82" name="Рисунок 25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2790" name="Рисунок 27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02" name="Рисунок 30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26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62" name="Рисунок 3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34" name="Рисунок 31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25</xdr:row>
      <xdr:rowOff>381000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26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86" name="Рисунок 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30" name="Рисунок 32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446" name="Рисунок 3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26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27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94" name="Рисунок 3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26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34" name="Рисунок 37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06" name="Рисунок 38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26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26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58" name="Рисунок 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902" name="Рисунок 39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4118" name="Рисунок 41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34" name="Рисунок 4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50" name="Рисунок 45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766" name="Рисунок 47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90" name="Рисунок 49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177727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28</xdr:row>
      <xdr:rowOff>0</xdr:rowOff>
    </xdr:from>
    <xdr:ext cx="4535" cy="177727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9705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15" name="Рисунок 5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55" name="Рисунок 51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27" name="Рисунок 52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79" name="Рисунок 5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23" name="Рисунок 53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539" name="Рисунок 5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52" name="Рисунок 5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24" name="Рисунок 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76" name="Рисунок 58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28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80" name="Рисунок 59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28" name="Рисунок 60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04" name="Рисунок 61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48" name="Рисунок 61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364" name="Рисунок 63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177727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177727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76" name="Рисунок 65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48" name="Рисунок 66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699" name="Рисунок 66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25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51" name="Рисунок 67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25</xdr:row>
      <xdr:rowOff>0</xdr:rowOff>
    </xdr:from>
    <xdr:ext cx="4535" cy="341993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59" name="Рисунок 68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15" name="Рисунок 6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26</xdr:row>
      <xdr:rowOff>0</xdr:rowOff>
    </xdr:from>
    <xdr:ext cx="4535" cy="341993"/>
    <xdr:pic>
      <xdr:nvPicPr>
        <xdr:cNvPr id="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55" name="Рисунок 69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03" name="Рисунок 70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25</xdr:row>
      <xdr:rowOff>0</xdr:rowOff>
    </xdr:from>
    <xdr:ext cx="4535" cy="341993"/>
    <xdr:pic>
      <xdr:nvPicPr>
        <xdr:cNvPr id="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26</xdr:row>
      <xdr:rowOff>0</xdr:rowOff>
    </xdr:from>
    <xdr:ext cx="4535" cy="341993"/>
    <xdr:pic>
      <xdr:nvPicPr>
        <xdr:cNvPr id="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49" name="Рисунок 7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24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24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24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25</xdr:row>
      <xdr:rowOff>381000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26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14" name="Рисунок 71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86" name="Рисунок 7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25</xdr:row>
      <xdr:rowOff>381000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26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38" name="Рисунок 7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26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26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84" name="Рисунок 7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26</xdr:row>
      <xdr:rowOff>0</xdr:rowOff>
    </xdr:from>
    <xdr:ext cx="4535" cy="341993"/>
    <xdr:pic>
      <xdr:nvPicPr>
        <xdr:cNvPr id="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52" name="Рисунок 73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26</xdr:row>
      <xdr:rowOff>0</xdr:rowOff>
    </xdr:from>
    <xdr:ext cx="4535" cy="341993"/>
    <xdr:pic>
      <xdr:nvPicPr>
        <xdr:cNvPr id="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600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29" name="Рисунок 74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26</xdr:row>
      <xdr:rowOff>0</xdr:rowOff>
    </xdr:from>
    <xdr:ext cx="4535" cy="341993"/>
    <xdr:pic>
      <xdr:nvPicPr>
        <xdr:cNvPr id="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26</xdr:row>
      <xdr:rowOff>0</xdr:rowOff>
    </xdr:from>
    <xdr:ext cx="4535" cy="341993"/>
    <xdr:pic>
      <xdr:nvPicPr>
        <xdr:cNvPr id="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81" name="Рисунок 74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33" name="Рисунок 75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28</xdr:row>
      <xdr:rowOff>0</xdr:rowOff>
    </xdr:from>
    <xdr:ext cx="4535" cy="341993"/>
    <xdr:pic>
      <xdr:nvPicPr>
        <xdr:cNvPr id="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41" name="Рисунок 76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97" name="Рисунок 7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28</xdr:row>
      <xdr:rowOff>0</xdr:rowOff>
    </xdr:from>
    <xdr:ext cx="4535" cy="341993"/>
    <xdr:pic>
      <xdr:nvPicPr>
        <xdr:cNvPr id="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37" name="Рисунок 77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85" name="Рисунок 77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28" name="Рисунок 78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00" name="Рисунок 78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52" name="Рисунок 7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16" name="Рисунок 80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56" name="Рисунок 80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04" name="Рисунок 82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28</xdr:row>
      <xdr:rowOff>0</xdr:rowOff>
    </xdr:from>
    <xdr:ext cx="4535" cy="341993"/>
    <xdr:pic>
      <xdr:nvPicPr>
        <xdr:cNvPr id="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44" name="Рисунок 82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00" name="Рисунок 8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28</xdr:row>
      <xdr:rowOff>0</xdr:rowOff>
    </xdr:from>
    <xdr:ext cx="4535" cy="341993"/>
    <xdr:pic>
      <xdr:nvPicPr>
        <xdr:cNvPr id="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40" name="Рисунок 83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96" name="Рисунок 83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28</xdr:row>
      <xdr:rowOff>0</xdr:rowOff>
    </xdr:from>
    <xdr:ext cx="4535" cy="341993"/>
    <xdr:pic>
      <xdr:nvPicPr>
        <xdr:cNvPr id="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36" name="Рисунок 84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84" name="Рисунок 84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66" name="Рисунок 8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14" name="Рисунок 8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93" name="Рисунок 86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41" name="Рисунок 8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89" name="Рисунок 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92" name="Рисунок 8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40" name="Рисунок 8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32" name="Рисунок 90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71" name="Рисунок 9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19" name="Рисунок 91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28</xdr:row>
      <xdr:rowOff>0</xdr:rowOff>
    </xdr:from>
    <xdr:ext cx="4535" cy="341993"/>
    <xdr:pic>
      <xdr:nvPicPr>
        <xdr:cNvPr id="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199" name="Рисунок 91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47" name="Рисунок 92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289" name="Рисунок 9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61" name="Рисунок 93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13" name="Рисунок 9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94" name="Рисунок 94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42" name="Рисунок 9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21" name="Рисунок 962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69" name="Рисунок 96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17" name="Рисунок 97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24" name="Рисунок 9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72" name="Рисунок 9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79" name="Рисунок 99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27" name="Рисунок 100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06" name="Рисунок 10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54" name="Рисунок 10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57" name="Рисунок 10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05" name="Рисунок 10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12" name="Рисунок 104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60" name="Рисунок 104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39" name="Рисунок 10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87" name="Рисунок 105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14" name="Рисунок 10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62" name="Рисунок 10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69" name="Рисунок 108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17" name="Рисунок 109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96" name="Рисунок 109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44" name="Рисунок 110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71" name="Рисунок 111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19" name="Рисунок 112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26" name="Рисунок 113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74" name="Рисунок 113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53" name="Рисунок 1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01" name="Рисунок 1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28" name="Рисунок 1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76" name="Рисунок 11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83" name="Рисунок 11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31" name="Рисунок 11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10" name="Рисунок 11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58" name="Рисунок 11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85" name="Рисунок 120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33" name="Рисунок 121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40" name="Рисунок 122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88" name="Рисунок 122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67" name="Рисунок 123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15" name="Рисунок 124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42" name="Рисунок 1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90" name="Рисунок 12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97" name="Рисунок 12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45" name="Рисунок 12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24" name="Рисунок 12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72" name="Рисунок 12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2999" name="Рисунок 129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47" name="Рисунок 130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54" name="Рисунок 13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02" name="Рисунок 13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81" name="Рисунок 13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29" name="Рисунок 133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56" name="Рисунок 13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04" name="Рисунок 135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11" name="Рисунок 13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59" name="Рисунок 1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38" name="Рисунок 13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86" name="Рисунок 137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13" name="Рисунок 13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61" name="Рисунок 13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68" name="Рисунок 140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16" name="Рисунок 141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95" name="Рисунок 141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43" name="Рисунок 1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70" name="Рисунок 14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18" name="Рисунок 14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25" name="Рисунок 1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73" name="Рисунок 1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52" name="Рисунок 146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00" name="Рисунок 146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27" name="Рисунок 148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75" name="Рисунок 148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82" name="Рисунок 149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30" name="Рисунок 150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09" name="Рисунок 1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57" name="Рисунок 1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84" name="Рисунок 15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32" name="Рисунок 153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39" name="Рисунок 1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87" name="Рисунок 15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66" name="Рисунок 15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14" name="Рисунок 15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41" name="Рисунок 15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89" name="Рисунок 15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96" name="Рисунок 15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44" name="Рисунок 15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23" name="Рисунок 1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71" name="Рисунок 16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98" name="Рисунок 161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46" name="Рисунок 162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53" name="Рисунок 163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01" name="Рисунок 164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80" name="Рисунок 164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28" name="Рисунок 165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55" name="Рисунок 166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03" name="Рисунок 167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10" name="Рисунок 16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58" name="Рисунок 16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37" name="Рисунок 169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85" name="Рисунок 169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12" name="Рисунок 171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60" name="Рисунок 171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67" name="Рисунок 172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15" name="Рисунок 173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94" name="Рисунок 1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42" name="Рисунок 17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69" name="Рисунок 175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17" name="Рисунок 176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24" name="Рисунок 17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72" name="Рисунок 177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51" name="Рисунок 178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899" name="Рисунок 178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26" name="Рисунок 18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74" name="Рисунок 18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81" name="Рисунок 181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29" name="Рисунок 182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08" name="Рисунок 183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56" name="Рисунок 183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34" name="Рисунок 18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82" name="Рисунок 18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30" name="Рисунок 185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78" name="Рисунок 18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34" name="Рисунок 18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82" name="Рисунок 186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30" name="Рисунок 187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78" name="Рисунок 187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48" name="Рисунок 18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96" name="Рисунок 18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44" name="Рисунок 18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92" name="Рисунок 18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62" name="Рисунок 19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10" name="Рисунок 191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58" name="Рисунок 19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06" name="Рисунок 19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76" name="Рисунок 19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24" name="Рисунок 193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72" name="Рисунок 193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20" name="Рисунок 194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90" name="Рисунок 1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38" name="Рисунок 1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86" name="Рисунок 1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34" name="Рисунок 1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04" name="Рисунок 19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52" name="Рисунок 19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00" name="Рисунок 197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48" name="Рисунок 19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1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18" name="Рисунок 19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66" name="Рисунок 19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14" name="Рисунок 200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62" name="Рисунок 20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32" name="Рисунок 20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80" name="Рисунок 201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28" name="Рисунок 202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76" name="Рисунок 20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46" name="Рисунок 20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94" name="Рисунок 20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42" name="Рисунок 20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90" name="Рисунок 20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60" name="Рисунок 20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08" name="Рисунок 206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56" name="Рисунок 206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04" name="Рисунок 20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74" name="Рисунок 20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22" name="Рисунок 208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70" name="Рисунок 208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18" name="Рисунок 2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88" name="Рисунок 20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36" name="Рисунок 210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84" name="Рисунок 210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32" name="Рисунок 21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02" name="Рисунок 21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50" name="Рисунок 21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98" name="Рисунок 21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46" name="Рисунок 21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16" name="Рисунок 21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64" name="Рисунок 214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12" name="Рисунок 215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60" name="Рисунок 21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30" name="Рисунок 216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78" name="Рисунок 216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26" name="Рисунок 217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74" name="Рисунок 21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44" name="Рисунок 218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92" name="Рисунок 21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40" name="Рисунок 21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88" name="Рисунок 21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58" name="Рисунок 220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06" name="Рисунок 22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54" name="Рисунок 22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02" name="Рисунок 22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72" name="Рисунок 222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20" name="Рисунок 223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68" name="Рисунок 223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16" name="Рисунок 22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11" name="Рисунок 225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59" name="Рисунок 225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66" name="Рисунок 226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14" name="Рисунок 22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93" name="Рисунок 227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41" name="Рисунок 228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44" name="Рисунок 22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92" name="Рисунок 22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099" name="Рисунок 230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47" name="Рисунок 231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26" name="Рисунок 23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74" name="Рисунок 23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77" name="Рисунок 233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25" name="Рисунок 234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32" name="Рисунок 235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80" name="Рисунок 23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59" name="Рисунок 2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07" name="Рисунок 237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10" name="Рисунок 23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58" name="Рисунок 2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65" name="Рисунок 239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13" name="Рисунок 240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92" name="Рисунок 240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40" name="Рисунок 241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43" name="Рисунок 2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91" name="Рисунок 242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98" name="Рисунок 243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46" name="Рисунок 24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25" name="Рисунок 2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73" name="Рисунок 2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76" name="Рисунок 24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24" name="Рисунок 24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31" name="Рисунок 24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79" name="Рисунок 248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58" name="Рисунок 24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06" name="Рисунок 250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09" name="Рисунок 2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57" name="Рисунок 2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64" name="Рисунок 252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12" name="Рисунок 253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91" name="Рисунок 253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39" name="Рисунок 2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42" name="Рисунок 25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90" name="Рисунок 25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97" name="Рисунок 25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45" name="Рисунок 25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24" name="Рисунок 2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72" name="Рисунок 25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75" name="Рисунок 25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23" name="Рисунок 2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30" name="Рисунок 26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78" name="Рисунок 26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57" name="Рисунок 26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05" name="Рисунок 26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08" name="Рисунок 264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56" name="Рисунок 26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63" name="Рисунок 265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11" name="Рисунок 26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90" name="Рисунок 26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38" name="Рисунок 26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2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14" name="Рисунок 268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62" name="Рисунок 268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10" name="Рисунок 26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58" name="Рисунок 26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26" name="Рисунок 27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74" name="Рисунок 27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22" name="Рисунок 271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70" name="Рисунок 271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50" name="Рисунок 2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98" name="Рисунок 2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46" name="Рисунок 27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94" name="Рисунок 2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74" name="Рисунок 274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22" name="Рисунок 275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70" name="Рисунок 275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18" name="Рисунок 276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98" name="Рисунок 276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46" name="Рисунок 277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94" name="Рисунок 277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42" name="Рисунок 278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22" name="Рисунок 279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70" name="Рисунок 279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18" name="Рисунок 280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66" name="Рисунок 280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46" name="Рисунок 281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94" name="Рисунок 281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42" name="Рисунок 28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90" name="Рисунок 28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70" name="Рисунок 28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18" name="Рисунок 28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66" name="Рисунок 284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14" name="Рисунок 285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94" name="Рисунок 285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42" name="Рисунок 286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90" name="Рисунок 28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38" name="Рисунок 28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18" name="Рисунок 288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66" name="Рисунок 288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14" name="Рисунок 289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62" name="Рисунок 289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42" name="Рисунок 29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90" name="Рисунок 290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38" name="Рисунок 29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86" name="Рисунок 29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66" name="Рисунок 292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14" name="Рисунок 293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62" name="Рисунок 29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10" name="Рисунок 29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90" name="Рисунок 2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38" name="Рисунок 2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86" name="Рисунок 2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34" name="Рисунок 2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14" name="Рисунок 29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62" name="Рисунок 29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10" name="Рисунок 29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58" name="Рисунок 29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2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2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38" name="Рисунок 299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86" name="Рисунок 299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3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34" name="Рисунок 300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3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82" name="Рисунок 300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3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3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3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3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62" name="Рисунок 301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10" name="Рисунок 302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3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58" name="Рисунок 302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3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06" name="Рисунок 303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3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3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0</xdr:rowOff>
    </xdr:from>
    <xdr:ext cx="4535" cy="341993"/>
    <xdr:pic>
      <xdr:nvPicPr>
        <xdr:cNvPr id="3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13" name="Рисунок 30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61" name="Рисунок 304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68" name="Рисунок 305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16" name="Рисунок 306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95" name="Рисунок 306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43" name="Рисунок 307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46" name="Рисунок 308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94" name="Рисунок 308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01" name="Рисунок 310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49" name="Рисунок 31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28" name="Рисунок 311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76" name="Рисунок 311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79" name="Рисунок 31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27" name="Рисунок 313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34" name="Рисунок 3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82" name="Рисунок 31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61" name="Рисунок 315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09" name="Рисунок 316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12" name="Рисунок 317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60" name="Рисунок 317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67" name="Рисунок 318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15" name="Рисунок 31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94" name="Рисунок 319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42" name="Рисунок 32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45" name="Рисунок 321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93" name="Рисунок 321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00" name="Рисунок 32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48" name="Рисунок 323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27" name="Рисунок 324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75" name="Рисунок 324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78" name="Рисунок 32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26" name="Рисунок 32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33" name="Рисунок 327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81" name="Рисунок 327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60" name="Рисунок 328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08" name="Рисунок 329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11" name="Рисунок 330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59" name="Рисунок 330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38" name="Рисунок 33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86" name="Рисунок 3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69" name="Рисунок 334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17" name="Рисунок 335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96" name="Рисунок 335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44" name="Рисунок 336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27" name="Рисунок 339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75" name="Рисунок 33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54" name="Рисунок 340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02" name="Рисунок 341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89" name="Рисунок 345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37" name="Рисунок 346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16" name="Рисунок 347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64" name="Рисунок 347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51" name="Рисунок 352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299" name="Рисунок 352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78" name="Рисунок 353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26" name="Рисунок 354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13" name="Рисунок 35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61" name="Рисунок 35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40" name="Рисунок 360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88" name="Рисунок 360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5" name="Рисунок 365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3" name="Рисунок 366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2" name="Рисунок 367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0" name="Рисунок 367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3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3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3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3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3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3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3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3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3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30" name="Рисунок 37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54" name="Рисунок 37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78" name="Рисунок 37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02" name="Рисунок 37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26" name="Рисунок 37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50" name="Рисунок 3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74" name="Рисунок 37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98" name="Рисунок 3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22" name="Рисунок 373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69" name="Рисунок 373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17" name="Рисунок 374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96" name="Рисунок 374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44" name="Рисунок 375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31" name="Рисунок 380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79" name="Рисунок 380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58" name="Рисунок 38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06" name="Рисунок 38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70" name="Рисунок 386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94" name="Рисунок 38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4535" cy="341993"/>
    <xdr:pic>
      <xdr:nvPicPr>
        <xdr:cNvPr id="3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89" name="Рисунок 3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37" name="Рисунок 388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16" name="Рисунок 389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64" name="Рисунок 389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51" name="Рисунок 394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499" name="Рисунок 394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78" name="Рисунок 39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26" name="Рисунок 39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4535" cy="341993"/>
    <xdr:pic>
      <xdr:nvPicPr>
        <xdr:cNvPr id="4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29" name="Рисунок 401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77" name="Рисунок 401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56" name="Рисунок 402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04" name="Рисунок 403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91" name="Рисунок 407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39" name="Рисунок 408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18" name="Рисунок 4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66" name="Рисунок 40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53" name="Рисунок 4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01" name="Рисунок 4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80" name="Рисунок 41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28" name="Рисунок 4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15" name="Рисунок 42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63" name="Рисунок 421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42" name="Рисунок 42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90" name="Рисунок 42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77" name="Рисунок 427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25" name="Рисунок 428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04" name="Рисунок 429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52" name="Рисунок 42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39" name="Рисунок 43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87" name="Рисунок 43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66" name="Рисунок 43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14" name="Рисунок 43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01" name="Рисунок 441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49" name="Рисунок 441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28" name="Рисунок 442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76" name="Рисунок 44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8" name="Рисунок 447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4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4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4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4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4980" name="Рисунок 449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4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4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4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4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4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4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4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4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4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4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4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4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4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14</xdr:row>
      <xdr:rowOff>171450</xdr:rowOff>
    </xdr:from>
    <xdr:ext cx="4535" cy="177727"/>
    <xdr:pic>
      <xdr:nvPicPr>
        <xdr:cNvPr id="4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15916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4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4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4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4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4535" cy="341993"/>
    <xdr:pic>
      <xdr:nvPicPr>
        <xdr:cNvPr id="4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4535" cy="341993"/>
    <xdr:pic>
      <xdr:nvPicPr>
        <xdr:cNvPr id="4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4535" cy="341993"/>
    <xdr:pic>
      <xdr:nvPicPr>
        <xdr:cNvPr id="4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4535" cy="341993"/>
    <xdr:pic>
      <xdr:nvPicPr>
        <xdr:cNvPr id="4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13</xdr:row>
      <xdr:rowOff>0</xdr:rowOff>
    </xdr:from>
    <xdr:ext cx="4535" cy="341993"/>
    <xdr:pic>
      <xdr:nvPicPr>
        <xdr:cNvPr id="4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097" name="Рисунок 450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4535" cy="341993"/>
    <xdr:pic>
      <xdr:nvPicPr>
        <xdr:cNvPr id="4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4535" cy="341993"/>
    <xdr:pic>
      <xdr:nvPicPr>
        <xdr:cNvPr id="4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4535" cy="341993"/>
    <xdr:pic>
      <xdr:nvPicPr>
        <xdr:cNvPr id="4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4535" cy="341993"/>
    <xdr:pic>
      <xdr:nvPicPr>
        <xdr:cNvPr id="4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13</xdr:row>
      <xdr:rowOff>0</xdr:rowOff>
    </xdr:from>
    <xdr:ext cx="4535" cy="341993"/>
    <xdr:pic>
      <xdr:nvPicPr>
        <xdr:cNvPr id="4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85" name="Рисунок 45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25" name="Рисунок 452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12</xdr:row>
      <xdr:rowOff>381000</xdr:rowOff>
    </xdr:from>
    <xdr:ext cx="4535" cy="341993"/>
    <xdr:pic>
      <xdr:nvPicPr>
        <xdr:cNvPr id="4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13</xdr:row>
      <xdr:rowOff>0</xdr:rowOff>
    </xdr:from>
    <xdr:ext cx="4535" cy="341993"/>
    <xdr:pic>
      <xdr:nvPicPr>
        <xdr:cNvPr id="4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77" name="Рисунок 452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17" name="Рисунок 453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77" name="Рисунок 453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49" name="Рисунок 454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13</xdr:row>
      <xdr:rowOff>0</xdr:rowOff>
    </xdr:from>
    <xdr:ext cx="4535" cy="341993"/>
    <xdr:pic>
      <xdr:nvPicPr>
        <xdr:cNvPr id="4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01" name="Рисунок 45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45" name="Рисунок 455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4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4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4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4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761" name="Рисунок 457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4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4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4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4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14</xdr:row>
      <xdr:rowOff>0</xdr:rowOff>
    </xdr:from>
    <xdr:ext cx="4535" cy="341993"/>
    <xdr:pic>
      <xdr:nvPicPr>
        <xdr:cNvPr id="4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74" name="Рисунок 459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46" name="Рисунок 460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14</xdr:row>
      <xdr:rowOff>0</xdr:rowOff>
    </xdr:from>
    <xdr:ext cx="4535" cy="341993"/>
    <xdr:pic>
      <xdr:nvPicPr>
        <xdr:cNvPr id="4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98" name="Рисунок 460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13</xdr:row>
      <xdr:rowOff>0</xdr:rowOff>
    </xdr:from>
    <xdr:ext cx="4535" cy="341993"/>
    <xdr:pic>
      <xdr:nvPicPr>
        <xdr:cNvPr id="4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50" name="Рисунок 461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13</xdr:row>
      <xdr:rowOff>0</xdr:rowOff>
    </xdr:from>
    <xdr:ext cx="4535" cy="341993"/>
    <xdr:pic>
      <xdr:nvPicPr>
        <xdr:cNvPr id="4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58" name="Рисунок 462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14" name="Рисунок 463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14</xdr:row>
      <xdr:rowOff>0</xdr:rowOff>
    </xdr:from>
    <xdr:ext cx="4535" cy="341993"/>
    <xdr:pic>
      <xdr:nvPicPr>
        <xdr:cNvPr id="4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54" name="Рисунок 463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02" name="Рисунок 464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13</xdr:row>
      <xdr:rowOff>0</xdr:rowOff>
    </xdr:from>
    <xdr:ext cx="4535" cy="341993"/>
    <xdr:pic>
      <xdr:nvPicPr>
        <xdr:cNvPr id="4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48" name="Рисунок 464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4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13</xdr:row>
      <xdr:rowOff>0</xdr:rowOff>
    </xdr:from>
    <xdr:ext cx="4535" cy="341993"/>
    <xdr:pic>
      <xdr:nvPicPr>
        <xdr:cNvPr id="4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13" name="Рисунок 465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85" name="Рисунок 465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13</xdr:row>
      <xdr:rowOff>0</xdr:rowOff>
    </xdr:from>
    <xdr:ext cx="4535" cy="341993"/>
    <xdr:pic>
      <xdr:nvPicPr>
        <xdr:cNvPr id="4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37" name="Рисунок 466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14</xdr:row>
      <xdr:rowOff>0</xdr:rowOff>
    </xdr:from>
    <xdr:ext cx="4535" cy="341993"/>
    <xdr:pic>
      <xdr:nvPicPr>
        <xdr:cNvPr id="4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14</xdr:row>
      <xdr:rowOff>0</xdr:rowOff>
    </xdr:from>
    <xdr:ext cx="4535" cy="341993"/>
    <xdr:pic>
      <xdr:nvPicPr>
        <xdr:cNvPr id="4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83" name="Рисунок 466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51" name="Рисунок 467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14</xdr:row>
      <xdr:rowOff>0</xdr:rowOff>
    </xdr:from>
    <xdr:ext cx="4535" cy="341993"/>
    <xdr:pic>
      <xdr:nvPicPr>
        <xdr:cNvPr id="4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28" name="Рисунок 468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14</xdr:row>
      <xdr:rowOff>0</xdr:rowOff>
    </xdr:from>
    <xdr:ext cx="4535" cy="341993"/>
    <xdr:pic>
      <xdr:nvPicPr>
        <xdr:cNvPr id="4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80" name="Рисунок 468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52" name="Рисунок 46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14</xdr:row>
      <xdr:rowOff>171450</xdr:rowOff>
    </xdr:from>
    <xdr:ext cx="4535" cy="177727"/>
    <xdr:pic>
      <xdr:nvPicPr>
        <xdr:cNvPr id="4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16563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32" name="Рисунок 470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72" name="Рисунок 470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44" name="Рисунок 471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95" name="Рисунок 471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35" name="Рисунок 4723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439" name="Рисунок 47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177727"/>
    <xdr:pic>
      <xdr:nvPicPr>
        <xdr:cNvPr id="4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177727"/>
    <xdr:pic>
      <xdr:nvPicPr>
        <xdr:cNvPr id="4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177727"/>
    <xdr:pic>
      <xdr:nvPicPr>
        <xdr:cNvPr id="4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177727"/>
    <xdr:pic>
      <xdr:nvPicPr>
        <xdr:cNvPr id="4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14</xdr:row>
      <xdr:rowOff>0</xdr:rowOff>
    </xdr:from>
    <xdr:ext cx="4535" cy="341993"/>
    <xdr:pic>
      <xdr:nvPicPr>
        <xdr:cNvPr id="4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15</xdr:row>
      <xdr:rowOff>0</xdr:rowOff>
    </xdr:from>
    <xdr:ext cx="4535" cy="341993"/>
    <xdr:pic>
      <xdr:nvPicPr>
        <xdr:cNvPr id="4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79" name="Рисунок 476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19" name="Рисунок 477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91" name="Рисунок 477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14</xdr:row>
      <xdr:rowOff>0</xdr:rowOff>
    </xdr:from>
    <xdr:ext cx="4535" cy="341993"/>
    <xdr:pic>
      <xdr:nvPicPr>
        <xdr:cNvPr id="4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43" name="Рисунок 478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887" name="Рисунок 478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177727"/>
    <xdr:pic>
      <xdr:nvPicPr>
        <xdr:cNvPr id="4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177727"/>
    <xdr:pic>
      <xdr:nvPicPr>
        <xdr:cNvPr id="4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177727"/>
    <xdr:pic>
      <xdr:nvPicPr>
        <xdr:cNvPr id="4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177727"/>
    <xdr:pic>
      <xdr:nvPicPr>
        <xdr:cNvPr id="4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103" name="Рисунок 481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177727"/>
    <xdr:pic>
      <xdr:nvPicPr>
        <xdr:cNvPr id="4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177727"/>
    <xdr:pic>
      <xdr:nvPicPr>
        <xdr:cNvPr id="4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177727"/>
    <xdr:pic>
      <xdr:nvPicPr>
        <xdr:cNvPr id="4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177727"/>
    <xdr:pic>
      <xdr:nvPicPr>
        <xdr:cNvPr id="4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177727"/>
    <xdr:pic>
      <xdr:nvPicPr>
        <xdr:cNvPr id="4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14</xdr:row>
      <xdr:rowOff>0</xdr:rowOff>
    </xdr:from>
    <xdr:ext cx="4535" cy="341993"/>
    <xdr:pic>
      <xdr:nvPicPr>
        <xdr:cNvPr id="4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55" name="Рисунок 483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03" name="Рисунок 484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44" name="Рисунок 484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16" name="Рисунок 485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67" name="Рисунок 485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14</xdr:row>
      <xdr:rowOff>0</xdr:rowOff>
    </xdr:from>
    <xdr:ext cx="4535" cy="341993"/>
    <xdr:pic>
      <xdr:nvPicPr>
        <xdr:cNvPr id="4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14</xdr:row>
      <xdr:rowOff>0</xdr:rowOff>
    </xdr:from>
    <xdr:ext cx="4535" cy="341993"/>
    <xdr:pic>
      <xdr:nvPicPr>
        <xdr:cNvPr id="4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13" name="Рисунок 486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81" name="Рисунок 486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14</xdr:row>
      <xdr:rowOff>0</xdr:rowOff>
    </xdr:from>
    <xdr:ext cx="4535" cy="341993"/>
    <xdr:pic>
      <xdr:nvPicPr>
        <xdr:cNvPr id="4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58" name="Рисунок 487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14</xdr:row>
      <xdr:rowOff>0</xdr:rowOff>
    </xdr:from>
    <xdr:ext cx="4535" cy="341993"/>
    <xdr:pic>
      <xdr:nvPicPr>
        <xdr:cNvPr id="4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14</xdr:row>
      <xdr:rowOff>0</xdr:rowOff>
    </xdr:from>
    <xdr:ext cx="4535" cy="341993"/>
    <xdr:pic>
      <xdr:nvPicPr>
        <xdr:cNvPr id="4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10" name="Рисунок 48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4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82" name="Рисунок 488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4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62" name="Рисунок 489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4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21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41" name="Рисунок 2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23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14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tabSelected="1" workbookViewId="0">
      <selection activeCell="L21" sqref="L21"/>
    </sheetView>
  </sheetViews>
  <sheetFormatPr defaultRowHeight="12.75" x14ac:dyDescent="0.2"/>
  <cols>
    <col min="1" max="1" width="6.28515625" style="63" customWidth="1"/>
    <col min="2" max="2" width="24.5703125" style="63" customWidth="1"/>
    <col min="3" max="3" width="14.42578125" style="63" customWidth="1"/>
    <col min="4" max="4" width="46.140625" style="20" customWidth="1"/>
    <col min="5" max="5" width="10.42578125" style="63" customWidth="1"/>
    <col min="6" max="6" width="10.7109375" style="63" customWidth="1"/>
    <col min="7" max="7" width="13.85546875" style="64" customWidth="1"/>
    <col min="8" max="8" width="16.85546875" style="63" customWidth="1"/>
    <col min="9" max="9" width="11.85546875" style="61" customWidth="1"/>
    <col min="10" max="10" width="10.7109375" style="62" customWidth="1"/>
    <col min="11" max="19" width="9.140625" style="59" customWidth="1"/>
    <col min="20" max="16384" width="9.140625" style="59"/>
  </cols>
  <sheetData>
    <row r="1" spans="1:11" s="2" customFormat="1" ht="19.5" customHeight="1" x14ac:dyDescent="0.25">
      <c r="A1" s="58"/>
      <c r="B1" s="94" t="s">
        <v>59</v>
      </c>
      <c r="C1" s="94"/>
      <c r="D1" s="94"/>
      <c r="E1" s="94"/>
      <c r="F1" s="94"/>
      <c r="G1" s="94"/>
      <c r="H1" s="94"/>
      <c r="I1" s="94"/>
      <c r="J1" s="94"/>
    </row>
    <row r="2" spans="1:11" s="2" customFormat="1" ht="11.25" customHeight="1" x14ac:dyDescent="0.25">
      <c r="A2" s="95" t="s">
        <v>20</v>
      </c>
      <c r="B2" s="95"/>
      <c r="C2" s="95"/>
      <c r="D2" s="95"/>
      <c r="E2" s="95"/>
      <c r="F2" s="95"/>
      <c r="G2" s="95"/>
      <c r="H2" s="95"/>
      <c r="I2" s="95"/>
      <c r="J2" s="95"/>
    </row>
    <row r="3" spans="1:11" s="2" customFormat="1" ht="20.25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1" s="2" customFormat="1" ht="90.75" customHeight="1" x14ac:dyDescent="0.25">
      <c r="A4" s="15" t="s">
        <v>0</v>
      </c>
      <c r="B4" s="15" t="s">
        <v>1</v>
      </c>
      <c r="C4" s="15" t="s">
        <v>5</v>
      </c>
      <c r="D4" s="16" t="s">
        <v>2</v>
      </c>
      <c r="E4" s="15" t="s">
        <v>8</v>
      </c>
      <c r="F4" s="15" t="s">
        <v>3</v>
      </c>
      <c r="G4" s="17" t="s">
        <v>9</v>
      </c>
      <c r="H4" s="15" t="s">
        <v>6</v>
      </c>
      <c r="I4" s="6" t="s">
        <v>4</v>
      </c>
      <c r="J4" s="15" t="s">
        <v>7</v>
      </c>
      <c r="K4" s="10"/>
    </row>
    <row r="5" spans="1:11" s="3" customFormat="1" ht="10.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8">
        <v>7</v>
      </c>
      <c r="H5" s="9">
        <v>8</v>
      </c>
      <c r="I5" s="5">
        <v>9</v>
      </c>
      <c r="J5" s="30">
        <v>10</v>
      </c>
    </row>
    <row r="6" spans="1:11" s="3" customFormat="1" ht="18.75" hidden="1" customHeight="1" x14ac:dyDescent="0.25">
      <c r="A6" s="71"/>
      <c r="B6" s="72"/>
      <c r="C6" s="72"/>
      <c r="D6" s="72"/>
      <c r="E6" s="72"/>
      <c r="F6" s="72"/>
      <c r="G6" s="73"/>
      <c r="H6" s="72"/>
      <c r="I6" s="74"/>
      <c r="J6" s="65"/>
    </row>
    <row r="7" spans="1:11" s="3" customFormat="1" ht="17.25" hidden="1" customHeight="1" x14ac:dyDescent="0.25">
      <c r="A7" s="71"/>
      <c r="B7" s="101" t="s">
        <v>55</v>
      </c>
      <c r="C7" s="101"/>
      <c r="D7" s="101"/>
      <c r="E7" s="101"/>
      <c r="F7" s="101"/>
      <c r="G7" s="101"/>
      <c r="H7" s="101"/>
      <c r="I7" s="102"/>
      <c r="J7" s="65"/>
    </row>
    <row r="8" spans="1:11" s="3" customFormat="1" ht="12.75" hidden="1" customHeight="1" x14ac:dyDescent="0.25">
      <c r="A8" s="71"/>
      <c r="B8" s="67" t="s">
        <v>12</v>
      </c>
      <c r="C8" s="72"/>
      <c r="D8" s="72"/>
      <c r="E8" s="72"/>
      <c r="F8" s="72"/>
      <c r="G8" s="73"/>
      <c r="H8" s="72"/>
      <c r="I8" s="74"/>
      <c r="J8" s="65"/>
    </row>
    <row r="9" spans="1:11" s="3" customFormat="1" ht="61.5" hidden="1" customHeight="1" x14ac:dyDescent="0.25">
      <c r="A9" s="75">
        <v>1</v>
      </c>
      <c r="B9" s="84" t="s">
        <v>57</v>
      </c>
      <c r="C9" s="76" t="s">
        <v>58</v>
      </c>
      <c r="D9" s="77" t="s">
        <v>38</v>
      </c>
      <c r="E9" s="50">
        <v>1</v>
      </c>
      <c r="F9" s="78" t="s">
        <v>54</v>
      </c>
      <c r="G9" s="82">
        <v>53571.43</v>
      </c>
      <c r="H9" s="82">
        <f>E9*G9</f>
        <v>53571.43</v>
      </c>
      <c r="I9" s="79" t="s">
        <v>20</v>
      </c>
      <c r="J9" s="80" t="s">
        <v>31</v>
      </c>
    </row>
    <row r="10" spans="1:11" s="3" customFormat="1" ht="61.5" hidden="1" customHeight="1" x14ac:dyDescent="0.25">
      <c r="A10" s="75">
        <v>2</v>
      </c>
      <c r="B10" s="116" t="s">
        <v>60</v>
      </c>
      <c r="C10" s="76" t="s">
        <v>58</v>
      </c>
      <c r="D10" s="77" t="s">
        <v>38</v>
      </c>
      <c r="E10" s="50">
        <v>9</v>
      </c>
      <c r="F10" s="78" t="s">
        <v>61</v>
      </c>
      <c r="G10" s="117">
        <v>9462.5</v>
      </c>
      <c r="H10" s="82">
        <f>E10*G10</f>
        <v>85162.5</v>
      </c>
      <c r="I10" s="79" t="s">
        <v>20</v>
      </c>
      <c r="J10" s="80" t="s">
        <v>31</v>
      </c>
    </row>
    <row r="11" spans="1:11" s="3" customFormat="1" ht="61.5" hidden="1" customHeight="1" x14ac:dyDescent="0.25">
      <c r="A11" s="75">
        <v>3</v>
      </c>
      <c r="B11" s="116" t="s">
        <v>62</v>
      </c>
      <c r="C11" s="76" t="s">
        <v>58</v>
      </c>
      <c r="D11" s="77" t="s">
        <v>38</v>
      </c>
      <c r="E11" s="50">
        <v>5</v>
      </c>
      <c r="F11" s="78" t="s">
        <v>61</v>
      </c>
      <c r="G11" s="117">
        <v>5914.2860000000001</v>
      </c>
      <c r="H11" s="82">
        <f>E11*G11</f>
        <v>29571.43</v>
      </c>
      <c r="I11" s="79" t="s">
        <v>20</v>
      </c>
      <c r="J11" s="80" t="s">
        <v>31</v>
      </c>
    </row>
    <row r="12" spans="1:11" s="3" customFormat="1" ht="12.75" hidden="1" customHeight="1" x14ac:dyDescent="0.25">
      <c r="A12" s="9"/>
      <c r="B12" s="90" t="s">
        <v>13</v>
      </c>
      <c r="C12" s="9"/>
      <c r="D12" s="9"/>
      <c r="E12" s="9"/>
      <c r="F12" s="9"/>
      <c r="G12" s="91"/>
      <c r="H12" s="17">
        <f>SUM(H9:H11)</f>
        <v>168305.36</v>
      </c>
      <c r="I12" s="5"/>
      <c r="J12" s="65"/>
    </row>
    <row r="13" spans="1:11" s="3" customFormat="1" ht="12.75" hidden="1" customHeight="1" x14ac:dyDescent="0.25">
      <c r="A13" s="92" t="s">
        <v>21</v>
      </c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1" s="3" customFormat="1" ht="43.5" hidden="1" customHeight="1" x14ac:dyDescent="0.25">
      <c r="A14" s="75">
        <v>1</v>
      </c>
      <c r="B14" s="87"/>
      <c r="C14" s="87"/>
      <c r="D14" s="77"/>
      <c r="E14" s="84"/>
      <c r="F14" s="84"/>
      <c r="G14" s="86"/>
      <c r="H14" s="88"/>
      <c r="I14" s="89"/>
      <c r="J14" s="80"/>
    </row>
    <row r="15" spans="1:11" s="3" customFormat="1" ht="12.75" hidden="1" customHeight="1" x14ac:dyDescent="0.25">
      <c r="A15" s="92" t="s">
        <v>23</v>
      </c>
      <c r="B15" s="93"/>
      <c r="C15" s="31" t="s">
        <v>30</v>
      </c>
      <c r="D15" s="31" t="s">
        <v>30</v>
      </c>
      <c r="E15" s="31" t="s">
        <v>30</v>
      </c>
      <c r="F15" s="31"/>
      <c r="G15" s="31" t="s">
        <v>30</v>
      </c>
      <c r="H15" s="27">
        <f>SUM(H14:H14)</f>
        <v>0</v>
      </c>
      <c r="I15" s="31" t="s">
        <v>30</v>
      </c>
      <c r="J15" s="31" t="s">
        <v>30</v>
      </c>
    </row>
    <row r="16" spans="1:11" s="3" customFormat="1" ht="12.75" hidden="1" customHeight="1" x14ac:dyDescent="0.25">
      <c r="A16" s="92" t="s">
        <v>24</v>
      </c>
      <c r="B16" s="103"/>
      <c r="C16" s="31" t="s">
        <v>30</v>
      </c>
      <c r="D16" s="31" t="s">
        <v>30</v>
      </c>
      <c r="E16" s="31" t="s">
        <v>30</v>
      </c>
      <c r="F16" s="31"/>
      <c r="G16" s="31" t="s">
        <v>30</v>
      </c>
      <c r="H16" s="41">
        <f>H12+H15</f>
        <v>168305.36</v>
      </c>
      <c r="I16" s="31" t="s">
        <v>30</v>
      </c>
      <c r="J16" s="31" t="s">
        <v>30</v>
      </c>
    </row>
    <row r="17" spans="1:10" s="3" customFormat="1" ht="20.25" customHeight="1" x14ac:dyDescent="0.25">
      <c r="A17" s="96" t="s">
        <v>56</v>
      </c>
      <c r="B17" s="96"/>
      <c r="C17" s="96"/>
      <c r="D17" s="96"/>
      <c r="E17" s="96"/>
      <c r="F17" s="96"/>
      <c r="G17" s="96"/>
      <c r="H17" s="96"/>
      <c r="I17" s="96"/>
      <c r="J17" s="65"/>
    </row>
    <row r="18" spans="1:10" s="3" customFormat="1" ht="15.75" customHeight="1" x14ac:dyDescent="0.25">
      <c r="A18" s="68"/>
      <c r="B18" s="69"/>
      <c r="C18" s="69"/>
      <c r="D18" s="69"/>
      <c r="E18" s="69"/>
      <c r="F18" s="69"/>
      <c r="G18" s="69"/>
      <c r="H18" s="69"/>
      <c r="I18" s="69"/>
      <c r="J18" s="70"/>
    </row>
    <row r="19" spans="1:10" ht="15.75" customHeight="1" x14ac:dyDescent="0.2">
      <c r="A19" s="97" t="s">
        <v>12</v>
      </c>
      <c r="B19" s="98"/>
      <c r="C19" s="98"/>
      <c r="D19" s="98"/>
      <c r="E19" s="99"/>
      <c r="F19" s="99"/>
      <c r="G19" s="99"/>
      <c r="H19" s="99"/>
      <c r="I19" s="99"/>
      <c r="J19" s="100"/>
    </row>
    <row r="20" spans="1:10" ht="33.75" customHeight="1" x14ac:dyDescent="0.2">
      <c r="A20" s="75">
        <v>1</v>
      </c>
      <c r="B20" s="81"/>
      <c r="C20" s="76"/>
      <c r="D20" s="77"/>
      <c r="E20" s="84"/>
      <c r="F20" s="84"/>
      <c r="G20" s="83"/>
      <c r="H20" s="83"/>
      <c r="I20" s="84"/>
      <c r="J20" s="80"/>
    </row>
    <row r="21" spans="1:10" ht="39.75" customHeight="1" x14ac:dyDescent="0.2">
      <c r="A21" s="75">
        <v>2</v>
      </c>
      <c r="B21" s="81"/>
      <c r="C21" s="76"/>
      <c r="D21" s="77"/>
      <c r="E21" s="84"/>
      <c r="F21" s="85"/>
      <c r="G21" s="83"/>
      <c r="H21" s="83"/>
      <c r="I21" s="84"/>
      <c r="J21" s="80"/>
    </row>
    <row r="22" spans="1:10" ht="15.75" customHeight="1" x14ac:dyDescent="0.2">
      <c r="A22" s="92" t="s">
        <v>13</v>
      </c>
      <c r="B22" s="93"/>
      <c r="C22" s="31" t="s">
        <v>30</v>
      </c>
      <c r="D22" s="31" t="s">
        <v>30</v>
      </c>
      <c r="E22" s="31" t="s">
        <v>30</v>
      </c>
      <c r="F22" s="31"/>
      <c r="G22" s="31" t="s">
        <v>30</v>
      </c>
      <c r="H22" s="27">
        <f>SUM(H20:H21)</f>
        <v>0</v>
      </c>
      <c r="I22" s="31" t="s">
        <v>30</v>
      </c>
      <c r="J22" s="31" t="s">
        <v>30</v>
      </c>
    </row>
    <row r="23" spans="1:10" s="60" customFormat="1" x14ac:dyDescent="0.2">
      <c r="A23" s="92" t="s">
        <v>50</v>
      </c>
      <c r="B23" s="103"/>
      <c r="C23" s="105"/>
      <c r="D23" s="105"/>
      <c r="E23" s="103"/>
      <c r="F23" s="103"/>
      <c r="G23" s="93"/>
      <c r="H23" s="27"/>
      <c r="I23" s="106"/>
      <c r="J23" s="106"/>
    </row>
    <row r="24" spans="1:10" s="60" customFormat="1" ht="27.75" customHeight="1" x14ac:dyDescent="0.2">
      <c r="A24" s="92" t="s">
        <v>51</v>
      </c>
      <c r="B24" s="93"/>
      <c r="C24" s="31" t="s">
        <v>30</v>
      </c>
      <c r="D24" s="31" t="s">
        <v>30</v>
      </c>
      <c r="E24" s="31" t="s">
        <v>30</v>
      </c>
      <c r="F24" s="31"/>
      <c r="G24" s="31" t="s">
        <v>30</v>
      </c>
      <c r="H24" s="27" t="e">
        <f>SUM(#REF!)</f>
        <v>#REF!</v>
      </c>
      <c r="I24" s="31" t="s">
        <v>30</v>
      </c>
      <c r="J24" s="31" t="s">
        <v>30</v>
      </c>
    </row>
    <row r="25" spans="1:10" s="60" customFormat="1" ht="15.75" customHeight="1" x14ac:dyDescent="0.2">
      <c r="A25" s="92" t="s">
        <v>21</v>
      </c>
      <c r="B25" s="103"/>
      <c r="C25" s="103"/>
      <c r="D25" s="103"/>
      <c r="E25" s="103"/>
      <c r="F25" s="103"/>
      <c r="G25" s="103"/>
      <c r="H25" s="103"/>
      <c r="I25" s="103"/>
      <c r="J25" s="103"/>
    </row>
    <row r="26" spans="1:10" x14ac:dyDescent="0.2">
      <c r="A26" s="50">
        <v>1</v>
      </c>
      <c r="B26" s="50"/>
      <c r="C26" s="50"/>
      <c r="D26" s="50"/>
      <c r="E26" s="50"/>
      <c r="F26" s="50"/>
      <c r="G26" s="31"/>
      <c r="H26" s="32"/>
      <c r="I26" s="30"/>
      <c r="J26" s="66"/>
    </row>
    <row r="27" spans="1:10" s="60" customFormat="1" ht="16.5" customHeight="1" x14ac:dyDescent="0.2">
      <c r="A27" s="92" t="s">
        <v>23</v>
      </c>
      <c r="B27" s="93"/>
      <c r="C27" s="31" t="s">
        <v>30</v>
      </c>
      <c r="D27" s="31" t="s">
        <v>30</v>
      </c>
      <c r="E27" s="31" t="s">
        <v>30</v>
      </c>
      <c r="F27" s="31"/>
      <c r="G27" s="31" t="s">
        <v>30</v>
      </c>
      <c r="H27" s="27">
        <f>SUM(H26:H26)</f>
        <v>0</v>
      </c>
      <c r="I27" s="31" t="s">
        <v>30</v>
      </c>
      <c r="J27" s="31" t="s">
        <v>30</v>
      </c>
    </row>
    <row r="28" spans="1:10" s="60" customFormat="1" ht="16.5" customHeight="1" x14ac:dyDescent="0.2">
      <c r="A28" s="92" t="s">
        <v>19</v>
      </c>
      <c r="B28" s="103"/>
      <c r="C28" s="31" t="s">
        <v>30</v>
      </c>
      <c r="D28" s="31" t="s">
        <v>30</v>
      </c>
      <c r="E28" s="31" t="s">
        <v>30</v>
      </c>
      <c r="F28" s="31"/>
      <c r="G28" s="31" t="s">
        <v>30</v>
      </c>
      <c r="H28" s="41">
        <f>H22+H27</f>
        <v>0</v>
      </c>
      <c r="I28" s="31" t="s">
        <v>30</v>
      </c>
      <c r="J28" s="31" t="s">
        <v>30</v>
      </c>
    </row>
    <row r="29" spans="1:10" x14ac:dyDescent="0.2">
      <c r="B29" s="59"/>
      <c r="C29" s="59"/>
      <c r="D29" s="59"/>
      <c r="E29" s="59"/>
      <c r="F29" s="59"/>
      <c r="G29" s="59"/>
      <c r="H29" s="59"/>
    </row>
    <row r="30" spans="1:10" hidden="1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</row>
    <row r="31" spans="1:10" ht="15.75" hidden="1" x14ac:dyDescent="0.25">
      <c r="A31" s="104" t="s">
        <v>52</v>
      </c>
      <c r="B31" s="104"/>
      <c r="C31" s="104"/>
      <c r="D31" s="104"/>
      <c r="E31" s="104"/>
      <c r="F31" s="104"/>
      <c r="G31" s="104"/>
      <c r="H31" s="104"/>
      <c r="I31" s="104"/>
      <c r="J31" s="104"/>
    </row>
    <row r="32" spans="1:10" ht="15.75" hidden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.75" hidden="1" x14ac:dyDescent="0.25">
      <c r="A33" s="104" t="s">
        <v>53</v>
      </c>
      <c r="B33" s="104"/>
      <c r="C33" s="104"/>
      <c r="D33" s="104"/>
      <c r="E33" s="104"/>
      <c r="F33" s="104"/>
      <c r="G33" s="104"/>
      <c r="H33" s="104"/>
      <c r="I33" s="104"/>
      <c r="J33" s="104"/>
    </row>
    <row r="34" spans="1:10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0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</row>
    <row r="36" spans="1:10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</row>
    <row r="37" spans="1:10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</row>
    <row r="38" spans="1:10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/>
    </row>
    <row r="39" spans="1:10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</row>
    <row r="40" spans="1:10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</row>
    <row r="41" spans="1:10" x14ac:dyDescent="0.2">
      <c r="A41" s="59"/>
      <c r="B41" s="59"/>
      <c r="C41" s="59"/>
      <c r="D41" s="59"/>
      <c r="E41" s="59"/>
      <c r="F41" s="59"/>
      <c r="G41" s="59"/>
      <c r="H41" s="59"/>
      <c r="I41" s="59"/>
      <c r="J41" s="59"/>
    </row>
    <row r="42" spans="1:10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</row>
    <row r="43" spans="1:10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</row>
    <row r="44" spans="1:10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</row>
    <row r="45" spans="1:10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</row>
    <row r="46" spans="1:10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</row>
    <row r="47" spans="1:10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</row>
    <row r="48" spans="1:10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</row>
    <row r="49" spans="1:10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</row>
    <row r="50" spans="1:10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</row>
    <row r="51" spans="1:10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</row>
    <row r="52" spans="1:10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</row>
    <row r="53" spans="1:10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</row>
    <row r="54" spans="1:10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</row>
    <row r="55" spans="1:10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</row>
    <row r="56" spans="1:10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</row>
    <row r="57" spans="1:10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</row>
    <row r="58" spans="1:10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</row>
    <row r="59" spans="1:10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</row>
    <row r="60" spans="1:10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</row>
    <row r="61" spans="1:10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</row>
    <row r="62" spans="1:10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</row>
    <row r="63" spans="1:10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</row>
    <row r="64" spans="1:10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</row>
    <row r="65" spans="1:10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</row>
    <row r="66" spans="1:10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</row>
    <row r="67" spans="1:10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</row>
    <row r="68" spans="1:10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</row>
    <row r="69" spans="1:10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</row>
    <row r="70" spans="1:10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</row>
    <row r="71" spans="1:10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</row>
    <row r="72" spans="1:10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</row>
    <row r="73" spans="1:10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</row>
    <row r="74" spans="1:10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</row>
    <row r="75" spans="1:10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</row>
    <row r="76" spans="1:10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</row>
    <row r="77" spans="1:10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</row>
    <row r="78" spans="1:10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</row>
    <row r="79" spans="1:10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</row>
    <row r="80" spans="1:10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</row>
    <row r="81" spans="1:10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</row>
    <row r="82" spans="1:10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</row>
    <row r="83" spans="1:10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</row>
    <row r="84" spans="1:10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</row>
    <row r="85" spans="1:10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</row>
    <row r="86" spans="1:10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</row>
    <row r="87" spans="1:10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</row>
    <row r="88" spans="1:10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</row>
    <row r="89" spans="1:10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</row>
    <row r="90" spans="1:10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</row>
    <row r="91" spans="1:10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</row>
    <row r="92" spans="1:10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</row>
    <row r="93" spans="1:10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</row>
    <row r="94" spans="1:10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</row>
    <row r="95" spans="1:10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</row>
    <row r="96" spans="1:10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</row>
    <row r="97" spans="1:10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</row>
    <row r="98" spans="1:10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</row>
    <row r="99" spans="1:10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</row>
    <row r="100" spans="1:10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1:10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</row>
    <row r="102" spans="1:10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</row>
    <row r="103" spans="1:10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</row>
    <row r="104" spans="1:10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</row>
    <row r="105" spans="1:10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</row>
    <row r="106" spans="1:10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</row>
    <row r="107" spans="1:10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10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</row>
    <row r="109" spans="1:10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</row>
    <row r="110" spans="1:10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</row>
    <row r="111" spans="1:10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</row>
    <row r="112" spans="1:10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</row>
    <row r="113" spans="1:10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</row>
    <row r="114" spans="1:10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</row>
    <row r="115" spans="1:10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</row>
    <row r="116" spans="1:10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</row>
    <row r="117" spans="1:10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</row>
    <row r="118" spans="1:10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</row>
    <row r="119" spans="1:10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</row>
    <row r="120" spans="1:10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1:10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</row>
    <row r="122" spans="1:10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</row>
    <row r="123" spans="1:10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</row>
    <row r="124" spans="1:10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</row>
    <row r="125" spans="1:10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</row>
    <row r="126" spans="1:10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</row>
    <row r="127" spans="1:10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1:10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</row>
    <row r="129" spans="1:10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</row>
    <row r="130" spans="1:10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</row>
    <row r="131" spans="1:10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</row>
    <row r="132" spans="1:10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</row>
    <row r="133" spans="1:10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1:10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</row>
    <row r="135" spans="1:10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</row>
    <row r="136" spans="1:10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</row>
    <row r="137" spans="1:10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</row>
    <row r="138" spans="1:10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</row>
    <row r="139" spans="1:10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</row>
    <row r="140" spans="1:10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</row>
    <row r="141" spans="1:10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</row>
    <row r="142" spans="1:10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</row>
    <row r="143" spans="1:10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</row>
    <row r="144" spans="1:10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</row>
    <row r="145" spans="1:10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</row>
    <row r="146" spans="1:10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</row>
    <row r="147" spans="1:10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</row>
    <row r="148" spans="1:10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</row>
    <row r="149" spans="1:10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</row>
    <row r="150" spans="1:10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</row>
    <row r="151" spans="1:10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</row>
    <row r="152" spans="1:10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</row>
    <row r="153" spans="1:10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</row>
    <row r="154" spans="1:10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</row>
    <row r="155" spans="1:10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</row>
    <row r="156" spans="1:10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</row>
    <row r="157" spans="1:10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</row>
    <row r="158" spans="1:10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</row>
    <row r="159" spans="1:10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</row>
    <row r="160" spans="1:10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</row>
    <row r="161" spans="1:10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</row>
    <row r="162" spans="1:10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</row>
    <row r="164" spans="1:10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</row>
    <row r="165" spans="1:10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</row>
    <row r="166" spans="1:10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</row>
    <row r="167" spans="1:10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</row>
    <row r="168" spans="1:10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</row>
    <row r="169" spans="1:10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</row>
    <row r="170" spans="1:10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</row>
    <row r="171" spans="1:10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</row>
    <row r="172" spans="1:10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</row>
    <row r="173" spans="1:10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</row>
    <row r="174" spans="1:10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</row>
    <row r="175" spans="1:10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59"/>
    </row>
    <row r="176" spans="1:10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59"/>
    </row>
    <row r="177" spans="1:10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</row>
    <row r="178" spans="1:10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</row>
    <row r="179" spans="1:10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</row>
    <row r="180" spans="1:10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59"/>
    </row>
    <row r="182" spans="1:10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</row>
    <row r="183" spans="1:10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</row>
    <row r="184" spans="1:10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</row>
    <row r="185" spans="1:10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</row>
    <row r="186" spans="1:10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</row>
    <row r="187" spans="1:10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</row>
    <row r="188" spans="1:10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59"/>
    </row>
    <row r="189" spans="1:10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59"/>
    </row>
    <row r="190" spans="1:10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</row>
    <row r="191" spans="1:10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59"/>
    </row>
    <row r="192" spans="1:10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</row>
    <row r="193" spans="1:10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</row>
    <row r="194" spans="1:10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</row>
    <row r="195" spans="1:10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</row>
    <row r="196" spans="1:10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</row>
    <row r="197" spans="1:10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</row>
    <row r="198" spans="1:10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</row>
    <row r="199" spans="1:10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</row>
    <row r="200" spans="1:10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</row>
    <row r="201" spans="1:10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</row>
    <row r="202" spans="1:10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</row>
    <row r="203" spans="1:10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</row>
    <row r="204" spans="1:10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</row>
    <row r="205" spans="1:10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</row>
    <row r="206" spans="1:10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</row>
    <row r="207" spans="1:10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</row>
    <row r="208" spans="1:10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</row>
    <row r="209" spans="1:10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</row>
    <row r="210" spans="1:10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</row>
    <row r="211" spans="1:10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</row>
    <row r="212" spans="1:10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</row>
    <row r="213" spans="1:10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</row>
    <row r="214" spans="1:10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</row>
    <row r="215" spans="1:10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</row>
    <row r="216" spans="1:10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</row>
    <row r="217" spans="1:10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</row>
    <row r="218" spans="1:10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</row>
    <row r="219" spans="1:10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</row>
    <row r="220" spans="1:10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</row>
    <row r="221" spans="1:10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</row>
    <row r="222" spans="1:10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</row>
    <row r="223" spans="1:10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</row>
    <row r="224" spans="1:10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</row>
    <row r="225" spans="1:10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</row>
    <row r="226" spans="1:10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</row>
    <row r="227" spans="1:10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</row>
    <row r="228" spans="1:10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</row>
    <row r="229" spans="1:10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</row>
    <row r="230" spans="1:10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</row>
    <row r="231" spans="1:10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</row>
    <row r="232" spans="1:10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</row>
    <row r="233" spans="1:10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</row>
    <row r="234" spans="1:10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</row>
    <row r="235" spans="1:10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</row>
    <row r="236" spans="1:10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</row>
    <row r="237" spans="1:10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</row>
    <row r="238" spans="1:10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</row>
    <row r="239" spans="1:10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</row>
    <row r="240" spans="1:10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</row>
    <row r="241" spans="1:10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</row>
    <row r="242" spans="1:10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</row>
    <row r="243" spans="1:10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</row>
    <row r="244" spans="1:10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</row>
    <row r="245" spans="1:10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</row>
    <row r="246" spans="1:10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</row>
    <row r="247" spans="1:10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</row>
    <row r="248" spans="1:10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</row>
    <row r="249" spans="1:10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</row>
    <row r="250" spans="1:10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</row>
    <row r="251" spans="1:10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</row>
    <row r="252" spans="1:10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</row>
    <row r="253" spans="1:10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</row>
    <row r="254" spans="1:10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</row>
    <row r="255" spans="1:10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</row>
    <row r="256" spans="1:10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</row>
    <row r="257" spans="1:10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</row>
    <row r="258" spans="1:10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</row>
    <row r="259" spans="1:10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</row>
    <row r="260" spans="1:10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</row>
    <row r="261" spans="1:10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</row>
    <row r="262" spans="1:10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</row>
    <row r="263" spans="1:10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</row>
    <row r="264" spans="1:10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</row>
    <row r="265" spans="1:10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</row>
    <row r="266" spans="1:10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</row>
    <row r="267" spans="1:10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</row>
    <row r="268" spans="1:10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</row>
    <row r="269" spans="1:10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</row>
    <row r="270" spans="1:10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</row>
    <row r="271" spans="1:10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</row>
    <row r="272" spans="1:10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</row>
    <row r="273" spans="1:10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</row>
    <row r="274" spans="1:10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</row>
    <row r="275" spans="1:10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</row>
    <row r="276" spans="1:10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</row>
    <row r="277" spans="1:10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</row>
    <row r="278" spans="1:10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</row>
    <row r="279" spans="1:10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</row>
    <row r="280" spans="1:10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</row>
    <row r="281" spans="1:10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</row>
    <row r="282" spans="1:10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</row>
    <row r="283" spans="1:10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</row>
    <row r="284" spans="1:10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</row>
    <row r="285" spans="1:10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</row>
    <row r="286" spans="1:10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</row>
    <row r="287" spans="1:10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</row>
    <row r="288" spans="1:10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</row>
    <row r="289" spans="1:10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</row>
    <row r="290" spans="1:10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</row>
    <row r="291" spans="1:10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</row>
    <row r="292" spans="1:10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</row>
    <row r="293" spans="1:10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</row>
    <row r="294" spans="1:10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</row>
    <row r="295" spans="1:10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</row>
    <row r="296" spans="1:10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</row>
    <row r="297" spans="1:10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</row>
    <row r="298" spans="1:10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</row>
    <row r="299" spans="1:10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</row>
    <row r="300" spans="1:10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</row>
    <row r="301" spans="1:10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</row>
    <row r="302" spans="1:10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</row>
    <row r="303" spans="1:10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</row>
    <row r="304" spans="1:10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</row>
    <row r="305" spans="1:10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</row>
    <row r="306" spans="1:10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</row>
    <row r="307" spans="1:10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</row>
    <row r="308" spans="1:10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</row>
    <row r="309" spans="1:10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</row>
    <row r="310" spans="1:10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</row>
    <row r="311" spans="1:10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</row>
    <row r="312" spans="1:10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</row>
    <row r="313" spans="1:10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</row>
    <row r="314" spans="1:10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</row>
    <row r="315" spans="1:10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</row>
    <row r="316" spans="1:10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</row>
    <row r="317" spans="1:10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</row>
    <row r="318" spans="1:10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</row>
    <row r="319" spans="1:10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</row>
    <row r="320" spans="1:10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</row>
    <row r="321" spans="1:10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</row>
    <row r="322" spans="1:10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</row>
    <row r="323" spans="1:10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</row>
    <row r="324" spans="1:10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</row>
    <row r="325" spans="1:10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</row>
    <row r="326" spans="1:10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</row>
    <row r="327" spans="1:10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</row>
    <row r="328" spans="1:10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</row>
    <row r="329" spans="1:10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</row>
    <row r="330" spans="1:10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</row>
    <row r="331" spans="1:10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</row>
    <row r="332" spans="1:10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</row>
    <row r="333" spans="1:10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</row>
    <row r="334" spans="1:10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</row>
    <row r="335" spans="1:10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</row>
    <row r="336" spans="1:10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</row>
    <row r="337" spans="1:10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</row>
    <row r="338" spans="1:10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</row>
    <row r="339" spans="1:10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</row>
    <row r="340" spans="1:10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</row>
    <row r="341" spans="1:10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</row>
    <row r="342" spans="1:10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</row>
    <row r="343" spans="1:10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</row>
    <row r="344" spans="1:10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</row>
    <row r="345" spans="1:10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</row>
    <row r="346" spans="1:10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</row>
    <row r="347" spans="1:10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</row>
    <row r="348" spans="1:10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</row>
    <row r="349" spans="1:10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</row>
    <row r="350" spans="1:10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</row>
    <row r="351" spans="1:10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</row>
    <row r="352" spans="1:10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</row>
    <row r="353" spans="1:10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</row>
    <row r="354" spans="1:10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</row>
    <row r="355" spans="1:10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</row>
    <row r="356" spans="1:10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</row>
    <row r="357" spans="1:10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</row>
    <row r="358" spans="1:10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</row>
    <row r="359" spans="1:10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</row>
    <row r="360" spans="1:10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</row>
    <row r="361" spans="1:10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</row>
    <row r="362" spans="1:10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</row>
    <row r="363" spans="1:10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</row>
    <row r="364" spans="1:10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</row>
    <row r="365" spans="1:10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</row>
    <row r="366" spans="1:10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</row>
    <row r="367" spans="1:10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</row>
    <row r="368" spans="1:10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</row>
    <row r="369" spans="1:10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</row>
    <row r="370" spans="1:10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</row>
    <row r="371" spans="1:10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</row>
    <row r="372" spans="1:10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</row>
    <row r="373" spans="1:10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</row>
    <row r="374" spans="1:10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</row>
    <row r="375" spans="1:10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</row>
    <row r="376" spans="1:10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</row>
    <row r="377" spans="1:10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</row>
    <row r="378" spans="1:10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</row>
    <row r="379" spans="1:10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</row>
    <row r="380" spans="1:10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</row>
    <row r="381" spans="1:10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</row>
    <row r="382" spans="1:10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</row>
    <row r="383" spans="1:10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</row>
    <row r="384" spans="1:10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</row>
    <row r="385" spans="1:10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</row>
    <row r="386" spans="1:10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</row>
    <row r="387" spans="1:10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</row>
    <row r="388" spans="1:10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</row>
    <row r="389" spans="1:10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</row>
    <row r="390" spans="1:10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</row>
    <row r="391" spans="1:10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</row>
    <row r="392" spans="1:10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</row>
    <row r="393" spans="1:10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</row>
    <row r="394" spans="1:10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</row>
    <row r="395" spans="1:10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</row>
    <row r="396" spans="1:10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</row>
    <row r="397" spans="1:10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</row>
    <row r="398" spans="1:10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</row>
    <row r="399" spans="1:10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</row>
    <row r="400" spans="1:10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</row>
    <row r="401" spans="1:10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</row>
    <row r="402" spans="1:10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</row>
    <row r="403" spans="1:10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</row>
    <row r="404" spans="1:10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</row>
    <row r="405" spans="1:10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</row>
    <row r="406" spans="1:10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</row>
    <row r="407" spans="1:10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</row>
    <row r="408" spans="1:10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</row>
    <row r="409" spans="1:10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</row>
    <row r="410" spans="1:10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</row>
    <row r="411" spans="1:10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</row>
    <row r="412" spans="1:10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</row>
    <row r="413" spans="1:10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</row>
    <row r="414" spans="1:10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</row>
    <row r="415" spans="1:10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</row>
    <row r="416" spans="1:10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</row>
    <row r="417" spans="1:10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</row>
    <row r="418" spans="1:10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</row>
    <row r="419" spans="1:10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59"/>
    </row>
    <row r="420" spans="1:10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59"/>
    </row>
    <row r="421" spans="1:10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59"/>
    </row>
    <row r="422" spans="1:10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59"/>
    </row>
    <row r="423" spans="1:10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59"/>
    </row>
    <row r="424" spans="1:10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59"/>
    </row>
  </sheetData>
  <mergeCells count="18">
    <mergeCell ref="A31:J31"/>
    <mergeCell ref="A33:J33"/>
    <mergeCell ref="A28:B28"/>
    <mergeCell ref="A23:G23"/>
    <mergeCell ref="I23:J23"/>
    <mergeCell ref="A24:B24"/>
    <mergeCell ref="A25:J25"/>
    <mergeCell ref="A27:B27"/>
    <mergeCell ref="A22:B22"/>
    <mergeCell ref="B1:J1"/>
    <mergeCell ref="A2:J2"/>
    <mergeCell ref="A3:J3"/>
    <mergeCell ref="A17:I17"/>
    <mergeCell ref="A19:J19"/>
    <mergeCell ref="B7:I7"/>
    <mergeCell ref="A13:J13"/>
    <mergeCell ref="A15:B15"/>
    <mergeCell ref="A16:B16"/>
  </mergeCells>
  <pageMargins left="0.31496062992125984" right="0.31496062992125984" top="0.35433070866141736" bottom="0.35433070866141736" header="0.11811023622047245" footer="0.11811023622047245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8"/>
  <sheetViews>
    <sheetView zoomScaleNormal="100" workbookViewId="0">
      <selection activeCell="A17" sqref="A17:G17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55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2.5703125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x14ac:dyDescent="0.25">
      <c r="H1" s="110" t="s">
        <v>44</v>
      </c>
      <c r="I1" s="110"/>
      <c r="J1" s="110"/>
    </row>
    <row r="2" spans="1:14" x14ac:dyDescent="0.25">
      <c r="H2" s="110" t="s">
        <v>45</v>
      </c>
      <c r="I2" s="110"/>
      <c r="J2" s="110"/>
    </row>
    <row r="3" spans="1:14" s="1" customFormat="1" ht="27" customHeight="1" x14ac:dyDescent="0.25">
      <c r="A3" s="14"/>
      <c r="B3" s="111" t="s">
        <v>14</v>
      </c>
      <c r="C3" s="111"/>
      <c r="D3" s="111"/>
      <c r="E3" s="111"/>
      <c r="F3" s="111"/>
      <c r="G3" s="111"/>
      <c r="H3" s="111"/>
      <c r="I3" s="111"/>
      <c r="J3" s="111"/>
      <c r="K3" s="22"/>
    </row>
    <row r="4" spans="1:14" s="1" customFormat="1" ht="20.25" customHeight="1" x14ac:dyDescent="0.25">
      <c r="A4" s="109" t="s">
        <v>20</v>
      </c>
      <c r="B4" s="109"/>
      <c r="C4" s="109"/>
      <c r="D4" s="109"/>
      <c r="E4" s="109"/>
      <c r="F4" s="109"/>
      <c r="G4" s="109"/>
      <c r="H4" s="109"/>
      <c r="I4" s="109"/>
      <c r="J4" s="109"/>
      <c r="K4" s="22"/>
    </row>
    <row r="5" spans="1:14" s="1" customFormat="1" ht="20.25" customHeight="1" x14ac:dyDescent="0.25">
      <c r="A5" s="109" t="s">
        <v>43</v>
      </c>
      <c r="B5" s="109"/>
      <c r="C5" s="109"/>
      <c r="D5" s="109"/>
      <c r="E5" s="109"/>
      <c r="F5" s="109"/>
      <c r="G5" s="109"/>
      <c r="H5" s="109"/>
      <c r="I5" s="109"/>
      <c r="J5" s="109"/>
      <c r="K5" s="22"/>
    </row>
    <row r="6" spans="1:14" s="1" customFormat="1" ht="12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22"/>
    </row>
    <row r="7" spans="1:14" s="2" customFormat="1" ht="46.5" customHeight="1" x14ac:dyDescent="0.25">
      <c r="A7" s="15" t="s">
        <v>0</v>
      </c>
      <c r="B7" s="15" t="s">
        <v>1</v>
      </c>
      <c r="C7" s="15" t="s">
        <v>5</v>
      </c>
      <c r="D7" s="16" t="s">
        <v>2</v>
      </c>
      <c r="E7" s="15" t="s">
        <v>8</v>
      </c>
      <c r="F7" s="15" t="s">
        <v>3</v>
      </c>
      <c r="G7" s="17" t="s">
        <v>9</v>
      </c>
      <c r="H7" s="15" t="s">
        <v>6</v>
      </c>
      <c r="I7" s="6" t="s">
        <v>4</v>
      </c>
      <c r="J7" s="15" t="s">
        <v>7</v>
      </c>
      <c r="K7" s="13"/>
      <c r="L7" s="10"/>
      <c r="N7" s="10"/>
    </row>
    <row r="8" spans="1:14" s="3" customFormat="1" ht="20.2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18">
        <v>7</v>
      </c>
      <c r="H8" s="9">
        <v>8</v>
      </c>
      <c r="I8" s="5">
        <v>9</v>
      </c>
      <c r="J8" s="30">
        <v>10</v>
      </c>
      <c r="K8" s="23"/>
    </row>
    <row r="9" spans="1:14" s="3" customFormat="1" ht="20.25" customHeight="1" x14ac:dyDescent="0.25">
      <c r="A9" s="92" t="s">
        <v>18</v>
      </c>
      <c r="B9" s="103"/>
      <c r="C9" s="103"/>
      <c r="D9" s="103"/>
      <c r="E9" s="103"/>
      <c r="F9" s="103"/>
      <c r="G9" s="103"/>
      <c r="H9" s="103"/>
      <c r="I9" s="93"/>
      <c r="J9" s="30"/>
      <c r="K9" s="23"/>
    </row>
    <row r="10" spans="1:14" s="7" customFormat="1" ht="15.75" customHeight="1" x14ac:dyDescent="0.25">
      <c r="A10" s="115" t="s">
        <v>12</v>
      </c>
      <c r="B10" s="99"/>
      <c r="C10" s="99"/>
      <c r="D10" s="99"/>
      <c r="E10" s="99"/>
      <c r="F10" s="99"/>
      <c r="G10" s="99"/>
      <c r="H10" s="99"/>
      <c r="I10" s="99"/>
      <c r="J10" s="100"/>
      <c r="K10" s="25"/>
      <c r="M10" s="34"/>
    </row>
    <row r="11" spans="1:14" s="7" customFormat="1" ht="25.5" x14ac:dyDescent="0.25">
      <c r="A11" s="33">
        <v>1</v>
      </c>
      <c r="B11" s="28" t="s">
        <v>15</v>
      </c>
      <c r="C11" s="28" t="s">
        <v>11</v>
      </c>
      <c r="D11" s="28" t="s">
        <v>17</v>
      </c>
      <c r="E11" s="29">
        <v>460</v>
      </c>
      <c r="F11" s="30" t="s">
        <v>16</v>
      </c>
      <c r="G11" s="31">
        <v>1785.71</v>
      </c>
      <c r="H11" s="32">
        <f>E11*G11</f>
        <v>821426.6</v>
      </c>
      <c r="I11" s="30" t="s">
        <v>10</v>
      </c>
      <c r="J11" s="45" t="s">
        <v>31</v>
      </c>
      <c r="K11" s="25"/>
    </row>
    <row r="12" spans="1:14" s="8" customFormat="1" ht="15.75" x14ac:dyDescent="0.25">
      <c r="A12" s="92" t="s">
        <v>13</v>
      </c>
      <c r="B12" s="103"/>
      <c r="C12" s="103"/>
      <c r="D12" s="103"/>
      <c r="E12" s="103"/>
      <c r="F12" s="103"/>
      <c r="G12" s="93"/>
      <c r="H12" s="27">
        <f>SUM(H11:H11)</f>
        <v>821426.6</v>
      </c>
      <c r="I12" s="107"/>
      <c r="J12" s="107"/>
      <c r="K12" s="26"/>
      <c r="M12" s="35"/>
    </row>
    <row r="13" spans="1:14" s="8" customFormat="1" ht="18" customHeight="1" x14ac:dyDescent="0.25">
      <c r="A13" s="92" t="s">
        <v>19</v>
      </c>
      <c r="B13" s="103"/>
      <c r="C13" s="36"/>
      <c r="D13" s="36"/>
      <c r="E13" s="36"/>
      <c r="F13" s="36"/>
      <c r="G13" s="36"/>
      <c r="H13" s="41">
        <f>H12</f>
        <v>821426.6</v>
      </c>
      <c r="I13" s="42"/>
      <c r="J13" s="38"/>
      <c r="K13" s="26"/>
      <c r="M13" s="40"/>
    </row>
    <row r="14" spans="1:14" s="3" customFormat="1" ht="20.25" customHeight="1" x14ac:dyDescent="0.25">
      <c r="A14" s="92" t="s">
        <v>22</v>
      </c>
      <c r="B14" s="103"/>
      <c r="C14" s="103"/>
      <c r="D14" s="103"/>
      <c r="E14" s="103"/>
      <c r="F14" s="103"/>
      <c r="G14" s="103"/>
      <c r="H14" s="103"/>
      <c r="I14" s="93"/>
      <c r="J14" s="30"/>
      <c r="K14" s="23"/>
    </row>
    <row r="15" spans="1:14" s="8" customFormat="1" ht="15.75" x14ac:dyDescent="0.25">
      <c r="A15" s="92" t="s">
        <v>12</v>
      </c>
      <c r="B15" s="103"/>
      <c r="C15" s="103"/>
      <c r="D15" s="103"/>
      <c r="E15" s="103"/>
      <c r="F15" s="103"/>
      <c r="G15" s="103"/>
      <c r="H15" s="103"/>
      <c r="I15" s="93"/>
      <c r="J15" s="38"/>
      <c r="K15" s="26"/>
      <c r="M15" s="40"/>
    </row>
    <row r="16" spans="1:14" s="7" customFormat="1" ht="15.75" x14ac:dyDescent="0.25">
      <c r="A16" s="33">
        <v>1</v>
      </c>
      <c r="B16" s="28"/>
      <c r="C16" s="28"/>
      <c r="D16" s="28"/>
      <c r="E16" s="29"/>
      <c r="F16" s="30"/>
      <c r="G16" s="31"/>
      <c r="H16" s="32"/>
      <c r="I16" s="30"/>
      <c r="J16" s="45"/>
      <c r="K16" s="25"/>
    </row>
    <row r="17" spans="1:13" s="8" customFormat="1" ht="15.75" x14ac:dyDescent="0.25">
      <c r="A17" s="92" t="s">
        <v>13</v>
      </c>
      <c r="B17" s="103"/>
      <c r="C17" s="103"/>
      <c r="D17" s="103"/>
      <c r="E17" s="103"/>
      <c r="F17" s="103"/>
      <c r="G17" s="93"/>
      <c r="H17" s="27">
        <f>SUM(H16:H16)</f>
        <v>0</v>
      </c>
      <c r="I17" s="107"/>
      <c r="J17" s="107"/>
      <c r="K17" s="26"/>
      <c r="M17" s="35"/>
    </row>
    <row r="18" spans="1:13" s="8" customFormat="1" ht="15.75" x14ac:dyDescent="0.25">
      <c r="A18" s="92" t="s">
        <v>21</v>
      </c>
      <c r="B18" s="103"/>
      <c r="C18" s="103"/>
      <c r="D18" s="103"/>
      <c r="E18" s="103"/>
      <c r="F18" s="103"/>
      <c r="G18" s="103"/>
      <c r="H18" s="103"/>
      <c r="I18" s="93"/>
      <c r="J18" s="38"/>
      <c r="K18" s="26"/>
      <c r="M18" s="40"/>
    </row>
    <row r="19" spans="1:13" s="7" customFormat="1" ht="38.25" x14ac:dyDescent="0.25">
      <c r="A19" s="33">
        <v>1</v>
      </c>
      <c r="B19" s="28" t="s">
        <v>27</v>
      </c>
      <c r="C19" s="28" t="s">
        <v>26</v>
      </c>
      <c r="D19" s="28" t="s">
        <v>28</v>
      </c>
      <c r="E19" s="29">
        <v>60.4</v>
      </c>
      <c r="F19" s="30" t="s">
        <v>29</v>
      </c>
      <c r="G19" s="31" t="s">
        <v>30</v>
      </c>
      <c r="H19" s="32">
        <f>1947044.76/1.12</f>
        <v>1738432.8214285714</v>
      </c>
      <c r="I19" s="30"/>
      <c r="J19" s="45" t="s">
        <v>32</v>
      </c>
      <c r="K19" s="25"/>
    </row>
    <row r="20" spans="1:13" s="8" customFormat="1" ht="15.75" x14ac:dyDescent="0.25">
      <c r="A20" s="92" t="s">
        <v>23</v>
      </c>
      <c r="B20" s="103"/>
      <c r="C20" s="103"/>
      <c r="D20" s="103"/>
      <c r="E20" s="103"/>
      <c r="F20" s="103"/>
      <c r="G20" s="93"/>
      <c r="H20" s="27">
        <f>SUM(H19:H19)</f>
        <v>1738432.8214285714</v>
      </c>
      <c r="I20" s="107"/>
      <c r="J20" s="107"/>
      <c r="K20" s="26"/>
      <c r="M20" s="35"/>
    </row>
    <row r="21" spans="1:13" s="8" customFormat="1" ht="17.25" customHeight="1" x14ac:dyDescent="0.25">
      <c r="A21" s="92" t="s">
        <v>24</v>
      </c>
      <c r="B21" s="103"/>
      <c r="C21" s="36"/>
      <c r="D21" s="36"/>
      <c r="E21" s="36"/>
      <c r="F21" s="36"/>
      <c r="G21" s="37"/>
      <c r="H21" s="27">
        <f>H20</f>
        <v>1738432.8214285714</v>
      </c>
      <c r="I21" s="38"/>
      <c r="J21" s="38"/>
      <c r="K21" s="26"/>
      <c r="M21" s="40"/>
    </row>
    <row r="22" spans="1:13" ht="15.75" customHeight="1" x14ac:dyDescent="0.25">
      <c r="A22" s="112" t="s">
        <v>25</v>
      </c>
      <c r="B22" s="113"/>
      <c r="C22" s="113"/>
      <c r="D22" s="113"/>
      <c r="E22" s="113"/>
      <c r="F22" s="113"/>
      <c r="G22" s="114"/>
      <c r="H22" s="27">
        <f>H13+H21</f>
        <v>2559859.4214285715</v>
      </c>
      <c r="I22" s="30"/>
      <c r="J22" s="30"/>
    </row>
    <row r="23" spans="1:13" x14ac:dyDescent="0.25">
      <c r="A23" s="12"/>
      <c r="B23"/>
      <c r="C23"/>
      <c r="D23"/>
      <c r="E23"/>
      <c r="F23"/>
      <c r="G23"/>
      <c r="H23"/>
      <c r="I23" s="4"/>
      <c r="J23" s="43"/>
    </row>
    <row r="24" spans="1:13" x14ac:dyDescent="0.25">
      <c r="A24" s="12"/>
      <c r="B24"/>
      <c r="C24"/>
      <c r="D24"/>
      <c r="E24"/>
      <c r="F24"/>
      <c r="G24"/>
      <c r="H24"/>
    </row>
    <row r="25" spans="1:13" x14ac:dyDescent="0.25">
      <c r="A25" s="108" t="s">
        <v>33</v>
      </c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3" x14ac:dyDescent="0.25">
      <c r="A26" s="46"/>
      <c r="B26" s="47"/>
      <c r="C26" s="47"/>
      <c r="D26" s="47"/>
      <c r="E26" s="47"/>
      <c r="F26" s="47"/>
      <c r="G26" s="47"/>
      <c r="H26" s="47"/>
      <c r="I26" s="48"/>
      <c r="J26" s="49"/>
    </row>
    <row r="27" spans="1:13" x14ac:dyDescent="0.25">
      <c r="A27" s="108" t="s">
        <v>34</v>
      </c>
      <c r="B27" s="108"/>
      <c r="C27" s="108"/>
      <c r="D27" s="108"/>
      <c r="E27" s="108"/>
      <c r="F27" s="108"/>
      <c r="G27" s="108"/>
      <c r="H27" s="108"/>
      <c r="I27" s="108"/>
      <c r="J27" s="108"/>
    </row>
    <row r="28" spans="1:13" x14ac:dyDescent="0.25">
      <c r="B28"/>
      <c r="C28"/>
      <c r="D28"/>
      <c r="E28"/>
      <c r="F28"/>
      <c r="G28"/>
      <c r="H28"/>
    </row>
    <row r="29" spans="1:13" x14ac:dyDescent="0.25">
      <c r="B29"/>
      <c r="C29"/>
      <c r="D29"/>
      <c r="E29"/>
      <c r="F29"/>
      <c r="G29"/>
      <c r="H29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</sheetData>
  <sheetProtection formatCells="0" formatColumns="0" formatRows="0" insertColumns="0" insertRows="0" insertHyperlinks="0" deleteColumns="0" deleteRows="0" sort="0" autoFilter="0" pivotTables="0"/>
  <autoFilter ref="A7:J12"/>
  <mergeCells count="21">
    <mergeCell ref="A5:J5"/>
    <mergeCell ref="A27:J27"/>
    <mergeCell ref="A21:B21"/>
    <mergeCell ref="A13:B13"/>
    <mergeCell ref="H1:J1"/>
    <mergeCell ref="H2:J2"/>
    <mergeCell ref="B3:J3"/>
    <mergeCell ref="A4:J4"/>
    <mergeCell ref="A22:G22"/>
    <mergeCell ref="A9:I9"/>
    <mergeCell ref="A12:G12"/>
    <mergeCell ref="I12:J12"/>
    <mergeCell ref="A10:J10"/>
    <mergeCell ref="A15:I15"/>
    <mergeCell ref="A14:I14"/>
    <mergeCell ref="A17:G17"/>
    <mergeCell ref="I17:J17"/>
    <mergeCell ref="A18:I18"/>
    <mergeCell ref="A20:G20"/>
    <mergeCell ref="I20:J20"/>
    <mergeCell ref="A25:J25"/>
  </mergeCells>
  <printOptions horizontalCentered="1"/>
  <pageMargins left="0.19685039370078741" right="0" top="0" bottom="0" header="0" footer="0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workbookViewId="0">
      <selection activeCell="H28" sqref="H28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48.140625" style="20" customWidth="1"/>
    <col min="5" max="5" width="11.85546875" style="19" customWidth="1"/>
    <col min="6" max="6" width="10.7109375" style="19" customWidth="1"/>
    <col min="7" max="7" width="11" style="21" customWidth="1"/>
    <col min="8" max="8" width="18" style="19" customWidth="1"/>
    <col min="9" max="9" width="10.5703125" style="11" customWidth="1"/>
    <col min="10" max="10" width="14" style="44" customWidth="1"/>
    <col min="11" max="11" width="7.2851562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111" t="s">
        <v>14</v>
      </c>
      <c r="C1" s="111"/>
      <c r="D1" s="111"/>
      <c r="E1" s="111"/>
      <c r="F1" s="111"/>
      <c r="G1" s="111"/>
      <c r="H1" s="111"/>
      <c r="I1" s="111"/>
      <c r="J1" s="111"/>
      <c r="K1" s="22"/>
    </row>
    <row r="2" spans="1:14" s="1" customFormat="1" ht="20.25" customHeight="1" x14ac:dyDescent="0.25">
      <c r="A2" s="109" t="s">
        <v>20</v>
      </c>
      <c r="B2" s="109"/>
      <c r="C2" s="109"/>
      <c r="D2" s="109"/>
      <c r="E2" s="109"/>
      <c r="F2" s="109"/>
      <c r="G2" s="109"/>
      <c r="H2" s="109"/>
      <c r="I2" s="109"/>
      <c r="J2" s="109"/>
      <c r="K2" s="22"/>
    </row>
    <row r="3" spans="1:14" s="1" customFormat="1" ht="20.25" customHeight="1" x14ac:dyDescent="0.25">
      <c r="A3" s="109" t="s">
        <v>42</v>
      </c>
      <c r="B3" s="109"/>
      <c r="C3" s="109"/>
      <c r="D3" s="109"/>
      <c r="E3" s="109"/>
      <c r="F3" s="109"/>
      <c r="G3" s="109"/>
      <c r="H3" s="109"/>
      <c r="I3" s="109"/>
      <c r="J3" s="109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92" t="s">
        <v>18</v>
      </c>
      <c r="B7" s="103"/>
      <c r="C7" s="103"/>
      <c r="D7" s="103"/>
      <c r="E7" s="103"/>
      <c r="F7" s="103"/>
      <c r="G7" s="103"/>
      <c r="H7" s="103"/>
      <c r="I7" s="93"/>
      <c r="J7" s="30"/>
      <c r="K7" s="23"/>
    </row>
    <row r="8" spans="1:14" s="7" customFormat="1" ht="15.75" customHeight="1" x14ac:dyDescent="0.25">
      <c r="A8" s="115" t="s">
        <v>12</v>
      </c>
      <c r="B8" s="99"/>
      <c r="C8" s="99"/>
      <c r="D8" s="99"/>
      <c r="E8" s="99"/>
      <c r="F8" s="99"/>
      <c r="G8" s="99"/>
      <c r="H8" s="99"/>
      <c r="I8" s="99"/>
      <c r="J8" s="100"/>
      <c r="K8" s="25"/>
      <c r="M8" s="34"/>
    </row>
    <row r="9" spans="1:14" s="7" customFormat="1" ht="25.5" x14ac:dyDescent="0.25">
      <c r="A9" s="33">
        <v>1</v>
      </c>
      <c r="B9" s="28" t="s">
        <v>15</v>
      </c>
      <c r="C9" s="28" t="s">
        <v>11</v>
      </c>
      <c r="D9" s="28" t="s">
        <v>17</v>
      </c>
      <c r="E9" s="29">
        <v>460</v>
      </c>
      <c r="F9" s="30" t="s">
        <v>16</v>
      </c>
      <c r="G9" s="31">
        <v>1785.71</v>
      </c>
      <c r="H9" s="32">
        <f>E9*G9</f>
        <v>821426.6</v>
      </c>
      <c r="I9" s="30" t="s">
        <v>10</v>
      </c>
      <c r="J9" s="45" t="s">
        <v>31</v>
      </c>
      <c r="K9" s="25"/>
    </row>
    <row r="10" spans="1:14" s="8" customFormat="1" ht="15.75" x14ac:dyDescent="0.25">
      <c r="A10" s="92" t="s">
        <v>13</v>
      </c>
      <c r="B10" s="103"/>
      <c r="C10" s="103"/>
      <c r="D10" s="103"/>
      <c r="E10" s="103"/>
      <c r="F10" s="103"/>
      <c r="G10" s="93"/>
      <c r="H10" s="27">
        <f>SUM(H9:H9)</f>
        <v>821426.6</v>
      </c>
      <c r="I10" s="107"/>
      <c r="J10" s="107"/>
      <c r="K10" s="26"/>
      <c r="M10" s="35"/>
    </row>
    <row r="11" spans="1:14" s="8" customFormat="1" ht="15.75" customHeight="1" x14ac:dyDescent="0.25">
      <c r="A11" s="92" t="s">
        <v>21</v>
      </c>
      <c r="B11" s="103"/>
      <c r="C11" s="103"/>
      <c r="D11" s="103"/>
      <c r="E11" s="103"/>
      <c r="F11" s="103"/>
      <c r="G11" s="103"/>
      <c r="H11" s="103"/>
      <c r="I11" s="103"/>
      <c r="J11" s="103"/>
      <c r="L11" s="40"/>
    </row>
    <row r="12" spans="1:14" s="7" customFormat="1" ht="38.25" x14ac:dyDescent="0.25">
      <c r="A12" s="55">
        <v>1</v>
      </c>
      <c r="B12" s="50" t="s">
        <v>47</v>
      </c>
      <c r="C12" s="56" t="s">
        <v>11</v>
      </c>
      <c r="D12" s="56" t="s">
        <v>38</v>
      </c>
      <c r="E12" s="56">
        <v>1</v>
      </c>
      <c r="F12" s="56" t="s">
        <v>35</v>
      </c>
      <c r="G12" s="56" t="s">
        <v>36</v>
      </c>
      <c r="H12" s="57">
        <v>2322000</v>
      </c>
      <c r="I12" s="56" t="s">
        <v>37</v>
      </c>
      <c r="J12" s="45" t="s">
        <v>39</v>
      </c>
    </row>
    <row r="13" spans="1:14" s="8" customFormat="1" ht="15.75" x14ac:dyDescent="0.25">
      <c r="A13" s="92" t="s">
        <v>23</v>
      </c>
      <c r="B13" s="103"/>
      <c r="C13" s="103"/>
      <c r="D13" s="103"/>
      <c r="E13" s="103"/>
      <c r="F13" s="103"/>
      <c r="G13" s="93"/>
      <c r="H13" s="27">
        <f>SUM(H12:H12)</f>
        <v>2322000</v>
      </c>
      <c r="I13" s="107"/>
      <c r="J13" s="107"/>
      <c r="K13" s="26"/>
      <c r="M13" s="35"/>
    </row>
    <row r="14" spans="1:14" s="8" customFormat="1" ht="18" customHeight="1" x14ac:dyDescent="0.25">
      <c r="A14" s="92" t="s">
        <v>19</v>
      </c>
      <c r="B14" s="103"/>
      <c r="C14" s="51"/>
      <c r="D14" s="51"/>
      <c r="E14" s="51"/>
      <c r="F14" s="51"/>
      <c r="G14" s="51"/>
      <c r="H14" s="41">
        <f>H10+H13</f>
        <v>3143426.6</v>
      </c>
      <c r="I14" s="42"/>
      <c r="J14" s="54"/>
      <c r="K14" s="26"/>
      <c r="M14" s="40"/>
    </row>
    <row r="15" spans="1:14" s="3" customFormat="1" ht="20.25" customHeight="1" x14ac:dyDescent="0.25">
      <c r="A15" s="92" t="s">
        <v>22</v>
      </c>
      <c r="B15" s="103"/>
      <c r="C15" s="103"/>
      <c r="D15" s="103"/>
      <c r="E15" s="103"/>
      <c r="F15" s="103"/>
      <c r="G15" s="103"/>
      <c r="H15" s="103"/>
      <c r="I15" s="93"/>
      <c r="J15" s="30"/>
      <c r="K15" s="23"/>
    </row>
    <row r="16" spans="1:14" s="8" customFormat="1" ht="15.75" x14ac:dyDescent="0.25">
      <c r="A16" s="92" t="s">
        <v>12</v>
      </c>
      <c r="B16" s="103"/>
      <c r="C16" s="103"/>
      <c r="D16" s="103"/>
      <c r="E16" s="103"/>
      <c r="F16" s="103"/>
      <c r="G16" s="103"/>
      <c r="H16" s="103"/>
      <c r="I16" s="93"/>
      <c r="J16" s="54"/>
      <c r="K16" s="26"/>
      <c r="M16" s="40"/>
    </row>
    <row r="17" spans="1:13" s="7" customFormat="1" ht="15.75" x14ac:dyDescent="0.25">
      <c r="A17" s="33">
        <v>1</v>
      </c>
      <c r="B17" s="28"/>
      <c r="C17" s="28"/>
      <c r="D17" s="28"/>
      <c r="E17" s="29"/>
      <c r="F17" s="30"/>
      <c r="G17" s="31"/>
      <c r="H17" s="32"/>
      <c r="I17" s="30"/>
      <c r="J17" s="45"/>
      <c r="K17" s="25"/>
    </row>
    <row r="18" spans="1:13" s="8" customFormat="1" ht="15.75" x14ac:dyDescent="0.25">
      <c r="A18" s="92" t="s">
        <v>13</v>
      </c>
      <c r="B18" s="103"/>
      <c r="C18" s="103"/>
      <c r="D18" s="103"/>
      <c r="E18" s="103"/>
      <c r="F18" s="103"/>
      <c r="G18" s="93"/>
      <c r="H18" s="27">
        <f>SUM(H17:H17)</f>
        <v>0</v>
      </c>
      <c r="I18" s="107"/>
      <c r="J18" s="107"/>
      <c r="K18" s="26"/>
      <c r="M18" s="35"/>
    </row>
    <row r="19" spans="1:13" s="8" customFormat="1" ht="15.75" x14ac:dyDescent="0.25">
      <c r="A19" s="92" t="s">
        <v>21</v>
      </c>
      <c r="B19" s="103"/>
      <c r="C19" s="103"/>
      <c r="D19" s="103"/>
      <c r="E19" s="103"/>
      <c r="F19" s="103"/>
      <c r="G19" s="103"/>
      <c r="H19" s="103"/>
      <c r="I19" s="93"/>
      <c r="J19" s="54"/>
      <c r="K19" s="26"/>
      <c r="M19" s="40"/>
    </row>
    <row r="20" spans="1:13" s="7" customFormat="1" ht="38.25" x14ac:dyDescent="0.25">
      <c r="A20" s="33">
        <v>1</v>
      </c>
      <c r="B20" s="28" t="s">
        <v>27</v>
      </c>
      <c r="C20" s="28" t="s">
        <v>48</v>
      </c>
      <c r="D20" s="28" t="s">
        <v>28</v>
      </c>
      <c r="E20" s="29">
        <v>60.4</v>
      </c>
      <c r="F20" s="30" t="s">
        <v>29</v>
      </c>
      <c r="G20" s="31" t="s">
        <v>30</v>
      </c>
      <c r="H20" s="32">
        <f>1947044.76/1.12</f>
        <v>1738432.8214285714</v>
      </c>
      <c r="I20" s="30"/>
      <c r="J20" s="45" t="s">
        <v>32</v>
      </c>
      <c r="K20" s="25"/>
    </row>
    <row r="21" spans="1:13" s="7" customFormat="1" ht="38.25" x14ac:dyDescent="0.25">
      <c r="A21" s="33">
        <v>1</v>
      </c>
      <c r="B21" s="28" t="s">
        <v>40</v>
      </c>
      <c r="C21" s="28" t="s">
        <v>48</v>
      </c>
      <c r="D21" s="28" t="s">
        <v>41</v>
      </c>
      <c r="E21" s="29">
        <v>134.01</v>
      </c>
      <c r="F21" s="30" t="s">
        <v>29</v>
      </c>
      <c r="G21" s="31" t="s">
        <v>30</v>
      </c>
      <c r="H21" s="32">
        <f>(359993.74/1.12)*9</f>
        <v>2892806.8392857141</v>
      </c>
      <c r="I21" s="30"/>
      <c r="J21" s="45" t="s">
        <v>49</v>
      </c>
      <c r="K21" s="25"/>
      <c r="L21" s="7">
        <f>(H20+H21)*1.12</f>
        <v>5186988.42</v>
      </c>
    </row>
    <row r="22" spans="1:13" s="8" customFormat="1" ht="15.75" x14ac:dyDescent="0.25">
      <c r="A22" s="92" t="s">
        <v>23</v>
      </c>
      <c r="B22" s="103"/>
      <c r="C22" s="103"/>
      <c r="D22" s="103"/>
      <c r="E22" s="103"/>
      <c r="F22" s="103"/>
      <c r="G22" s="93"/>
      <c r="H22" s="27">
        <f>SUM(H20:H21)</f>
        <v>4631239.6607142854</v>
      </c>
      <c r="I22" s="107"/>
      <c r="J22" s="107"/>
      <c r="K22" s="26"/>
      <c r="M22" s="35"/>
    </row>
    <row r="23" spans="1:13" s="8" customFormat="1" ht="17.25" customHeight="1" x14ac:dyDescent="0.25">
      <c r="A23" s="92" t="s">
        <v>24</v>
      </c>
      <c r="B23" s="103"/>
      <c r="C23" s="51"/>
      <c r="D23" s="51"/>
      <c r="E23" s="51"/>
      <c r="F23" s="51"/>
      <c r="G23" s="52"/>
      <c r="H23" s="27">
        <f>H22</f>
        <v>4631239.6607142854</v>
      </c>
      <c r="I23" s="54"/>
      <c r="J23" s="54"/>
      <c r="K23" s="26"/>
      <c r="M23" s="40"/>
    </row>
    <row r="24" spans="1:13" ht="15.75" customHeight="1" x14ac:dyDescent="0.25">
      <c r="A24" s="112" t="s">
        <v>25</v>
      </c>
      <c r="B24" s="113"/>
      <c r="C24" s="113"/>
      <c r="D24" s="113"/>
      <c r="E24" s="113"/>
      <c r="F24" s="113"/>
      <c r="G24" s="114"/>
      <c r="H24" s="27">
        <f>H14+H23</f>
        <v>7774666.2607142851</v>
      </c>
      <c r="I24" s="30"/>
      <c r="J24" s="30"/>
    </row>
    <row r="25" spans="1:13" x14ac:dyDescent="0.25">
      <c r="A25" s="12"/>
      <c r="B25"/>
      <c r="C25"/>
      <c r="D25"/>
      <c r="E25"/>
      <c r="F25"/>
      <c r="G25"/>
      <c r="H25"/>
      <c r="I25" s="4"/>
      <c r="J25" s="43"/>
    </row>
    <row r="26" spans="1:13" x14ac:dyDescent="0.25">
      <c r="A26" s="12"/>
      <c r="B26"/>
      <c r="C26"/>
      <c r="D26"/>
      <c r="E26"/>
      <c r="F26"/>
      <c r="G26"/>
      <c r="H26"/>
    </row>
    <row r="27" spans="1:13" x14ac:dyDescent="0.25">
      <c r="A27" s="108" t="s">
        <v>33</v>
      </c>
      <c r="B27" s="108"/>
      <c r="C27" s="108"/>
      <c r="D27" s="108"/>
      <c r="E27" s="108"/>
      <c r="F27" s="108"/>
      <c r="G27" s="108"/>
      <c r="H27" s="108"/>
      <c r="I27" s="108"/>
      <c r="J27" s="108"/>
    </row>
    <row r="28" spans="1:13" x14ac:dyDescent="0.25">
      <c r="A28" s="53"/>
      <c r="B28" s="47"/>
      <c r="C28" s="47"/>
      <c r="D28" s="47"/>
      <c r="E28" s="47"/>
      <c r="F28" s="47"/>
      <c r="G28" s="47"/>
      <c r="H28" s="47"/>
      <c r="I28" s="48"/>
      <c r="J28" s="49"/>
    </row>
    <row r="29" spans="1:13" x14ac:dyDescent="0.25">
      <c r="A29" s="108" t="s">
        <v>34</v>
      </c>
      <c r="B29" s="108"/>
      <c r="C29" s="108"/>
      <c r="D29" s="108"/>
      <c r="E29" s="108"/>
      <c r="F29" s="108"/>
      <c r="G29" s="108"/>
      <c r="H29" s="108"/>
      <c r="I29" s="108"/>
      <c r="J29" s="108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B34"/>
      <c r="C34"/>
      <c r="D34"/>
      <c r="E34"/>
      <c r="F34"/>
      <c r="G34"/>
      <c r="H34"/>
    </row>
    <row r="35" spans="1:11" x14ac:dyDescent="0.25">
      <c r="B35"/>
      <c r="C35"/>
      <c r="D35"/>
      <c r="E35"/>
      <c r="F35"/>
      <c r="G35"/>
      <c r="H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</sheetData>
  <mergeCells count="22">
    <mergeCell ref="A23:B23"/>
    <mergeCell ref="A24:G24"/>
    <mergeCell ref="A27:J27"/>
    <mergeCell ref="A29:J29"/>
    <mergeCell ref="A3:J3"/>
    <mergeCell ref="A15:I15"/>
    <mergeCell ref="A16:I16"/>
    <mergeCell ref="A18:G18"/>
    <mergeCell ref="I18:J18"/>
    <mergeCell ref="A19:I19"/>
    <mergeCell ref="A22:G22"/>
    <mergeCell ref="I22:J22"/>
    <mergeCell ref="A10:G10"/>
    <mergeCell ref="I10:J10"/>
    <mergeCell ref="A11:J11"/>
    <mergeCell ref="A13:G13"/>
    <mergeCell ref="I13:J13"/>
    <mergeCell ref="A14:B14"/>
    <mergeCell ref="B1:J1"/>
    <mergeCell ref="A2:J2"/>
    <mergeCell ref="A7:I7"/>
    <mergeCell ref="A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workbookViewId="0">
      <selection activeCell="C12" sqref="C12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3.28515625" style="19" customWidth="1"/>
    <col min="4" max="4" width="44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1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111" t="s">
        <v>14</v>
      </c>
      <c r="C1" s="111"/>
      <c r="D1" s="111"/>
      <c r="E1" s="111"/>
      <c r="F1" s="111"/>
      <c r="G1" s="111"/>
      <c r="H1" s="111"/>
      <c r="I1" s="111"/>
      <c r="J1" s="111"/>
      <c r="K1" s="22"/>
    </row>
    <row r="2" spans="1:14" s="1" customFormat="1" ht="20.25" customHeight="1" x14ac:dyDescent="0.25">
      <c r="A2" s="109" t="s">
        <v>20</v>
      </c>
      <c r="B2" s="109"/>
      <c r="C2" s="109"/>
      <c r="D2" s="109"/>
      <c r="E2" s="109"/>
      <c r="F2" s="109"/>
      <c r="G2" s="109"/>
      <c r="H2" s="109"/>
      <c r="I2" s="109"/>
      <c r="J2" s="109"/>
      <c r="K2" s="22"/>
    </row>
    <row r="3" spans="1:14" s="1" customFormat="1" ht="20.25" customHeight="1" x14ac:dyDescent="0.25">
      <c r="A3" s="109" t="s">
        <v>46</v>
      </c>
      <c r="B3" s="109"/>
      <c r="C3" s="109"/>
      <c r="D3" s="109"/>
      <c r="E3" s="109"/>
      <c r="F3" s="109"/>
      <c r="G3" s="109"/>
      <c r="H3" s="109"/>
      <c r="I3" s="109"/>
      <c r="J3" s="109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92" t="s">
        <v>22</v>
      </c>
      <c r="B7" s="103"/>
      <c r="C7" s="103"/>
      <c r="D7" s="103"/>
      <c r="E7" s="103"/>
      <c r="F7" s="103"/>
      <c r="G7" s="103"/>
      <c r="H7" s="103"/>
      <c r="I7" s="93"/>
      <c r="J7" s="30"/>
      <c r="K7" s="23"/>
    </row>
    <row r="8" spans="1:14" s="8" customFormat="1" ht="15.75" x14ac:dyDescent="0.25">
      <c r="A8" s="92" t="s">
        <v>12</v>
      </c>
      <c r="B8" s="103"/>
      <c r="C8" s="103"/>
      <c r="D8" s="103"/>
      <c r="E8" s="103"/>
      <c r="F8" s="103"/>
      <c r="G8" s="103"/>
      <c r="H8" s="103"/>
      <c r="I8" s="93"/>
      <c r="J8" s="54"/>
      <c r="K8" s="26"/>
      <c r="M8" s="40"/>
    </row>
    <row r="9" spans="1:14" s="7" customFormat="1" ht="15.75" x14ac:dyDescent="0.25">
      <c r="A9" s="33">
        <v>1</v>
      </c>
      <c r="B9" s="28"/>
      <c r="C9" s="28"/>
      <c r="D9" s="28"/>
      <c r="E9" s="29"/>
      <c r="F9" s="30"/>
      <c r="G9" s="31"/>
      <c r="H9" s="32"/>
      <c r="I9" s="30"/>
      <c r="J9" s="45"/>
      <c r="K9" s="25"/>
    </row>
    <row r="10" spans="1:14" s="8" customFormat="1" ht="15.75" x14ac:dyDescent="0.25">
      <c r="A10" s="92" t="s">
        <v>13</v>
      </c>
      <c r="B10" s="103"/>
      <c r="C10" s="103"/>
      <c r="D10" s="103"/>
      <c r="E10" s="103"/>
      <c r="F10" s="103"/>
      <c r="G10" s="93"/>
      <c r="H10" s="27">
        <f>SUM(H9:H9)</f>
        <v>0</v>
      </c>
      <c r="I10" s="107"/>
      <c r="J10" s="107"/>
      <c r="K10" s="26"/>
      <c r="M10" s="35"/>
    </row>
    <row r="11" spans="1:14" s="8" customFormat="1" ht="15.75" x14ac:dyDescent="0.25">
      <c r="A11" s="92" t="s">
        <v>21</v>
      </c>
      <c r="B11" s="103"/>
      <c r="C11" s="103"/>
      <c r="D11" s="103"/>
      <c r="E11" s="103"/>
      <c r="F11" s="103"/>
      <c r="G11" s="103"/>
      <c r="H11" s="103"/>
      <c r="I11" s="93"/>
      <c r="J11" s="54"/>
      <c r="K11" s="26"/>
      <c r="M11" s="40"/>
    </row>
    <row r="12" spans="1:14" s="7" customFormat="1" ht="38.25" x14ac:dyDescent="0.25">
      <c r="A12" s="33">
        <v>1</v>
      </c>
      <c r="B12" s="28" t="s">
        <v>27</v>
      </c>
      <c r="C12" s="28" t="s">
        <v>26</v>
      </c>
      <c r="D12" s="28" t="s">
        <v>28</v>
      </c>
      <c r="E12" s="29">
        <v>60.4</v>
      </c>
      <c r="F12" s="30" t="s">
        <v>29</v>
      </c>
      <c r="G12" s="31" t="s">
        <v>30</v>
      </c>
      <c r="H12" s="32">
        <f>1947044.76/1.12</f>
        <v>1738432.8214285714</v>
      </c>
      <c r="I12" s="30"/>
      <c r="J12" s="45" t="s">
        <v>32</v>
      </c>
      <c r="K12" s="25"/>
    </row>
    <row r="13" spans="1:14" s="8" customFormat="1" ht="15.75" x14ac:dyDescent="0.25">
      <c r="A13" s="92" t="s">
        <v>23</v>
      </c>
      <c r="B13" s="103"/>
      <c r="C13" s="103"/>
      <c r="D13" s="103"/>
      <c r="E13" s="103"/>
      <c r="F13" s="103"/>
      <c r="G13" s="93"/>
      <c r="H13" s="27">
        <f>SUM(H12:H12)</f>
        <v>1738432.8214285714</v>
      </c>
      <c r="I13" s="107"/>
      <c r="J13" s="107"/>
      <c r="K13" s="26"/>
      <c r="M13" s="35"/>
    </row>
    <row r="14" spans="1:14" s="8" customFormat="1" ht="17.25" customHeight="1" x14ac:dyDescent="0.25">
      <c r="A14" s="92" t="s">
        <v>24</v>
      </c>
      <c r="B14" s="103"/>
      <c r="C14" s="51"/>
      <c r="D14" s="51"/>
      <c r="E14" s="51"/>
      <c r="F14" s="51"/>
      <c r="G14" s="52"/>
      <c r="H14" s="27">
        <f>H13</f>
        <v>1738432.8214285714</v>
      </c>
      <c r="I14" s="54"/>
      <c r="J14" s="54"/>
      <c r="K14" s="26"/>
      <c r="M14" s="40"/>
    </row>
    <row r="15" spans="1:14" x14ac:dyDescent="0.25">
      <c r="A15" s="12"/>
      <c r="B15"/>
      <c r="C15"/>
      <c r="D15"/>
      <c r="E15"/>
      <c r="F15"/>
      <c r="G15"/>
      <c r="H15"/>
      <c r="I15" s="4"/>
      <c r="J15" s="43"/>
    </row>
    <row r="16" spans="1:14" x14ac:dyDescent="0.25">
      <c r="A16" s="12"/>
      <c r="B16"/>
      <c r="C16"/>
      <c r="D16"/>
      <c r="E16"/>
      <c r="F16"/>
      <c r="G16"/>
      <c r="H16"/>
    </row>
    <row r="17" spans="1:11" x14ac:dyDescent="0.25">
      <c r="A17" s="108" t="s">
        <v>33</v>
      </c>
      <c r="B17" s="108"/>
      <c r="C17" s="108"/>
      <c r="D17" s="108"/>
      <c r="E17" s="108"/>
      <c r="F17" s="108"/>
      <c r="G17" s="108"/>
      <c r="H17" s="108"/>
      <c r="I17" s="108"/>
      <c r="J17" s="108"/>
    </row>
    <row r="18" spans="1:11" x14ac:dyDescent="0.25">
      <c r="A18" s="53"/>
      <c r="B18" s="47"/>
      <c r="C18" s="47"/>
      <c r="D18" s="47"/>
      <c r="E18" s="47"/>
      <c r="F18" s="47"/>
      <c r="G18" s="47"/>
      <c r="H18" s="47"/>
      <c r="I18" s="48"/>
      <c r="J18" s="49"/>
    </row>
    <row r="19" spans="1:11" x14ac:dyDescent="0.25">
      <c r="A19" s="108" t="s">
        <v>34</v>
      </c>
      <c r="B19" s="108"/>
      <c r="C19" s="108"/>
      <c r="D19" s="108"/>
      <c r="E19" s="108"/>
      <c r="F19" s="108"/>
      <c r="G19" s="108"/>
      <c r="H19" s="108"/>
      <c r="I19" s="108"/>
      <c r="J19" s="108"/>
    </row>
    <row r="20" spans="1:11" x14ac:dyDescent="0.25">
      <c r="B20"/>
      <c r="C20"/>
      <c r="D20"/>
      <c r="E20"/>
      <c r="F20"/>
      <c r="G20"/>
      <c r="H20"/>
    </row>
    <row r="21" spans="1:11" x14ac:dyDescent="0.25">
      <c r="B21"/>
      <c r="C21"/>
      <c r="D21"/>
      <c r="E21"/>
      <c r="F21"/>
      <c r="G21"/>
      <c r="H21"/>
    </row>
    <row r="22" spans="1:11" x14ac:dyDescent="0.25">
      <c r="B22"/>
      <c r="C22"/>
      <c r="D22"/>
      <c r="E22"/>
      <c r="F22"/>
      <c r="G22"/>
      <c r="H22"/>
    </row>
    <row r="23" spans="1:11" x14ac:dyDescent="0.25">
      <c r="B23"/>
      <c r="C23"/>
      <c r="D23"/>
      <c r="E23"/>
      <c r="F23"/>
      <c r="G23"/>
      <c r="H23"/>
    </row>
    <row r="24" spans="1:11" x14ac:dyDescent="0.25">
      <c r="B24"/>
      <c r="C24"/>
      <c r="D24"/>
      <c r="E24"/>
      <c r="F24"/>
      <c r="G24"/>
      <c r="H24"/>
    </row>
    <row r="25" spans="1:11" x14ac:dyDescent="0.25">
      <c r="B25"/>
      <c r="C25"/>
      <c r="D25"/>
      <c r="E25"/>
      <c r="F25"/>
      <c r="G25"/>
      <c r="H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</sheetData>
  <mergeCells count="13">
    <mergeCell ref="A17:J17"/>
    <mergeCell ref="A19:J19"/>
    <mergeCell ref="A10:G10"/>
    <mergeCell ref="I10:J10"/>
    <mergeCell ref="A11:I11"/>
    <mergeCell ref="A13:G13"/>
    <mergeCell ref="I13:J13"/>
    <mergeCell ref="A14:B14"/>
    <mergeCell ref="A7:I7"/>
    <mergeCell ref="A8:I8"/>
    <mergeCell ref="B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сентябрь</vt:lpstr>
      <vt:lpstr>Реестр 2302</vt:lpstr>
      <vt:lpstr>реестр 18.03.15</vt:lpstr>
      <vt:lpstr>на 5.01.2016</vt:lpstr>
      <vt:lpstr>сентябрь!Заголовки_для_печати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2020-02-18T02:50:37Z</dcterms:modified>
</cp:coreProperties>
</file>