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41014AEA-837C-4EF7-A84C-03FA24DBFA79}" xr6:coauthVersionLast="44" xr6:coauthVersionMax="44" xr10:uidLastSave="{00000000-0000-0000-0000-000000000000}"/>
  <bookViews>
    <workbookView xWindow="-110" yWindow="-110" windowWidth="38620" windowHeight="21220" xr2:uid="{00000000-000D-0000-FFFF-FFFF00000000}"/>
  </bookViews>
  <sheets>
    <sheet name="Лист1" sheetId="1" r:id="rId1"/>
  </sheets>
  <definedNames>
    <definedName name="_xlnm._FilterDatabase" localSheetId="0" hidden="1">Лист1!$A$7:$J$40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2" i="1" l="1"/>
  <c r="H53" i="1" l="1"/>
  <c r="H31" i="1" l="1"/>
  <c r="H30" i="1"/>
  <c r="H29" i="1"/>
  <c r="H28" i="1"/>
  <c r="H27" i="1" l="1"/>
  <c r="H26" i="1"/>
  <c r="H25" i="1"/>
  <c r="H24" i="1" l="1"/>
  <c r="H23" i="1" l="1"/>
  <c r="H21" i="1" l="1"/>
  <c r="H22" i="1"/>
  <c r="H20" i="1"/>
  <c r="H19" i="1" l="1"/>
  <c r="H18" i="1" l="1"/>
  <c r="H17" i="1"/>
  <c r="H16" i="1"/>
  <c r="H11" i="1" l="1"/>
  <c r="H12" i="1"/>
  <c r="H13" i="1"/>
  <c r="H14" i="1"/>
  <c r="H15" i="1"/>
  <c r="H33" i="1" l="1"/>
  <c r="H39" i="1"/>
  <c r="H40" i="1" l="1"/>
  <c r="H54" i="1" s="1"/>
</calcChain>
</file>

<file path=xl/sharedStrings.xml><?xml version="1.0" encoding="utf-8"?>
<sst xmlns="http://schemas.openxmlformats.org/spreadsheetml/2006/main" count="191" uniqueCount="83">
  <si>
    <t xml:space="preserve">                                                                            </t>
  </si>
  <si>
    <t>№</t>
  </si>
  <si>
    <t>Наименование</t>
  </si>
  <si>
    <t>Способ закупок/п. 3.1. Правил</t>
  </si>
  <si>
    <t>Краткая характеристика</t>
  </si>
  <si>
    <t>Коли-чество/объем</t>
  </si>
  <si>
    <t>Единица измерения</t>
  </si>
  <si>
    <t>Сумма, планируемая для закупки без учета НДС, тенге</t>
  </si>
  <si>
    <t>Товары</t>
  </si>
  <si>
    <t>Итого товары</t>
  </si>
  <si>
    <t>х</t>
  </si>
  <si>
    <t>Работы</t>
  </si>
  <si>
    <t>Итого работы</t>
  </si>
  <si>
    <t>Услуги</t>
  </si>
  <si>
    <t>Итого услуги</t>
  </si>
  <si>
    <t>Цена за единицу товара, тенге</t>
  </si>
  <si>
    <t>Месяц предоставления документов в подразделение закупок</t>
  </si>
  <si>
    <t>Всего по разделу 1:</t>
  </si>
  <si>
    <t>Реестр планируемых закупок товаров, работ, услуг на 2019 год</t>
  </si>
  <si>
    <t>Раздел 1. Закупки товаров, работ, услуг, осуществляемые способами тендера, запроса ценовых предложений.</t>
  </si>
  <si>
    <t>шт</t>
  </si>
  <si>
    <t>Запрос ценовых предложений</t>
  </si>
  <si>
    <t>Кресло</t>
  </si>
  <si>
    <t>Шкаф офисный</t>
  </si>
  <si>
    <t>Шкаф гардеробный</t>
  </si>
  <si>
    <t>Тумба мобильная</t>
  </si>
  <si>
    <t>Стол офисный для сотрудника</t>
  </si>
  <si>
    <t>9</t>
  </si>
  <si>
    <t>июнь</t>
  </si>
  <si>
    <t>Стол офисный для сотрудника. Подробная характеристика, согласно технической  спецификации.</t>
  </si>
  <si>
    <t>Тумба мобильная. Подробная характеристика, согласно технической  спецификации.</t>
  </si>
  <si>
    <t>Шкаф гардеробный. Подробная характеристика, согласно технической  спецификации.</t>
  </si>
  <si>
    <t>Шкаф офисный. Подробная характеристика, согласно технической  спецификации.</t>
  </si>
  <si>
    <t>Кресло офисное для сотрудника. Подробная характеристика, согласно технической  спецификации.</t>
  </si>
  <si>
    <t>Шкаф картотека</t>
  </si>
  <si>
    <t>Шкаф картотека. Подробная характеристика согласно технической спецификации</t>
  </si>
  <si>
    <t>Шкаф металлический</t>
  </si>
  <si>
    <t>Шкаф металлический. Подробная характеристика согласно технической спецификации</t>
  </si>
  <si>
    <t>Сейф</t>
  </si>
  <si>
    <t>Сейф офисный. Подробная характеристика согласно технической спецификации</t>
  </si>
  <si>
    <t>Автомобиль легковой. Подробная характеристка согласно технической спецификации.</t>
  </si>
  <si>
    <t>Тендер</t>
  </si>
  <si>
    <t xml:space="preserve">Автомобиль легковой </t>
  </si>
  <si>
    <t>комплект</t>
  </si>
  <si>
    <t>июль</t>
  </si>
  <si>
    <t>Моноблок (тип I)</t>
  </si>
  <si>
    <t>Моноблок (тип I). Подробная характеристика согласно технической спецификации</t>
  </si>
  <si>
    <t>Моноблок (тип II)</t>
  </si>
  <si>
    <t>Моноблок (тип II). Подробная характеристика согласно технической спецификации</t>
  </si>
  <si>
    <t>Мобильная рабочая станция - ноутбук</t>
  </si>
  <si>
    <t>Мобильная рабочая станция - ноутбук. Подробная характеристка согласно технической спецификации.</t>
  </si>
  <si>
    <t>Комплект канцелярских товаров</t>
  </si>
  <si>
    <t>Комплект канцелярских товаров. Подробная характеристка согласно технической спецификации.</t>
  </si>
  <si>
    <t>Комплект мягкой мебели для руководителя</t>
  </si>
  <si>
    <t>Комплект мягкой мебели для руководителя. Подробная характеристка согласно технической спецификации.</t>
  </si>
  <si>
    <t>IP Телефонный аппарат для сотрудников Тип - 1</t>
  </si>
  <si>
    <t>IP Телефонный аппарат для сотрудников Тип - 2</t>
  </si>
  <si>
    <t>IP Телефонный аппарат для сотрудников Тип - 3</t>
  </si>
  <si>
    <t>IP Телефонный аппарат для сотрудников Тип - 1.  Подробная характеристка согласно технической спецификации.</t>
  </si>
  <si>
    <t>IP Телефонный аппарат для сотрудников Тип - 2. Подробная характеристка согласно технической спецификации.</t>
  </si>
  <si>
    <t>IP Телефонный аппарат для сотрудников Тип - 3. Подробная характеристка согласно технической спецификации.</t>
  </si>
  <si>
    <t>Многофункциональное устройство. Тип 1</t>
  </si>
  <si>
    <t>Многофункциональное устройство. Тип 1. Подробная характеристка согласно технической спецификации.</t>
  </si>
  <si>
    <t>Многофункциональное устройство. Тип 2</t>
  </si>
  <si>
    <t>Многофункциональное устройство. Тип 2. Подробная характеристка согласно технической спецификации.</t>
  </si>
  <si>
    <t>Цветное многофункциональное устройство</t>
  </si>
  <si>
    <t>Цветное многофункциональное устройство. Подробная характеристка согласно технической спецификации.</t>
  </si>
  <si>
    <t>Принтер локальный</t>
  </si>
  <si>
    <t>Принтер, локальный, лазерный, черно белый. Подробная характеристка согласно технической спецификации.</t>
  </si>
  <si>
    <t>(по состоянию на 16.07.2019 года)</t>
  </si>
  <si>
    <t>Раздел 2. Закупки товаров, работ, услуг, осуществляемые в соответствии с подпунктом 3.1. Правил.</t>
  </si>
  <si>
    <t>Доступ к базе резюме соискателей на сайте HH.KZ на 30 дней</t>
  </si>
  <si>
    <t>п.п.11 п.3.1.</t>
  </si>
  <si>
    <t>услуга</t>
  </si>
  <si>
    <t>Всего по разделу 2:</t>
  </si>
  <si>
    <t>Всего по разделам 1 и 2:</t>
  </si>
  <si>
    <t>Услуги информационной системы "Параграф"</t>
  </si>
  <si>
    <t>п.п.4 п.3.1.</t>
  </si>
  <si>
    <t>Дизайн проекта офиского помещения</t>
  </si>
  <si>
    <t>п.п.6 п.3.1.</t>
  </si>
  <si>
    <t>Дизайн проекта офиского помещения. Подробная характеристка согласно технической спецификации.</t>
  </si>
  <si>
    <t>Возмещение расходов по услугам связи</t>
  </si>
  <si>
    <t>п.п.3 п.3.1.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</si>
</sst>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_р_._-;\-* #,##0.00_р_._-;_-* &quot;-&quot;??_р_.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610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1"/>
      <color indexed="63"/>
      <name val="Calibri"/>
      <family val="2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165" fontId="4" fillId="0" borderId="0" applyFont="0" applyFill="0" applyBorder="0" applyAlignment="0" applyProtection="0"/>
    <xf numFmtId="0" fontId="3" fillId="0" borderId="0"/>
    <xf numFmtId="0" fontId="4" fillId="0" borderId="0"/>
    <xf numFmtId="165" fontId="5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65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0" borderId="0"/>
    <xf numFmtId="0" fontId="9" fillId="0" borderId="0"/>
    <xf numFmtId="0" fontId="2" fillId="0" borderId="0"/>
    <xf numFmtId="165" fontId="5" fillId="0" borderId="0" applyFont="0" applyFill="0" applyBorder="0" applyAlignment="0" applyProtection="0"/>
    <xf numFmtId="0" fontId="2" fillId="0" borderId="0"/>
    <xf numFmtId="165" fontId="5" fillId="0" borderId="0" applyFont="0" applyFill="0" applyBorder="0" applyAlignment="0" applyProtection="0"/>
    <xf numFmtId="0" fontId="1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</cellStyleXfs>
  <cellXfs count="46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4" fontId="10" fillId="2" borderId="3" xfId="1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 wrapText="1"/>
    </xf>
    <xf numFmtId="17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3" fontId="13" fillId="2" borderId="1" xfId="2" applyNumberFormat="1" applyFont="1" applyFill="1" applyBorder="1" applyAlignment="1">
      <alignment horizontal="center" vertical="center" wrapText="1"/>
    </xf>
    <xf numFmtId="3" fontId="6" fillId="2" borderId="10" xfId="13" applyNumberFormat="1" applyFont="1" applyFill="1" applyBorder="1" applyAlignment="1">
      <alignment horizontal="center" vertical="center" wrapText="1"/>
    </xf>
    <xf numFmtId="0" fontId="16" fillId="2" borderId="1" xfId="18" applyFont="1" applyFill="1" applyBorder="1" applyAlignment="1">
      <alignment horizontal="center" vertical="center" wrapText="1"/>
    </xf>
    <xf numFmtId="3" fontId="16" fillId="2" borderId="1" xfId="2" applyNumberFormat="1" applyFont="1" applyFill="1" applyBorder="1" applyAlignment="1">
      <alignment horizontal="center" vertical="center" wrapText="1"/>
    </xf>
    <xf numFmtId="17" fontId="15" fillId="2" borderId="1" xfId="0" applyNumberFormat="1" applyFont="1" applyFill="1" applyBorder="1" applyAlignment="1">
      <alignment horizontal="center" vertical="center" wrapText="1"/>
    </xf>
    <xf numFmtId="3" fontId="16" fillId="2" borderId="1" xfId="18" applyNumberFormat="1" applyFont="1" applyFill="1" applyBorder="1" applyAlignment="1">
      <alignment horizontal="center" vertical="center" wrapText="1"/>
    </xf>
    <xf numFmtId="3" fontId="16" fillId="2" borderId="1" xfId="25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4" fontId="6" fillId="2" borderId="3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49" fontId="10" fillId="2" borderId="7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3" fontId="16" fillId="2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</cellXfs>
  <cellStyles count="27">
    <cellStyle name="Normal 2" xfId="11" xr:uid="{00000000-0005-0000-0000-000000000000}"/>
    <cellStyle name="Normal 2 5" xfId="6" xr:uid="{00000000-0005-0000-0000-000001000000}"/>
    <cellStyle name="Normal 2 5 2" xfId="24" xr:uid="{00000000-0005-0000-0000-000002000000}"/>
    <cellStyle name="Normal 3" xfId="10" xr:uid="{00000000-0005-0000-0000-000003000000}"/>
    <cellStyle name="Normal 4 2" xfId="3" xr:uid="{00000000-0005-0000-0000-000004000000}"/>
    <cellStyle name="Normal 4 2 2 3" xfId="21" xr:uid="{00000000-0005-0000-0000-000005000000}"/>
    <cellStyle name="Обычный" xfId="0" builtinId="0"/>
    <cellStyle name="Обычный 12" xfId="2" xr:uid="{00000000-0005-0000-0000-000007000000}"/>
    <cellStyle name="Обычный 12 2" xfId="12" xr:uid="{00000000-0005-0000-0000-000008000000}"/>
    <cellStyle name="Обычный 12 2 2" xfId="25" xr:uid="{00000000-0005-0000-0000-000009000000}"/>
    <cellStyle name="Обычный 12 3" xfId="19" xr:uid="{00000000-0005-0000-0000-00000A000000}"/>
    <cellStyle name="Обычный 15" xfId="14" xr:uid="{00000000-0005-0000-0000-00000B000000}"/>
    <cellStyle name="Обычный 15 2" xfId="20" xr:uid="{00000000-0005-0000-0000-00000C000000}"/>
    <cellStyle name="Обычный 2" xfId="18" xr:uid="{00000000-0005-0000-0000-00000D000000}"/>
    <cellStyle name="Обычный 2 2 5" xfId="7" xr:uid="{00000000-0005-0000-0000-00000E000000}"/>
    <cellStyle name="Обычный 2 6" xfId="5" xr:uid="{00000000-0005-0000-0000-00000F000000}"/>
    <cellStyle name="Обычный 2 6 2" xfId="23" xr:uid="{00000000-0005-0000-0000-000010000000}"/>
    <cellStyle name="Обычный 4 2" xfId="16" xr:uid="{00000000-0005-0000-0000-000011000000}"/>
    <cellStyle name="Финансовый" xfId="1" builtinId="3"/>
    <cellStyle name="Финансовый 10" xfId="4" xr:uid="{00000000-0005-0000-0000-000013000000}"/>
    <cellStyle name="Финансовый 10 2" xfId="8" xr:uid="{00000000-0005-0000-0000-000014000000}"/>
    <cellStyle name="Финансовый 12" xfId="15" xr:uid="{00000000-0005-0000-0000-000015000000}"/>
    <cellStyle name="Финансовый 2" xfId="17" xr:uid="{00000000-0005-0000-0000-000016000000}"/>
    <cellStyle name="Финансовый 2 2" xfId="26" xr:uid="{00000000-0005-0000-0000-000017000000}"/>
    <cellStyle name="Финансовый 3" xfId="22" xr:uid="{00000000-0005-0000-0000-000018000000}"/>
    <cellStyle name="Финансовый 7" xfId="13" xr:uid="{00000000-0005-0000-0000-000019000000}"/>
    <cellStyle name="Хороший 3" xfId="9" xr:uid="{00000000-0005-0000-0000-00001A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H54"/>
  <sheetViews>
    <sheetView tabSelected="1" zoomScale="70" zoomScaleNormal="70" workbookViewId="0">
      <pane ySplit="7" topLeftCell="A23" activePane="bottomLeft" state="frozen"/>
      <selection pane="bottomLeft" activeCell="L48" sqref="L48"/>
    </sheetView>
  </sheetViews>
  <sheetFormatPr defaultColWidth="9.1796875" defaultRowHeight="14" x14ac:dyDescent="0.3"/>
  <cols>
    <col min="1" max="1" width="5" style="3" customWidth="1"/>
    <col min="2" max="2" width="34.7265625" style="4" customWidth="1"/>
    <col min="3" max="3" width="20.54296875" style="3" customWidth="1"/>
    <col min="4" max="4" width="60.54296875" style="3" customWidth="1"/>
    <col min="5" max="5" width="14.54296875" style="3" customWidth="1"/>
    <col min="6" max="6" width="19.54296875" style="3" customWidth="1"/>
    <col min="7" max="7" width="17.453125" style="6" customWidth="1"/>
    <col min="8" max="8" width="23.7265625" style="6" customWidth="1"/>
    <col min="9" max="9" width="30.453125" style="3" customWidth="1"/>
    <col min="10" max="10" width="11.26953125" style="3" customWidth="1"/>
    <col min="11" max="11" width="12" style="3" customWidth="1"/>
    <col min="12" max="12" width="12.7265625" style="3" customWidth="1"/>
    <col min="13" max="16384" width="9.1796875" style="3"/>
  </cols>
  <sheetData>
    <row r="3" spans="1:9" x14ac:dyDescent="0.3">
      <c r="A3" s="32" t="s">
        <v>18</v>
      </c>
      <c r="B3" s="32"/>
      <c r="C3" s="32"/>
      <c r="D3" s="32"/>
      <c r="E3" s="32"/>
      <c r="F3" s="32"/>
      <c r="G3" s="32"/>
      <c r="H3" s="32"/>
    </row>
    <row r="4" spans="1:9" x14ac:dyDescent="0.3">
      <c r="A4" s="32"/>
      <c r="B4" s="32"/>
      <c r="C4" s="32"/>
      <c r="D4" s="32"/>
      <c r="E4" s="32"/>
      <c r="F4" s="32"/>
      <c r="G4" s="32"/>
      <c r="H4" s="32"/>
    </row>
    <row r="5" spans="1:9" x14ac:dyDescent="0.3">
      <c r="A5" s="37" t="s">
        <v>0</v>
      </c>
      <c r="D5" s="33" t="s">
        <v>69</v>
      </c>
      <c r="E5" s="33"/>
    </row>
    <row r="6" spans="1:9" x14ac:dyDescent="0.3">
      <c r="A6" s="37"/>
      <c r="D6" s="2"/>
      <c r="E6" s="2"/>
    </row>
    <row r="7" spans="1:9" ht="42" x14ac:dyDescent="0.3">
      <c r="A7" s="10" t="s">
        <v>1</v>
      </c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7" t="s">
        <v>15</v>
      </c>
      <c r="H7" s="7" t="s">
        <v>7</v>
      </c>
      <c r="I7" s="10" t="s">
        <v>16</v>
      </c>
    </row>
    <row r="8" spans="1:9" x14ac:dyDescent="0.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2" t="s">
        <v>27</v>
      </c>
    </row>
    <row r="9" spans="1:9" x14ac:dyDescent="0.3">
      <c r="A9" s="34" t="s">
        <v>19</v>
      </c>
      <c r="B9" s="35"/>
      <c r="C9" s="35"/>
      <c r="D9" s="35"/>
      <c r="E9" s="35"/>
      <c r="F9" s="35"/>
      <c r="G9" s="35"/>
      <c r="H9" s="35"/>
      <c r="I9" s="36"/>
    </row>
    <row r="10" spans="1:9" s="39" customFormat="1" ht="15.75" customHeight="1" x14ac:dyDescent="0.35">
      <c r="A10" s="38" t="s">
        <v>8</v>
      </c>
      <c r="B10" s="38"/>
      <c r="C10" s="38"/>
      <c r="D10" s="38"/>
      <c r="E10" s="38"/>
      <c r="F10" s="38"/>
      <c r="G10" s="38"/>
      <c r="H10" s="38"/>
      <c r="I10" s="38"/>
    </row>
    <row r="11" spans="1:9" s="39" customFormat="1" ht="31" x14ac:dyDescent="0.35">
      <c r="A11" s="1">
        <v>1</v>
      </c>
      <c r="B11" s="20" t="s">
        <v>26</v>
      </c>
      <c r="C11" s="21" t="s">
        <v>21</v>
      </c>
      <c r="D11" s="20" t="s">
        <v>29</v>
      </c>
      <c r="E11" s="23">
        <v>55</v>
      </c>
      <c r="F11" s="23" t="s">
        <v>20</v>
      </c>
      <c r="G11" s="40">
        <v>36803.571428571428</v>
      </c>
      <c r="H11" s="40">
        <f t="shared" ref="H11:H15" si="0">E11*G11</f>
        <v>2024196.4285714284</v>
      </c>
      <c r="I11" s="22" t="s">
        <v>28</v>
      </c>
    </row>
    <row r="12" spans="1:9" s="39" customFormat="1" ht="31" x14ac:dyDescent="0.35">
      <c r="A12" s="1">
        <v>2</v>
      </c>
      <c r="B12" s="20" t="s">
        <v>22</v>
      </c>
      <c r="C12" s="21" t="s">
        <v>21</v>
      </c>
      <c r="D12" s="20" t="s">
        <v>33</v>
      </c>
      <c r="E12" s="23">
        <v>55</v>
      </c>
      <c r="F12" s="23" t="s">
        <v>20</v>
      </c>
      <c r="G12" s="40">
        <v>24075.892857142855</v>
      </c>
      <c r="H12" s="40">
        <f t="shared" si="0"/>
        <v>1324174.107142857</v>
      </c>
      <c r="I12" s="22" t="s">
        <v>28</v>
      </c>
    </row>
    <row r="13" spans="1:9" s="39" customFormat="1" ht="31" x14ac:dyDescent="0.35">
      <c r="A13" s="1">
        <v>3</v>
      </c>
      <c r="B13" s="20" t="s">
        <v>23</v>
      </c>
      <c r="C13" s="21" t="s">
        <v>21</v>
      </c>
      <c r="D13" s="20" t="s">
        <v>32</v>
      </c>
      <c r="E13" s="23">
        <v>20</v>
      </c>
      <c r="F13" s="23" t="s">
        <v>20</v>
      </c>
      <c r="G13" s="40">
        <v>85651.78571428571</v>
      </c>
      <c r="H13" s="40">
        <f t="shared" si="0"/>
        <v>1713035.7142857141</v>
      </c>
      <c r="I13" s="22" t="s">
        <v>28</v>
      </c>
    </row>
    <row r="14" spans="1:9" s="39" customFormat="1" ht="31" x14ac:dyDescent="0.35">
      <c r="A14" s="1">
        <v>4</v>
      </c>
      <c r="B14" s="20" t="s">
        <v>24</v>
      </c>
      <c r="C14" s="21" t="s">
        <v>21</v>
      </c>
      <c r="D14" s="20" t="s">
        <v>31</v>
      </c>
      <c r="E14" s="23">
        <v>20</v>
      </c>
      <c r="F14" s="23" t="s">
        <v>20</v>
      </c>
      <c r="G14" s="40">
        <v>68883.928571428565</v>
      </c>
      <c r="H14" s="40">
        <f t="shared" si="0"/>
        <v>1377678.5714285714</v>
      </c>
      <c r="I14" s="22" t="s">
        <v>28</v>
      </c>
    </row>
    <row r="15" spans="1:9" s="39" customFormat="1" ht="31" x14ac:dyDescent="0.35">
      <c r="A15" s="1">
        <v>5</v>
      </c>
      <c r="B15" s="20" t="s">
        <v>25</v>
      </c>
      <c r="C15" s="21" t="s">
        <v>21</v>
      </c>
      <c r="D15" s="20" t="s">
        <v>30</v>
      </c>
      <c r="E15" s="23">
        <v>60</v>
      </c>
      <c r="F15" s="23" t="s">
        <v>20</v>
      </c>
      <c r="G15" s="40">
        <v>36098.214285714283</v>
      </c>
      <c r="H15" s="40">
        <f t="shared" si="0"/>
        <v>2165892.8571428568</v>
      </c>
      <c r="I15" s="22" t="s">
        <v>28</v>
      </c>
    </row>
    <row r="16" spans="1:9" s="39" customFormat="1" ht="31" x14ac:dyDescent="0.35">
      <c r="A16" s="1">
        <v>6</v>
      </c>
      <c r="B16" s="20" t="s">
        <v>34</v>
      </c>
      <c r="C16" s="21" t="s">
        <v>21</v>
      </c>
      <c r="D16" s="20" t="s">
        <v>35</v>
      </c>
      <c r="E16" s="23">
        <v>1</v>
      </c>
      <c r="F16" s="23" t="s">
        <v>20</v>
      </c>
      <c r="G16" s="40">
        <v>52716</v>
      </c>
      <c r="H16" s="40">
        <f t="shared" ref="H16:H23" si="1">E16*G16</f>
        <v>52716</v>
      </c>
      <c r="I16" s="22" t="s">
        <v>28</v>
      </c>
    </row>
    <row r="17" spans="1:9" s="39" customFormat="1" ht="31" x14ac:dyDescent="0.35">
      <c r="A17" s="1">
        <v>7</v>
      </c>
      <c r="B17" s="20" t="s">
        <v>36</v>
      </c>
      <c r="C17" s="21" t="s">
        <v>21</v>
      </c>
      <c r="D17" s="20" t="s">
        <v>37</v>
      </c>
      <c r="E17" s="23">
        <v>3</v>
      </c>
      <c r="F17" s="23" t="s">
        <v>20</v>
      </c>
      <c r="G17" s="40">
        <v>55685</v>
      </c>
      <c r="H17" s="40">
        <f t="shared" si="1"/>
        <v>167055</v>
      </c>
      <c r="I17" s="22" t="s">
        <v>28</v>
      </c>
    </row>
    <row r="18" spans="1:9" s="39" customFormat="1" ht="31" x14ac:dyDescent="0.35">
      <c r="A18" s="1">
        <v>8</v>
      </c>
      <c r="B18" s="20" t="s">
        <v>38</v>
      </c>
      <c r="C18" s="21" t="s">
        <v>21</v>
      </c>
      <c r="D18" s="20" t="s">
        <v>39</v>
      </c>
      <c r="E18" s="23">
        <v>2</v>
      </c>
      <c r="F18" s="23" t="s">
        <v>20</v>
      </c>
      <c r="G18" s="40">
        <v>84911</v>
      </c>
      <c r="H18" s="40">
        <f t="shared" si="1"/>
        <v>169822</v>
      </c>
      <c r="I18" s="22" t="s">
        <v>28</v>
      </c>
    </row>
    <row r="19" spans="1:9" s="39" customFormat="1" ht="31" x14ac:dyDescent="0.35">
      <c r="A19" s="1">
        <v>9</v>
      </c>
      <c r="B19" s="20" t="s">
        <v>42</v>
      </c>
      <c r="C19" s="21" t="s">
        <v>41</v>
      </c>
      <c r="D19" s="20" t="s">
        <v>40</v>
      </c>
      <c r="E19" s="23">
        <v>1</v>
      </c>
      <c r="F19" s="23" t="s">
        <v>20</v>
      </c>
      <c r="G19" s="40">
        <v>12817009</v>
      </c>
      <c r="H19" s="40">
        <f t="shared" si="1"/>
        <v>12817009</v>
      </c>
      <c r="I19" s="22" t="s">
        <v>28</v>
      </c>
    </row>
    <row r="20" spans="1:9" s="39" customFormat="1" ht="31" x14ac:dyDescent="0.35">
      <c r="A20" s="1">
        <v>10</v>
      </c>
      <c r="B20" s="20" t="s">
        <v>45</v>
      </c>
      <c r="C20" s="21" t="s">
        <v>21</v>
      </c>
      <c r="D20" s="20" t="s">
        <v>46</v>
      </c>
      <c r="E20" s="23">
        <v>4</v>
      </c>
      <c r="F20" s="23" t="s">
        <v>43</v>
      </c>
      <c r="G20" s="40">
        <v>655200</v>
      </c>
      <c r="H20" s="40">
        <f t="shared" si="1"/>
        <v>2620800</v>
      </c>
      <c r="I20" s="22" t="s">
        <v>44</v>
      </c>
    </row>
    <row r="21" spans="1:9" s="39" customFormat="1" ht="31" x14ac:dyDescent="0.35">
      <c r="A21" s="1">
        <v>11</v>
      </c>
      <c r="B21" s="20" t="s">
        <v>47</v>
      </c>
      <c r="C21" s="21" t="s">
        <v>21</v>
      </c>
      <c r="D21" s="20" t="s">
        <v>48</v>
      </c>
      <c r="E21" s="23">
        <v>21</v>
      </c>
      <c r="F21" s="23" t="s">
        <v>43</v>
      </c>
      <c r="G21" s="40">
        <v>599991</v>
      </c>
      <c r="H21" s="40">
        <f t="shared" si="1"/>
        <v>12599811</v>
      </c>
      <c r="I21" s="22" t="s">
        <v>44</v>
      </c>
    </row>
    <row r="22" spans="1:9" s="39" customFormat="1" ht="31" x14ac:dyDescent="0.35">
      <c r="A22" s="1">
        <v>12</v>
      </c>
      <c r="B22" s="20" t="s">
        <v>49</v>
      </c>
      <c r="C22" s="21" t="s">
        <v>21</v>
      </c>
      <c r="D22" s="20" t="s">
        <v>50</v>
      </c>
      <c r="E22" s="23">
        <v>10</v>
      </c>
      <c r="F22" s="23" t="s">
        <v>43</v>
      </c>
      <c r="G22" s="40">
        <v>1235813</v>
      </c>
      <c r="H22" s="40">
        <f t="shared" si="1"/>
        <v>12358130</v>
      </c>
      <c r="I22" s="22" t="s">
        <v>44</v>
      </c>
    </row>
    <row r="23" spans="1:9" s="39" customFormat="1" ht="31" x14ac:dyDescent="0.35">
      <c r="A23" s="1">
        <v>13</v>
      </c>
      <c r="B23" s="20" t="s">
        <v>51</v>
      </c>
      <c r="C23" s="21" t="s">
        <v>21</v>
      </c>
      <c r="D23" s="20" t="s">
        <v>52</v>
      </c>
      <c r="E23" s="23">
        <v>1</v>
      </c>
      <c r="F23" s="23" t="s">
        <v>43</v>
      </c>
      <c r="G23" s="40">
        <v>1300427.68</v>
      </c>
      <c r="H23" s="40">
        <f t="shared" si="1"/>
        <v>1300427.68</v>
      </c>
      <c r="I23" s="22" t="s">
        <v>44</v>
      </c>
    </row>
    <row r="24" spans="1:9" s="39" customFormat="1" ht="31" x14ac:dyDescent="0.35">
      <c r="A24" s="1">
        <v>14</v>
      </c>
      <c r="B24" s="20" t="s">
        <v>53</v>
      </c>
      <c r="C24" s="21" t="s">
        <v>21</v>
      </c>
      <c r="D24" s="20" t="s">
        <v>54</v>
      </c>
      <c r="E24" s="23">
        <v>3</v>
      </c>
      <c r="F24" s="23" t="s">
        <v>43</v>
      </c>
      <c r="G24" s="40">
        <v>285715</v>
      </c>
      <c r="H24" s="40">
        <f t="shared" ref="H24:H26" si="2">E24*G24</f>
        <v>857145</v>
      </c>
      <c r="I24" s="22" t="s">
        <v>44</v>
      </c>
    </row>
    <row r="25" spans="1:9" s="39" customFormat="1" ht="50.25" customHeight="1" x14ac:dyDescent="0.35">
      <c r="A25" s="1">
        <v>15</v>
      </c>
      <c r="B25" s="20" t="s">
        <v>55</v>
      </c>
      <c r="C25" s="21" t="s">
        <v>21</v>
      </c>
      <c r="D25" s="20" t="s">
        <v>58</v>
      </c>
      <c r="E25" s="23">
        <v>31</v>
      </c>
      <c r="F25" s="23" t="s">
        <v>20</v>
      </c>
      <c r="G25" s="40">
        <v>15600</v>
      </c>
      <c r="H25" s="40">
        <f t="shared" si="2"/>
        <v>483600</v>
      </c>
      <c r="I25" s="22" t="s">
        <v>44</v>
      </c>
    </row>
    <row r="26" spans="1:9" s="39" customFormat="1" ht="50.25" customHeight="1" x14ac:dyDescent="0.35">
      <c r="A26" s="1">
        <v>16</v>
      </c>
      <c r="B26" s="20" t="s">
        <v>56</v>
      </c>
      <c r="C26" s="21" t="s">
        <v>21</v>
      </c>
      <c r="D26" s="20" t="s">
        <v>59</v>
      </c>
      <c r="E26" s="23">
        <v>2</v>
      </c>
      <c r="F26" s="23" t="s">
        <v>20</v>
      </c>
      <c r="G26" s="40">
        <v>192411</v>
      </c>
      <c r="H26" s="40">
        <f t="shared" si="2"/>
        <v>384822</v>
      </c>
      <c r="I26" s="22" t="s">
        <v>44</v>
      </c>
    </row>
    <row r="27" spans="1:9" s="39" customFormat="1" ht="50.25" customHeight="1" x14ac:dyDescent="0.35">
      <c r="A27" s="1">
        <v>17</v>
      </c>
      <c r="B27" s="20" t="s">
        <v>57</v>
      </c>
      <c r="C27" s="21" t="s">
        <v>21</v>
      </c>
      <c r="D27" s="20" t="s">
        <v>60</v>
      </c>
      <c r="E27" s="23">
        <v>2</v>
      </c>
      <c r="F27" s="23" t="s">
        <v>20</v>
      </c>
      <c r="G27" s="40">
        <v>28582</v>
      </c>
      <c r="H27" s="40">
        <f t="shared" ref="H27:H31" si="3">E27*G27</f>
        <v>57164</v>
      </c>
      <c r="I27" s="22" t="s">
        <v>44</v>
      </c>
    </row>
    <row r="28" spans="1:9" s="39" customFormat="1" ht="31" x14ac:dyDescent="0.35">
      <c r="A28" s="1">
        <v>18</v>
      </c>
      <c r="B28" s="20" t="s">
        <v>61</v>
      </c>
      <c r="C28" s="21" t="s">
        <v>21</v>
      </c>
      <c r="D28" s="20" t="s">
        <v>62</v>
      </c>
      <c r="E28" s="23">
        <v>2</v>
      </c>
      <c r="F28" s="23" t="s">
        <v>20</v>
      </c>
      <c r="G28" s="40">
        <v>67732</v>
      </c>
      <c r="H28" s="40">
        <f t="shared" si="3"/>
        <v>135464</v>
      </c>
      <c r="I28" s="22" t="s">
        <v>44</v>
      </c>
    </row>
    <row r="29" spans="1:9" s="39" customFormat="1" ht="31" x14ac:dyDescent="0.35">
      <c r="A29" s="1">
        <v>19</v>
      </c>
      <c r="B29" s="20" t="s">
        <v>63</v>
      </c>
      <c r="C29" s="21" t="s">
        <v>21</v>
      </c>
      <c r="D29" s="20" t="s">
        <v>64</v>
      </c>
      <c r="E29" s="23">
        <v>2</v>
      </c>
      <c r="F29" s="23" t="s">
        <v>20</v>
      </c>
      <c r="G29" s="40">
        <v>156331</v>
      </c>
      <c r="H29" s="40">
        <f t="shared" si="3"/>
        <v>312662</v>
      </c>
      <c r="I29" s="22" t="s">
        <v>44</v>
      </c>
    </row>
    <row r="30" spans="1:9" s="39" customFormat="1" ht="31" x14ac:dyDescent="0.35">
      <c r="A30" s="1">
        <v>20</v>
      </c>
      <c r="B30" s="20" t="s">
        <v>65</v>
      </c>
      <c r="C30" s="21" t="s">
        <v>21</v>
      </c>
      <c r="D30" s="20" t="s">
        <v>66</v>
      </c>
      <c r="E30" s="23">
        <v>1</v>
      </c>
      <c r="F30" s="23" t="s">
        <v>20</v>
      </c>
      <c r="G30" s="40">
        <v>120768</v>
      </c>
      <c r="H30" s="40">
        <f t="shared" si="3"/>
        <v>120768</v>
      </c>
      <c r="I30" s="22" t="s">
        <v>44</v>
      </c>
    </row>
    <row r="31" spans="1:9" s="39" customFormat="1" ht="31" x14ac:dyDescent="0.35">
      <c r="A31" s="1">
        <v>21</v>
      </c>
      <c r="B31" s="20" t="s">
        <v>67</v>
      </c>
      <c r="C31" s="21" t="s">
        <v>21</v>
      </c>
      <c r="D31" s="20" t="s">
        <v>68</v>
      </c>
      <c r="E31" s="23">
        <v>5</v>
      </c>
      <c r="F31" s="23" t="s">
        <v>20</v>
      </c>
      <c r="G31" s="40">
        <v>34209</v>
      </c>
      <c r="H31" s="40">
        <f t="shared" si="3"/>
        <v>171045</v>
      </c>
      <c r="I31" s="22" t="s">
        <v>44</v>
      </c>
    </row>
    <row r="32" spans="1:9" s="39" customFormat="1" ht="15.5" x14ac:dyDescent="0.35">
      <c r="A32" s="1">
        <v>22</v>
      </c>
      <c r="B32" s="20"/>
      <c r="C32" s="21"/>
      <c r="D32" s="20"/>
      <c r="E32" s="23"/>
      <c r="F32" s="23"/>
      <c r="G32" s="40"/>
      <c r="H32" s="40"/>
      <c r="I32" s="22"/>
    </row>
    <row r="33" spans="1:9" ht="15" customHeight="1" x14ac:dyDescent="0.3">
      <c r="A33" s="30" t="s">
        <v>9</v>
      </c>
      <c r="B33" s="31"/>
      <c r="C33" s="10" t="s">
        <v>10</v>
      </c>
      <c r="D33" s="10" t="s">
        <v>10</v>
      </c>
      <c r="E33" s="10" t="s">
        <v>10</v>
      </c>
      <c r="F33" s="10"/>
      <c r="G33" s="7" t="s">
        <v>10</v>
      </c>
      <c r="H33" s="8">
        <f>SUM(H11:H32)</f>
        <v>53213418.358571425</v>
      </c>
      <c r="I33" s="41"/>
    </row>
    <row r="34" spans="1:9" ht="15" customHeight="1" x14ac:dyDescent="0.3">
      <c r="A34" s="30" t="s">
        <v>11</v>
      </c>
      <c r="B34" s="42"/>
      <c r="C34" s="42"/>
      <c r="D34" s="42"/>
      <c r="E34" s="42"/>
      <c r="F34" s="42"/>
      <c r="G34" s="42"/>
      <c r="H34" s="31"/>
      <c r="I34" s="41"/>
    </row>
    <row r="35" spans="1:9" ht="15" customHeight="1" x14ac:dyDescent="0.3">
      <c r="A35" s="1">
        <v>1</v>
      </c>
      <c r="B35" s="20"/>
      <c r="C35" s="43"/>
      <c r="D35" s="43"/>
      <c r="E35" s="43"/>
      <c r="F35" s="43"/>
      <c r="G35" s="43"/>
      <c r="H35" s="44"/>
      <c r="I35" s="41"/>
    </row>
    <row r="36" spans="1:9" ht="15" customHeight="1" x14ac:dyDescent="0.3">
      <c r="A36" s="30" t="s">
        <v>12</v>
      </c>
      <c r="B36" s="31"/>
      <c r="C36" s="1" t="s">
        <v>10</v>
      </c>
      <c r="D36" s="1" t="s">
        <v>10</v>
      </c>
      <c r="E36" s="1" t="s">
        <v>10</v>
      </c>
      <c r="F36" s="1"/>
      <c r="G36" s="9" t="s">
        <v>10</v>
      </c>
      <c r="H36" s="5">
        <v>0</v>
      </c>
      <c r="I36" s="41"/>
    </row>
    <row r="37" spans="1:9" ht="15" customHeight="1" x14ac:dyDescent="0.3">
      <c r="A37" s="30" t="s">
        <v>13</v>
      </c>
      <c r="B37" s="42"/>
      <c r="C37" s="42"/>
      <c r="D37" s="42"/>
      <c r="E37" s="42"/>
      <c r="F37" s="42"/>
      <c r="G37" s="42"/>
      <c r="H37" s="42"/>
      <c r="I37" s="31"/>
    </row>
    <row r="38" spans="1:9" x14ac:dyDescent="0.3">
      <c r="A38" s="19">
        <v>1</v>
      </c>
      <c r="B38" s="17"/>
      <c r="C38" s="18"/>
      <c r="D38" s="1"/>
      <c r="E38" s="13"/>
      <c r="F38" s="13"/>
      <c r="G38" s="14"/>
      <c r="H38" s="15"/>
      <c r="I38" s="16"/>
    </row>
    <row r="39" spans="1:9" ht="15" customHeight="1" x14ac:dyDescent="0.3">
      <c r="A39" s="30" t="s">
        <v>14</v>
      </c>
      <c r="B39" s="31"/>
      <c r="C39" s="10" t="s">
        <v>10</v>
      </c>
      <c r="D39" s="10" t="s">
        <v>10</v>
      </c>
      <c r="E39" s="10" t="s">
        <v>10</v>
      </c>
      <c r="F39" s="10"/>
      <c r="G39" s="7" t="s">
        <v>10</v>
      </c>
      <c r="H39" s="8">
        <f>SUM(H38)</f>
        <v>0</v>
      </c>
      <c r="I39" s="41"/>
    </row>
    <row r="40" spans="1:9" s="39" customFormat="1" ht="15" customHeight="1" x14ac:dyDescent="0.3">
      <c r="A40" s="30" t="s">
        <v>17</v>
      </c>
      <c r="B40" s="31"/>
      <c r="C40" s="10" t="s">
        <v>10</v>
      </c>
      <c r="D40" s="10" t="s">
        <v>10</v>
      </c>
      <c r="E40" s="10" t="s">
        <v>10</v>
      </c>
      <c r="F40" s="10"/>
      <c r="G40" s="7" t="s">
        <v>10</v>
      </c>
      <c r="H40" s="8">
        <f>H39+H36+H33</f>
        <v>53213418.358571425</v>
      </c>
      <c r="I40" s="41"/>
    </row>
    <row r="41" spans="1:9" x14ac:dyDescent="0.3">
      <c r="A41" s="34" t="s">
        <v>70</v>
      </c>
      <c r="B41" s="35"/>
      <c r="C41" s="35"/>
      <c r="D41" s="35"/>
      <c r="E41" s="35"/>
      <c r="F41" s="35"/>
      <c r="G41" s="35"/>
      <c r="H41" s="35"/>
      <c r="I41" s="36"/>
    </row>
    <row r="42" spans="1:9" s="45" customFormat="1" ht="15.75" customHeight="1" x14ac:dyDescent="0.35">
      <c r="A42" s="38" t="s">
        <v>8</v>
      </c>
      <c r="B42" s="38"/>
      <c r="C42" s="38"/>
      <c r="D42" s="38"/>
      <c r="E42" s="38"/>
      <c r="F42" s="38"/>
      <c r="G42" s="38"/>
      <c r="H42" s="38"/>
      <c r="I42" s="38"/>
    </row>
    <row r="43" spans="1:9" ht="15" customHeight="1" x14ac:dyDescent="0.3">
      <c r="A43" s="30" t="s">
        <v>9</v>
      </c>
      <c r="B43" s="31"/>
      <c r="C43" s="10" t="s">
        <v>10</v>
      </c>
      <c r="D43" s="10" t="s">
        <v>10</v>
      </c>
      <c r="E43" s="10" t="s">
        <v>10</v>
      </c>
      <c r="F43" s="10"/>
      <c r="G43" s="7" t="s">
        <v>10</v>
      </c>
      <c r="H43" s="8">
        <v>0</v>
      </c>
      <c r="I43" s="41"/>
    </row>
    <row r="44" spans="1:9" ht="15" customHeight="1" x14ac:dyDescent="0.3">
      <c r="A44" s="30" t="s">
        <v>11</v>
      </c>
      <c r="B44" s="42"/>
      <c r="C44" s="42"/>
      <c r="D44" s="42"/>
      <c r="E44" s="42"/>
      <c r="F44" s="42"/>
      <c r="G44" s="42"/>
      <c r="H44" s="42"/>
      <c r="I44" s="41"/>
    </row>
    <row r="45" spans="1:9" ht="15" customHeight="1" x14ac:dyDescent="0.3">
      <c r="A45" s="30" t="s">
        <v>12</v>
      </c>
      <c r="B45" s="31"/>
      <c r="C45" s="1" t="s">
        <v>10</v>
      </c>
      <c r="D45" s="1" t="s">
        <v>10</v>
      </c>
      <c r="E45" s="1" t="s">
        <v>10</v>
      </c>
      <c r="F45" s="1"/>
      <c r="G45" s="9" t="s">
        <v>10</v>
      </c>
      <c r="H45" s="5">
        <v>0</v>
      </c>
      <c r="I45" s="41"/>
    </row>
    <row r="46" spans="1:9" ht="15" customHeight="1" x14ac:dyDescent="0.3">
      <c r="A46" s="30" t="s">
        <v>13</v>
      </c>
      <c r="B46" s="42"/>
      <c r="C46" s="42"/>
      <c r="D46" s="42"/>
      <c r="E46" s="42"/>
      <c r="F46" s="42"/>
      <c r="G46" s="42"/>
      <c r="H46" s="42"/>
      <c r="I46" s="31"/>
    </row>
    <row r="47" spans="1:9" s="17" customFormat="1" ht="28" x14ac:dyDescent="0.35">
      <c r="A47" s="1">
        <v>1</v>
      </c>
      <c r="B47" s="1" t="s">
        <v>81</v>
      </c>
      <c r="C47" s="24" t="s">
        <v>82</v>
      </c>
      <c r="D47" s="1" t="s">
        <v>81</v>
      </c>
      <c r="E47" s="26">
        <v>1</v>
      </c>
      <c r="F47" s="26" t="s">
        <v>73</v>
      </c>
      <c r="G47" s="27"/>
      <c r="H47" s="27">
        <v>71428.570000000007</v>
      </c>
      <c r="I47" s="25" t="s">
        <v>28</v>
      </c>
    </row>
    <row r="48" spans="1:9" s="17" customFormat="1" ht="28" x14ac:dyDescent="0.35">
      <c r="A48" s="1">
        <v>2</v>
      </c>
      <c r="B48" s="1" t="s">
        <v>71</v>
      </c>
      <c r="C48" s="24" t="s">
        <v>72</v>
      </c>
      <c r="D48" s="25" t="s">
        <v>71</v>
      </c>
      <c r="E48" s="26">
        <v>1</v>
      </c>
      <c r="F48" s="26" t="s">
        <v>73</v>
      </c>
      <c r="G48" s="27"/>
      <c r="H48" s="27">
        <v>94642.86</v>
      </c>
      <c r="I48" s="25" t="s">
        <v>44</v>
      </c>
    </row>
    <row r="49" spans="1:34" s="17" customFormat="1" ht="28" x14ac:dyDescent="0.3">
      <c r="A49" s="1">
        <v>3</v>
      </c>
      <c r="B49" s="28" t="s">
        <v>76</v>
      </c>
      <c r="C49" s="24" t="s">
        <v>77</v>
      </c>
      <c r="D49" s="28" t="s">
        <v>76</v>
      </c>
      <c r="E49" s="29">
        <v>1</v>
      </c>
      <c r="F49" s="29" t="s">
        <v>73</v>
      </c>
      <c r="G49" s="9"/>
      <c r="H49" s="9">
        <v>1022800</v>
      </c>
      <c r="I49" s="1" t="s">
        <v>44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s="17" customFormat="1" ht="28" x14ac:dyDescent="0.3">
      <c r="A50" s="1">
        <v>4</v>
      </c>
      <c r="B50" s="1" t="s">
        <v>78</v>
      </c>
      <c r="C50" s="24" t="s">
        <v>79</v>
      </c>
      <c r="D50" s="25" t="s">
        <v>80</v>
      </c>
      <c r="E50" s="26">
        <v>1</v>
      </c>
      <c r="F50" s="26" t="s">
        <v>73</v>
      </c>
      <c r="G50" s="27"/>
      <c r="H50" s="27">
        <v>1436870</v>
      </c>
      <c r="I50" s="25" t="s">
        <v>44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4" s="17" customFormat="1" ht="15.5" x14ac:dyDescent="0.3">
      <c r="A51" s="1">
        <v>5</v>
      </c>
      <c r="B51" s="28"/>
      <c r="C51" s="24"/>
      <c r="D51" s="28"/>
      <c r="E51" s="29"/>
      <c r="F51" s="29"/>
      <c r="G51" s="9"/>
      <c r="H51" s="9"/>
      <c r="I51" s="1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3"/>
    </row>
    <row r="52" spans="1:34" ht="15" customHeight="1" x14ac:dyDescent="0.3">
      <c r="A52" s="30" t="s">
        <v>14</v>
      </c>
      <c r="B52" s="31"/>
      <c r="C52" s="10" t="s">
        <v>10</v>
      </c>
      <c r="D52" s="10" t="s">
        <v>10</v>
      </c>
      <c r="E52" s="10" t="s">
        <v>10</v>
      </c>
      <c r="F52" s="10"/>
      <c r="G52" s="7" t="s">
        <v>10</v>
      </c>
      <c r="H52" s="8">
        <f>H47+H48+H49+H50</f>
        <v>2625741.4299999997</v>
      </c>
      <c r="I52" s="41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</row>
    <row r="53" spans="1:34" s="45" customFormat="1" ht="15" customHeight="1" x14ac:dyDescent="0.3">
      <c r="A53" s="30" t="s">
        <v>74</v>
      </c>
      <c r="B53" s="31"/>
      <c r="C53" s="10" t="s">
        <v>10</v>
      </c>
      <c r="D53" s="10" t="s">
        <v>10</v>
      </c>
      <c r="E53" s="10" t="s">
        <v>10</v>
      </c>
      <c r="F53" s="10"/>
      <c r="G53" s="7" t="s">
        <v>10</v>
      </c>
      <c r="H53" s="8">
        <f>H52+H45+H43</f>
        <v>2625741.4299999997</v>
      </c>
      <c r="I53" s="41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4" s="45" customFormat="1" ht="15" customHeight="1" x14ac:dyDescent="0.3">
      <c r="A54" s="30" t="s">
        <v>75</v>
      </c>
      <c r="B54" s="31"/>
      <c r="C54" s="10" t="s">
        <v>10</v>
      </c>
      <c r="D54" s="10" t="s">
        <v>10</v>
      </c>
      <c r="E54" s="10" t="s">
        <v>10</v>
      </c>
      <c r="F54" s="10"/>
      <c r="G54" s="7" t="s">
        <v>10</v>
      </c>
      <c r="H54" s="8">
        <f>H53+H40</f>
        <v>55839159.788571425</v>
      </c>
      <c r="I54" s="41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</sheetData>
  <sheetProtection formatCells="0" formatColumns="0" formatRows="0" insertColumns="0" insertRows="0" insertHyperlinks="0" deleteColumns="0" deleteRows="0" sort="0" autoFilter="0" pivotTables="0"/>
  <autoFilter ref="A7:J40" xr:uid="{00000000-0009-0000-0000-000000000000}"/>
  <mergeCells count="20">
    <mergeCell ref="A46:I46"/>
    <mergeCell ref="A52:B52"/>
    <mergeCell ref="A53:B53"/>
    <mergeCell ref="A54:B54"/>
    <mergeCell ref="A41:I41"/>
    <mergeCell ref="A42:I42"/>
    <mergeCell ref="A43:B43"/>
    <mergeCell ref="A44:H44"/>
    <mergeCell ref="A45:B45"/>
    <mergeCell ref="A39:B39"/>
    <mergeCell ref="A40:B40"/>
    <mergeCell ref="A3:H3"/>
    <mergeCell ref="A4:H4"/>
    <mergeCell ref="D5:E5"/>
    <mergeCell ref="A10:I10"/>
    <mergeCell ref="A9:I9"/>
    <mergeCell ref="A33:B33"/>
    <mergeCell ref="A34:H34"/>
    <mergeCell ref="A36:B36"/>
    <mergeCell ref="A37:I37"/>
  </mergeCells>
  <pageMargins left="0.43307086614173229" right="0.23622047244094491" top="0.35433070866141736" bottom="0.35433070866141736" header="0" footer="0"/>
  <pageSetup paperSize="9" scale="48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2019-09-05T10:58:11Z</dcterms:modified>
</cp:coreProperties>
</file>