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Лист1!$A$7:$L$52</definedName>
  </definedNames>
  <calcPr calcId="152511"/>
</workbook>
</file>

<file path=xl/calcChain.xml><?xml version="1.0" encoding="utf-8"?>
<calcChain xmlns="http://schemas.openxmlformats.org/spreadsheetml/2006/main">
  <c r="H45" i="1" l="1"/>
  <c r="H44" i="1"/>
  <c r="H43" i="1"/>
  <c r="H42" i="1"/>
  <c r="H41" i="1" l="1"/>
  <c r="H40" i="1"/>
  <c r="H39" i="1"/>
  <c r="H29" i="1" l="1"/>
  <c r="H30" i="1"/>
  <c r="H31" i="1"/>
  <c r="H32" i="1"/>
  <c r="H33" i="1"/>
  <c r="H34" i="1"/>
  <c r="H35" i="1"/>
  <c r="H36" i="1"/>
  <c r="H37" i="1"/>
  <c r="H38" i="1"/>
  <c r="H28" i="1" l="1"/>
  <c r="G27" i="1" l="1"/>
  <c r="H27" i="1" s="1"/>
  <c r="G26" i="1"/>
  <c r="H26" i="1" s="1"/>
  <c r="G25" i="1"/>
  <c r="H25" i="1" s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46" i="1" s="1"/>
  <c r="H51" i="1" l="1"/>
  <c r="H52" i="1" l="1"/>
</calcChain>
</file>

<file path=xl/sharedStrings.xml><?xml version="1.0" encoding="utf-8"?>
<sst xmlns="http://schemas.openxmlformats.org/spreadsheetml/2006/main" count="242" uniqueCount="108">
  <si>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</si>
  <si>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</si>
  <si>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</si>
  <si>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</si>
  <si>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</si>
  <si>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</si>
  <si>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</si>
  <si>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</si>
  <si>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</si>
  <si>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</si>
  <si>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</si>
  <si>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</si>
  <si>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</si>
  <si>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</si>
  <si>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</si>
  <si>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</si>
  <si>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</si>
  <si>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</si>
  <si>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</si>
  <si>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</si>
  <si>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</si>
  <si>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</si>
  <si>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</si>
  <si>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</si>
  <si>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</si>
  <si>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</si>
  <si>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</si>
  <si>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</si>
  <si>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</si>
  <si>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</si>
  <si>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</si>
  <si>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</si>
  <si>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</si>
  <si>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</si>
  <si>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</si>
  <si>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</si>
  <si>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</si>
  <si>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</si>
  <si>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</si>
  <si>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</si>
  <si>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</si>
  <si>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</si>
  <si>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</si>
  <si>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Запрос ценовых предложений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</si>
  <si>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</si>
  <si>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</si>
  <si>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</si>
  <si>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</si>
  <si>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</si>
  <si>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</si>
  <si>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</si>
  <si>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</si>
  <si>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</si>
  <si>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</si>
  <si>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</si>
  <si>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</si>
  <si>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</si>
  <si>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</si>
  <si>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</si>
  <si>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</si>
  <si>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</si>
  <si>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</si>
  <si>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</si>
  <si>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</si>
  <si>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</si>
  <si>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</si>
  <si>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</si>
  <si>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</si>
  <si>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</si>
  <si>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</si>
  <si>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</si>
  <si>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</si>
  <si>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Каска защитная</t>
  </si>
  <si>
    <t>Куртка с защитой от статического электричества</t>
  </si>
  <si>
    <t>Брюки защитой от статического электричества</t>
  </si>
  <si>
    <t>Очки герметичные</t>
  </si>
  <si>
    <t>Коврик диэлектрический</t>
  </si>
  <si>
    <t>Ботинки антистатические</t>
  </si>
  <si>
    <t>Перчатки резиновые диэлектрические</t>
  </si>
  <si>
    <t>Боты диэлектрические</t>
  </si>
  <si>
    <t>Перчатки диэлектрические</t>
  </si>
  <si>
    <t>Костюм с защитой от воздействия электрической дуги</t>
  </si>
  <si>
    <t>Материал корпуса: специальный материал с люминесцентными свойствами. 
Наголовное крепление: ступенчатая регулировка. 
Подробная характеристика согласно технической спецификации.</t>
  </si>
  <si>
    <t xml:space="preserve">Материал:  антистатическая ткан (хлопок не менее 75%, полиэстер не более 25%, плотность 250 г/м²). 
Застежки: центральная потайная застежка на петли и пуговицах.Подробная характеристика согласно технической спецификации. </t>
  </si>
  <si>
    <t xml:space="preserve">Ткань: антистатическая (хлопок не менее 75%, полиэстер не более 25%, плотность 250 г/м², масловодооталкивающая отделка). Застежка: гульф на петли и пуговицы. Подробная характеристика согласно технической спецификации. </t>
  </si>
  <si>
    <t xml:space="preserve">Материал линзы: поликарбонат.
Покрытие линзы: от царапин и запотевания.
Оптический класс: 1. Подробная характеристика согласно технической спецификации. 
</t>
  </si>
  <si>
    <t xml:space="preserve">Материал: натуральный каучук. 
Для дополнительной защиты в закрытых электроустановках напряжением до 1000В. 
Размер: 750х750 мм.Подробная характеристика согласно технической спецификации. 
</t>
  </si>
  <si>
    <t xml:space="preserve">Подносок: поликарбонат. 
Материал верха: кожа юфтевая для верха обуви хромового дубления, термоустойчивая.Подробная характеристика согласно технической спецификации. 
</t>
  </si>
  <si>
    <t xml:space="preserve">Материал: натуральный латекс. Для работы с электроустановками мощностью до1000В. Подробное описание в технической спецификации.
</t>
  </si>
  <si>
    <t xml:space="preserve">Материал – резина. Для дополнительной защиты от электрического тока при работе на закрытых и, при отсутствии осадков, на открытых электроустановках при напряжении свыше 1 кВт. Подробная характеристика согласно технической спецификации. 
</t>
  </si>
  <si>
    <t xml:space="preserve">Материал: натуральный латекс; гипоаллергенный. Толщина: 1-1,5 мм. Длина: не менее 360 мм. Подробная характеристика согласно технической спецификации. </t>
  </si>
  <si>
    <t xml:space="preserve">Костюм состоит из куртки и брюк/полукомбинезон. Застежка куртки: потайная застежка на пуговицах. Воротник: стойка, застегивается на липучку. На куртке 2 складки в области спины для свободного движения.  Подробная характеристика согласно технической спецификации. </t>
  </si>
  <si>
    <t>шт</t>
  </si>
  <si>
    <t>(по состоянию на 12.07.2019 года)</t>
  </si>
  <si>
    <t>июль</t>
  </si>
  <si>
    <t>Строительный пылесос</t>
  </si>
  <si>
    <t>Швейно-вышивальная машина</t>
  </si>
  <si>
    <t>Коверлок</t>
  </si>
  <si>
    <t xml:space="preserve">Строительный пылесос. Подробная характеристика согласно технической спецификации. </t>
  </si>
  <si>
    <t xml:space="preserve">Швейно-вышивальная машина. Подробная характеристика согласно технической спецификации. </t>
  </si>
  <si>
    <t xml:space="preserve">Коверлок. Подробная характеристика согласно технической спецификации. </t>
  </si>
  <si>
    <t>Комплект корпусных фрез</t>
  </si>
  <si>
    <t>Комплект концевых фрез</t>
  </si>
  <si>
    <t>Комплект пластин</t>
  </si>
  <si>
    <t xml:space="preserve">Комплект корпусных фрез. Подробная характеристика согласно технической спецификации. </t>
  </si>
  <si>
    <t xml:space="preserve">Комплект концевых фрез. Подробная характеристика согласно технической спецификации. </t>
  </si>
  <si>
    <t xml:space="preserve">Комплект пластин. Подробная характеристика согласно технической спецификации. </t>
  </si>
  <si>
    <t xml:space="preserve">Комплект держателей.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</si>
</sst>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/>
    </xf>
    <xf numFmtId="4" fontId="13" fillId="2" borderId="1" xfId="26" applyNumberFormat="1" applyFont="1" applyFill="1" applyBorder="1" applyAlignment="1">
      <alignment vertical="center"/>
    </xf>
    <xf numFmtId="4" fontId="13" fillId="4" borderId="1" xfId="26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</cellXfs>
  <cellStyles count="27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2"/>
  <sheetViews>
    <sheetView tabSelected="1" zoomScale="60" zoomScaleNormal="60" workbookViewId="0">
      <pane ySplit="7" topLeftCell="A38" activePane="bottomLeft" state="frozen"/>
      <selection pane="bottomLeft" activeCell="H52" sqref="H52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6384" width="9.140625" style="2"/>
  </cols>
  <sheetData>
    <row r="3" spans="1:10" x14ac:dyDescent="0.25">
      <c r="A3" s="51" t="s">
        <v>24</v>
      </c>
      <c r="B3" s="51"/>
      <c r="C3" s="51"/>
      <c r="D3" s="51"/>
      <c r="E3" s="51"/>
      <c r="F3" s="51"/>
      <c r="G3" s="51"/>
      <c r="H3" s="51"/>
      <c r="I3" s="51"/>
    </row>
    <row r="4" spans="1:10" x14ac:dyDescent="0.25">
      <c r="A4" s="51" t="s">
        <v>19</v>
      </c>
      <c r="B4" s="51"/>
      <c r="C4" s="51"/>
      <c r="D4" s="51"/>
      <c r="E4" s="51"/>
      <c r="F4" s="51"/>
      <c r="G4" s="51"/>
      <c r="H4" s="51"/>
      <c r="I4" s="51"/>
    </row>
    <row r="5" spans="1:10" x14ac:dyDescent="0.25">
      <c r="A5" s="3" t="s">
        <v>0</v>
      </c>
      <c r="D5" s="52" t="s">
        <v>93</v>
      </c>
      <c r="E5" s="52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53" t="s">
        <v>31</v>
      </c>
      <c r="B9" s="54"/>
      <c r="C9" s="54"/>
      <c r="D9" s="54"/>
      <c r="E9" s="54"/>
      <c r="F9" s="54"/>
      <c r="G9" s="54"/>
      <c r="H9" s="54"/>
      <c r="I9" s="54"/>
      <c r="J9" s="55"/>
    </row>
    <row r="10" spans="1:10" s="7" customFormat="1" ht="15.75" customHeight="1" x14ac:dyDescent="0.25">
      <c r="A10" s="50" t="s">
        <v>9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0" s="7" customFormat="1" ht="31.5" customHeight="1" x14ac:dyDescent="0.25">
      <c r="A11" s="1">
        <v>1</v>
      </c>
      <c r="B11" s="1" t="s">
        <v>32</v>
      </c>
      <c r="C11" s="26" t="s">
        <v>46</v>
      </c>
      <c r="D11" s="1"/>
      <c r="E11" s="18"/>
      <c r="F11" s="18"/>
      <c r="G11" s="27"/>
      <c r="H11" s="27"/>
      <c r="I11" s="21"/>
      <c r="J11" s="22"/>
    </row>
    <row r="12" spans="1:10" s="7" customFormat="1" ht="33.75" customHeight="1" x14ac:dyDescent="0.25">
      <c r="A12" s="1">
        <v>2</v>
      </c>
      <c r="B12" s="1" t="s">
        <v>34</v>
      </c>
      <c r="C12" s="26" t="s">
        <v>46</v>
      </c>
      <c r="D12" s="1"/>
      <c r="E12" s="18"/>
      <c r="F12" s="18"/>
      <c r="G12" s="27"/>
      <c r="H12" s="27"/>
      <c r="I12" s="21"/>
      <c r="J12" s="22"/>
    </row>
    <row r="13" spans="1:10" s="7" customFormat="1" ht="33.75" customHeight="1" x14ac:dyDescent="0.25">
      <c r="A13" s="1">
        <v>3</v>
      </c>
      <c r="B13" s="1" t="s">
        <v>35</v>
      </c>
      <c r="C13" s="26" t="s">
        <v>33</v>
      </c>
      <c r="D13" s="1" t="s">
        <v>36</v>
      </c>
      <c r="E13" s="18">
        <v>1</v>
      </c>
      <c r="F13" s="18" t="s">
        <v>27</v>
      </c>
      <c r="G13" s="27">
        <v>2232142.86</v>
      </c>
      <c r="H13" s="27">
        <f t="shared" ref="H13:H45" si="0">G13*E13</f>
        <v>2232142.86</v>
      </c>
      <c r="I13" s="21" t="s">
        <v>17</v>
      </c>
      <c r="J13" s="22" t="s">
        <v>28</v>
      </c>
    </row>
    <row r="14" spans="1:10" s="7" customFormat="1" ht="27.75" customHeight="1" x14ac:dyDescent="0.25">
      <c r="A14" s="1">
        <v>4</v>
      </c>
      <c r="B14" s="1" t="s">
        <v>38</v>
      </c>
      <c r="C14" s="1" t="s">
        <v>33</v>
      </c>
      <c r="D14" s="1" t="s">
        <v>39</v>
      </c>
      <c r="E14" s="1">
        <v>1</v>
      </c>
      <c r="F14" s="1" t="s">
        <v>27</v>
      </c>
      <c r="G14" s="27">
        <v>601898.22</v>
      </c>
      <c r="H14" s="27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47</v>
      </c>
      <c r="C15" s="1" t="s">
        <v>33</v>
      </c>
      <c r="D15" s="1" t="s">
        <v>48</v>
      </c>
      <c r="E15" s="1">
        <v>1</v>
      </c>
      <c r="F15" s="1" t="s">
        <v>27</v>
      </c>
      <c r="G15" s="27">
        <v>492046.43</v>
      </c>
      <c r="H15" s="27">
        <f t="shared" si="0"/>
        <v>492046.43</v>
      </c>
      <c r="I15" s="1" t="s">
        <v>17</v>
      </c>
      <c r="J15" s="1" t="s">
        <v>37</v>
      </c>
    </row>
    <row r="16" spans="1:10" s="7" customFormat="1" ht="33.75" customHeight="1" x14ac:dyDescent="0.25">
      <c r="A16" s="1">
        <v>6</v>
      </c>
      <c r="B16" s="1" t="s">
        <v>40</v>
      </c>
      <c r="C16" s="1" t="s">
        <v>46</v>
      </c>
      <c r="D16" s="1"/>
      <c r="E16" s="1"/>
      <c r="F16" s="1"/>
      <c r="G16" s="27"/>
      <c r="H16" s="27"/>
      <c r="I16" s="1"/>
      <c r="J16" s="1"/>
    </row>
    <row r="17" spans="1:10" s="7" customFormat="1" ht="44.25" customHeight="1" x14ac:dyDescent="0.25">
      <c r="A17" s="1">
        <v>7</v>
      </c>
      <c r="B17" s="1" t="s">
        <v>41</v>
      </c>
      <c r="C17" s="1" t="s">
        <v>46</v>
      </c>
      <c r="D17" s="1"/>
      <c r="E17" s="1"/>
      <c r="F17" s="1"/>
      <c r="G17" s="27"/>
      <c r="H17" s="27"/>
      <c r="I17" s="1"/>
      <c r="J17" s="1"/>
    </row>
    <row r="18" spans="1:10" s="7" customFormat="1" ht="44.25" customHeight="1" x14ac:dyDescent="0.25">
      <c r="A18" s="17">
        <v>8</v>
      </c>
      <c r="B18" s="1" t="s">
        <v>45</v>
      </c>
      <c r="C18" s="1" t="s">
        <v>43</v>
      </c>
      <c r="D18" s="1" t="s">
        <v>44</v>
      </c>
      <c r="E18" s="1">
        <v>1</v>
      </c>
      <c r="F18" s="1" t="s">
        <v>29</v>
      </c>
      <c r="G18" s="27">
        <v>8370536</v>
      </c>
      <c r="H18" s="27">
        <f t="shared" si="0"/>
        <v>8370536</v>
      </c>
      <c r="I18" s="1" t="s">
        <v>17</v>
      </c>
      <c r="J18" s="28" t="s">
        <v>42</v>
      </c>
    </row>
    <row r="19" spans="1:10" s="7" customFormat="1" ht="44.25" customHeight="1" x14ac:dyDescent="0.25">
      <c r="A19" s="1">
        <v>9</v>
      </c>
      <c r="B19" s="1" t="s">
        <v>49</v>
      </c>
      <c r="C19" s="1" t="s">
        <v>43</v>
      </c>
      <c r="D19" s="1" t="s">
        <v>50</v>
      </c>
      <c r="E19" s="1">
        <v>1</v>
      </c>
      <c r="F19" s="1" t="s">
        <v>27</v>
      </c>
      <c r="G19" s="27">
        <v>1406964.29</v>
      </c>
      <c r="H19" s="27">
        <f t="shared" si="0"/>
        <v>1406964.29</v>
      </c>
      <c r="I19" s="1" t="s">
        <v>17</v>
      </c>
      <c r="J19" s="28" t="s">
        <v>51</v>
      </c>
    </row>
    <row r="20" spans="1:10" s="7" customFormat="1" ht="44.25" customHeight="1" x14ac:dyDescent="0.25">
      <c r="A20" s="17">
        <v>10</v>
      </c>
      <c r="B20" s="1" t="s">
        <v>52</v>
      </c>
      <c r="C20" s="1" t="s">
        <v>23</v>
      </c>
      <c r="D20" s="1" t="s">
        <v>53</v>
      </c>
      <c r="E20" s="1">
        <v>6</v>
      </c>
      <c r="F20" s="1" t="s">
        <v>27</v>
      </c>
      <c r="G20" s="27">
        <f>10630/1.12</f>
        <v>9491.0714285714275</v>
      </c>
      <c r="H20" s="27">
        <f t="shared" si="0"/>
        <v>56946.428571428565</v>
      </c>
      <c r="I20" s="1" t="s">
        <v>30</v>
      </c>
      <c r="J20" s="28" t="s">
        <v>51</v>
      </c>
    </row>
    <row r="21" spans="1:10" s="7" customFormat="1" ht="44.25" customHeight="1" x14ac:dyDescent="0.25">
      <c r="A21" s="1">
        <v>11</v>
      </c>
      <c r="B21" s="1" t="s">
        <v>54</v>
      </c>
      <c r="C21" s="1" t="s">
        <v>23</v>
      </c>
      <c r="D21" s="1" t="s">
        <v>55</v>
      </c>
      <c r="E21" s="1">
        <v>6</v>
      </c>
      <c r="F21" s="1" t="s">
        <v>56</v>
      </c>
      <c r="G21" s="27">
        <f>13285/1.12</f>
        <v>11861.607142857141</v>
      </c>
      <c r="H21" s="27">
        <f t="shared" si="0"/>
        <v>71169.642857142841</v>
      </c>
      <c r="I21" s="1" t="s">
        <v>30</v>
      </c>
      <c r="J21" s="28" t="s">
        <v>51</v>
      </c>
    </row>
    <row r="22" spans="1:10" s="7" customFormat="1" ht="44.25" customHeight="1" x14ac:dyDescent="0.25">
      <c r="A22" s="17">
        <v>12</v>
      </c>
      <c r="B22" s="1" t="s">
        <v>57</v>
      </c>
      <c r="C22" s="1" t="s">
        <v>23</v>
      </c>
      <c r="D22" s="1" t="s">
        <v>58</v>
      </c>
      <c r="E22" s="1">
        <v>6</v>
      </c>
      <c r="F22" s="1" t="s">
        <v>27</v>
      </c>
      <c r="G22" s="27">
        <f>21600/1.12</f>
        <v>19285.714285714283</v>
      </c>
      <c r="H22" s="27">
        <f t="shared" si="0"/>
        <v>115714.2857142857</v>
      </c>
      <c r="I22" s="1" t="s">
        <v>30</v>
      </c>
      <c r="J22" s="28" t="s">
        <v>51</v>
      </c>
    </row>
    <row r="23" spans="1:10" s="7" customFormat="1" ht="44.25" customHeight="1" x14ac:dyDescent="0.25">
      <c r="A23" s="1">
        <v>13</v>
      </c>
      <c r="B23" s="1" t="s">
        <v>59</v>
      </c>
      <c r="C23" s="1" t="s">
        <v>23</v>
      </c>
      <c r="D23" s="1" t="s">
        <v>60</v>
      </c>
      <c r="E23" s="1">
        <v>6</v>
      </c>
      <c r="F23" s="1" t="s">
        <v>56</v>
      </c>
      <c r="G23" s="27">
        <f>32575/1.12</f>
        <v>29084.821428571428</v>
      </c>
      <c r="H23" s="27">
        <f t="shared" si="0"/>
        <v>174508.92857142858</v>
      </c>
      <c r="I23" s="1" t="s">
        <v>30</v>
      </c>
      <c r="J23" s="28" t="s">
        <v>51</v>
      </c>
    </row>
    <row r="24" spans="1:10" s="7" customFormat="1" ht="44.25" customHeight="1" x14ac:dyDescent="0.25">
      <c r="A24" s="17">
        <v>14</v>
      </c>
      <c r="B24" s="1" t="s">
        <v>61</v>
      </c>
      <c r="C24" s="1" t="s">
        <v>23</v>
      </c>
      <c r="D24" s="1" t="s">
        <v>62</v>
      </c>
      <c r="E24" s="1">
        <v>1</v>
      </c>
      <c r="F24" s="1" t="s">
        <v>27</v>
      </c>
      <c r="G24" s="27">
        <f>10395/1.12</f>
        <v>9281.25</v>
      </c>
      <c r="H24" s="27">
        <f t="shared" si="0"/>
        <v>9281.25</v>
      </c>
      <c r="I24" s="1" t="s">
        <v>30</v>
      </c>
      <c r="J24" s="28" t="s">
        <v>51</v>
      </c>
    </row>
    <row r="25" spans="1:10" s="7" customFormat="1" ht="44.25" customHeight="1" x14ac:dyDescent="0.25">
      <c r="A25" s="1">
        <v>15</v>
      </c>
      <c r="B25" s="1" t="s">
        <v>63</v>
      </c>
      <c r="C25" s="1" t="s">
        <v>33</v>
      </c>
      <c r="D25" s="1" t="s">
        <v>64</v>
      </c>
      <c r="E25" s="1">
        <v>1</v>
      </c>
      <c r="F25" s="1" t="s">
        <v>27</v>
      </c>
      <c r="G25" s="27">
        <f>524172+287496+348480+386232+222156+286770</f>
        <v>2055306</v>
      </c>
      <c r="H25" s="27">
        <f t="shared" si="0"/>
        <v>2055306</v>
      </c>
      <c r="I25" s="1" t="s">
        <v>17</v>
      </c>
      <c r="J25" s="28" t="s">
        <v>51</v>
      </c>
    </row>
    <row r="26" spans="1:10" s="7" customFormat="1" ht="44.25" customHeight="1" x14ac:dyDescent="0.25">
      <c r="A26" s="17">
        <v>16</v>
      </c>
      <c r="B26" s="1" t="s">
        <v>65</v>
      </c>
      <c r="C26" s="1" t="s">
        <v>33</v>
      </c>
      <c r="D26" s="1" t="s">
        <v>66</v>
      </c>
      <c r="E26" s="1">
        <v>1</v>
      </c>
      <c r="F26" s="1" t="s">
        <v>27</v>
      </c>
      <c r="G26" s="27">
        <f>466092+241758+466092+241758</f>
        <v>1415700</v>
      </c>
      <c r="H26" s="27">
        <f t="shared" si="0"/>
        <v>1415700</v>
      </c>
      <c r="I26" s="1" t="s">
        <v>17</v>
      </c>
      <c r="J26" s="28" t="s">
        <v>51</v>
      </c>
    </row>
    <row r="27" spans="1:10" s="7" customFormat="1" ht="44.25" customHeight="1" x14ac:dyDescent="0.25">
      <c r="A27" s="1">
        <v>17</v>
      </c>
      <c r="B27" s="1" t="s">
        <v>67</v>
      </c>
      <c r="C27" s="1" t="s">
        <v>33</v>
      </c>
      <c r="D27" s="1" t="s">
        <v>68</v>
      </c>
      <c r="E27" s="1">
        <v>1</v>
      </c>
      <c r="F27" s="1" t="s">
        <v>27</v>
      </c>
      <c r="G27" s="27">
        <f>249744+127776</f>
        <v>377520</v>
      </c>
      <c r="H27" s="27">
        <f t="shared" si="0"/>
        <v>377520</v>
      </c>
      <c r="I27" s="1" t="s">
        <v>17</v>
      </c>
      <c r="J27" s="28" t="s">
        <v>51</v>
      </c>
    </row>
    <row r="28" spans="1:10" s="7" customFormat="1" ht="44.25" customHeight="1" x14ac:dyDescent="0.25">
      <c r="A28" s="17">
        <v>18</v>
      </c>
      <c r="B28" s="30" t="s">
        <v>70</v>
      </c>
      <c r="C28" s="31" t="s">
        <v>43</v>
      </c>
      <c r="D28" s="29" t="s">
        <v>69</v>
      </c>
      <c r="E28" s="1">
        <v>1</v>
      </c>
      <c r="F28" s="1" t="s">
        <v>27</v>
      </c>
      <c r="G28" s="32">
        <v>4374107.1399999997</v>
      </c>
      <c r="H28" s="27">
        <f t="shared" si="0"/>
        <v>4374107.1399999997</v>
      </c>
      <c r="I28" s="33" t="s">
        <v>17</v>
      </c>
      <c r="J28" s="28" t="s">
        <v>71</v>
      </c>
    </row>
    <row r="29" spans="1:10" s="7" customFormat="1" ht="44.25" customHeight="1" x14ac:dyDescent="0.25">
      <c r="A29" s="1">
        <v>19</v>
      </c>
      <c r="B29" s="1" t="s">
        <v>72</v>
      </c>
      <c r="C29" s="31" t="s">
        <v>43</v>
      </c>
      <c r="D29" s="42" t="s">
        <v>82</v>
      </c>
      <c r="E29" s="34">
        <v>6</v>
      </c>
      <c r="F29" s="34" t="s">
        <v>92</v>
      </c>
      <c r="G29" s="35">
        <v>9857</v>
      </c>
      <c r="H29" s="46">
        <f t="shared" si="0"/>
        <v>59142</v>
      </c>
      <c r="I29" s="33" t="s">
        <v>17</v>
      </c>
      <c r="J29" s="28" t="s">
        <v>71</v>
      </c>
    </row>
    <row r="30" spans="1:10" s="7" customFormat="1" ht="61.5" customHeight="1" x14ac:dyDescent="0.25">
      <c r="A30" s="17">
        <v>20</v>
      </c>
      <c r="B30" s="1" t="s">
        <v>73</v>
      </c>
      <c r="C30" s="31" t="s">
        <v>43</v>
      </c>
      <c r="D30" s="42" t="s">
        <v>83</v>
      </c>
      <c r="E30" s="34">
        <v>6</v>
      </c>
      <c r="F30" s="34" t="s">
        <v>92</v>
      </c>
      <c r="G30" s="35">
        <v>11594</v>
      </c>
      <c r="H30" s="46">
        <f t="shared" si="0"/>
        <v>69564</v>
      </c>
      <c r="I30" s="33" t="s">
        <v>17</v>
      </c>
      <c r="J30" s="28" t="s">
        <v>71</v>
      </c>
    </row>
    <row r="31" spans="1:10" s="7" customFormat="1" ht="44.25" customHeight="1" x14ac:dyDescent="0.25">
      <c r="A31" s="1">
        <v>21</v>
      </c>
      <c r="B31" s="1" t="s">
        <v>74</v>
      </c>
      <c r="C31" s="31" t="s">
        <v>43</v>
      </c>
      <c r="D31" s="42" t="s">
        <v>84</v>
      </c>
      <c r="E31" s="34">
        <v>6</v>
      </c>
      <c r="F31" s="34" t="s">
        <v>92</v>
      </c>
      <c r="G31" s="35">
        <v>8241</v>
      </c>
      <c r="H31" s="46">
        <f t="shared" si="0"/>
        <v>49446</v>
      </c>
      <c r="I31" s="33" t="s">
        <v>17</v>
      </c>
      <c r="J31" s="28" t="s">
        <v>71</v>
      </c>
    </row>
    <row r="32" spans="1:10" s="7" customFormat="1" ht="44.25" customHeight="1" x14ac:dyDescent="0.25">
      <c r="A32" s="17">
        <v>22</v>
      </c>
      <c r="B32" s="1" t="s">
        <v>75</v>
      </c>
      <c r="C32" s="31" t="s">
        <v>43</v>
      </c>
      <c r="D32" s="42" t="s">
        <v>85</v>
      </c>
      <c r="E32" s="34">
        <v>6</v>
      </c>
      <c r="F32" s="34" t="s">
        <v>92</v>
      </c>
      <c r="G32" s="35">
        <v>3750</v>
      </c>
      <c r="H32" s="46">
        <f t="shared" si="0"/>
        <v>22500</v>
      </c>
      <c r="I32" s="33" t="s">
        <v>17</v>
      </c>
      <c r="J32" s="28" t="s">
        <v>71</v>
      </c>
    </row>
    <row r="33" spans="1:10" s="7" customFormat="1" ht="44.25" customHeight="1" x14ac:dyDescent="0.25">
      <c r="A33" s="1">
        <v>23</v>
      </c>
      <c r="B33" s="1" t="s">
        <v>76</v>
      </c>
      <c r="C33" s="31" t="s">
        <v>43</v>
      </c>
      <c r="D33" s="42" t="s">
        <v>86</v>
      </c>
      <c r="E33" s="34">
        <v>25</v>
      </c>
      <c r="F33" s="34" t="s">
        <v>92</v>
      </c>
      <c r="G33" s="35">
        <v>2098</v>
      </c>
      <c r="H33" s="46">
        <f t="shared" si="0"/>
        <v>52450</v>
      </c>
      <c r="I33" s="33" t="s">
        <v>17</v>
      </c>
      <c r="J33" s="28" t="s">
        <v>71</v>
      </c>
    </row>
    <row r="34" spans="1:10" s="7" customFormat="1" ht="44.25" customHeight="1" x14ac:dyDescent="0.25">
      <c r="A34" s="17">
        <v>24</v>
      </c>
      <c r="B34" s="1" t="s">
        <v>77</v>
      </c>
      <c r="C34" s="31" t="s">
        <v>43</v>
      </c>
      <c r="D34" s="42" t="s">
        <v>87</v>
      </c>
      <c r="E34" s="34">
        <v>6</v>
      </c>
      <c r="F34" s="34" t="s">
        <v>56</v>
      </c>
      <c r="G34" s="35">
        <v>10616</v>
      </c>
      <c r="H34" s="46">
        <f t="shared" si="0"/>
        <v>63696</v>
      </c>
      <c r="I34" s="33" t="s">
        <v>17</v>
      </c>
      <c r="J34" s="28" t="s">
        <v>71</v>
      </c>
    </row>
    <row r="35" spans="1:10" s="7" customFormat="1" ht="44.25" customHeight="1" x14ac:dyDescent="0.25">
      <c r="A35" s="1">
        <v>25</v>
      </c>
      <c r="B35" s="1" t="s">
        <v>78</v>
      </c>
      <c r="C35" s="31" t="s">
        <v>43</v>
      </c>
      <c r="D35" s="42" t="s">
        <v>88</v>
      </c>
      <c r="E35" s="34">
        <v>3</v>
      </c>
      <c r="F35" s="43" t="s">
        <v>56</v>
      </c>
      <c r="G35" s="35">
        <v>5804</v>
      </c>
      <c r="H35" s="46">
        <f t="shared" si="0"/>
        <v>17412</v>
      </c>
      <c r="I35" s="33" t="s">
        <v>17</v>
      </c>
      <c r="J35" s="28" t="s">
        <v>71</v>
      </c>
    </row>
    <row r="36" spans="1:10" s="7" customFormat="1" ht="44.25" customHeight="1" x14ac:dyDescent="0.25">
      <c r="A36" s="17">
        <v>26</v>
      </c>
      <c r="B36" s="1" t="s">
        <v>79</v>
      </c>
      <c r="C36" s="31" t="s">
        <v>43</v>
      </c>
      <c r="D36" s="42" t="s">
        <v>89</v>
      </c>
      <c r="E36" s="34">
        <v>4</v>
      </c>
      <c r="F36" s="34" t="s">
        <v>56</v>
      </c>
      <c r="G36" s="35">
        <v>4147</v>
      </c>
      <c r="H36" s="46">
        <f t="shared" si="0"/>
        <v>16588</v>
      </c>
      <c r="I36" s="33" t="s">
        <v>17</v>
      </c>
      <c r="J36" s="28" t="s">
        <v>71</v>
      </c>
    </row>
    <row r="37" spans="1:10" s="7" customFormat="1" ht="44.25" customHeight="1" x14ac:dyDescent="0.25">
      <c r="A37" s="1">
        <v>27</v>
      </c>
      <c r="B37" s="1" t="s">
        <v>80</v>
      </c>
      <c r="C37" s="31" t="s">
        <v>43</v>
      </c>
      <c r="D37" s="42" t="s">
        <v>90</v>
      </c>
      <c r="E37" s="34">
        <v>3</v>
      </c>
      <c r="F37" s="34" t="s">
        <v>56</v>
      </c>
      <c r="G37" s="35">
        <v>1605</v>
      </c>
      <c r="H37" s="46">
        <f t="shared" si="0"/>
        <v>4815</v>
      </c>
      <c r="I37" s="33" t="s">
        <v>17</v>
      </c>
      <c r="J37" s="28" t="s">
        <v>71</v>
      </c>
    </row>
    <row r="38" spans="1:10" s="7" customFormat="1" ht="44.25" customHeight="1" x14ac:dyDescent="0.25">
      <c r="A38" s="17">
        <v>28</v>
      </c>
      <c r="B38" s="1" t="s">
        <v>81</v>
      </c>
      <c r="C38" s="31" t="s">
        <v>43</v>
      </c>
      <c r="D38" s="42" t="s">
        <v>91</v>
      </c>
      <c r="E38" s="34">
        <v>3</v>
      </c>
      <c r="F38" s="34" t="s">
        <v>27</v>
      </c>
      <c r="G38" s="35">
        <v>11994</v>
      </c>
      <c r="H38" s="46">
        <f t="shared" si="0"/>
        <v>35982</v>
      </c>
      <c r="I38" s="33" t="s">
        <v>17</v>
      </c>
      <c r="J38" s="28" t="s">
        <v>71</v>
      </c>
    </row>
    <row r="39" spans="1:10" s="40" customFormat="1" ht="44.25" customHeight="1" x14ac:dyDescent="0.25">
      <c r="A39" s="36">
        <v>29</v>
      </c>
      <c r="B39" s="44" t="s">
        <v>95</v>
      </c>
      <c r="C39" s="37" t="s">
        <v>43</v>
      </c>
      <c r="D39" s="44" t="s">
        <v>98</v>
      </c>
      <c r="E39" s="44">
        <v>1</v>
      </c>
      <c r="F39" s="44" t="s">
        <v>29</v>
      </c>
      <c r="G39" s="45">
        <v>289416.07</v>
      </c>
      <c r="H39" s="47">
        <f t="shared" si="0"/>
        <v>289416.07</v>
      </c>
      <c r="I39" s="38" t="s">
        <v>17</v>
      </c>
      <c r="J39" s="39" t="s">
        <v>94</v>
      </c>
    </row>
    <row r="40" spans="1:10" s="40" customFormat="1" ht="44.25" customHeight="1" x14ac:dyDescent="0.25">
      <c r="A40" s="41">
        <v>30</v>
      </c>
      <c r="B40" s="44" t="s">
        <v>96</v>
      </c>
      <c r="C40" s="37" t="s">
        <v>43</v>
      </c>
      <c r="D40" s="44" t="s">
        <v>99</v>
      </c>
      <c r="E40" s="44">
        <v>1</v>
      </c>
      <c r="F40" s="44" t="s">
        <v>29</v>
      </c>
      <c r="G40" s="45">
        <v>1526785.71</v>
      </c>
      <c r="H40" s="47">
        <f t="shared" si="0"/>
        <v>1526785.71</v>
      </c>
      <c r="I40" s="38" t="s">
        <v>17</v>
      </c>
      <c r="J40" s="39" t="s">
        <v>94</v>
      </c>
    </row>
    <row r="41" spans="1:10" s="40" customFormat="1" ht="44.25" customHeight="1" x14ac:dyDescent="0.25">
      <c r="A41" s="36">
        <v>31</v>
      </c>
      <c r="B41" s="44" t="s">
        <v>97</v>
      </c>
      <c r="C41" s="37" t="s">
        <v>43</v>
      </c>
      <c r="D41" s="44" t="s">
        <v>100</v>
      </c>
      <c r="E41" s="44">
        <v>1</v>
      </c>
      <c r="F41" s="44" t="s">
        <v>29</v>
      </c>
      <c r="G41" s="45">
        <v>413392.86</v>
      </c>
      <c r="H41" s="47">
        <f t="shared" si="0"/>
        <v>413392.86</v>
      </c>
      <c r="I41" s="38" t="s">
        <v>17</v>
      </c>
      <c r="J41" s="39" t="s">
        <v>94</v>
      </c>
    </row>
    <row r="42" spans="1:10" s="40" customFormat="1" ht="44.25" customHeight="1" x14ac:dyDescent="0.25">
      <c r="A42" s="41">
        <v>32</v>
      </c>
      <c r="B42" s="44" t="s">
        <v>101</v>
      </c>
      <c r="C42" s="37" t="s">
        <v>43</v>
      </c>
      <c r="D42" s="44" t="s">
        <v>104</v>
      </c>
      <c r="E42" s="44">
        <v>1</v>
      </c>
      <c r="F42" s="44" t="s">
        <v>27</v>
      </c>
      <c r="G42" s="45">
        <v>338552.68</v>
      </c>
      <c r="H42" s="47">
        <f t="shared" si="0"/>
        <v>338552.68</v>
      </c>
      <c r="I42" s="38" t="s">
        <v>17</v>
      </c>
      <c r="J42" s="39" t="s">
        <v>94</v>
      </c>
    </row>
    <row r="43" spans="1:10" s="40" customFormat="1" ht="44.25" customHeight="1" x14ac:dyDescent="0.25">
      <c r="A43" s="36">
        <v>33</v>
      </c>
      <c r="B43" s="44" t="s">
        <v>102</v>
      </c>
      <c r="C43" s="37" t="s">
        <v>43</v>
      </c>
      <c r="D43" s="44" t="s">
        <v>105</v>
      </c>
      <c r="E43" s="44">
        <v>1</v>
      </c>
      <c r="F43" s="44" t="s">
        <v>27</v>
      </c>
      <c r="G43" s="45">
        <v>922825</v>
      </c>
      <c r="H43" s="47">
        <f t="shared" si="0"/>
        <v>922825</v>
      </c>
      <c r="I43" s="38" t="s">
        <v>17</v>
      </c>
      <c r="J43" s="39" t="s">
        <v>94</v>
      </c>
    </row>
    <row r="44" spans="1:10" s="40" customFormat="1" ht="44.25" customHeight="1" x14ac:dyDescent="0.25">
      <c r="A44" s="41">
        <v>34</v>
      </c>
      <c r="B44" s="44" t="s">
        <v>103</v>
      </c>
      <c r="C44" s="37" t="s">
        <v>43</v>
      </c>
      <c r="D44" s="44" t="s">
        <v>106</v>
      </c>
      <c r="E44" s="44">
        <v>1</v>
      </c>
      <c r="F44" s="44" t="s">
        <v>27</v>
      </c>
      <c r="G44" s="45">
        <v>705669.65</v>
      </c>
      <c r="H44" s="47">
        <f t="shared" si="0"/>
        <v>705669.65</v>
      </c>
      <c r="I44" s="38" t="s">
        <v>17</v>
      </c>
      <c r="J44" s="39" t="s">
        <v>94</v>
      </c>
    </row>
    <row r="45" spans="1:10" s="40" customFormat="1" ht="44.25" customHeight="1" x14ac:dyDescent="0.25">
      <c r="A45" s="36">
        <v>35</v>
      </c>
      <c r="B45" s="44" t="s">
        <v>67</v>
      </c>
      <c r="C45" s="37" t="s">
        <v>43</v>
      </c>
      <c r="D45" s="44" t="s">
        <v>107</v>
      </c>
      <c r="E45" s="44">
        <v>1</v>
      </c>
      <c r="F45" s="44" t="s">
        <v>27</v>
      </c>
      <c r="G45" s="45">
        <v>604346.43000000005</v>
      </c>
      <c r="H45" s="47">
        <f t="shared" si="0"/>
        <v>604346.43000000005</v>
      </c>
      <c r="I45" s="38" t="s">
        <v>17</v>
      </c>
      <c r="J45" s="39" t="s">
        <v>94</v>
      </c>
    </row>
    <row r="46" spans="1:10" ht="15" customHeight="1" x14ac:dyDescent="0.25">
      <c r="A46" s="56" t="s">
        <v>10</v>
      </c>
      <c r="B46" s="57"/>
      <c r="C46" s="14" t="s">
        <v>11</v>
      </c>
      <c r="D46" s="14" t="s">
        <v>11</v>
      </c>
      <c r="E46" s="14" t="s">
        <v>11</v>
      </c>
      <c r="F46" s="14"/>
      <c r="G46" s="11" t="s">
        <v>11</v>
      </c>
      <c r="H46" s="12">
        <f>SUM(H11:H45)</f>
        <v>26946424.875714287</v>
      </c>
      <c r="I46" s="14" t="s">
        <v>11</v>
      </c>
      <c r="J46" s="5"/>
    </row>
    <row r="47" spans="1:10" ht="15" customHeight="1" x14ac:dyDescent="0.25">
      <c r="A47" s="56" t="s">
        <v>12</v>
      </c>
      <c r="B47" s="58"/>
      <c r="C47" s="58"/>
      <c r="D47" s="58"/>
      <c r="E47" s="58"/>
      <c r="F47" s="58"/>
      <c r="G47" s="58"/>
      <c r="H47" s="58"/>
      <c r="I47" s="57"/>
      <c r="J47" s="5"/>
    </row>
    <row r="48" spans="1:10" ht="15" customHeight="1" x14ac:dyDescent="0.25">
      <c r="A48" s="56" t="s">
        <v>13</v>
      </c>
      <c r="B48" s="57"/>
      <c r="C48" s="1" t="s">
        <v>11</v>
      </c>
      <c r="D48" s="1" t="s">
        <v>11</v>
      </c>
      <c r="E48" s="1" t="s">
        <v>11</v>
      </c>
      <c r="F48" s="1"/>
      <c r="G48" s="13" t="s">
        <v>11</v>
      </c>
      <c r="H48" s="9">
        <v>0</v>
      </c>
      <c r="I48" s="1" t="s">
        <v>11</v>
      </c>
      <c r="J48" s="5"/>
    </row>
    <row r="49" spans="1:10" ht="15" customHeight="1" x14ac:dyDescent="0.25">
      <c r="A49" s="56" t="s">
        <v>14</v>
      </c>
      <c r="B49" s="58"/>
      <c r="C49" s="58"/>
      <c r="D49" s="58"/>
      <c r="E49" s="58"/>
      <c r="F49" s="58"/>
      <c r="G49" s="58"/>
      <c r="H49" s="58"/>
      <c r="I49" s="58"/>
      <c r="J49" s="57"/>
    </row>
    <row r="50" spans="1:10" s="6" customFormat="1" ht="30" x14ac:dyDescent="0.25">
      <c r="A50" s="25">
        <v>1</v>
      </c>
      <c r="B50" s="23" t="s">
        <v>22</v>
      </c>
      <c r="C50" s="24" t="s">
        <v>23</v>
      </c>
      <c r="D50" s="1" t="s">
        <v>26</v>
      </c>
      <c r="E50" s="18">
        <v>1</v>
      </c>
      <c r="F50" s="18" t="s">
        <v>21</v>
      </c>
      <c r="G50" s="19">
        <v>985000</v>
      </c>
      <c r="H50" s="20">
        <v>985000</v>
      </c>
      <c r="I50" s="21" t="s">
        <v>17</v>
      </c>
      <c r="J50" s="22" t="s">
        <v>25</v>
      </c>
    </row>
    <row r="51" spans="1:10" ht="15" customHeight="1" x14ac:dyDescent="0.25">
      <c r="A51" s="48" t="s">
        <v>15</v>
      </c>
      <c r="B51" s="49"/>
      <c r="C51" s="14" t="s">
        <v>11</v>
      </c>
      <c r="D51" s="14" t="s">
        <v>11</v>
      </c>
      <c r="E51" s="14" t="s">
        <v>11</v>
      </c>
      <c r="F51" s="14"/>
      <c r="G51" s="11" t="s">
        <v>11</v>
      </c>
      <c r="H51" s="12">
        <f>SUM(H50)</f>
        <v>985000</v>
      </c>
      <c r="I51" s="14" t="s">
        <v>11</v>
      </c>
      <c r="J51" s="5"/>
    </row>
    <row r="52" spans="1:10" s="7" customFormat="1" ht="15" customHeight="1" x14ac:dyDescent="0.25">
      <c r="A52" s="48" t="s">
        <v>20</v>
      </c>
      <c r="B52" s="49"/>
      <c r="C52" s="14" t="s">
        <v>11</v>
      </c>
      <c r="D52" s="14" t="s">
        <v>11</v>
      </c>
      <c r="E52" s="14" t="s">
        <v>11</v>
      </c>
      <c r="F52" s="14"/>
      <c r="G52" s="11" t="s">
        <v>11</v>
      </c>
      <c r="H52" s="12">
        <f>H51+H48+H46</f>
        <v>27931424.875714287</v>
      </c>
      <c r="I52" s="14" t="s">
        <v>11</v>
      </c>
      <c r="J52" s="5"/>
    </row>
  </sheetData>
  <sheetProtection formatCells="0" formatColumns="0" formatRows="0" insertColumns="0" insertRows="0" insertHyperlinks="0" deleteColumns="0" deleteRows="0" sort="0" autoFilter="0" pivotTables="0"/>
  <autoFilter ref="A7:L52"/>
  <mergeCells count="11">
    <mergeCell ref="A51:B51"/>
    <mergeCell ref="A52:B52"/>
    <mergeCell ref="A3:I3"/>
    <mergeCell ref="A4:I4"/>
    <mergeCell ref="D5:E5"/>
    <mergeCell ref="A10:J10"/>
    <mergeCell ref="A9:J9"/>
    <mergeCell ref="A46:B46"/>
    <mergeCell ref="A47:I47"/>
    <mergeCell ref="A48:B48"/>
    <mergeCell ref="A49:J49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2019-07-12T05:04:42Z</dcterms:modified>
</cp:coreProperties>
</file>