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sha.makhambetov\Documents\~ЗАКУПКИ\Реестры ТРУ\"/>
    </mc:Choice>
  </mc:AlternateContent>
  <bookViews>
    <workbookView xWindow="0" yWindow="0" windowWidth="24000" windowHeight="9735"/>
  </bookViews>
  <sheets>
    <sheet name="Реестр ТРУ май 2017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H70" i="1" l="1"/>
  <c r="H69" i="1"/>
  <c r="H44" i="1"/>
  <c r="H46" i="1" l="1"/>
  <c r="H47" i="1" s="1"/>
  <c r="H60" i="1" l="1"/>
  <c r="H56" i="1"/>
  <c r="H54" i="1"/>
  <c r="H53" i="1"/>
  <c r="H52" i="1"/>
  <c r="H49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8" i="1"/>
</calcChain>
</file>

<file path=xl/sharedStrings.xml><?xml version="1.0" encoding="utf-8"?>
<sst xmlns="http://schemas.openxmlformats.org/spreadsheetml/2006/main" count="271" uniqueCount="157">
  <si>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</si>
  <si>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</si>
  <si>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</si>
  <si>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</si>
  <si>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</si>
  <si>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</si>
  <si>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</si>
  <si>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</si>
  <si>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</si>
  <si>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</si>
  <si>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</si>
  <si>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</si>
  <si>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</si>
  <si>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</si>
  <si>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Количество/объем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</si>
  <si>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</si>
  <si>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</si>
  <si>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</si>
  <si>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</si>
  <si>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Бумага для заметок - 76х76 мм</t>
  </si>
  <si>
    <t>Папка регистратор - 50 мм</t>
  </si>
  <si>
    <t>Папка регистратор - 80 мм</t>
  </si>
  <si>
    <t>Ручка шариковая – синий стержень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</si>
  <si>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</si>
  <si>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</si>
  <si>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</si>
  <si>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>бутыль</t>
  </si>
  <si>
    <t>штука</t>
  </si>
  <si>
    <t>пачка</t>
  </si>
  <si>
    <t xml:space="preserve">пп.12) п.3.1 ст.3 Правил </t>
  </si>
  <si>
    <t>Услуги доступа к интернет-ресурсу - Бухгалтерский портал Учёт.kz - тариф ПРОФ</t>
  </si>
  <si>
    <t>услуга</t>
  </si>
  <si>
    <t>Запрос ценовых предложений</t>
  </si>
  <si>
    <t>Проведение экспертного обследования и профилактических испытаний электроустановок</t>
  </si>
  <si>
    <t>Услуги сотовой связи</t>
  </si>
  <si>
    <t>пп. 22) п.3.1. ст.3 Правил</t>
  </si>
  <si>
    <t>Приобретение услуг предоставления сотовой связи на 12 месяцев у оператора сотовой связи</t>
  </si>
  <si>
    <t>пп. 21) п.3.1. ст.3 Правил</t>
  </si>
  <si>
    <t>Жилищно-эксплуатационные услуги по жилому комплексу  «Кулагер», ул.Е10 дом 2</t>
  </si>
  <si>
    <t xml:space="preserve">Жилищно-эксплуатационные услуги по жилому комплексу  «Кулагер», ул.Е10 дом 2 - 7 квартир </t>
  </si>
  <si>
    <t>Жилищно-эксплуатационные услуги по жилому комплексу  «Кулагер», ул.Е10 дом 4</t>
  </si>
  <si>
    <t xml:space="preserve">Жилищно-эксплуатационные услуги по жилому комплексу  «Кулагер», ул.Е10 дом 4 - 8 квартир </t>
  </si>
  <si>
    <t>Электроэнергия</t>
  </si>
  <si>
    <t>Пп. 21) пункта 3.1. статьи 3 Правил</t>
  </si>
  <si>
    <t xml:space="preserve">Услуги по  вывозу твердо-бытовых отходов </t>
  </si>
  <si>
    <t xml:space="preserve">Пп. 21) пункта 3.1. статьи 3 Правил* </t>
  </si>
  <si>
    <t>кв</t>
  </si>
  <si>
    <t>пм</t>
  </si>
  <si>
    <t>Зеркало</t>
  </si>
  <si>
    <t xml:space="preserve">Навесное.  Без рамки.
Ширина, см 80
Глубина, см 2
Высота, см 130
Материал Стекло. </t>
  </si>
  <si>
    <t>Чайник</t>
  </si>
  <si>
    <t>Объем 1,6 л. 
Мощность - 2200 Вт, 
Скрытый нагревательный элемент. Тип нагревательного элемента: дисковый
Материал корпуса: металл. Цвет: серебристый. Индикатор уровня воды</t>
  </si>
  <si>
    <t>Столовые приборы</t>
  </si>
  <si>
    <t xml:space="preserve">
Набор из 6 вилок, 6 ножей, 6 ложек и 6 чайных ложек.
Материал изготовления - нержавеющая сталь. 
</t>
  </si>
  <si>
    <t>набор</t>
  </si>
  <si>
    <t>Стаканы</t>
  </si>
  <si>
    <t>Характеристики:
Материал: стекло
Oбъем: ~310 мл
Высота: 135 мм
Верхний диаметр: 63 мм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</si>
  <si>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</si>
  <si>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</si>
  <si>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 xml:space="preserve">Папка - планшет </t>
  </si>
  <si>
    <t xml:space="preserve">Формат А 4 
Папка-планшет с верхним прижимом KUVERT, плотн. картон/PVC, черный 
</t>
  </si>
  <si>
    <t>Бумага для заметок - 51х76 мм</t>
  </si>
  <si>
    <t xml:space="preserve">С клеевым краем, размер 51х76 мм, 100 листов,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</si>
  <si>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</si>
  <si>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</si>
  <si>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 xml:space="preserve">С клеевым краем, размер 76х76 мм, 100 листов, цвета разноцветные пастельные. 
</t>
  </si>
  <si>
    <t>Дырокол - 30л</t>
  </si>
  <si>
    <t xml:space="preserve">Дырокол средний, металлический корпус, на 30 л., с линейкой и  антискользящим покрытием, с фиксатором закрытого положения. 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</si>
  <si>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</si>
  <si>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</si>
  <si>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</si>
  <si>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</si>
  <si>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</si>
  <si>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</si>
  <si>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</si>
  <si>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</si>
  <si>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</si>
  <si>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</si>
  <si>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</si>
  <si>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Калькулятор бухгалтерский</t>
  </si>
  <si>
    <t xml:space="preserve">
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</si>
  <si>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</si>
  <si>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Карандаши в наборе 12 шт.
Твердость 5B-5H в металлической упаковке
</t>
  </si>
  <si>
    <t>упаковка</t>
  </si>
  <si>
    <t>Клейкая лента (скотч) 48мм</t>
  </si>
  <si>
    <t>Упаковочная, размер 48 мм*100 м, прозрачная.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</si>
  <si>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</si>
  <si>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</si>
  <si>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Корректирующая жидкость с губкой</t>
  </si>
  <si>
    <t xml:space="preserve">Корректор </t>
  </si>
  <si>
    <t xml:space="preserve">Корректирующая лента белого цвета 5мм х 12м  в блистере с европодвесом
</t>
  </si>
  <si>
    <t>Линейка классическая</t>
  </si>
  <si>
    <t>Длина: 40 см. Материал: полупрозрачный пластик. Цвет: прозрачный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</si>
  <si>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</si>
  <si>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</si>
  <si>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</si>
  <si>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</si>
  <si>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</si>
  <si>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Пластмассовый корпус. Клинообразный пишущий узел. Толщина линии: 4.0 мм. В наборе 4 текстовыделителя. Цена за пачку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</si>
  <si>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</si>
  <si>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</si>
  <si>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скоросшиватель картонная</t>
  </si>
  <si>
    <t xml:space="preserve"> Папка-скоросшиватель картонная, А4 формат. Изготовлена из качественного плотного мелованного картона плотностью 300гр/м2.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</si>
  <si>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</si>
  <si>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
</t>
  </si>
  <si>
    <t xml:space="preserve">Ручка шариковая, синий стержень, толщина стержня - 0,7 мм.
В упаковке 10 шт.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</si>
  <si>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</si>
  <si>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</si>
  <si>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</si>
  <si>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</si>
  <si>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Скрепки – 31 мм</t>
  </si>
  <si>
    <t xml:space="preserve">Скрепки металлические 31 мм гофрированные никелированные 100 шт./в картонной коробке. 
Длина: 31 мм. Материал: никелированное покрытие. Цвет: серебристый
Профиль: треугольный край. 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</si>
  <si>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</si>
  <si>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</si>
  <si>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Файл</t>
  </si>
  <si>
    <t xml:space="preserve">Папка-файл под формат А-4, с универсальной перфорацией. Прозрачный пластик, плотность не менее 80мкр, 100 шт/уп.
</t>
  </si>
  <si>
    <t>Аудиторские услуги  по аудиту финансовой отчетности  за 2017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</si>
  <si>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</si>
  <si>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Почтовые и курьерские услуги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</si>
  <si>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</si>
  <si>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 xml:space="preserve">Услуги доступа к интернет-ресурсу Учёт.kz </t>
  </si>
  <si>
    <t>Услуги доступа к интернет-ресурсу Договор 24</t>
  </si>
  <si>
    <t>Услуги доступа к интернет-ресурсу -Договор 24 - Пакет юридических услуг "Бизнес"</t>
  </si>
  <si>
    <t>Подписка на периодические издания</t>
  </si>
  <si>
    <t>Подписка на периодические издания "Кадры, труд, управление в организациях</t>
  </si>
  <si>
    <t>Проведение экспертного обследования и профилактических испытаний электроустановок в квартирах принятых от застройщика</t>
  </si>
  <si>
    <t>Жилищно-эксплуатационные услуги по жилому комплексу  «Хайвил Астана» блок G, Е1</t>
  </si>
  <si>
    <t>Эксплуатационные услуги по жилому комплексу  «Хайвил Астана» блок G, Е1</t>
  </si>
  <si>
    <t>Жилищно-эксплуатационные услуги по жилому комплексу  «Хайвил Астана» блок G, Е1  - 11 квартиры</t>
  </si>
  <si>
    <t>Эксплуатационные услуги по жилому комплексу  «Хайвил Астана» блок G, Е1 - 16 парковочных мест</t>
  </si>
  <si>
    <t>Вывоз твердо-бытовых отходов со следующих объектов: жилой комплекс  «Кулагер» (ул.Е10 дома 2 и 4)</t>
  </si>
  <si>
    <t>Поставка электроэнергии в квартиры, находящиеся в  жилых комплексах  «Хайвил Астана», «Кулагер» (ул.Е10 дома 2 и 4), "Хайвил Парк 1"</t>
  </si>
  <si>
    <t>Жилищно-эксплуатационные услуги по жилому комплексу  «Хайвил Парк 1» блок А</t>
  </si>
  <si>
    <t>Жилищно-эксплуатационные услуги по жилому комплексу  «Хайвил Парк 1» блок С</t>
  </si>
  <si>
    <t>Жилищно-эксплуатационные услуги по жилому комплексу  «Хайвил Парк 1» блок А  - 30 квартир</t>
  </si>
  <si>
    <t>Жилищно-эксплуатационные услуги по жилому комплексу  «Хайвил Парк 1» блок С  - 82 квартир</t>
  </si>
  <si>
    <t>Эксплуатационные услуги по жилому комплексу  Хайвил Парк 1» блок А</t>
  </si>
  <si>
    <t>Эксплуатационные услуги по жилому комплексу  «Хайвил Парк 1» блок А  - 30 парковочных мест</t>
  </si>
  <si>
    <t>Эксплуатационные услуги по жилому комплексу  Хайвил Парк 1» блок С</t>
  </si>
  <si>
    <t>Эксплуатационные услуги по жилому комплексу  Хайвил Парк 1» блок В</t>
  </si>
  <si>
    <t>Жилищно-эксплуатационные услуги по жилому комплексу  «Хайвил Парк 1» блок В</t>
  </si>
  <si>
    <t>Жилищно-эксплуатационные услуги по жилому комплексу  «Хайвил Парк 1» блок В  - 68 квартир</t>
  </si>
  <si>
    <t>Эксплуатационные услуги по жилому комплексу  «Хайвил Парк 1» блок В  - 68 парковочных мест</t>
  </si>
  <si>
    <t>Эксплуатационные услуги по жилому комплексу  «Хайвил Парк 1» блок С  - 82 парковочных мест</t>
  </si>
  <si>
    <t>Услуги по изготовлению визиток</t>
  </si>
  <si>
    <t xml:space="preserve">пп.9) п.3.1 ст.3 Правил </t>
  </si>
  <si>
    <t xml:space="preserve">Реестр планируемых закупок товаров, работ, услуг на 2017 год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</si>
  <si>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</si>
  <si>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</si>
  <si>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Всего </t>
  </si>
  <si>
    <t>Работы по оформлению торгового помещения</t>
  </si>
  <si>
    <t xml:space="preserve">пп.6) п.3.1 ст.3 Правил </t>
  </si>
  <si>
    <t xml:space="preserve">работа </t>
  </si>
  <si>
    <t>Юрист корпоративного фонда «Фонд социального развития»                                                                                                      Махамбетова К.С.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</si>
  <si>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"25" мая 2017 года </t>
  </si>
  <si>
    <t>Демонтаж полок стеллажей. Монтаж и ремонт алюминиевых реек на стеллажах. Установка полок с перекрытием задних стенок и верхних глухих перегородок. Демонтаж полок и монтаж вешалок, монтаж полок вертикальных стояков и фасадов в библиотеке. Установка подсветки по всему периметру торгового помещения.Установка промежуточной двери и зеркал. Изготовление и монтаж витринных стеллажей и другие сопутствующие работы.</t>
  </si>
  <si>
    <t>Главный бухгалтер корпоративного фонда «Фонд социального развития»                                                                               Жумагельдинова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</si>
</sst>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/>
  </cellStyleXfs>
  <cellXfs count="7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2" fillId="0" borderId="0" xfId="0" applyFont="1"/>
    <xf numFmtId="49" fontId="7" fillId="0" borderId="1" xfId="0" applyNumberFormat="1" applyFont="1" applyFill="1" applyBorder="1" applyAlignment="1">
      <alignment horizontal="left" vertical="top" wrapText="1"/>
    </xf>
    <xf numFmtId="0" fontId="8" fillId="0" borderId="0" xfId="0" applyFont="1"/>
    <xf numFmtId="43" fontId="9" fillId="0" borderId="0" xfId="0" applyNumberFormat="1" applyFont="1"/>
    <xf numFmtId="0" fontId="9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11" fillId="0" borderId="0" xfId="0" applyFont="1" applyFill="1"/>
    <xf numFmtId="1" fontId="7" fillId="0" borderId="0" xfId="4" applyNumberFormat="1" applyFont="1" applyAlignment="1">
      <alignment horizontal="left" vertical="top"/>
    </xf>
    <xf numFmtId="2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 wrapText="1"/>
    </xf>
    <xf numFmtId="1" fontId="6" fillId="0" borderId="0" xfId="0" applyNumberFormat="1" applyFont="1" applyAlignment="1">
      <alignment horizontal="center" vertical="top"/>
    </xf>
    <xf numFmtId="43" fontId="6" fillId="0" borderId="0" xfId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" fontId="7" fillId="0" borderId="0" xfId="4" applyNumberFormat="1" applyFont="1" applyAlignment="1">
      <alignment horizontal="center" vertical="top" wrapText="1"/>
    </xf>
    <xf numFmtId="2" fontId="7" fillId="0" borderId="0" xfId="4" applyNumberFormat="1" applyFont="1" applyAlignment="1">
      <alignment horizontal="center" vertical="top" wrapText="1"/>
    </xf>
    <xf numFmtId="49" fontId="7" fillId="0" borderId="0" xfId="4" applyNumberFormat="1" applyFont="1" applyAlignment="1">
      <alignment horizontal="center" vertical="top" wrapText="1"/>
    </xf>
    <xf numFmtId="43" fontId="7" fillId="0" borderId="0" xfId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3" fontId="6" fillId="0" borderId="0" xfId="1" applyFont="1" applyAlignment="1">
      <alignment horizontal="center" vertical="center"/>
    </xf>
    <xf numFmtId="2" fontId="7" fillId="0" borderId="0" xfId="4" applyNumberFormat="1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14" fillId="0" borderId="1" xfId="2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0" borderId="1" xfId="0" applyNumberFormat="1" applyFont="1" applyBorder="1" applyAlignment="1">
      <alignment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3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3" fontId="7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top"/>
    </xf>
    <xf numFmtId="43" fontId="7" fillId="2" borderId="1" xfId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righ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0" borderId="0" xfId="4" applyNumberFormat="1" applyFont="1" applyAlignment="1">
      <alignment horizontal="left" vertical="top" wrapText="1"/>
    </xf>
    <xf numFmtId="2" fontId="6" fillId="0" borderId="0" xfId="0" applyNumberFormat="1" applyFont="1" applyAlignment="1">
      <alignment horizontal="left" vertical="top"/>
    </xf>
    <xf numFmtId="2" fontId="7" fillId="0" borderId="0" xfId="4" applyNumberFormat="1" applyFont="1" applyAlignment="1">
      <alignment horizontal="left" wrapText="1"/>
    </xf>
  </cellXfs>
  <cellStyles count="5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69" zoomScaleNormal="100" workbookViewId="0">
      <selection activeCell="H71" sqref="H71"/>
    </sheetView>
  </sheetViews>
  <sheetFormatPr defaultRowHeight="15" x14ac:dyDescent="0.25"/>
  <cols>
    <col min="1" max="1" width="3.42578125" customWidth="1"/>
    <col min="2" max="2" width="18.28515625" customWidth="1"/>
    <col min="3" max="3" width="14.42578125" customWidth="1"/>
    <col min="4" max="4" width="45.5703125" customWidth="1"/>
    <col min="5" max="5" width="6.85546875" customWidth="1"/>
    <col min="6" max="6" width="8.140625" customWidth="1"/>
    <col min="7" max="7" width="13.28515625" customWidth="1"/>
    <col min="8" max="8" width="18.140625" customWidth="1"/>
    <col min="10" max="10" width="14.5703125" bestFit="1" customWidth="1"/>
  </cols>
  <sheetData>
    <row r="1" spans="1:8" ht="88.5" customHeight="1" x14ac:dyDescent="0.25">
      <c r="A1" s="65" t="s">
        <v>154</v>
      </c>
      <c r="B1" s="66"/>
      <c r="C1" s="66"/>
      <c r="D1" s="66"/>
      <c r="E1" s="66"/>
      <c r="F1" s="66"/>
      <c r="G1" s="66"/>
      <c r="H1" s="66"/>
    </row>
    <row r="2" spans="1:8" ht="25.5" customHeight="1" x14ac:dyDescent="0.25">
      <c r="A2" s="67" t="s">
        <v>146</v>
      </c>
      <c r="B2" s="67"/>
      <c r="C2" s="67"/>
      <c r="D2" s="67"/>
      <c r="E2" s="67"/>
      <c r="F2" s="67"/>
      <c r="G2" s="67"/>
      <c r="H2" s="67"/>
    </row>
    <row r="3" spans="1:8" ht="18.75" x14ac:dyDescent="0.3">
      <c r="A3" s="1" t="s">
        <v>0</v>
      </c>
      <c r="D3" s="58" t="s">
        <v>13</v>
      </c>
    </row>
    <row r="4" spans="1:8" x14ac:dyDescent="0.25">
      <c r="A4" s="68" t="s">
        <v>16</v>
      </c>
      <c r="B4" s="69" t="s">
        <v>1</v>
      </c>
      <c r="C4" s="68" t="s">
        <v>15</v>
      </c>
      <c r="D4" s="68" t="s">
        <v>2</v>
      </c>
      <c r="E4" s="68" t="s">
        <v>14</v>
      </c>
      <c r="F4" s="68" t="s">
        <v>3</v>
      </c>
      <c r="G4" s="68" t="s">
        <v>4</v>
      </c>
      <c r="H4" s="68" t="s">
        <v>5</v>
      </c>
    </row>
    <row r="5" spans="1:8" ht="55.5" customHeight="1" x14ac:dyDescent="0.25">
      <c r="A5" s="68"/>
      <c r="B5" s="69"/>
      <c r="C5" s="68"/>
      <c r="D5" s="68"/>
      <c r="E5" s="68"/>
      <c r="F5" s="68"/>
      <c r="G5" s="68"/>
      <c r="H5" s="68"/>
    </row>
    <row r="6" spans="1:8" x14ac:dyDescent="0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</row>
    <row r="7" spans="1:8" s="4" customFormat="1" x14ac:dyDescent="0.25">
      <c r="A7" s="61" t="s">
        <v>17</v>
      </c>
      <c r="B7" s="61"/>
      <c r="C7" s="61"/>
      <c r="D7" s="61"/>
      <c r="E7" s="61"/>
      <c r="F7" s="61"/>
      <c r="G7" s="61"/>
      <c r="H7" s="61"/>
    </row>
    <row r="8" spans="1:8" s="4" customFormat="1" ht="89.25" x14ac:dyDescent="0.25">
      <c r="A8" s="32">
        <v>1</v>
      </c>
      <c r="B8" s="33" t="s">
        <v>18</v>
      </c>
      <c r="C8" s="34" t="s">
        <v>23</v>
      </c>
      <c r="D8" s="9" t="s">
        <v>24</v>
      </c>
      <c r="E8" s="35">
        <v>120</v>
      </c>
      <c r="F8" s="33" t="s">
        <v>26</v>
      </c>
      <c r="G8" s="36">
        <v>535.71</v>
      </c>
      <c r="H8" s="37">
        <f>E8*G8</f>
        <v>64285.200000000004</v>
      </c>
    </row>
    <row r="9" spans="1:8" s="4" customFormat="1" ht="63.75" x14ac:dyDescent="0.25">
      <c r="A9" s="32">
        <v>2</v>
      </c>
      <c r="B9" s="33" t="s">
        <v>48</v>
      </c>
      <c r="C9" s="34" t="s">
        <v>23</v>
      </c>
      <c r="D9" s="9" t="s">
        <v>49</v>
      </c>
      <c r="E9" s="35">
        <v>2</v>
      </c>
      <c r="F9" s="33" t="s">
        <v>27</v>
      </c>
      <c r="G9" s="36">
        <v>12946.43</v>
      </c>
      <c r="H9" s="37">
        <f t="shared" ref="H9:H43" si="0">E9*G9</f>
        <v>25892.86</v>
      </c>
    </row>
    <row r="10" spans="1:8" s="4" customFormat="1" ht="76.5" x14ac:dyDescent="0.25">
      <c r="A10" s="32">
        <v>3</v>
      </c>
      <c r="B10" s="33" t="s">
        <v>50</v>
      </c>
      <c r="C10" s="34" t="s">
        <v>23</v>
      </c>
      <c r="D10" s="9" t="s">
        <v>51</v>
      </c>
      <c r="E10" s="35">
        <v>2</v>
      </c>
      <c r="F10" s="33" t="s">
        <v>27</v>
      </c>
      <c r="G10" s="36">
        <v>4991.07</v>
      </c>
      <c r="H10" s="37">
        <f t="shared" si="0"/>
        <v>9982.14</v>
      </c>
    </row>
    <row r="11" spans="1:8" s="4" customFormat="1" ht="51" x14ac:dyDescent="0.25">
      <c r="A11" s="32">
        <v>4</v>
      </c>
      <c r="B11" s="33" t="s">
        <v>52</v>
      </c>
      <c r="C11" s="34" t="s">
        <v>23</v>
      </c>
      <c r="D11" s="9" t="s">
        <v>53</v>
      </c>
      <c r="E11" s="35">
        <v>1</v>
      </c>
      <c r="F11" s="33" t="s">
        <v>54</v>
      </c>
      <c r="G11" s="36">
        <v>6595.54</v>
      </c>
      <c r="H11" s="37">
        <f t="shared" si="0"/>
        <v>6595.54</v>
      </c>
    </row>
    <row r="12" spans="1:8" s="4" customFormat="1" ht="63.75" x14ac:dyDescent="0.25">
      <c r="A12" s="32">
        <v>5</v>
      </c>
      <c r="B12" s="33" t="s">
        <v>55</v>
      </c>
      <c r="C12" s="34" t="s">
        <v>23</v>
      </c>
      <c r="D12" s="10" t="s">
        <v>56</v>
      </c>
      <c r="E12" s="35">
        <v>2</v>
      </c>
      <c r="F12" s="33" t="s">
        <v>54</v>
      </c>
      <c r="G12" s="36">
        <v>2491.0700000000002</v>
      </c>
      <c r="H12" s="37">
        <f t="shared" si="0"/>
        <v>4982.1400000000003</v>
      </c>
    </row>
    <row r="13" spans="1:8" s="4" customFormat="1" ht="89.25" x14ac:dyDescent="0.25">
      <c r="A13" s="32">
        <v>6</v>
      </c>
      <c r="B13" s="38" t="s">
        <v>57</v>
      </c>
      <c r="C13" s="34" t="s">
        <v>23</v>
      </c>
      <c r="D13" s="9" t="s">
        <v>58</v>
      </c>
      <c r="E13" s="39">
        <v>2</v>
      </c>
      <c r="F13" s="38" t="s">
        <v>27</v>
      </c>
      <c r="G13" s="36">
        <v>8928.57</v>
      </c>
      <c r="H13" s="37">
        <f t="shared" si="0"/>
        <v>17857.14</v>
      </c>
    </row>
    <row r="14" spans="1:8" s="4" customFormat="1" ht="51" x14ac:dyDescent="0.25">
      <c r="A14" s="32">
        <v>7</v>
      </c>
      <c r="B14" s="40" t="s">
        <v>59</v>
      </c>
      <c r="C14" s="34" t="s">
        <v>23</v>
      </c>
      <c r="D14" s="11" t="s">
        <v>60</v>
      </c>
      <c r="E14" s="41">
        <v>5</v>
      </c>
      <c r="F14" s="33" t="s">
        <v>27</v>
      </c>
      <c r="G14" s="36">
        <v>446.43</v>
      </c>
      <c r="H14" s="37">
        <f t="shared" si="0"/>
        <v>2232.15</v>
      </c>
    </row>
    <row r="15" spans="1:8" s="4" customFormat="1" ht="51" x14ac:dyDescent="0.25">
      <c r="A15" s="32">
        <v>8</v>
      </c>
      <c r="B15" s="42" t="s">
        <v>61</v>
      </c>
      <c r="C15" s="34" t="s">
        <v>23</v>
      </c>
      <c r="D15" s="9" t="s">
        <v>62</v>
      </c>
      <c r="E15" s="41">
        <v>10</v>
      </c>
      <c r="F15" s="42" t="s">
        <v>28</v>
      </c>
      <c r="G15" s="36">
        <v>267.86</v>
      </c>
      <c r="H15" s="37">
        <f t="shared" si="0"/>
        <v>2678.6000000000004</v>
      </c>
    </row>
    <row r="16" spans="1:8" s="4" customFormat="1" ht="51" x14ac:dyDescent="0.25">
      <c r="A16" s="32">
        <v>9</v>
      </c>
      <c r="B16" s="42" t="s">
        <v>63</v>
      </c>
      <c r="C16" s="34" t="s">
        <v>23</v>
      </c>
      <c r="D16" s="9" t="s">
        <v>64</v>
      </c>
      <c r="E16" s="41">
        <v>10</v>
      </c>
      <c r="F16" s="42" t="s">
        <v>28</v>
      </c>
      <c r="G16" s="36">
        <v>223.21</v>
      </c>
      <c r="H16" s="37">
        <f t="shared" si="0"/>
        <v>2232.1</v>
      </c>
    </row>
    <row r="17" spans="1:8" s="4" customFormat="1" ht="51" x14ac:dyDescent="0.25">
      <c r="A17" s="32">
        <v>10</v>
      </c>
      <c r="B17" s="42" t="s">
        <v>19</v>
      </c>
      <c r="C17" s="34" t="s">
        <v>23</v>
      </c>
      <c r="D17" s="9" t="s">
        <v>65</v>
      </c>
      <c r="E17" s="41">
        <v>10</v>
      </c>
      <c r="F17" s="42" t="s">
        <v>28</v>
      </c>
      <c r="G17" s="36">
        <v>312.5</v>
      </c>
      <c r="H17" s="37">
        <f t="shared" si="0"/>
        <v>3125</v>
      </c>
    </row>
    <row r="18" spans="1:8" s="4" customFormat="1" ht="51" x14ac:dyDescent="0.25">
      <c r="A18" s="32">
        <v>11</v>
      </c>
      <c r="B18" s="42" t="s">
        <v>66</v>
      </c>
      <c r="C18" s="34" t="s">
        <v>23</v>
      </c>
      <c r="D18" s="9" t="s">
        <v>67</v>
      </c>
      <c r="E18" s="41">
        <v>3</v>
      </c>
      <c r="F18" s="43" t="s">
        <v>27</v>
      </c>
      <c r="G18" s="36">
        <v>1785.71</v>
      </c>
      <c r="H18" s="37">
        <f t="shared" si="0"/>
        <v>5357.13</v>
      </c>
    </row>
    <row r="19" spans="1:8" s="4" customFormat="1" ht="51" x14ac:dyDescent="0.25">
      <c r="A19" s="32">
        <v>12</v>
      </c>
      <c r="B19" s="42" t="s">
        <v>68</v>
      </c>
      <c r="C19" s="34" t="s">
        <v>23</v>
      </c>
      <c r="D19" s="9" t="s">
        <v>69</v>
      </c>
      <c r="E19" s="41">
        <v>5</v>
      </c>
      <c r="F19" s="42" t="s">
        <v>70</v>
      </c>
      <c r="G19" s="36">
        <v>223.21</v>
      </c>
      <c r="H19" s="37">
        <f t="shared" si="0"/>
        <v>1116.05</v>
      </c>
    </row>
    <row r="20" spans="1:8" s="4" customFormat="1" ht="51" x14ac:dyDescent="0.25">
      <c r="A20" s="32">
        <v>13</v>
      </c>
      <c r="B20" s="42" t="s">
        <v>71</v>
      </c>
      <c r="C20" s="34" t="s">
        <v>23</v>
      </c>
      <c r="D20" s="9" t="s">
        <v>72</v>
      </c>
      <c r="E20" s="41">
        <v>5</v>
      </c>
      <c r="F20" s="42" t="s">
        <v>70</v>
      </c>
      <c r="G20" s="36">
        <v>267.86</v>
      </c>
      <c r="H20" s="37">
        <f t="shared" si="0"/>
        <v>1339.3000000000002</v>
      </c>
    </row>
    <row r="21" spans="1:8" s="4" customFormat="1" ht="51" x14ac:dyDescent="0.25">
      <c r="A21" s="32">
        <v>14</v>
      </c>
      <c r="B21" s="42" t="s">
        <v>73</v>
      </c>
      <c r="C21" s="34" t="s">
        <v>23</v>
      </c>
      <c r="D21" s="9" t="s">
        <v>74</v>
      </c>
      <c r="E21" s="41">
        <v>5</v>
      </c>
      <c r="F21" s="42" t="s">
        <v>70</v>
      </c>
      <c r="G21" s="36">
        <v>446.43</v>
      </c>
      <c r="H21" s="37">
        <f t="shared" si="0"/>
        <v>2232.15</v>
      </c>
    </row>
    <row r="22" spans="1:8" s="4" customFormat="1" ht="51" x14ac:dyDescent="0.25">
      <c r="A22" s="32">
        <v>15</v>
      </c>
      <c r="B22" s="42" t="s">
        <v>75</v>
      </c>
      <c r="C22" s="34" t="s">
        <v>23</v>
      </c>
      <c r="D22" s="9" t="s">
        <v>76</v>
      </c>
      <c r="E22" s="41">
        <v>5</v>
      </c>
      <c r="F22" s="42" t="s">
        <v>70</v>
      </c>
      <c r="G22" s="36">
        <v>491.07</v>
      </c>
      <c r="H22" s="37">
        <f t="shared" si="0"/>
        <v>2455.35</v>
      </c>
    </row>
    <row r="23" spans="1:8" s="4" customFormat="1" ht="51" x14ac:dyDescent="0.25">
      <c r="A23" s="32">
        <v>16</v>
      </c>
      <c r="B23" s="42" t="s">
        <v>77</v>
      </c>
      <c r="C23" s="34" t="s">
        <v>23</v>
      </c>
      <c r="D23" s="9" t="s">
        <v>78</v>
      </c>
      <c r="E23" s="41">
        <v>5</v>
      </c>
      <c r="F23" s="42" t="s">
        <v>70</v>
      </c>
      <c r="G23" s="36">
        <v>669.64</v>
      </c>
      <c r="H23" s="37">
        <f t="shared" si="0"/>
        <v>3348.2</v>
      </c>
    </row>
    <row r="24" spans="1:8" s="4" customFormat="1" ht="76.5" x14ac:dyDescent="0.25">
      <c r="A24" s="32">
        <v>17</v>
      </c>
      <c r="B24" s="42" t="s">
        <v>79</v>
      </c>
      <c r="C24" s="34" t="s">
        <v>23</v>
      </c>
      <c r="D24" s="9" t="s">
        <v>80</v>
      </c>
      <c r="E24" s="41">
        <v>4</v>
      </c>
      <c r="F24" s="43" t="s">
        <v>27</v>
      </c>
      <c r="G24" s="36">
        <v>6696.43</v>
      </c>
      <c r="H24" s="37">
        <f t="shared" si="0"/>
        <v>26785.72</v>
      </c>
    </row>
    <row r="25" spans="1:8" s="4" customFormat="1" ht="51" x14ac:dyDescent="0.25">
      <c r="A25" s="32">
        <v>18</v>
      </c>
      <c r="B25" s="42" t="s">
        <v>81</v>
      </c>
      <c r="C25" s="34" t="s">
        <v>23</v>
      </c>
      <c r="D25" s="9" t="s">
        <v>82</v>
      </c>
      <c r="E25" s="41">
        <v>2</v>
      </c>
      <c r="F25" s="42" t="s">
        <v>83</v>
      </c>
      <c r="G25" s="44">
        <v>2232.14</v>
      </c>
      <c r="H25" s="37">
        <f t="shared" si="0"/>
        <v>4464.28</v>
      </c>
    </row>
    <row r="26" spans="1:8" s="4" customFormat="1" ht="51" x14ac:dyDescent="0.25">
      <c r="A26" s="32">
        <v>19</v>
      </c>
      <c r="B26" s="42" t="s">
        <v>84</v>
      </c>
      <c r="C26" s="34" t="s">
        <v>23</v>
      </c>
      <c r="D26" s="9" t="s">
        <v>85</v>
      </c>
      <c r="E26" s="41">
        <v>10</v>
      </c>
      <c r="F26" s="42" t="s">
        <v>27</v>
      </c>
      <c r="G26" s="44">
        <v>446.43</v>
      </c>
      <c r="H26" s="37">
        <f t="shared" si="0"/>
        <v>4464.3</v>
      </c>
    </row>
    <row r="27" spans="1:8" s="4" customFormat="1" ht="51" x14ac:dyDescent="0.25">
      <c r="A27" s="32">
        <v>20</v>
      </c>
      <c r="B27" s="42" t="s">
        <v>86</v>
      </c>
      <c r="C27" s="34" t="s">
        <v>23</v>
      </c>
      <c r="D27" s="9" t="s">
        <v>87</v>
      </c>
      <c r="E27" s="41">
        <v>3</v>
      </c>
      <c r="F27" s="42" t="s">
        <v>27</v>
      </c>
      <c r="G27" s="44">
        <v>892.86</v>
      </c>
      <c r="H27" s="37">
        <f t="shared" si="0"/>
        <v>2678.58</v>
      </c>
    </row>
    <row r="28" spans="1:8" s="4" customFormat="1" ht="51" x14ac:dyDescent="0.25">
      <c r="A28" s="32">
        <v>21</v>
      </c>
      <c r="B28" s="42" t="s">
        <v>88</v>
      </c>
      <c r="C28" s="34" t="s">
        <v>23</v>
      </c>
      <c r="D28" s="9" t="s">
        <v>25</v>
      </c>
      <c r="E28" s="41">
        <v>8</v>
      </c>
      <c r="F28" s="42" t="s">
        <v>27</v>
      </c>
      <c r="G28" s="44">
        <v>178.57</v>
      </c>
      <c r="H28" s="37">
        <f t="shared" si="0"/>
        <v>1428.56</v>
      </c>
    </row>
    <row r="29" spans="1:8" s="4" customFormat="1" ht="51" x14ac:dyDescent="0.25">
      <c r="A29" s="32">
        <v>22</v>
      </c>
      <c r="B29" s="42" t="s">
        <v>89</v>
      </c>
      <c r="C29" s="34" t="s">
        <v>23</v>
      </c>
      <c r="D29" s="9" t="s">
        <v>90</v>
      </c>
      <c r="E29" s="41">
        <v>5</v>
      </c>
      <c r="F29" s="42" t="s">
        <v>27</v>
      </c>
      <c r="G29" s="44">
        <v>267.86</v>
      </c>
      <c r="H29" s="37">
        <f t="shared" si="0"/>
        <v>1339.3000000000002</v>
      </c>
    </row>
    <row r="30" spans="1:8" s="4" customFormat="1" ht="51" x14ac:dyDescent="0.25">
      <c r="A30" s="32">
        <v>23</v>
      </c>
      <c r="B30" s="42" t="s">
        <v>91</v>
      </c>
      <c r="C30" s="34" t="s">
        <v>23</v>
      </c>
      <c r="D30" s="9" t="s">
        <v>92</v>
      </c>
      <c r="E30" s="41">
        <v>2</v>
      </c>
      <c r="F30" s="43" t="s">
        <v>27</v>
      </c>
      <c r="G30" s="44">
        <v>223.21</v>
      </c>
      <c r="H30" s="37">
        <f t="shared" si="0"/>
        <v>446.42</v>
      </c>
    </row>
    <row r="31" spans="1:8" s="4" customFormat="1" ht="76.5" x14ac:dyDescent="0.25">
      <c r="A31" s="32">
        <v>24</v>
      </c>
      <c r="B31" s="42" t="s">
        <v>93</v>
      </c>
      <c r="C31" s="34" t="s">
        <v>23</v>
      </c>
      <c r="D31" s="9" t="s">
        <v>94</v>
      </c>
      <c r="E31" s="41">
        <v>9</v>
      </c>
      <c r="F31" s="43" t="s">
        <v>27</v>
      </c>
      <c r="G31" s="44">
        <v>1071.43</v>
      </c>
      <c r="H31" s="37">
        <f t="shared" si="0"/>
        <v>9642.8700000000008</v>
      </c>
    </row>
    <row r="32" spans="1:8" s="4" customFormat="1" ht="89.25" x14ac:dyDescent="0.25">
      <c r="A32" s="32">
        <v>25</v>
      </c>
      <c r="B32" s="42" t="s">
        <v>95</v>
      </c>
      <c r="C32" s="34" t="s">
        <v>23</v>
      </c>
      <c r="D32" s="9" t="s">
        <v>96</v>
      </c>
      <c r="E32" s="41">
        <v>9</v>
      </c>
      <c r="F32" s="43" t="s">
        <v>27</v>
      </c>
      <c r="G32" s="44">
        <v>1071.43</v>
      </c>
      <c r="H32" s="37">
        <f t="shared" si="0"/>
        <v>9642.8700000000008</v>
      </c>
    </row>
    <row r="33" spans="1:8" s="4" customFormat="1" ht="51" x14ac:dyDescent="0.25">
      <c r="A33" s="32">
        <v>26</v>
      </c>
      <c r="B33" s="42" t="s">
        <v>97</v>
      </c>
      <c r="C33" s="34" t="s">
        <v>23</v>
      </c>
      <c r="D33" s="9" t="s">
        <v>98</v>
      </c>
      <c r="E33" s="41">
        <v>2</v>
      </c>
      <c r="F33" s="42" t="s">
        <v>28</v>
      </c>
      <c r="G33" s="44">
        <v>1071.43</v>
      </c>
      <c r="H33" s="37">
        <f t="shared" si="0"/>
        <v>2142.86</v>
      </c>
    </row>
    <row r="34" spans="1:8" s="4" customFormat="1" ht="102" x14ac:dyDescent="0.25">
      <c r="A34" s="32">
        <v>27</v>
      </c>
      <c r="B34" s="42" t="s">
        <v>20</v>
      </c>
      <c r="C34" s="34" t="s">
        <v>23</v>
      </c>
      <c r="D34" s="9" t="s">
        <v>99</v>
      </c>
      <c r="E34" s="41">
        <v>30</v>
      </c>
      <c r="F34" s="42" t="s">
        <v>27</v>
      </c>
      <c r="G34" s="44">
        <v>1517.86</v>
      </c>
      <c r="H34" s="37">
        <f t="shared" si="0"/>
        <v>45535.799999999996</v>
      </c>
    </row>
    <row r="35" spans="1:8" s="4" customFormat="1" ht="102" x14ac:dyDescent="0.25">
      <c r="A35" s="32">
        <v>28</v>
      </c>
      <c r="B35" s="42" t="s">
        <v>21</v>
      </c>
      <c r="C35" s="34" t="s">
        <v>23</v>
      </c>
      <c r="D35" s="9" t="s">
        <v>100</v>
      </c>
      <c r="E35" s="41">
        <v>20</v>
      </c>
      <c r="F35" s="42" t="s">
        <v>27</v>
      </c>
      <c r="G35" s="44">
        <v>1875</v>
      </c>
      <c r="H35" s="37">
        <f t="shared" si="0"/>
        <v>37500</v>
      </c>
    </row>
    <row r="36" spans="1:8" s="4" customFormat="1" ht="51" x14ac:dyDescent="0.25">
      <c r="A36" s="32">
        <v>29</v>
      </c>
      <c r="B36" s="42" t="s">
        <v>101</v>
      </c>
      <c r="C36" s="34" t="s">
        <v>23</v>
      </c>
      <c r="D36" s="9" t="s">
        <v>102</v>
      </c>
      <c r="E36" s="41">
        <v>40</v>
      </c>
      <c r="F36" s="42" t="s">
        <v>27</v>
      </c>
      <c r="G36" s="44">
        <v>62.5</v>
      </c>
      <c r="H36" s="37">
        <f t="shared" si="0"/>
        <v>2500</v>
      </c>
    </row>
    <row r="37" spans="1:8" s="4" customFormat="1" ht="76.5" x14ac:dyDescent="0.25">
      <c r="A37" s="32">
        <v>30</v>
      </c>
      <c r="B37" s="42" t="s">
        <v>103</v>
      </c>
      <c r="C37" s="34" t="s">
        <v>23</v>
      </c>
      <c r="D37" s="9" t="s">
        <v>104</v>
      </c>
      <c r="E37" s="41">
        <v>40</v>
      </c>
      <c r="F37" s="42" t="s">
        <v>27</v>
      </c>
      <c r="G37" s="44">
        <v>89.29</v>
      </c>
      <c r="H37" s="37">
        <f t="shared" si="0"/>
        <v>3571.6000000000004</v>
      </c>
    </row>
    <row r="38" spans="1:8" s="4" customFormat="1" ht="51" x14ac:dyDescent="0.25">
      <c r="A38" s="32">
        <v>31</v>
      </c>
      <c r="B38" s="42" t="s">
        <v>22</v>
      </c>
      <c r="C38" s="34" t="s">
        <v>23</v>
      </c>
      <c r="D38" s="9" t="s">
        <v>105</v>
      </c>
      <c r="E38" s="41">
        <v>9</v>
      </c>
      <c r="F38" s="42" t="s">
        <v>83</v>
      </c>
      <c r="G38" s="44">
        <v>1339.29</v>
      </c>
      <c r="H38" s="37">
        <f t="shared" si="0"/>
        <v>12053.61</v>
      </c>
    </row>
    <row r="39" spans="1:8" s="4" customFormat="1" ht="51" x14ac:dyDescent="0.25">
      <c r="A39" s="32">
        <v>32</v>
      </c>
      <c r="B39" s="42" t="s">
        <v>106</v>
      </c>
      <c r="C39" s="34" t="s">
        <v>23</v>
      </c>
      <c r="D39" s="9" t="s">
        <v>107</v>
      </c>
      <c r="E39" s="41">
        <v>10</v>
      </c>
      <c r="F39" s="42" t="s">
        <v>70</v>
      </c>
      <c r="G39" s="44">
        <v>53.57</v>
      </c>
      <c r="H39" s="37">
        <f t="shared" si="0"/>
        <v>535.70000000000005</v>
      </c>
    </row>
    <row r="40" spans="1:8" s="4" customFormat="1" ht="51" x14ac:dyDescent="0.25">
      <c r="A40" s="32">
        <v>33</v>
      </c>
      <c r="B40" s="42" t="s">
        <v>108</v>
      </c>
      <c r="C40" s="34" t="s">
        <v>23</v>
      </c>
      <c r="D40" s="9" t="s">
        <v>109</v>
      </c>
      <c r="E40" s="41">
        <v>10</v>
      </c>
      <c r="F40" s="42" t="s">
        <v>70</v>
      </c>
      <c r="G40" s="44">
        <v>89.29</v>
      </c>
      <c r="H40" s="37">
        <f t="shared" si="0"/>
        <v>892.90000000000009</v>
      </c>
    </row>
    <row r="41" spans="1:8" s="4" customFormat="1" ht="63.75" x14ac:dyDescent="0.25">
      <c r="A41" s="32">
        <v>34</v>
      </c>
      <c r="B41" s="42" t="s">
        <v>110</v>
      </c>
      <c r="C41" s="34" t="s">
        <v>23</v>
      </c>
      <c r="D41" s="9" t="s">
        <v>111</v>
      </c>
      <c r="E41" s="41">
        <v>10</v>
      </c>
      <c r="F41" s="42" t="s">
        <v>70</v>
      </c>
      <c r="G41" s="44">
        <v>133.93</v>
      </c>
      <c r="H41" s="37">
        <f t="shared" si="0"/>
        <v>1339.3000000000002</v>
      </c>
    </row>
    <row r="42" spans="1:8" s="4" customFormat="1" ht="51" x14ac:dyDescent="0.25">
      <c r="A42" s="32">
        <v>35</v>
      </c>
      <c r="B42" s="42" t="s">
        <v>112</v>
      </c>
      <c r="C42" s="34" t="s">
        <v>23</v>
      </c>
      <c r="D42" s="9" t="s">
        <v>113</v>
      </c>
      <c r="E42" s="41">
        <v>4</v>
      </c>
      <c r="F42" s="42" t="s">
        <v>27</v>
      </c>
      <c r="G42" s="44">
        <v>1339.29</v>
      </c>
      <c r="H42" s="37">
        <f t="shared" si="0"/>
        <v>5357.16</v>
      </c>
    </row>
    <row r="43" spans="1:8" s="4" customFormat="1" ht="51" x14ac:dyDescent="0.25">
      <c r="A43" s="32">
        <v>36</v>
      </c>
      <c r="B43" s="42" t="s">
        <v>114</v>
      </c>
      <c r="C43" s="34" t="s">
        <v>23</v>
      </c>
      <c r="D43" s="9" t="s">
        <v>115</v>
      </c>
      <c r="E43" s="41">
        <v>6</v>
      </c>
      <c r="F43" s="42" t="s">
        <v>83</v>
      </c>
      <c r="G43" s="44">
        <v>1785.71</v>
      </c>
      <c r="H43" s="37">
        <f t="shared" si="0"/>
        <v>10714.26</v>
      </c>
    </row>
    <row r="44" spans="1:8" s="4" customFormat="1" x14ac:dyDescent="0.25">
      <c r="A44" s="61" t="s">
        <v>6</v>
      </c>
      <c r="B44" s="61"/>
      <c r="C44" s="45" t="s">
        <v>7</v>
      </c>
      <c r="D44" s="45" t="s">
        <v>7</v>
      </c>
      <c r="E44" s="45" t="s">
        <v>7</v>
      </c>
      <c r="F44" s="45"/>
      <c r="G44" s="45" t="s">
        <v>7</v>
      </c>
      <c r="H44" s="46">
        <f>SUM(H8:H43)</f>
        <v>338747.1399999999</v>
      </c>
    </row>
    <row r="45" spans="1:8" s="4" customFormat="1" x14ac:dyDescent="0.25">
      <c r="A45" s="62" t="s">
        <v>8</v>
      </c>
      <c r="B45" s="63"/>
      <c r="C45" s="63"/>
      <c r="D45" s="63"/>
      <c r="E45" s="63"/>
      <c r="F45" s="63"/>
      <c r="G45" s="63"/>
      <c r="H45" s="64"/>
    </row>
    <row r="46" spans="1:8" ht="127.5" x14ac:dyDescent="0.25">
      <c r="A46" s="47">
        <v>1</v>
      </c>
      <c r="B46" s="47" t="s">
        <v>150</v>
      </c>
      <c r="C46" s="47" t="s">
        <v>151</v>
      </c>
      <c r="D46" s="47" t="s">
        <v>155</v>
      </c>
      <c r="E46" s="56">
        <v>1</v>
      </c>
      <c r="F46" s="56" t="s">
        <v>152</v>
      </c>
      <c r="G46" s="57">
        <v>2850000</v>
      </c>
      <c r="H46" s="59">
        <f>E46*G46</f>
        <v>2850000</v>
      </c>
    </row>
    <row r="47" spans="1:8" s="4" customFormat="1" x14ac:dyDescent="0.25">
      <c r="A47" s="61" t="s">
        <v>9</v>
      </c>
      <c r="B47" s="61"/>
      <c r="C47" s="45" t="s">
        <v>7</v>
      </c>
      <c r="D47" s="45" t="s">
        <v>7</v>
      </c>
      <c r="E47" s="45" t="s">
        <v>7</v>
      </c>
      <c r="F47" s="45"/>
      <c r="G47" s="45" t="s">
        <v>7</v>
      </c>
      <c r="H47" s="60">
        <f>H46</f>
        <v>2850000</v>
      </c>
    </row>
    <row r="48" spans="1:8" s="4" customFormat="1" x14ac:dyDescent="0.25">
      <c r="A48" s="62" t="s">
        <v>12</v>
      </c>
      <c r="B48" s="63" t="s">
        <v>10</v>
      </c>
      <c r="C48" s="63"/>
      <c r="D48" s="63"/>
      <c r="E48" s="63"/>
      <c r="F48" s="63"/>
      <c r="G48" s="63" t="s">
        <v>7</v>
      </c>
      <c r="H48" s="64"/>
    </row>
    <row r="49" spans="1:11" ht="38.25" x14ac:dyDescent="0.25">
      <c r="A49" s="48">
        <v>1</v>
      </c>
      <c r="B49" s="48" t="s">
        <v>120</v>
      </c>
      <c r="C49" s="48" t="s">
        <v>29</v>
      </c>
      <c r="D49" s="5" t="s">
        <v>30</v>
      </c>
      <c r="E49" s="48">
        <v>1</v>
      </c>
      <c r="F49" s="48" t="s">
        <v>31</v>
      </c>
      <c r="G49" s="48"/>
      <c r="H49" s="49">
        <f>ROUND(54000/1.12,2)</f>
        <v>48214.29</v>
      </c>
    </row>
    <row r="50" spans="1:11" ht="38.25" x14ac:dyDescent="0.25">
      <c r="A50" s="48">
        <v>2</v>
      </c>
      <c r="B50" s="48" t="s">
        <v>121</v>
      </c>
      <c r="C50" s="48" t="s">
        <v>29</v>
      </c>
      <c r="D50" s="5" t="s">
        <v>122</v>
      </c>
      <c r="E50" s="48">
        <v>1</v>
      </c>
      <c r="F50" s="48" t="s">
        <v>31</v>
      </c>
      <c r="G50" s="48"/>
      <c r="H50" s="49">
        <v>80000</v>
      </c>
    </row>
    <row r="51" spans="1:11" ht="38.25" x14ac:dyDescent="0.25">
      <c r="A51" s="48">
        <v>3</v>
      </c>
      <c r="B51" s="48" t="s">
        <v>123</v>
      </c>
      <c r="C51" s="48" t="s">
        <v>145</v>
      </c>
      <c r="D51" s="5" t="s">
        <v>124</v>
      </c>
      <c r="E51" s="48">
        <v>1</v>
      </c>
      <c r="F51" s="48" t="s">
        <v>31</v>
      </c>
      <c r="G51" s="48"/>
      <c r="H51" s="49">
        <v>33000</v>
      </c>
    </row>
    <row r="52" spans="1:11" ht="153" x14ac:dyDescent="0.25">
      <c r="A52" s="48">
        <v>4</v>
      </c>
      <c r="B52" s="48" t="s">
        <v>116</v>
      </c>
      <c r="C52" s="48" t="s">
        <v>32</v>
      </c>
      <c r="D52" s="5" t="s">
        <v>117</v>
      </c>
      <c r="E52" s="48">
        <v>1</v>
      </c>
      <c r="F52" s="48" t="s">
        <v>31</v>
      </c>
      <c r="G52" s="48"/>
      <c r="H52" s="49">
        <f>ROUND(7392000/1.12,2)</f>
        <v>6600000</v>
      </c>
    </row>
    <row r="53" spans="1:11" ht="76.5" x14ac:dyDescent="0.25">
      <c r="A53" s="48">
        <v>5</v>
      </c>
      <c r="B53" s="48" t="s">
        <v>33</v>
      </c>
      <c r="C53" s="48" t="s">
        <v>32</v>
      </c>
      <c r="D53" s="5" t="s">
        <v>125</v>
      </c>
      <c r="E53" s="48">
        <v>1</v>
      </c>
      <c r="F53" s="48" t="s">
        <v>31</v>
      </c>
      <c r="G53" s="48"/>
      <c r="H53" s="49">
        <f>ROUND(2700000/1.12,2)</f>
        <v>2410714.29</v>
      </c>
    </row>
    <row r="54" spans="1:11" s="14" customFormat="1" ht="25.5" x14ac:dyDescent="0.25">
      <c r="A54" s="50">
        <v>6</v>
      </c>
      <c r="B54" s="50" t="s">
        <v>34</v>
      </c>
      <c r="C54" s="50" t="s">
        <v>35</v>
      </c>
      <c r="D54" s="5" t="s">
        <v>36</v>
      </c>
      <c r="E54" s="50">
        <v>1</v>
      </c>
      <c r="F54" s="50" t="s">
        <v>31</v>
      </c>
      <c r="G54" s="50"/>
      <c r="H54" s="51">
        <f>ROUND(10*2269*12/1.12,2)</f>
        <v>243107.14</v>
      </c>
    </row>
    <row r="55" spans="1:11" ht="63.75" x14ac:dyDescent="0.25">
      <c r="A55" s="48">
        <v>7</v>
      </c>
      <c r="B55" s="48" t="s">
        <v>126</v>
      </c>
      <c r="C55" s="48" t="s">
        <v>37</v>
      </c>
      <c r="D55" s="5" t="s">
        <v>128</v>
      </c>
      <c r="E55" s="48">
        <v>1</v>
      </c>
      <c r="F55" s="48" t="s">
        <v>31</v>
      </c>
      <c r="G55" s="48"/>
      <c r="H55" s="49">
        <v>1813056</v>
      </c>
      <c r="J55" s="7"/>
      <c r="K55" s="8" t="s">
        <v>46</v>
      </c>
    </row>
    <row r="56" spans="1:11" ht="51" x14ac:dyDescent="0.25">
      <c r="A56" s="48">
        <v>8</v>
      </c>
      <c r="B56" s="48" t="s">
        <v>127</v>
      </c>
      <c r="C56" s="48" t="s">
        <v>37</v>
      </c>
      <c r="D56" s="5" t="s">
        <v>129</v>
      </c>
      <c r="E56" s="48">
        <v>1</v>
      </c>
      <c r="F56" s="48" t="s">
        <v>31</v>
      </c>
      <c r="G56" s="48"/>
      <c r="H56" s="49">
        <f>ROUND(1376256/1.12,2)</f>
        <v>1228800</v>
      </c>
      <c r="J56" s="7"/>
      <c r="K56" s="8" t="s">
        <v>47</v>
      </c>
    </row>
    <row r="57" spans="1:11" ht="76.5" x14ac:dyDescent="0.25">
      <c r="A57" s="48">
        <v>9</v>
      </c>
      <c r="B57" s="48" t="s">
        <v>38</v>
      </c>
      <c r="C57" s="48" t="s">
        <v>37</v>
      </c>
      <c r="D57" s="5" t="s">
        <v>39</v>
      </c>
      <c r="E57" s="48">
        <v>1</v>
      </c>
      <c r="F57" s="48" t="s">
        <v>31</v>
      </c>
      <c r="G57" s="48"/>
      <c r="H57" s="49">
        <v>282057.59999999998</v>
      </c>
    </row>
    <row r="58" spans="1:11" ht="76.5" x14ac:dyDescent="0.25">
      <c r="A58" s="48">
        <v>10</v>
      </c>
      <c r="B58" s="48" t="s">
        <v>40</v>
      </c>
      <c r="C58" s="48" t="s">
        <v>37</v>
      </c>
      <c r="D58" s="5" t="s">
        <v>41</v>
      </c>
      <c r="E58" s="48">
        <v>1</v>
      </c>
      <c r="F58" s="48" t="s">
        <v>31</v>
      </c>
      <c r="G58" s="48"/>
      <c r="H58" s="49">
        <v>327729.59999999998</v>
      </c>
    </row>
    <row r="59" spans="1:11" s="13" customFormat="1" ht="38.25" x14ac:dyDescent="0.25">
      <c r="A59" s="52">
        <v>11</v>
      </c>
      <c r="B59" s="52" t="s">
        <v>42</v>
      </c>
      <c r="C59" s="52" t="s">
        <v>43</v>
      </c>
      <c r="D59" s="12" t="s">
        <v>131</v>
      </c>
      <c r="E59" s="52">
        <v>1</v>
      </c>
      <c r="F59" s="52" t="s">
        <v>31</v>
      </c>
      <c r="G59" s="52"/>
      <c r="H59" s="53">
        <v>464422.24</v>
      </c>
    </row>
    <row r="60" spans="1:11" s="13" customFormat="1" ht="38.25" x14ac:dyDescent="0.25">
      <c r="A60" s="52">
        <v>12</v>
      </c>
      <c r="B60" s="52" t="s">
        <v>44</v>
      </c>
      <c r="C60" s="52" t="s">
        <v>45</v>
      </c>
      <c r="D60" s="12" t="s">
        <v>130</v>
      </c>
      <c r="E60" s="52">
        <v>1</v>
      </c>
      <c r="F60" s="52" t="s">
        <v>31</v>
      </c>
      <c r="G60" s="52"/>
      <c r="H60" s="53">
        <f>ROUND(1487*15*12/1.12,2)</f>
        <v>238982.14</v>
      </c>
    </row>
    <row r="61" spans="1:11" s="13" customFormat="1" ht="63.75" x14ac:dyDescent="0.25">
      <c r="A61" s="52">
        <v>13</v>
      </c>
      <c r="B61" s="52" t="s">
        <v>132</v>
      </c>
      <c r="C61" s="52" t="s">
        <v>37</v>
      </c>
      <c r="D61" s="12" t="s">
        <v>134</v>
      </c>
      <c r="E61" s="52">
        <v>1</v>
      </c>
      <c r="F61" s="52" t="s">
        <v>31</v>
      </c>
      <c r="G61" s="52"/>
      <c r="H61" s="53">
        <v>1820353.92</v>
      </c>
    </row>
    <row r="62" spans="1:11" ht="63.75" x14ac:dyDescent="0.25">
      <c r="A62" s="48">
        <v>14</v>
      </c>
      <c r="B62" s="48" t="s">
        <v>140</v>
      </c>
      <c r="C62" s="52" t="s">
        <v>37</v>
      </c>
      <c r="D62" s="5" t="s">
        <v>141</v>
      </c>
      <c r="E62" s="48">
        <v>1</v>
      </c>
      <c r="F62" s="48" t="s">
        <v>31</v>
      </c>
      <c r="G62" s="48"/>
      <c r="H62" s="49">
        <v>3612030.17</v>
      </c>
    </row>
    <row r="63" spans="1:11" ht="63.75" x14ac:dyDescent="0.25">
      <c r="A63" s="48">
        <v>15</v>
      </c>
      <c r="B63" s="48" t="s">
        <v>133</v>
      </c>
      <c r="C63" s="52" t="s">
        <v>37</v>
      </c>
      <c r="D63" s="5" t="s">
        <v>135</v>
      </c>
      <c r="E63" s="48">
        <v>1</v>
      </c>
      <c r="F63" s="48" t="s">
        <v>31</v>
      </c>
      <c r="G63" s="48"/>
      <c r="H63" s="49">
        <v>4355683.43</v>
      </c>
    </row>
    <row r="64" spans="1:11" ht="51" x14ac:dyDescent="0.25">
      <c r="A64" s="48">
        <v>16</v>
      </c>
      <c r="B64" s="48" t="s">
        <v>136</v>
      </c>
      <c r="C64" s="52" t="s">
        <v>37</v>
      </c>
      <c r="D64" s="5" t="s">
        <v>137</v>
      </c>
      <c r="E64" s="48">
        <v>1</v>
      </c>
      <c r="F64" s="48" t="s">
        <v>31</v>
      </c>
      <c r="G64" s="48"/>
      <c r="H64" s="49">
        <v>1267200</v>
      </c>
    </row>
    <row r="65" spans="1:10" ht="51" x14ac:dyDescent="0.25">
      <c r="A65" s="48">
        <v>17</v>
      </c>
      <c r="B65" s="48" t="s">
        <v>139</v>
      </c>
      <c r="C65" s="52" t="s">
        <v>37</v>
      </c>
      <c r="D65" s="5" t="s">
        <v>142</v>
      </c>
      <c r="E65" s="48">
        <v>1</v>
      </c>
      <c r="F65" s="48" t="s">
        <v>31</v>
      </c>
      <c r="G65" s="48"/>
      <c r="H65" s="49">
        <v>2393600</v>
      </c>
    </row>
    <row r="66" spans="1:10" ht="51" x14ac:dyDescent="0.25">
      <c r="A66" s="48">
        <v>18</v>
      </c>
      <c r="B66" s="48" t="s">
        <v>138</v>
      </c>
      <c r="C66" s="52" t="s">
        <v>37</v>
      </c>
      <c r="D66" s="5" t="s">
        <v>143</v>
      </c>
      <c r="E66" s="48">
        <v>1</v>
      </c>
      <c r="F66" s="48" t="s">
        <v>31</v>
      </c>
      <c r="G66" s="48"/>
      <c r="H66" s="49">
        <v>2886400</v>
      </c>
    </row>
    <row r="67" spans="1:10" ht="51" x14ac:dyDescent="0.25">
      <c r="A67" s="48">
        <v>19</v>
      </c>
      <c r="B67" s="48" t="s">
        <v>118</v>
      </c>
      <c r="C67" s="52" t="s">
        <v>23</v>
      </c>
      <c r="D67" s="5" t="s">
        <v>119</v>
      </c>
      <c r="E67" s="48">
        <v>1</v>
      </c>
      <c r="F67" s="48" t="s">
        <v>31</v>
      </c>
      <c r="G67" s="54"/>
      <c r="H67" s="49">
        <v>360000</v>
      </c>
    </row>
    <row r="68" spans="1:10" s="13" customFormat="1" ht="51" x14ac:dyDescent="0.25">
      <c r="A68" s="52">
        <v>20</v>
      </c>
      <c r="B68" s="52" t="s">
        <v>144</v>
      </c>
      <c r="C68" s="52" t="s">
        <v>23</v>
      </c>
      <c r="D68" s="12" t="s">
        <v>144</v>
      </c>
      <c r="E68" s="52">
        <v>1</v>
      </c>
      <c r="F68" s="52" t="s">
        <v>31</v>
      </c>
      <c r="G68" s="55"/>
      <c r="H68" s="53">
        <v>26785.71</v>
      </c>
    </row>
    <row r="69" spans="1:10" s="4" customFormat="1" x14ac:dyDescent="0.25">
      <c r="A69" s="61" t="s">
        <v>11</v>
      </c>
      <c r="B69" s="61"/>
      <c r="C69" s="45" t="s">
        <v>7</v>
      </c>
      <c r="D69" s="45" t="s">
        <v>7</v>
      </c>
      <c r="E69" s="45" t="s">
        <v>7</v>
      </c>
      <c r="F69" s="45"/>
      <c r="G69" s="45" t="s">
        <v>7</v>
      </c>
      <c r="H69" s="46">
        <f>SUM(H49:H68)</f>
        <v>30492136.530000001</v>
      </c>
    </row>
    <row r="70" spans="1:10" s="4" customFormat="1" x14ac:dyDescent="0.25">
      <c r="A70" s="61" t="s">
        <v>149</v>
      </c>
      <c r="B70" s="61"/>
      <c r="C70" s="45" t="s">
        <v>7</v>
      </c>
      <c r="D70" s="45" t="s">
        <v>7</v>
      </c>
      <c r="E70" s="45" t="s">
        <v>7</v>
      </c>
      <c r="F70" s="45"/>
      <c r="G70" s="45" t="s">
        <v>7</v>
      </c>
      <c r="H70" s="46">
        <f>H44+H47+H69</f>
        <v>33680883.670000002</v>
      </c>
    </row>
    <row r="72" spans="1:10" s="4" customFormat="1" x14ac:dyDescent="0.25">
      <c r="A72" s="15" t="s">
        <v>147</v>
      </c>
      <c r="B72" s="16"/>
      <c r="C72" s="16"/>
      <c r="D72" s="17"/>
      <c r="E72" s="18"/>
      <c r="F72" s="16"/>
      <c r="G72" s="19"/>
      <c r="H72" s="19"/>
      <c r="I72" s="20"/>
      <c r="J72" s="20"/>
    </row>
    <row r="73" spans="1:10" ht="26.25" customHeight="1" x14ac:dyDescent="0.25">
      <c r="A73" s="72" t="s">
        <v>148</v>
      </c>
      <c r="B73" s="72"/>
      <c r="C73" s="72"/>
      <c r="D73" s="72"/>
      <c r="E73" s="72"/>
      <c r="F73" s="72"/>
      <c r="G73" s="72"/>
      <c r="H73" s="72"/>
      <c r="I73" s="30"/>
      <c r="J73" s="30"/>
    </row>
    <row r="74" spans="1:10" s="6" customFormat="1" x14ac:dyDescent="0.25">
      <c r="A74" s="70"/>
      <c r="B74" s="70"/>
      <c r="C74" s="70"/>
      <c r="D74" s="70"/>
      <c r="E74" s="70"/>
      <c r="F74" s="70"/>
      <c r="G74" s="70"/>
      <c r="H74" s="70"/>
      <c r="I74" s="20"/>
      <c r="J74" s="20"/>
    </row>
    <row r="75" spans="1:10" s="4" customFormat="1" x14ac:dyDescent="0.25">
      <c r="A75" s="21"/>
      <c r="B75" s="22"/>
      <c r="C75" s="22"/>
      <c r="D75" s="23"/>
      <c r="E75" s="21"/>
      <c r="F75" s="22"/>
      <c r="G75" s="24"/>
      <c r="H75" s="24"/>
      <c r="I75" s="20"/>
      <c r="J75" s="20"/>
    </row>
    <row r="76" spans="1:10" s="6" customFormat="1" x14ac:dyDescent="0.25">
      <c r="A76" s="71" t="s">
        <v>153</v>
      </c>
      <c r="B76" s="71"/>
      <c r="C76" s="71"/>
      <c r="D76" s="71"/>
      <c r="E76" s="71"/>
      <c r="F76" s="71"/>
      <c r="G76" s="71"/>
      <c r="H76" s="19"/>
      <c r="I76" s="25"/>
      <c r="J76" s="25"/>
    </row>
    <row r="77" spans="1:10" s="4" customFormat="1" x14ac:dyDescent="0.25">
      <c r="A77" s="26"/>
      <c r="B77" s="27"/>
      <c r="C77" s="27"/>
      <c r="D77" s="28"/>
      <c r="E77" s="26"/>
      <c r="F77" s="27"/>
      <c r="G77" s="29"/>
      <c r="H77" s="19"/>
      <c r="I77" s="20"/>
      <c r="J77" s="20"/>
    </row>
    <row r="78" spans="1:10" x14ac:dyDescent="0.25">
      <c r="A78" s="71" t="s">
        <v>156</v>
      </c>
      <c r="B78" s="71"/>
      <c r="C78" s="71"/>
      <c r="D78" s="71"/>
      <c r="E78" s="71"/>
      <c r="F78" s="71"/>
      <c r="G78" s="71"/>
      <c r="H78" s="19"/>
      <c r="I78" s="20"/>
      <c r="J78" s="20"/>
    </row>
    <row r="84" spans="1:8" s="4" customFormat="1" x14ac:dyDescent="0.25">
      <c r="A84"/>
      <c r="B84"/>
      <c r="C84"/>
      <c r="D84"/>
      <c r="E84"/>
      <c r="F84"/>
      <c r="G84"/>
      <c r="H84"/>
    </row>
    <row r="85" spans="1:8" s="4" customFormat="1" x14ac:dyDescent="0.25">
      <c r="A85"/>
      <c r="B85"/>
      <c r="C85"/>
      <c r="D85"/>
      <c r="E85"/>
      <c r="F85"/>
      <c r="G85"/>
      <c r="H85"/>
    </row>
    <row r="86" spans="1:8" s="4" customFormat="1" x14ac:dyDescent="0.25">
      <c r="A86"/>
      <c r="B86"/>
      <c r="C86"/>
      <c r="D86"/>
      <c r="E86"/>
      <c r="F86"/>
      <c r="G86"/>
      <c r="H86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3"/>
    </row>
    <row r="89" spans="1:8" x14ac:dyDescent="0.25">
      <c r="A89" s="3"/>
    </row>
    <row r="90" spans="1:8" x14ac:dyDescent="0.25">
      <c r="A90" s="3"/>
    </row>
    <row r="91" spans="1:8" x14ac:dyDescent="0.25">
      <c r="A91" s="3"/>
    </row>
  </sheetData>
  <mergeCells count="21">
    <mergeCell ref="A74:H74"/>
    <mergeCell ref="A76:G76"/>
    <mergeCell ref="A78:G78"/>
    <mergeCell ref="A73:H73"/>
    <mergeCell ref="A69:B69"/>
    <mergeCell ref="A70:B70"/>
    <mergeCell ref="A1:H1"/>
    <mergeCell ref="A2:H2"/>
    <mergeCell ref="A4:A5"/>
    <mergeCell ref="C4:C5"/>
    <mergeCell ref="E4:E5"/>
    <mergeCell ref="H4:H5"/>
    <mergeCell ref="B4:B5"/>
    <mergeCell ref="D4:D5"/>
    <mergeCell ref="F4:F5"/>
    <mergeCell ref="G4:G5"/>
    <mergeCell ref="A7:H7"/>
    <mergeCell ref="A48:H48"/>
    <mergeCell ref="A45:H45"/>
    <mergeCell ref="A44:B44"/>
    <mergeCell ref="A47:B47"/>
  </mergeCells>
  <pageMargins left="0.5" right="0.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ТРУ май 2017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Kadisha Makhambetova</cp:lastModifiedBy>
  <cp:lastPrinted>2017-05-25T10:12:00Z</cp:lastPrinted>
  <dcterms:created xsi:type="dcterms:W3CDTF">2016-07-04T10:18:42Z</dcterms:created>
  <dcterms:modified xsi:type="dcterms:W3CDTF">2017-11-06T06:25:08Z</dcterms:modified>
</cp:coreProperties>
</file>