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535"/>
  </bookViews>
  <sheets>
    <sheet name="Реестр 2019" sheetId="7" r:id="rId1"/>
    <sheet name="Лист1" sheetId="8" r:id="rId2"/>
  </sheets>
  <externalReferences>
    <externalReference r:id="rId3"/>
    <externalReference r:id="rId4"/>
    <externalReference r:id="rId5"/>
  </externalReferences>
  <definedNames>
    <definedName name="_xlnm._FilterDatabase" localSheetId="0" hidden="1">'Реестр 2019'!$A$2:$L$371</definedName>
    <definedName name="OLE_LINK1" localSheetId="0">'Реестр 2019'!#REF!</definedName>
  </definedNames>
  <calcPr calcId="152511"/>
</workbook>
</file>

<file path=xl/calcChain.xml><?xml version="1.0" encoding="utf-8"?>
<calcChain xmlns="http://schemas.openxmlformats.org/spreadsheetml/2006/main">
  <c r="H291" i="7" l="1"/>
  <c r="I290" i="7"/>
  <c r="H290" i="7"/>
  <c r="I71" i="7" l="1"/>
  <c r="I70" i="7"/>
  <c r="I69" i="7"/>
  <c r="H71" i="7"/>
  <c r="H70" i="7"/>
  <c r="H69" i="7"/>
  <c r="H141" i="7" l="1"/>
  <c r="I99" i="7"/>
  <c r="H100" i="7"/>
  <c r="I98" i="7"/>
  <c r="I68" i="7"/>
  <c r="I67" i="7"/>
  <c r="H68" i="7"/>
  <c r="H67" i="7"/>
  <c r="I66" i="7"/>
  <c r="H66" i="7"/>
  <c r="H78" i="7" l="1"/>
  <c r="I227" i="7"/>
  <c r="I288" i="7" l="1"/>
  <c r="H288" i="7"/>
  <c r="I287" i="7"/>
  <c r="H287" i="7"/>
  <c r="I289" i="7"/>
  <c r="I286" i="7"/>
  <c r="I285" i="7"/>
  <c r="I284" i="7"/>
  <c r="I283" i="7"/>
  <c r="I282" i="7"/>
  <c r="I281" i="7"/>
  <c r="I280" i="7"/>
  <c r="H279" i="7"/>
  <c r="H278" i="7"/>
  <c r="H277" i="7"/>
  <c r="H276" i="7"/>
  <c r="H289" i="7"/>
  <c r="H286" i="7"/>
  <c r="H285" i="7"/>
  <c r="H284" i="7"/>
  <c r="H283" i="7"/>
  <c r="H282" i="7"/>
  <c r="H281" i="7"/>
  <c r="H280" i="7"/>
  <c r="H301" i="7" l="1"/>
  <c r="I279" i="7" l="1"/>
  <c r="I278" i="7"/>
  <c r="I277" i="7"/>
  <c r="I276" i="7"/>
  <c r="I275" i="7"/>
  <c r="I274" i="7"/>
  <c r="I273" i="7"/>
  <c r="I272" i="7"/>
  <c r="I271" i="7"/>
  <c r="I270" i="7" l="1"/>
  <c r="I269" i="7"/>
  <c r="I268" i="7"/>
  <c r="I267" i="7"/>
  <c r="I266" i="7"/>
  <c r="I265" i="7"/>
  <c r="I264" i="7"/>
  <c r="I263" i="7"/>
  <c r="I262" i="7"/>
  <c r="I261" i="7"/>
  <c r="I260" i="7"/>
  <c r="I259" i="7"/>
  <c r="I258" i="7"/>
  <c r="I257" i="7"/>
  <c r="I256" i="7"/>
  <c r="I255" i="7"/>
  <c r="I254" i="7"/>
  <c r="I253" i="7"/>
  <c r="I252" i="7"/>
  <c r="I251" i="7"/>
  <c r="I250" i="7"/>
  <c r="I249" i="7"/>
  <c r="I248" i="7"/>
  <c r="I247" i="7"/>
  <c r="I246" i="7"/>
  <c r="I245" i="7"/>
  <c r="I244" i="7"/>
  <c r="I243" i="7"/>
  <c r="I242" i="7"/>
  <c r="I241" i="7"/>
  <c r="I240" i="7"/>
  <c r="I239" i="7"/>
  <c r="I238" i="7"/>
  <c r="I237" i="7"/>
  <c r="I236" i="7"/>
  <c r="I235" i="7"/>
  <c r="I234" i="7"/>
  <c r="I233" i="7"/>
  <c r="I232" i="7"/>
  <c r="I231" i="7"/>
  <c r="I230" i="7"/>
  <c r="I229" i="7"/>
  <c r="I228" i="7"/>
  <c r="I226" i="7"/>
  <c r="I225" i="7"/>
  <c r="I224" i="7"/>
  <c r="I223" i="7"/>
  <c r="I222" i="7"/>
  <c r="I221" i="7"/>
  <c r="I220" i="7"/>
  <c r="I219" i="7"/>
  <c r="I218" i="7"/>
  <c r="I217" i="7"/>
  <c r="I216" i="7"/>
  <c r="I215" i="7"/>
  <c r="I214" i="7"/>
  <c r="I213" i="7"/>
  <c r="I212" i="7"/>
  <c r="I211" i="7"/>
  <c r="I210" i="7"/>
  <c r="I209" i="7"/>
  <c r="I208" i="7"/>
  <c r="I207" i="7"/>
  <c r="I206" i="7"/>
  <c r="I205" i="7"/>
  <c r="I204" i="7"/>
  <c r="I203" i="7"/>
  <c r="I202" i="7"/>
  <c r="I201" i="7"/>
  <c r="I200" i="7"/>
  <c r="I199" i="7"/>
  <c r="I198" i="7"/>
  <c r="I197" i="7"/>
  <c r="I196" i="7"/>
  <c r="I195" i="7"/>
  <c r="I194" i="7"/>
  <c r="I193" i="7"/>
  <c r="I192" i="7"/>
  <c r="I191" i="7"/>
  <c r="I190" i="7"/>
  <c r="I189" i="7"/>
  <c r="I188" i="7"/>
  <c r="I187" i="7"/>
  <c r="I186" i="7"/>
  <c r="I185" i="7"/>
  <c r="I184" i="7"/>
  <c r="I183" i="7"/>
  <c r="I182" i="7"/>
  <c r="I181" i="7"/>
  <c r="I180" i="7"/>
  <c r="I179" i="7"/>
  <c r="I178" i="7"/>
  <c r="I177" i="7"/>
  <c r="I176" i="7"/>
  <c r="I175" i="7"/>
  <c r="I174" i="7"/>
  <c r="I173" i="7"/>
  <c r="I172" i="7"/>
  <c r="I171" i="7"/>
  <c r="I170" i="7"/>
  <c r="I169" i="7"/>
  <c r="I168" i="7"/>
  <c r="I167" i="7"/>
  <c r="I166" i="7"/>
  <c r="I165" i="7"/>
  <c r="I164" i="7"/>
  <c r="I163" i="7"/>
  <c r="I162" i="7"/>
  <c r="I161" i="7"/>
  <c r="I160" i="7"/>
  <c r="I159" i="7"/>
  <c r="I158" i="7"/>
  <c r="I157" i="7"/>
  <c r="I156" i="7"/>
  <c r="I155" i="7"/>
  <c r="I154" i="7"/>
  <c r="I153" i="7"/>
  <c r="I152" i="7"/>
  <c r="I151" i="7"/>
  <c r="I150" i="7"/>
  <c r="I149" i="7"/>
  <c r="I148" i="7"/>
  <c r="I147" i="7"/>
  <c r="I146" i="7"/>
  <c r="I145" i="7"/>
  <c r="I144" i="7"/>
  <c r="I143" i="7"/>
  <c r="I142" i="7"/>
  <c r="I141" i="7"/>
  <c r="I140" i="7"/>
  <c r="I139" i="7"/>
  <c r="I138" i="7"/>
  <c r="I137" i="7"/>
  <c r="I136" i="7"/>
  <c r="I135" i="7"/>
  <c r="I134" i="7"/>
  <c r="I133" i="7"/>
  <c r="I132" i="7"/>
  <c r="I131" i="7"/>
  <c r="I130" i="7"/>
  <c r="I129" i="7"/>
  <c r="I128" i="7"/>
  <c r="I127" i="7"/>
  <c r="I126" i="7"/>
  <c r="I125" i="7"/>
  <c r="I124" i="7"/>
  <c r="I123" i="7"/>
  <c r="I122" i="7"/>
  <c r="I121" i="7"/>
  <c r="I120" i="7"/>
  <c r="I119" i="7"/>
  <c r="I118" i="7"/>
  <c r="I117" i="7"/>
  <c r="I116" i="7"/>
  <c r="I115" i="7"/>
  <c r="I114" i="7"/>
  <c r="I113" i="7"/>
  <c r="I112" i="7"/>
  <c r="I111" i="7"/>
  <c r="I110" i="7"/>
  <c r="I109" i="7"/>
  <c r="I108" i="7"/>
  <c r="I107" i="7"/>
  <c r="I106" i="7"/>
  <c r="I105" i="7"/>
  <c r="I104" i="7"/>
  <c r="I300" i="7" l="1"/>
  <c r="I77" i="7"/>
  <c r="H64" i="7"/>
  <c r="H72" i="7" s="1"/>
  <c r="I64" i="7" l="1"/>
  <c r="I65" i="7" s="1"/>
  <c r="H117" i="7"/>
  <c r="H104" i="7"/>
  <c r="H105" i="7"/>
  <c r="H106" i="7"/>
  <c r="H107" i="7"/>
  <c r="H108" i="7"/>
  <c r="H109" i="7"/>
  <c r="H110" i="7"/>
  <c r="H112" i="7"/>
  <c r="H113" i="7"/>
  <c r="H114" i="7"/>
  <c r="H115" i="7"/>
  <c r="H116" i="7"/>
  <c r="H307" i="7"/>
  <c r="H308" i="7"/>
  <c r="D308" i="7"/>
  <c r="D356" i="7" s="1"/>
  <c r="K108" i="7"/>
  <c r="K109" i="7" s="1"/>
  <c r="K293" i="7" s="1"/>
  <c r="J294" i="7"/>
  <c r="L108" i="7"/>
  <c r="L109" i="7" s="1"/>
  <c r="J108" i="7"/>
  <c r="J109" i="7" s="1"/>
  <c r="F109" i="7"/>
  <c r="C104" i="7"/>
  <c r="C108" i="7" s="1"/>
  <c r="C109" i="7" s="1"/>
  <c r="F108" i="7"/>
  <c r="I309" i="7"/>
  <c r="E308" i="7"/>
  <c r="E309" i="7" s="1"/>
  <c r="F308" i="7"/>
  <c r="F309" i="7" s="1"/>
  <c r="B308" i="7"/>
  <c r="C308" i="7"/>
  <c r="B307" i="7"/>
  <c r="C307" i="7"/>
  <c r="D307" i="7"/>
  <c r="E307" i="7"/>
  <c r="F307" i="7"/>
  <c r="H369" i="7" l="1"/>
  <c r="I63" i="7"/>
  <c r="I62" i="7"/>
  <c r="I58" i="7"/>
  <c r="I54" i="7"/>
  <c r="I61" i="7"/>
  <c r="I57" i="7"/>
  <c r="I53" i="7"/>
  <c r="I60" i="7"/>
  <c r="I56" i="7"/>
  <c r="I55" i="7"/>
  <c r="I59" i="7"/>
  <c r="I52" i="7"/>
  <c r="I76" i="7"/>
  <c r="I42" i="7"/>
  <c r="I74" i="7"/>
  <c r="I49" i="7"/>
  <c r="I45" i="7"/>
  <c r="I75" i="7"/>
  <c r="I48" i="7"/>
  <c r="I44" i="7"/>
  <c r="I47" i="7"/>
  <c r="I43" i="7"/>
  <c r="I51" i="7"/>
  <c r="I50" i="7"/>
  <c r="I46" i="7"/>
  <c r="I41" i="7"/>
  <c r="I40" i="7"/>
  <c r="I39" i="7"/>
  <c r="I38" i="7"/>
  <c r="I34" i="7"/>
  <c r="I37" i="7"/>
  <c r="I33" i="7"/>
  <c r="I36" i="7"/>
  <c r="I32" i="7"/>
  <c r="I35" i="7"/>
  <c r="I31" i="7"/>
  <c r="I29" i="7"/>
  <c r="I28" i="7"/>
  <c r="I24" i="7"/>
  <c r="I20" i="7"/>
  <c r="I16" i="7"/>
  <c r="I27" i="7"/>
  <c r="I23" i="7"/>
  <c r="I19" i="7"/>
  <c r="I15" i="7"/>
  <c r="I26" i="7"/>
  <c r="I22" i="7"/>
  <c r="I18" i="7"/>
  <c r="I14" i="7"/>
  <c r="I30" i="7"/>
  <c r="I25" i="7"/>
  <c r="I21" i="7"/>
  <c r="I17" i="7"/>
  <c r="I13" i="7"/>
  <c r="I299" i="7"/>
  <c r="I10" i="7"/>
  <c r="I6" i="7"/>
  <c r="I9" i="7"/>
  <c r="I12" i="7"/>
  <c r="I8" i="7"/>
  <c r="I11" i="7"/>
  <c r="I7" i="7"/>
  <c r="D354" i="7"/>
  <c r="D355" i="7"/>
  <c r="D352" i="7"/>
  <c r="D353" i="7"/>
  <c r="D350" i="7"/>
  <c r="D351" i="7"/>
  <c r="D349" i="7"/>
  <c r="D348" i="7"/>
  <c r="I298" i="7"/>
  <c r="I297" i="7"/>
  <c r="D334" i="7"/>
  <c r="D335" i="7"/>
  <c r="D326" i="7"/>
  <c r="D333" i="7"/>
  <c r="D332" i="7"/>
  <c r="D328" i="7"/>
  <c r="I293" i="7"/>
  <c r="K110" i="7"/>
  <c r="I295" i="7"/>
  <c r="I296" i="7"/>
  <c r="I294" i="7"/>
  <c r="D327" i="7"/>
  <c r="H370" i="7" l="1"/>
  <c r="H101" i="7" l="1"/>
  <c r="H371" i="7" s="1"/>
</calcChain>
</file>

<file path=xl/comments1.xml><?xml version="1.0" encoding="utf-8"?>
<comments xmlns="http://schemas.openxmlformats.org/spreadsheetml/2006/main">
  <authors>
    <author>Автор</author>
  </authors>
  <commentList>
    <comment ref="B36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<sst xmlns="http://schemas.openxmlformats.org/spreadsheetml/2006/main" count="2519" uniqueCount="647">
  <si>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</si>
  <si>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</si>
  <si>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</si>
  <si>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</si>
  <si>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</si>
  <si>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</si>
  <si>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</si>
  <si>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</si>
  <si>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</si>
  <si>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</si>
  <si>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</si>
  <si>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</si>
  <si>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</si>
  <si>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</si>
  <si>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</si>
  <si>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Полная техническая характеристика согласно технической спецификации</t>
  </si>
  <si>
    <t>м3</t>
  </si>
  <si>
    <t xml:space="preserve">Раздел 1. Закупки товаров, работ, услуг, осуществляемые способами тендера, запроса ценовых предложений, без применения норм Правил 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</si>
  <si>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</si>
  <si>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</si>
  <si>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</si>
  <si>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</si>
  <si>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</si>
  <si>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Итого по Разделу 2:</t>
  </si>
  <si>
    <t>СОЭ</t>
  </si>
  <si>
    <t>Товарный газ (газ горючий природный для промышленного и коммунально-бытового назначения)</t>
  </si>
  <si>
    <t>СЗ 391 от 29.11.2018г.</t>
  </si>
  <si>
    <t>декабрь 2018 год</t>
  </si>
  <si>
    <t xml:space="preserve">Реестр планируемых закупок товаров, работ, услуг на 2019 год </t>
  </si>
  <si>
    <t>Услуги автовышки</t>
  </si>
  <si>
    <t>Запрос ценовых предложений</t>
  </si>
  <si>
    <t>услуга</t>
  </si>
  <si>
    <t>СЗ 401 от 19.12.2018г.</t>
  </si>
  <si>
    <t>Услуги ассенизации</t>
  </si>
  <si>
    <t>СЗ 400 от 19.12.2018г.</t>
  </si>
  <si>
    <t>Cоль таблетированная</t>
  </si>
  <si>
    <t>кг</t>
  </si>
  <si>
    <t>СЗ 404 от 21.12.2018г.</t>
  </si>
  <si>
    <t>Сервисное обслуживание умягчительных установок</t>
  </si>
  <si>
    <t>Услуги синхронного перевода для организации обучения по программе Executive MBA в Школе бизнеса им. Фукуа Университета Дьюк</t>
  </si>
  <si>
    <t>пп. 24 п. 3.1 Правил</t>
  </si>
  <si>
    <t>Услуги синхронного перевода для организации обучения по программе Executive MBA в Школе бизнеса им. Фукуа Университета Дьюк. Полная техническая характеристика согласно технической спецификации.</t>
  </si>
  <si>
    <t>СЗ 408 от 25.12.2018г.</t>
  </si>
  <si>
    <t>УИНПиПМ</t>
  </si>
  <si>
    <t>СГТ</t>
  </si>
  <si>
    <t>декабрь 2018</t>
  </si>
  <si>
    <t>CЗ 398 от 11.12.2018г.</t>
  </si>
  <si>
    <t>Подписка на периодические издания</t>
  </si>
  <si>
    <t>пп. 9 п. 3.1 Правил</t>
  </si>
  <si>
    <t>Обеспечение газетами, журналами АОО НУ и его частные учреждения</t>
  </si>
  <si>
    <t>УДПУ</t>
  </si>
  <si>
    <t>СЗ 411 от 28.12.2018</t>
  </si>
  <si>
    <t>Дизельное топливо летнее</t>
  </si>
  <si>
    <t>литр</t>
  </si>
  <si>
    <t>УТО</t>
  </si>
  <si>
    <t>январь 2019г.</t>
  </si>
  <si>
    <t>СЗ1 от 04.01.2019г.</t>
  </si>
  <si>
    <t>Дизельное топливо зимнее</t>
  </si>
  <si>
    <t>пп. 5) п. 3.1 Правил</t>
  </si>
  <si>
    <t>Замена запасных частей для лифтов «Назарбаев Университет»</t>
  </si>
  <si>
    <t>пп. 21), п. 3.1 Правил закупок ТРУ</t>
  </si>
  <si>
    <t>Полная характеристика согласно технической спецификации.</t>
  </si>
  <si>
    <t xml:space="preserve">Работа </t>
  </si>
  <si>
    <t xml:space="preserve">Замена запасных частей для лифтов в клиниках филиал КФ “UMC” </t>
  </si>
  <si>
    <t>СОТ и ООС</t>
  </si>
  <si>
    <t>СЗ 3 от 08.01.2019г</t>
  </si>
  <si>
    <t xml:space="preserve">Утилизация отработанных ртутьсодержащих ламп </t>
  </si>
  <si>
    <t>Утилизация отработанных ртутьсодержащих ламп специализированной компанией в области утилизации, демеркуризации и переработки ртутьсодержащих отходов.</t>
  </si>
  <si>
    <t xml:space="preserve">Вывоз твердо бытовых отходов «Назарбаев Университет» </t>
  </si>
  <si>
    <t>Вывоз ТБО со следующих объектов: 1) Назарбаев Университет г. Астана, пр. Кабанбай батыра, 53; 2) пр. Кабанбай батыра, 53/17; 3) ул. Керей, Жанибек хандар, 5/1. Полная характеристика согласно технической спецификации.</t>
  </si>
  <si>
    <t xml:space="preserve">Вывоз строительного мусора и прочих коммунальных отходов </t>
  </si>
  <si>
    <t>Март 2019 г.</t>
  </si>
  <si>
    <t>Техническое обслуживание и ремонт лифтов, эскалаторов «Назарбаев Университет» и Школа медицины</t>
  </si>
  <si>
    <t>Проведение технического обслуживания и ремонт лифтов и эскалаторов в соответствии с правилами обеспечения промышленной безопасности при эксплуатации грузоподъемных механизмов в блоках «Назарбаев Университет» и Школа Медицины. Полная характеристика согласно технической спецификации.</t>
  </si>
  <si>
    <t>Техническое обслуживание и ремонт лифтов в КФ "UMC"</t>
  </si>
  <si>
    <t>Торжественная презентация в честь окончания учебы студентов программы Executive MBA</t>
  </si>
  <si>
    <t xml:space="preserve">Количество участников 60 (шестьдесят) человек. Полная техническая характеристика согласно технической спецификации </t>
  </si>
  <si>
    <t>СЗ 5 от 10.01.2019г</t>
  </si>
  <si>
    <t>Туалетная бумага</t>
  </si>
  <si>
    <t>Тендер</t>
  </si>
  <si>
    <t>штука</t>
  </si>
  <si>
    <t>УОИ</t>
  </si>
  <si>
    <t>СЗ 4 от 09.01.2019г.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</si>
  <si>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</si>
  <si>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</si>
  <si>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Осуществление перевода документов, в том числе внутренних нормативных документов, справочно-аналитических материалов с русского языка на английский язык, с английского языка на русский язык для «Назарбаев Университет» и его организаций.</t>
  </si>
  <si>
    <t>Осуществление перевода документов, в том числе внутренних нормативных документов, справочно-аналитических материалов с русского языка на казахский язык, с казахского языка на русский язык для «Назарбаев Университет» и его организаций</t>
  </si>
  <si>
    <t>СЗ 7 от 11.01.2019г.</t>
  </si>
  <si>
    <t>пп.24 ) п.3.1 Правил</t>
  </si>
  <si>
    <t>пп. 21) п. 3.1 Правил закупок ТРУ</t>
  </si>
  <si>
    <t xml:space="preserve">Услуги питания для организации семинаров и конференций 
(меню 1)
</t>
  </si>
  <si>
    <t xml:space="preserve">Услуги питания для организации семинаров и конференций 
(меню 2)
</t>
  </si>
  <si>
    <t xml:space="preserve">Количесто участников -  2080 (две тысячи восемьдесят) человек. Полная техническая характеристика согласно технической спецификации. </t>
  </si>
  <si>
    <t xml:space="preserve">Услуги питания для организации семинаров и конференций 
(бизнес 1)
</t>
  </si>
  <si>
    <t xml:space="preserve">Услуги питания для организации семинаров и конференций 
(бизнес 2)
</t>
  </si>
  <si>
    <t xml:space="preserve">Количесто участников - 1260 (одна тысяча двести шестьдесят) человек. Полная техническая характеристика согласно технической спецификации. </t>
  </si>
  <si>
    <t xml:space="preserve">Услуги питания для организации семинаров и конференций 
(люкс)
</t>
  </si>
  <si>
    <t>СЗ 8 от 11.01.2019г</t>
  </si>
  <si>
    <t>Услуги питания для организации обучения по программе Executive MBA (ужин)</t>
  </si>
  <si>
    <t xml:space="preserve">Количесто участников - 1505 (одна тысяча пятьсот пять) человек. Полная техническая характеристика согласно технической спецификации. </t>
  </si>
  <si>
    <t>Услуги синхронного перевода для организации семинаров и конференций школ АОО "Назарбаев Университет" и его подразделений</t>
  </si>
  <si>
    <t>СЗ 9 от 11.01.2019г</t>
  </si>
  <si>
    <t>Услуги складского хранения , складской обработке и учету Товаров, находящихся на хранении</t>
  </si>
  <si>
    <t>пп.3)п.3.1 Правил</t>
  </si>
  <si>
    <t>Услуги по складской обработке, учету и хранения Товаров заказчика, прием и выдача товаров по заявкам заказчика, в период с января по декабрь 2019 года, по адресу пр.Кабанбай батыра 53</t>
  </si>
  <si>
    <t>УФБОиО</t>
  </si>
  <si>
    <t>январь 2019</t>
  </si>
  <si>
    <t>СЗ 14 от14.01.2019</t>
  </si>
  <si>
    <t>Канцелярские товары</t>
  </si>
  <si>
    <t>комплект</t>
  </si>
  <si>
    <t>февраль 2019г.</t>
  </si>
  <si>
    <t>Питьевая вода</t>
  </si>
  <si>
    <t>СЗ 16 от 21.01.2019г.</t>
  </si>
  <si>
    <t>Бутилированная питьевая вода</t>
  </si>
  <si>
    <t>Абонентские услуги  спутникового слежения  и мониторинга автотранспорта (собственные трекеры)</t>
  </si>
  <si>
    <t>Абонентские услуги  спутникового слежения  и мониторинга автотранспорта (арендованные трекеры)</t>
  </si>
  <si>
    <t>Техническое обслуживание и ремонт микроавтобуса</t>
  </si>
  <si>
    <t>Техническое обслуживание автомобилей Toyota на период гарантийного срока</t>
  </si>
  <si>
    <t>пп.27) п.3.1 Правил закупок ТРУ</t>
  </si>
  <si>
    <t>Техническое обслуживание и ремонт транспортных средств</t>
  </si>
  <si>
    <t xml:space="preserve">Организация и обеспечение уборки помещений автономной организации образования "Назарбаев Университет" </t>
  </si>
  <si>
    <t xml:space="preserve">Работы по изготовлению издательско-полиграфической  продукции </t>
  </si>
  <si>
    <t>пп.3) п.3.1 Правил</t>
  </si>
  <si>
    <t>февраль 2019</t>
  </si>
  <si>
    <t>СЗ 17 от 21.09.2019г.</t>
  </si>
  <si>
    <t xml:space="preserve">УТО </t>
  </si>
  <si>
    <t>СЗ 18 от 22.01.2019г.</t>
  </si>
  <si>
    <t>СЗ 19 от 23.01.2019г.</t>
  </si>
  <si>
    <t>Количество часов синхронного перевода 1626 (одна тысяча шестьсот двадцать шесть) часа.                                                                                                                               Полная техническая характеристика согласно технической спецификации</t>
  </si>
  <si>
    <t>Услуги письменного двустороннего перевода (русско-английский, англо-русский) учебных материалов для организации обучения школ Назарбаев Университет</t>
  </si>
  <si>
    <t>Услуги письменного двустороннего перевода (русско-казахский, казахско-русский) учебных материалов для организации обучения школ Назарбаев Университет</t>
  </si>
  <si>
    <t>Услуги письменного двустороннего перевода (русско-английский, англо-русский) учебных материалов для организации обучения школ Назарбаев Университет. Полная техническая характеристика согласно технической спецификации.</t>
  </si>
  <si>
    <t>Услуги письменного двустороннего перевода (русско-казахский, казахско-русский) учебных материалов для организации обучения школ Назарбаев Университет. Полная техническая характеристика согласно технической спецификации.</t>
  </si>
  <si>
    <t>СЗ 10 от 11.01.2019г (ванесение изменений  СЗ 21 от 23.01.2019 )</t>
  </si>
  <si>
    <t xml:space="preserve">Сорочка мужская </t>
  </si>
  <si>
    <t>Галстук-регат</t>
  </si>
  <si>
    <t>Кепи-бейсболка</t>
  </si>
  <si>
    <t>КПС</t>
  </si>
  <si>
    <t>апрель 2019г.</t>
  </si>
  <si>
    <t>СЗ 24 от 25.01.2019г.</t>
  </si>
  <si>
    <t>СЗ 25 от 25.01.2019г.</t>
  </si>
  <si>
    <t>запрос ценовых предложений</t>
  </si>
  <si>
    <t>Пружины для переплета плаcтиковые, 10 мм</t>
  </si>
  <si>
    <t>Пружины для переплета платиковые, 38 мм</t>
  </si>
  <si>
    <t>Пружины для переплета плаcтиковые, 51 мм</t>
  </si>
  <si>
    <t>Обложка для переплета, А4, серый, 250 мкм</t>
  </si>
  <si>
    <t>Клей ПВА Универсальный, 3 кг</t>
  </si>
  <si>
    <t>Формуляр для архивных коробок</t>
  </si>
  <si>
    <t>Кисть флейцевая</t>
  </si>
  <si>
    <t>Пломбир металлический под пластилин</t>
  </si>
  <si>
    <t>Полная характеристика в соответствии с технической спецификацией</t>
  </si>
  <si>
    <t>шт.</t>
  </si>
  <si>
    <t xml:space="preserve">Услуги сервиса IT-инфастаруктуры </t>
  </si>
  <si>
    <t xml:space="preserve">Возмещение расходов по оплате услуг связи </t>
  </si>
  <si>
    <t xml:space="preserve">Услуги по аренде нежилого помещения </t>
  </si>
  <si>
    <t xml:space="preserve">пп.23) п.3.1. Правил </t>
  </si>
  <si>
    <t>Услуги по аренде нежилого помещения в городе Алматы</t>
  </si>
  <si>
    <t xml:space="preserve">Мяч баскетбольный, женский, "игровой"  </t>
  </si>
  <si>
    <t xml:space="preserve">Мяч баскетбольный, мужской, "игровой"  </t>
  </si>
  <si>
    <t xml:space="preserve">Мяч волебольный </t>
  </si>
  <si>
    <t xml:space="preserve">Мяч футбольный </t>
  </si>
  <si>
    <t xml:space="preserve">Сетка бля баскетбольного кольца </t>
  </si>
  <si>
    <t xml:space="preserve">Батарейка </t>
  </si>
  <si>
    <t xml:space="preserve">Маска фехтовальная </t>
  </si>
  <si>
    <t xml:space="preserve">Рапира фехтовальная </t>
  </si>
  <si>
    <t xml:space="preserve">Сабля фехтовальная </t>
  </si>
  <si>
    <t xml:space="preserve">Шпага фехтовальная </t>
  </si>
  <si>
    <t>Сетка для футзальных ворот</t>
  </si>
  <si>
    <t xml:space="preserve">Лук блочный  </t>
  </si>
  <si>
    <t>Лук традиционный</t>
  </si>
  <si>
    <t>Стрела лучная (фибергласовая)</t>
  </si>
  <si>
    <t xml:space="preserve">Услуги по обслуживанию бассейна </t>
  </si>
  <si>
    <t xml:space="preserve">Услуги по обслуживанию спортивного оборудования </t>
  </si>
  <si>
    <t>Электронные весы с сегментным анализатором тела</t>
  </si>
  <si>
    <t>Электронные замки для шкафчика</t>
  </si>
  <si>
    <t>Браслет с чипом  для электронного замка</t>
  </si>
  <si>
    <t xml:space="preserve">Аппарат для надевания бахил </t>
  </si>
  <si>
    <t xml:space="preserve">Принтер для печати пластиковых карт </t>
  </si>
  <si>
    <t xml:space="preserve">Форма игровая баскетбол, муж </t>
  </si>
  <si>
    <t>Форма игровая баскетбол, жен</t>
  </si>
  <si>
    <t xml:space="preserve">Форма игровая волейбол, муж </t>
  </si>
  <si>
    <t>Форма игровая волейбол, жен</t>
  </si>
  <si>
    <t xml:space="preserve">Форма игровая футбольная, муж </t>
  </si>
  <si>
    <t>Форма игровая футбольная, жен</t>
  </si>
  <si>
    <t xml:space="preserve">Спортивные костюмы </t>
  </si>
  <si>
    <t xml:space="preserve">танцевальный костюм </t>
  </si>
  <si>
    <t xml:space="preserve">Футболка </t>
  </si>
  <si>
    <t xml:space="preserve">Доска шахматная демонстрационная большая </t>
  </si>
  <si>
    <t xml:space="preserve">Сумка для медикаментов </t>
  </si>
  <si>
    <t>Удлинитель 50м.</t>
  </si>
  <si>
    <t>Блокнот с логотипом ВШБ</t>
  </si>
  <si>
    <t>Футболка с логотипом ВШБ</t>
  </si>
  <si>
    <t>Ручка с логотипом ВШБ</t>
  </si>
  <si>
    <t>Карандаш с логотипом ВШБ</t>
  </si>
  <si>
    <t>Кепка с логотипом ВШБ</t>
  </si>
  <si>
    <t>Папка для диплома с логотипом ВШБ</t>
  </si>
  <si>
    <t>Магнит с логотипом ВШБ</t>
  </si>
  <si>
    <t>Сумка тканевая с логотипом ВШБ</t>
  </si>
  <si>
    <t>Толстовка с логтипом ВШГП</t>
  </si>
  <si>
    <t>Футболка с логотипом ВШГП</t>
  </si>
  <si>
    <t>Блокнот с логотипом ВШГП</t>
  </si>
  <si>
    <t>Ручка с логотипом ВШГП</t>
  </si>
  <si>
    <t>Кружка с логотипом ВШГП</t>
  </si>
  <si>
    <t>Термокружка с логотипом ВШГП</t>
  </si>
  <si>
    <t>Ежедневник с логотипом ВШГП</t>
  </si>
  <si>
    <t>Папка для бумаг с логотипом ВШГП</t>
  </si>
  <si>
    <t xml:space="preserve">USB-флеш накопитель с логотипом ВШГП </t>
  </si>
  <si>
    <t>Тканевая сумка с логотипом ВШГП</t>
  </si>
  <si>
    <t>Напольный стенд - ролл-ап с логотипом ВШГП</t>
  </si>
  <si>
    <t>Баннерное полотно с логотипом ВШГП</t>
  </si>
  <si>
    <t>Баннер большой  (ферма) с логотипом ВШГП</t>
  </si>
  <si>
    <t>Зонт с логотипом ВШГП</t>
  </si>
  <si>
    <t>Мобильный стенд (ролл-ап) с логтипом ВШГП</t>
  </si>
  <si>
    <t>Дипломы формата А4 с логотипом НУ</t>
  </si>
  <si>
    <t>Дипломы формата А5 с логотипом НУ</t>
  </si>
  <si>
    <t xml:space="preserve">Папки для дипломов с логотипом НУ </t>
  </si>
  <si>
    <t>Пригласительные для гостей с логотипом НУ</t>
  </si>
  <si>
    <t>Программа для гостей и родителей выпускной церемонии (буклет) с логотипом НУ</t>
  </si>
  <si>
    <t>Программа выпускного (буклет) с логотипом НУ</t>
  </si>
  <si>
    <t xml:space="preserve">Сертификаты для студентов-волонтеров с логотипом НУ </t>
  </si>
  <si>
    <t>Бейджи для организаторов и волонтеров (с вкладышем) с логотипом НУ</t>
  </si>
  <si>
    <t>Футболки для волонтеров с логтипом НУ</t>
  </si>
  <si>
    <t>Футболки для сотрудников с логотипом НУ</t>
  </si>
  <si>
    <t xml:space="preserve">Перешив мантий </t>
  </si>
  <si>
    <t xml:space="preserve">Радиостанция </t>
  </si>
  <si>
    <t xml:space="preserve">Чехлы для мантий </t>
  </si>
  <si>
    <t xml:space="preserve">Услуги по проведению спартакиады среди сотрудников "Назарбаев Университет" и его организаций </t>
  </si>
  <si>
    <t>Услуги  питания для организации семинаров и конференций (стандарт)</t>
  </si>
  <si>
    <t>Услуги  питания для организации семинаров и конференций (стандарт 1)</t>
  </si>
  <si>
    <t>Услуги  питания для организации семинаров и конференций (бизнес)</t>
  </si>
  <si>
    <t>Услуги  питания для организации семинаров и конференций (люкс 1)</t>
  </si>
  <si>
    <t xml:space="preserve">Услуги питания для семинара Офиса Регистратора </t>
  </si>
  <si>
    <t>Услуги питания для организации выпуского вечера с участием обучающихся Высшей Школы бизнеса</t>
  </si>
  <si>
    <t>Услуги питания (отдельный договор) для летней школы по обучению русского языка и евразийских иследований (8-ми недельная программа)</t>
  </si>
  <si>
    <t>Футболка с логотипом ШИ</t>
  </si>
  <si>
    <t>Ручка с логотипом ШИ</t>
  </si>
  <si>
    <t>Кепка с логотипом ШИ</t>
  </si>
  <si>
    <t>Кружка с логотипом ШИ</t>
  </si>
  <si>
    <t>USB-флеш накопитель с логотипом ШИ</t>
  </si>
  <si>
    <t>Полная характеристика в соответствии с технической спецификацией                             (в 1 упаковке 100 шт.)</t>
  </si>
  <si>
    <t>уп.</t>
  </si>
  <si>
    <t>Полная характеристика в соответствии с технической спецификацией                               (в 1упаковке 25 шт.)</t>
  </si>
  <si>
    <t>Полная характеристика в соответствии с технической спецификацией                              (в 1упаковке 100 шт.)</t>
  </si>
  <si>
    <t>пп.30) п.3.1. Правил</t>
  </si>
  <si>
    <t xml:space="preserve">Папки для ведущих Выпускного с логотипом НУ </t>
  </si>
  <si>
    <t>шт</t>
  </si>
  <si>
    <t>пп.24) п.3.1. Правил</t>
  </si>
  <si>
    <t xml:space="preserve">Количество участников 360 (триста шестьдесят) человек. Полная техническая характеристика согласно технической спецификации </t>
  </si>
  <si>
    <t xml:space="preserve">Количество участников 130 (сто тридцать) человек. Полная техническая характеристика согласно технической спецификации </t>
  </si>
  <si>
    <t xml:space="preserve">Количество участников 32 (тридцать два) человек. Полная техническая характеристика согласно технической спецификации </t>
  </si>
  <si>
    <t>услуги питания для иностранных студентов, приехавших с целью обучения русскому языку в рамках программы Fullbright в ШГСН</t>
  </si>
  <si>
    <t>март 2019 г.</t>
  </si>
  <si>
    <t>ноябрь 2019 г.</t>
  </si>
  <si>
    <t>февраль 2019 г.</t>
  </si>
  <si>
    <t>июль 2019 г.</t>
  </si>
  <si>
    <t>июнь 2019г.</t>
  </si>
  <si>
    <t xml:space="preserve">СЗ 28 от 25.01.2019г. </t>
  </si>
  <si>
    <t>АУ</t>
  </si>
  <si>
    <t>май 2019г.</t>
  </si>
  <si>
    <t>СЗ 29 от 25.01.2019г.</t>
  </si>
  <si>
    <t>СЗ 27 от 25.01.2019г.</t>
  </si>
  <si>
    <t>СЗ 27 от 25.01.2019</t>
  </si>
  <si>
    <t xml:space="preserve">УСК </t>
  </si>
  <si>
    <t>УСК</t>
  </si>
  <si>
    <t xml:space="preserve">СЗ 31 от25.01.2019г. </t>
  </si>
  <si>
    <t>СЗ31 от 25.01.2019г.</t>
  </si>
  <si>
    <t xml:space="preserve">февраль 2019г. </t>
  </si>
  <si>
    <t>СЗ28 от 25.01.2019г.</t>
  </si>
  <si>
    <t>Тимбилдинг</t>
  </si>
  <si>
    <t>Новогодний утренник детям</t>
  </si>
  <si>
    <t>Ценовое предложение</t>
  </si>
  <si>
    <t>УРП</t>
  </si>
  <si>
    <t>СЗ 34 от 28.01.2019</t>
  </si>
  <si>
    <t>пп.1) п.3 Правил</t>
  </si>
  <si>
    <t xml:space="preserve">Услуги питания для гостей 21 блока Назарбаев Университет, приехавших на выставку, обучение, презентацию, семинар, конференцию, совещение, форум, симпозиум, тренинг (завтраки) </t>
  </si>
  <si>
    <t>пп.24 п.3.1. Правил</t>
  </si>
  <si>
    <t>Количество участников - 2000 (две тысячи) человек. Полная характеристика согласно технической спецификации.</t>
  </si>
  <si>
    <t xml:space="preserve">СЗ 32 от 28.01.2019г. </t>
  </si>
  <si>
    <t xml:space="preserve">9V 650 mAh Li-ion аккумулятор типа Крона  с максимальной емкостью </t>
  </si>
  <si>
    <t xml:space="preserve">Услуги видеооператора </t>
  </si>
  <si>
    <t>Услуги фотографа</t>
  </si>
  <si>
    <t>Профессиональная выездная репортажная видеосъемка профессиональной камерой в количестве 52 часа (за весь период действия Договора).  Полная характеристика согласно технической спецификации.</t>
  </si>
  <si>
    <t>Ежедневник /блокнот А5 с логотипом ВШБ</t>
  </si>
  <si>
    <t xml:space="preserve">Матрас односпальный </t>
  </si>
  <si>
    <t xml:space="preserve">тендер </t>
  </si>
  <si>
    <t>Работы по текущему ремонту помещения №4010 в блоке №41</t>
  </si>
  <si>
    <t>СЗ 35 от 29.01.2019г., СЗ 40 от 31.01.2019г.</t>
  </si>
  <si>
    <t>Коммунальные и эксплутационные услуги по технической эксплуатации и содержанию квартир ЖК "Хайвил Астана"</t>
  </si>
  <si>
    <t>Сервисные услуги по технической эксплуатации и содержанию общего имущества объекта кондоминиума (квартир) жилого комплекса "Северное сияние"</t>
  </si>
  <si>
    <t>пп.21) п.3.1. Правил</t>
  </si>
  <si>
    <t>Картриджи для диспесеров жидкого мыла</t>
  </si>
  <si>
    <t xml:space="preserve">Щетка для санитарно-гигиенических помещений </t>
  </si>
  <si>
    <t>Электрическая сушилка для рук</t>
  </si>
  <si>
    <t>Диспенсер для туалетной бумаги</t>
  </si>
  <si>
    <t xml:space="preserve">Металлический диспенсер для жидкого мыла </t>
  </si>
  <si>
    <t>Дизельное топливо</t>
  </si>
  <si>
    <t>литров</t>
  </si>
  <si>
    <t>СЗ 43 от 06.02.2019г.</t>
  </si>
  <si>
    <t>СЗ 33 от 28.01.2019г., изменение СЗ 44 от 07.02.19</t>
  </si>
  <si>
    <t>СЗ 33 от 28.01.2019г., изменение СЗ 44 от 07.02.19г.</t>
  </si>
  <si>
    <t>СЗ 31 от 31.01.19г.</t>
  </si>
  <si>
    <t>Инструменты</t>
  </si>
  <si>
    <t xml:space="preserve">СЗ 46 от 08.02.2019г. </t>
  </si>
  <si>
    <t>Профессиональная выездная репортажная фотоосъемка профессиональной фотокамерой в количестве 98 часа.  Полная характеристика согласно технической спецификации.</t>
  </si>
  <si>
    <t>Услуги для организации  презентации Стратегии "Назарбаев Университет" на 2018-2030гг.</t>
  </si>
  <si>
    <t>СЗ 50 от 13.02.2019г.</t>
  </si>
  <si>
    <t>Раздел 2. Закупки товаров, работ, услуг, осуществляемые согласно пункта 3.1 Правил</t>
  </si>
  <si>
    <t xml:space="preserve">Чистка витражей и фасадов методом промышелнного альпинизма </t>
  </si>
  <si>
    <t>тендер</t>
  </si>
  <si>
    <t>СЗ 51 от 15.02.2019г.</t>
  </si>
  <si>
    <t xml:space="preserve">Услуги по оформлению зданий баннерами </t>
  </si>
  <si>
    <t>СЗ53 от 15.02.2019г.</t>
  </si>
  <si>
    <t>СЗ 15 от 21.01.2019г (исключение  СЗ 52 от 15.02.2019г).</t>
  </si>
  <si>
    <t>Бумага А4</t>
  </si>
  <si>
    <t>пачка</t>
  </si>
  <si>
    <t>Работы по изготовлению ролл-штор в блоках №24,№26,№27</t>
  </si>
  <si>
    <t>Работы по изготовдению ролл-штор black out в блоках №26,27</t>
  </si>
  <si>
    <t>СЗ 37 от 29.01.2019, СЗ 55 от 18.02.2019</t>
  </si>
  <si>
    <t>СЗ 37 от 29.01.2019 СЗ 55 от 18.02.2019</t>
  </si>
  <si>
    <t>Сервисные услуги по технической эксплуатации и содержаниюпаркововчных мест в паркинге ЖК "Северное сияние"</t>
  </si>
  <si>
    <t>Сервисные услуги по технической эксплуатации и содержаниюпаркововчных мест в паркинге ЖК "Хайвил"</t>
  </si>
  <si>
    <t>СЗ 59 от 19.02.2019г.</t>
  </si>
  <si>
    <t xml:space="preserve">Услуги по предоставлению гостиничных номеров </t>
  </si>
  <si>
    <t xml:space="preserve">Услуги по предоставлению гостиничных номеров г.Алматы </t>
  </si>
  <si>
    <t>СЗ 63 от 20.02.2019г.</t>
  </si>
  <si>
    <t>Организация и обеспечение уборки помещений (кроме помещений медицинского назначения)</t>
  </si>
  <si>
    <t xml:space="preserve">Количесто участников - 2748 (две тысячи семьсот сорок восемь) человек. Полная техническая характеристика согласно технической спецификации. </t>
  </si>
  <si>
    <t xml:space="preserve">Количесто участников - 9024 (девять тысяч двадцать четыре) человек. Полная техническая характеристика согласно технической спецификации. </t>
  </si>
  <si>
    <t xml:space="preserve">Количесто участников - 837 (восемьсот тридцать семь) человек. Полная техническая характеристика согласно технической спецификации. </t>
  </si>
  <si>
    <t xml:space="preserve">Количество участников 1220 (одна тысяча двести двадцать) человек. Полная техническая характеристика согласно технической спецификации </t>
  </si>
  <si>
    <t>СЗ 65 от 21.02.2019г.</t>
  </si>
  <si>
    <t xml:space="preserve">Товары для систем отопления, вентиляции и кондицирования </t>
  </si>
  <si>
    <t xml:space="preserve">Сантехнические материалы </t>
  </si>
  <si>
    <t>СЗ 66 от 22.02.2019г.</t>
  </si>
  <si>
    <t xml:space="preserve">Товары для систем водоснабжения  и канализаций </t>
  </si>
  <si>
    <t>Сервисное обслуживание котельной на территории "Назарбаев Университет"</t>
  </si>
  <si>
    <t xml:space="preserve">Погрузно-разгрузочные услуги </t>
  </si>
  <si>
    <t>СЗ 68 от 25.02.2019</t>
  </si>
  <si>
    <t xml:space="preserve">Архивный шредер </t>
  </si>
  <si>
    <t>СЗ 31 от 25.01.2019г., СЗ 71 от 27.02.2019г.</t>
  </si>
  <si>
    <t xml:space="preserve">СЗ 69 от 27.02.2019г. </t>
  </si>
  <si>
    <t xml:space="preserve">Брезент для покрытия мраморных камней (25*15) </t>
  </si>
  <si>
    <t xml:space="preserve">Брезент для покрытия мраморных камней (12,5*7,5) </t>
  </si>
  <si>
    <t>СЗ73 от 28.02.2019</t>
  </si>
  <si>
    <t>Услуги по техническому обслуживанию прачечного оборудования</t>
  </si>
  <si>
    <t>март 2019г.</t>
  </si>
  <si>
    <t>Зеркало тип 1</t>
  </si>
  <si>
    <t>Зеркало тип 2</t>
  </si>
  <si>
    <t>СЗ78 от 05.03.2019</t>
  </si>
  <si>
    <t>Утилизация фильтров</t>
  </si>
  <si>
    <t>СЗ 79 от 06.03.2019</t>
  </si>
  <si>
    <t xml:space="preserve">Бахилы </t>
  </si>
  <si>
    <t>рулон</t>
  </si>
  <si>
    <t>СЗ 83 от 12.03.2019</t>
  </si>
  <si>
    <t xml:space="preserve">Пластиковые карты </t>
  </si>
  <si>
    <t>Электронные весы</t>
  </si>
  <si>
    <t>СЗ 84 от 12.03.2019</t>
  </si>
  <si>
    <t>Теплообменник (калорифер) приточно-вытяжных установок</t>
  </si>
  <si>
    <t>СЗ 52 от 15.02.2019г., изменения СЗ 87 от 12.03.2019</t>
  </si>
  <si>
    <t>Услуги питания для проведения культурного мероприятия  "Наурыз" с участием обучающихся Назарбаева Университета</t>
  </si>
  <si>
    <t>Полная характеристика согласно технической спецификации. Количество участников 2000 (две тысячи) человек</t>
  </si>
  <si>
    <t xml:space="preserve">УИНПиПМ </t>
  </si>
  <si>
    <t>март 2019</t>
  </si>
  <si>
    <t>СЗ 91 от 19.03.2019</t>
  </si>
  <si>
    <t>Настольные лампы</t>
  </si>
  <si>
    <t xml:space="preserve">Часы настенные </t>
  </si>
  <si>
    <t>Март 2019г.</t>
  </si>
  <si>
    <t>СЗ 94 от 19.03.2019</t>
  </si>
  <si>
    <t>СЗ 28 от 25.01.2019г. , изменено СЗ 92 от 19.03.2019</t>
  </si>
  <si>
    <t>СЗ 28 от 25.01.2019г., изменено СЗ 92 от 19.03.2019</t>
  </si>
  <si>
    <t xml:space="preserve">Количество участников 650 (шестьсот пятьдесят) человек. Полная техническая характеристика согласно технической спецификации </t>
  </si>
  <si>
    <t xml:space="preserve">Количество участников 160 (сто шестьдесят) человек. Полная техническая характеристика согласно технической спецификации </t>
  </si>
  <si>
    <t xml:space="preserve">СЗ 28 от 25.01.2019г., изменено СЗ №15-06/87 от 15.03.2019 </t>
  </si>
  <si>
    <t xml:space="preserve">Услуги питания для организации семинаров и конференций  (стандарт 3) </t>
  </si>
  <si>
    <t>Полная характеристика согласно технической спецификации. Количество участников 350 (триста пятьдесят) человек</t>
  </si>
  <si>
    <t>СЗ 92 от 19.03.2019</t>
  </si>
  <si>
    <t xml:space="preserve">Услуги питания для организации семинаров и конференций  (бизнес 3) </t>
  </si>
  <si>
    <t>Полная характеристика согласно технической спецификации. Количество участников 600 (шестьсот) человек</t>
  </si>
  <si>
    <t>СЗ28 от 25.01.2019г., изменено СЗ 93 от 19.03.2019</t>
  </si>
  <si>
    <t>Мобильная реклама конструкция "Поп-Ап"</t>
  </si>
  <si>
    <t>Шнурок для бейджа с логотипом ВШГП</t>
  </si>
  <si>
    <t>Бейдж вертикальный с логтипом ВШГП</t>
  </si>
  <si>
    <t>Ручка подарочная №1 с догтипом ВШГП</t>
  </si>
  <si>
    <t>Ручка подарочная №2 с догтипом ВШГП</t>
  </si>
  <si>
    <t xml:space="preserve">Тарелка подарочная </t>
  </si>
  <si>
    <t>Ручка подарочная №3 с догтипом ВШГП</t>
  </si>
  <si>
    <t>СЗ 93 от 19.03.2019</t>
  </si>
  <si>
    <t>Изготовление цветочных композиций</t>
  </si>
  <si>
    <t xml:space="preserve">Вешалка напольная </t>
  </si>
  <si>
    <t>СЗ97 от 27.03.2019</t>
  </si>
  <si>
    <t>Костюм летний (куртка+полукомбинезон)</t>
  </si>
  <si>
    <t>Май 2019г.</t>
  </si>
  <si>
    <t>СЗ 90 от 14.03.2019</t>
  </si>
  <si>
    <t>Костюм зимний (куртка+полукомбинезон)</t>
  </si>
  <si>
    <t>пара</t>
  </si>
  <si>
    <t>СЗ 21 от 24.01.2019, изменение СЗ 15-06/96 от 19.03.2019</t>
  </si>
  <si>
    <t>Гибридный коррелятор с мультисенсорами</t>
  </si>
  <si>
    <t>СЗ 100 от 28.03.2019</t>
  </si>
  <si>
    <t xml:space="preserve">Лабораторный халат </t>
  </si>
  <si>
    <t>СЗ 102 от 28.03.2019</t>
  </si>
  <si>
    <t>Смарт-карта</t>
  </si>
  <si>
    <t xml:space="preserve">пп.27) п.3.1 Правил закупок </t>
  </si>
  <si>
    <t>СЗ104 от 29.03.2019</t>
  </si>
  <si>
    <t>СЗ28 от 25.01.2019г., изменено СЗ 103 от 29.03.2019</t>
  </si>
  <si>
    <t xml:space="preserve">СЗ28 от 25.01.2019г.,   изменено СЗ 103 от 29.03.2019 </t>
  </si>
  <si>
    <t xml:space="preserve">Услуги по дезинсекции, дератизации, дезинфекции  </t>
  </si>
  <si>
    <t>СЗ 106 от 02.04.2019</t>
  </si>
  <si>
    <t>Изготовление стойки ресепшн с шкафчиками для ключей</t>
  </si>
  <si>
    <t>аперль 2019г.</t>
  </si>
  <si>
    <t>СЗ 108 от 02.04.2019</t>
  </si>
  <si>
    <t>СЗ 17 от 21.09.2019г., внесение изменение СЗ 105 от 19.03.2019</t>
  </si>
  <si>
    <t>Апрель 2019 г.</t>
  </si>
  <si>
    <t>Полуматовая краска</t>
  </si>
  <si>
    <t>банка</t>
  </si>
  <si>
    <t>Апрель 2019г.</t>
  </si>
  <si>
    <t>СЗ 113 от 03.04.2019</t>
  </si>
  <si>
    <t xml:space="preserve">Папка подарочная </t>
  </si>
  <si>
    <t>Футболка поло</t>
  </si>
  <si>
    <t>Футболка обычная</t>
  </si>
  <si>
    <t>Бейсболка</t>
  </si>
  <si>
    <t>Брелок</t>
  </si>
  <si>
    <t>Термокружка</t>
  </si>
  <si>
    <t>Ручка</t>
  </si>
  <si>
    <t>Рюкзак</t>
  </si>
  <si>
    <t>Флешка</t>
  </si>
  <si>
    <t>Бутылка для воды</t>
  </si>
  <si>
    <t>Эко-сумка</t>
  </si>
  <si>
    <t>Термос</t>
  </si>
  <si>
    <t>Кружка</t>
  </si>
  <si>
    <t>Стела</t>
  </si>
  <si>
    <t>Виниловый магнит</t>
  </si>
  <si>
    <t>Календарь</t>
  </si>
  <si>
    <t>Блокнот</t>
  </si>
  <si>
    <t>СЗ 114 от 03.04.2019</t>
  </si>
  <si>
    <t>Препарат для обеззараживания воды                        тепловых сетей</t>
  </si>
  <si>
    <t>СЗ112 от 03.04.2019</t>
  </si>
  <si>
    <t>Баннерное полотно размером 3*4 для ШГДНЗ</t>
  </si>
  <si>
    <t>Баннерное полотно размером 2*9 для ШГДНЗ</t>
  </si>
  <si>
    <t>Визитница металлическая с нанесением логотипа ШГДНЗ</t>
  </si>
  <si>
    <t>Ручка с нанесением логотипа ШГНДЗ</t>
  </si>
  <si>
    <t>Рамка-багет. Формат А4 с логотипом ШГНДЗ</t>
  </si>
  <si>
    <t xml:space="preserve">Футболка с нанесением логотипа ШГНДЗ </t>
  </si>
  <si>
    <t>Бумажные пакеты с логотипом ШГНДЗ</t>
  </si>
  <si>
    <t>апрель 2019</t>
  </si>
  <si>
    <t>СЗ116 от 04.04.2019</t>
  </si>
  <si>
    <t>Шредер, тип 1</t>
  </si>
  <si>
    <t>Шредер, тип 2</t>
  </si>
  <si>
    <t>Шредер, тип 3</t>
  </si>
  <si>
    <t>Шредер, тип 4</t>
  </si>
  <si>
    <t>Сейф</t>
  </si>
  <si>
    <t>Переплетная машина</t>
  </si>
  <si>
    <t>СЗ117 от 05.04.2019</t>
  </si>
  <si>
    <t>СЗ 76 от 04.03.2019, изменение СЗ 119 от 09.04.2019</t>
  </si>
  <si>
    <t>Строительные и крепежные материалы</t>
  </si>
  <si>
    <t xml:space="preserve">Строительные ручные инструменты и товары для безопасности </t>
  </si>
  <si>
    <t>Доска флипчарт тип 1</t>
  </si>
  <si>
    <t>Доска флипчарт, мобильный тип 2</t>
  </si>
  <si>
    <t>Доска флипчарт, мобильный тип 3</t>
  </si>
  <si>
    <t>Доска пробковая тип 1</t>
  </si>
  <si>
    <t>Доска пробковая тип 2</t>
  </si>
  <si>
    <t>Доска пробковая тип 3</t>
  </si>
  <si>
    <t>Доска магнитная, маркерная, мобильная, тип 1</t>
  </si>
  <si>
    <t>Доска магнитная, маркерная тип 3</t>
  </si>
  <si>
    <t>Доска магнитная, маркерная тип 2</t>
  </si>
  <si>
    <t>Доска магнитная, маркерная тип 4</t>
  </si>
  <si>
    <t>Доска магнитная, маркерная тип 5</t>
  </si>
  <si>
    <t>Доска магнитная, маркерная тип 6</t>
  </si>
  <si>
    <t>СЗ121 от 09.04.2019</t>
  </si>
  <si>
    <t>Ведро для мусора с крышкой и педалью 12 л</t>
  </si>
  <si>
    <t>Ведро для мусора с крышкой и педалью 3 л</t>
  </si>
  <si>
    <t>Крючок для полотенец</t>
  </si>
  <si>
    <t>Держатель для туалетной бумаги</t>
  </si>
  <si>
    <t>Корзина для мусора (сеточная)</t>
  </si>
  <si>
    <t xml:space="preserve">Урна металлическая </t>
  </si>
  <si>
    <t>Полочка для ванных принадлженостей</t>
  </si>
  <si>
    <t>Настольная лампа</t>
  </si>
  <si>
    <t>СЗ123 от 09.04.2019</t>
  </si>
  <si>
    <t>СЗ 42  от 01.02.2019г., изменено СЗ 124 от 09.04.2019</t>
  </si>
  <si>
    <t>СЗ 42 от 01.02.2019г., изменено СЗ 124 от 09.04.2019</t>
  </si>
  <si>
    <t>СЗ 42 от  01.02.2019г., изменено, СЗ 124 от 09.04.2019</t>
  </si>
  <si>
    <t xml:space="preserve">Апрель 2019г. </t>
  </si>
  <si>
    <t>СЗ 124  от 09.04.2019г., изменено СЗ 124 от 09.04.2019</t>
  </si>
  <si>
    <t>Товары для флористики</t>
  </si>
  <si>
    <t>Мебельная фурнитура</t>
  </si>
  <si>
    <t>СЗ131 от 15.04.2019</t>
  </si>
  <si>
    <t xml:space="preserve">Шкаф для одежды </t>
  </si>
  <si>
    <t xml:space="preserve">Шкаф для документов со стеклянной дверью </t>
  </si>
  <si>
    <t>СЗ 133 от 18.04.2019</t>
  </si>
  <si>
    <t>Сервисное обслуживание автоматической системы управления вентиляции, кондиционирования, водоснабжения, теплоснабжения</t>
  </si>
  <si>
    <t>СЗ135 от 19.04.2019</t>
  </si>
  <si>
    <t>СЗ28 от 25.01.2019г., изменения  СЗ 138 от 19.04.2019</t>
  </si>
  <si>
    <t xml:space="preserve">Техническое обследование кровли </t>
  </si>
  <si>
    <t>СЗ 137 от 19.04.2019</t>
  </si>
  <si>
    <t>СЗ28 от 25.01.2019г., изменено СЗ 138 от 19.04.2019</t>
  </si>
  <si>
    <t xml:space="preserve">Сервисное обслуживание систем мультизонального кондиционирования </t>
  </si>
  <si>
    <t>Апрель 2019</t>
  </si>
  <si>
    <t>СЗ 140 от 22.04.2019</t>
  </si>
  <si>
    <t xml:space="preserve">Услуги по устройству цветников </t>
  </si>
  <si>
    <t>Комплексная генеральная уборка квартир</t>
  </si>
  <si>
    <t>Стандартная уборка квартир</t>
  </si>
  <si>
    <t>СЗ 144 от 23.04.2019</t>
  </si>
  <si>
    <t>СЗ 142 от 23.04.2019, изменения СЗ 149 от 25.04.2019</t>
  </si>
  <si>
    <t xml:space="preserve">Лакокрасочные материалы </t>
  </si>
  <si>
    <t>СЗ 3 от 08.01.2019г., изменения СЗ 151 от 25.04.2019</t>
  </si>
  <si>
    <t xml:space="preserve">Проведение технического обслуживания и ремонт лифтов в соответствии с правилами обеспечения промышленной безопасности при эксплуатации грузоподъемных механизмов в зданиях КФ «UMC» Республиканский диагностический центр, г. Астана, ул. Сыганак 2; Республиканский детский реабилитационный центр г. Астана, пр. Туран 36; Национальный научный центр материнства и детства, г. Астана, пр. Туран 38.
Полная характеристика согласно технической спецификации.
</t>
  </si>
  <si>
    <t>январь2019г.</t>
  </si>
  <si>
    <t>СЗ 3 от 08.01.2019г., изменено СЗ 151 от 25.04.2019</t>
  </si>
  <si>
    <t>Услуги специализированной техники (экскаватор)</t>
  </si>
  <si>
    <t>пп.20 п.3.1. Правил</t>
  </si>
  <si>
    <t>СЗ 146 от 25.04.2019</t>
  </si>
  <si>
    <t>Услуги питания для выпускного вечера для студентов и выпускников программ обучения MPP/MPA</t>
  </si>
  <si>
    <t>СЗ 156 от 25.04.2019</t>
  </si>
  <si>
    <t xml:space="preserve">СЗ 89 от 13.03.2019, изменено СЗ №26-03/98 от 18.04.2019, отказ СЗ 141 от 22.04.2019, приказ №69 от 23.04.2019 </t>
  </si>
  <si>
    <t>СЗ 96 от 20.03.2019, изменено СЗ 159 от 25.04.2019</t>
  </si>
  <si>
    <t xml:space="preserve">Вывоз ТБО со следующих объектов: 1) Филиал КФ "UMC" Республиканский диагностический центр, г. Астана, ул. Сыганак 2;
 2) Филиал КФ "UMC" «Национальный научный центр материнства и детства» г. Астана, пр. Туран 32; 3)  Филиал КФ "UMC"  «Национальный центр детской реабилитации» г. Астана, пр. Туран 36. Полная характеристика согласно технической спецификации.
</t>
  </si>
  <si>
    <t>СЗ 3 от 08.01.2019г, изменения СЗ 158 от 25.04.2019</t>
  </si>
  <si>
    <t>Вывоз твёрдых бытовых отходов с территорий корпоративного фонда «University Medical Center»</t>
  </si>
  <si>
    <r>
      <t>Вывоз строительных и прочих коммунальных отходов со следующих объектов: 1) Назарбаев Университет г. Астана, пр. Кабанбай батыра, 53; 2) "Школа медицины", ул. Керей Жанибек хандар 5/1, 3) Национальный центр детской реабилитации, Туран,36 4) Национальный научный центр материнства и детства, Туран 32 ; 5) Республиканский диагностический центр, ул. Сагынак, 2</t>
    </r>
    <r>
      <rPr>
        <sz val="10"/>
        <color theme="1"/>
        <rFont val="Times New Roman"/>
        <family val="1"/>
        <charset val="204"/>
      </rPr>
      <t xml:space="preserve">. </t>
    </r>
    <r>
      <rPr>
        <sz val="10"/>
        <color rgb="FF000000"/>
        <rFont val="Times New Roman"/>
        <family val="1"/>
        <charset val="204"/>
      </rPr>
      <t>Полная характеристика согласно технической спецификации.</t>
    </r>
  </si>
  <si>
    <t>Январь 2019 г.</t>
  </si>
  <si>
    <t>СЗ 3 от 08.01.2019г, изменено СЗ 158 от 25.04.2019</t>
  </si>
  <si>
    <t xml:space="preserve">Сервисное обслуживание чиллеров </t>
  </si>
  <si>
    <t>СЗ 160 от 25.04.2019</t>
  </si>
  <si>
    <t>Стол офисный</t>
  </si>
  <si>
    <t>Штабелируемый стул</t>
  </si>
  <si>
    <t>Табурет на роликах</t>
  </si>
  <si>
    <t>Эргономичное кресло</t>
  </si>
  <si>
    <t xml:space="preserve">пп.1) п.3.1. Правил  </t>
  </si>
  <si>
    <t>СЗ 161 от 26.04.2019</t>
  </si>
  <si>
    <t>Вентилятор приточно-вытяжной установки</t>
  </si>
  <si>
    <t>Июнь 2019 г.</t>
  </si>
  <si>
    <t>СЗ 3 от 08.01.2019г, внесены изменения СЗ110 от 03.04.19, внесены изменения СЗ 166 от 30.04.2019</t>
  </si>
  <si>
    <t>Форма игровая для игры в баскетбол</t>
  </si>
  <si>
    <t>Форма игровая для игры в волейбол</t>
  </si>
  <si>
    <t>Форма игровая для игры в футбол</t>
  </si>
  <si>
    <t>Спортивный костюм</t>
  </si>
  <si>
    <t>Футболка спортивная (поло)</t>
  </si>
  <si>
    <t xml:space="preserve">Игровая форма для игры в шахматы </t>
  </si>
  <si>
    <t>Игровая форма для киберспорта</t>
  </si>
  <si>
    <t>Игровая форма для настольного тенниса</t>
  </si>
  <si>
    <t>Игровая форма больших гонок</t>
  </si>
  <si>
    <t>Футболка для болельщиков</t>
  </si>
  <si>
    <t>Кепки</t>
  </si>
  <si>
    <t>СЗ 164 от 30.04.2019</t>
  </si>
  <si>
    <t>Услуги питания для обучения по программе Высшей школы бизнеса "Пояс и путь: академический тур в Казахстан (торжественный ужин)</t>
  </si>
  <si>
    <t>Полная характеристика согласно технической спецификации. Количество участников 40 (сорок) человек</t>
  </si>
  <si>
    <t>май 2019</t>
  </si>
  <si>
    <t>СЗ 167 от 02.05.2019</t>
  </si>
  <si>
    <t>СЗ 152 от 25.04.2019, исключено СЗ 168 от 02.05.2019</t>
  </si>
  <si>
    <t>Счетчик воды с радиомодулем DN 15, класс точности "В"</t>
  </si>
  <si>
    <t>Счетчик воды с радиомодулем DN 15, класс точности "С"</t>
  </si>
  <si>
    <t>СЗ 169 от 04.05.2019</t>
  </si>
  <si>
    <t>Полная характеристика в соответствии с технической спецификацией. Электронный счетчик предназначен для измерения потребления холодной и горячей воды по технологии LPWAN; Счетчик с защитным кожухом; Класс точности - В</t>
  </si>
  <si>
    <t>Полная характеристика в соответствии с технической спецификацией. Электронный счетчик предназначен для измерения потребления холодной и горячей воды по технологии LPWAN; Счетчик с защитным кожухом; Класс точности - С</t>
  </si>
  <si>
    <t>СЗ123 от 09.04.2019, изменено СЗ 172 от 06.05.2019</t>
  </si>
  <si>
    <t>СЗ 147 от 25.04.2019, исключено СЗ  173 от 08.05.2019</t>
  </si>
  <si>
    <t>СЗ122 от 09.04.2019, исключено СЗ 173 от 08.05.2019</t>
  </si>
  <si>
    <t xml:space="preserve">Диагностика музыкального оборудования </t>
  </si>
  <si>
    <t>СЗ 174 от 14.05.2019</t>
  </si>
  <si>
    <t>Шорты</t>
  </si>
  <si>
    <t>Плавки плавательные</t>
  </si>
  <si>
    <t>Шорты плавательные</t>
  </si>
  <si>
    <t>Клапперы</t>
  </si>
  <si>
    <t>Шапочки для плавания</t>
  </si>
  <si>
    <t>Сланцы</t>
  </si>
  <si>
    <t>Палки стучалки</t>
  </si>
  <si>
    <t>Рука трещетка</t>
  </si>
  <si>
    <t>СЗ 177 от 15.05.2019</t>
  </si>
  <si>
    <t>СЗ28 от 25.01.2019г., изменено СЗ 176 от 15.05.2019</t>
  </si>
  <si>
    <t>СЗ121 от 09.04.2019, исключено СЗ 179 от 15.05.2019</t>
  </si>
  <si>
    <t>Определение прочности стационарных наружных пожарных лестниц и ограждений кровли</t>
  </si>
  <si>
    <t>пп.6 п.3.1. Правил</t>
  </si>
  <si>
    <t>СОТиООС</t>
  </si>
  <si>
    <t>СЗ 181 от 16.05.2019</t>
  </si>
  <si>
    <t>Пресс-стена с логотипом Школы горного дела и наук о земле</t>
  </si>
  <si>
    <t>СЗ180 от 16.05.2019</t>
  </si>
  <si>
    <t xml:space="preserve">СЗ 29 от 25.01.2019г., СЗ70 от 27.02.2019, измененоСЗ 182 от 16.05.2019 </t>
  </si>
  <si>
    <t xml:space="preserve">Техническое обслуживание ролл-ворот </t>
  </si>
  <si>
    <t>СЗ 184 от 17.05.2019</t>
  </si>
  <si>
    <t>Кондиционеры, производительность по холоду не менее 2,6 кВТ</t>
  </si>
  <si>
    <t>Кондиционеры, производительность по холоду не менее 6,9 кВТ</t>
  </si>
  <si>
    <t>Кондиционеры, производительность по холоду не менее 2 кВТ</t>
  </si>
  <si>
    <t>Гидрохимическая промывка теплообменников</t>
  </si>
  <si>
    <t>СЗ 189 от 22.05.2019</t>
  </si>
  <si>
    <t>Значки с логотипом Школы горного дела и наук о Земле</t>
  </si>
  <si>
    <t>СЗ190 от 22.05.2019</t>
  </si>
  <si>
    <t>Мешки для стирки</t>
  </si>
  <si>
    <t>СЗ 191 от 22.05.2019</t>
  </si>
  <si>
    <t>СЗ 185 от 20.05.2019</t>
  </si>
  <si>
    <t>Металлопрокатные изделия</t>
  </si>
  <si>
    <t>СЗ 192 от 22.05.2019</t>
  </si>
  <si>
    <t xml:space="preserve">Услуги по оформлению для презентации Атлетического центра </t>
  </si>
  <si>
    <t>СЗ 188 от 21.05.2019</t>
  </si>
  <si>
    <t>Сейф-пакет</t>
  </si>
  <si>
    <t>СЗ 194 от 23.05.2019</t>
  </si>
  <si>
    <t xml:space="preserve">Шкаф картотечный, тип 1 </t>
  </si>
  <si>
    <t>СЗ 193 от 23.05.2019</t>
  </si>
  <si>
    <t xml:space="preserve">Шкаф картотечный, тип 2 </t>
  </si>
  <si>
    <t xml:space="preserve">Шкаф картотечный, тип 3 </t>
  </si>
  <si>
    <t xml:space="preserve">Металлический шкаф для одежды </t>
  </si>
  <si>
    <t xml:space="preserve">Стеллаж металлический </t>
  </si>
  <si>
    <t>Жидкий стиральный порошок</t>
  </si>
  <si>
    <t>СЗ 197 от 23.05.2019</t>
  </si>
  <si>
    <t>Кондиционер для белья</t>
  </si>
  <si>
    <t>Стиральный порошок</t>
  </si>
  <si>
    <t>Ремонт электродвигателей</t>
  </si>
  <si>
    <t>Работы по восстановлению ресурса электродвигателей. Полная характеристика согласно технической спецификации</t>
  </si>
  <si>
    <t>ГлЭлектрик</t>
  </si>
  <si>
    <t>от 27.05.2019</t>
  </si>
  <si>
    <t xml:space="preserve">Кресло на роликах, тип 1 </t>
  </si>
  <si>
    <t xml:space="preserve">Кресло на роликах, тип 2 </t>
  </si>
  <si>
    <t>Стол</t>
  </si>
  <si>
    <t>Стул</t>
  </si>
  <si>
    <t>Тумба с тремя выдвижными ящиками</t>
  </si>
  <si>
    <t>Тумба с двумя дверцами</t>
  </si>
  <si>
    <t>Полка настенная</t>
  </si>
  <si>
    <t xml:space="preserve">Журнальный стол, тип 1 </t>
  </si>
  <si>
    <t xml:space="preserve">Журнальный стол, тип 2 </t>
  </si>
  <si>
    <t>Кресло-мешок</t>
  </si>
  <si>
    <t>Услуги питания для проведения форума ЕНЕLF</t>
  </si>
  <si>
    <t>СЗ 201 от 29.05.2019</t>
  </si>
  <si>
    <t>Услуги по предоставлению доступа к информационным ресурсам</t>
  </si>
  <si>
    <t>пп.11 п.3.1. Правил</t>
  </si>
  <si>
    <t>УФБиО</t>
  </si>
  <si>
    <t>СЗ 207 от 31.05.2019</t>
  </si>
  <si>
    <t>СЗ 129 от 15.04.2019, отказ СЗ 206 от 31.05.2019</t>
  </si>
  <si>
    <t xml:space="preserve">Полуботинки летние  </t>
  </si>
  <si>
    <t xml:space="preserve">Ботинки зимние </t>
  </si>
  <si>
    <t>СЗ 90 от 14.03.2019, СЗ 205 от 31.05.2019</t>
  </si>
  <si>
    <t>Работы по текущему ремонту ДВС микроавтобуса</t>
  </si>
  <si>
    <t>СЗ 204 от 31.05.2019г.</t>
  </si>
  <si>
    <t>СЗ 209 от 03.06.2019</t>
  </si>
  <si>
    <t>Халат махровый с логотипом</t>
  </si>
  <si>
    <t>СЗ 211 от 03.06.2019</t>
  </si>
  <si>
    <t>Полотенце банное с логотипом</t>
  </si>
  <si>
    <t>Полотенце для лица с логотипом</t>
  </si>
  <si>
    <t xml:space="preserve">Услуги для организации форума "Turasian Higher Education Leaders Forum" </t>
  </si>
  <si>
    <t>июнь 2019</t>
  </si>
  <si>
    <t>СЗ 212 от 04.06.2019</t>
  </si>
  <si>
    <t xml:space="preserve">Услуги фото и видеосъемки для организации форума "Turasian Higher Education Leaders Forum" </t>
  </si>
  <si>
    <t>СЗ 31 от25.01.2019г. , СЗ 210 от 03.06.2019</t>
  </si>
  <si>
    <t>Адресно-аналоговая панель пожарной сигнализации (ПКП)</t>
  </si>
  <si>
    <t>Модуль ЖК Экрана</t>
  </si>
  <si>
    <t>Многоканальный интерфейс</t>
  </si>
  <si>
    <t>АСУиД</t>
  </si>
  <si>
    <t>СЗ 213  4.06.2019</t>
  </si>
  <si>
    <t>Комплект для ремонта циркуляционных насосов</t>
  </si>
  <si>
    <t>СЗ 214 от 03.06.2019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</si>
</sst>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6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  <numFmt numFmtId="206" formatCode="#,##0.00_ ;\-#,##0.00\ "/>
    <numFmt numFmtId="207" formatCode="#,##0.0"/>
  </numFmts>
  <fonts count="5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b/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33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36" fillId="0" borderId="0"/>
  </cellStyleXfs>
  <cellXfs count="245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3" fillId="5" borderId="1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1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1" fillId="7" borderId="9" xfId="0" applyFont="1" applyFill="1" applyBorder="1" applyAlignment="1">
      <alignment horizontal="center" vertical="center" wrapText="1"/>
    </xf>
    <xf numFmtId="4" fontId="41" fillId="7" borderId="9" xfId="0" applyNumberFormat="1" applyFont="1" applyFill="1" applyBorder="1" applyAlignment="1">
      <alignment horizontal="center" vertical="center" wrapText="1"/>
    </xf>
    <xf numFmtId="49" fontId="41" fillId="7" borderId="5" xfId="0" applyNumberFormat="1" applyFont="1" applyFill="1" applyBorder="1" applyAlignment="1">
      <alignment horizontal="center" vertical="center" wrapText="1"/>
    </xf>
    <xf numFmtId="2" fontId="41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2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1" fillId="0" borderId="1" xfId="1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vertical="center" wrapText="1"/>
    </xf>
    <xf numFmtId="0" fontId="44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45" fillId="2" borderId="3" xfId="0" applyFont="1" applyFill="1" applyBorder="1" applyAlignment="1">
      <alignment horizontal="center" vertical="center" wrapText="1"/>
    </xf>
    <xf numFmtId="17" fontId="3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vertical="center" wrapText="1"/>
    </xf>
    <xf numFmtId="0" fontId="40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4" xfId="1" applyNumberFormat="1" applyFont="1" applyFill="1" applyBorder="1" applyAlignment="1">
      <alignment horizontal="center" vertical="top" wrapText="1"/>
    </xf>
    <xf numFmtId="2" fontId="1" fillId="0" borderId="1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top" wrapText="1"/>
    </xf>
    <xf numFmtId="4" fontId="1" fillId="0" borderId="1" xfId="1" applyNumberFormat="1" applyFont="1" applyFill="1" applyBorder="1" applyAlignment="1">
      <alignment horizontal="center" vertical="top" wrapText="1"/>
    </xf>
    <xf numFmtId="3" fontId="1" fillId="0" borderId="3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center" wrapText="1"/>
    </xf>
    <xf numFmtId="2" fontId="40" fillId="0" borderId="3" xfId="0" applyNumberFormat="1" applyFont="1" applyBorder="1" applyAlignment="1">
      <alignment horizontal="center" vertical="center"/>
    </xf>
    <xf numFmtId="17" fontId="1" fillId="0" borderId="1" xfId="1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0" fillId="8" borderId="1" xfId="0" applyFont="1" applyFill="1" applyBorder="1" applyAlignment="1">
      <alignment horizontal="center" vertical="center" wrapText="1"/>
    </xf>
    <xf numFmtId="4" fontId="48" fillId="0" borderId="1" xfId="0" applyNumberFormat="1" applyFont="1" applyBorder="1"/>
    <xf numFmtId="4" fontId="1" fillId="0" borderId="3" xfId="1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wrapText="1"/>
    </xf>
    <xf numFmtId="4" fontId="15" fillId="0" borderId="1" xfId="186" applyNumberFormat="1" applyBorder="1" applyAlignment="1">
      <alignment horizontal="center" vertical="center"/>
    </xf>
    <xf numFmtId="4" fontId="1" fillId="2" borderId="1" xfId="186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1" fontId="3" fillId="0" borderId="1" xfId="186" applyNumberFormat="1" applyFont="1" applyFill="1" applyBorder="1" applyAlignment="1">
      <alignment horizontal="center" vertical="center" wrapText="1"/>
    </xf>
    <xf numFmtId="0" fontId="3" fillId="0" borderId="3" xfId="186" applyFont="1" applyFill="1" applyBorder="1" applyAlignment="1">
      <alignment horizontal="center" vertical="center" wrapText="1"/>
    </xf>
    <xf numFmtId="4" fontId="3" fillId="0" borderId="1" xfId="229" applyNumberFormat="1" applyFont="1" applyFill="1" applyBorder="1" applyAlignment="1">
      <alignment horizontal="center" vertical="center" wrapText="1"/>
    </xf>
    <xf numFmtId="4" fontId="15" fillId="0" borderId="1" xfId="186" applyNumberFormat="1" applyBorder="1" applyAlignment="1">
      <alignment horizontal="center" vertical="center"/>
    </xf>
    <xf numFmtId="4" fontId="1" fillId="2" borderId="1" xfId="186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1" fontId="3" fillId="0" borderId="1" xfId="186" applyNumberFormat="1" applyFont="1" applyFill="1" applyBorder="1" applyAlignment="1">
      <alignment horizontal="center" vertical="center" wrapText="1"/>
    </xf>
    <xf numFmtId="165" fontId="3" fillId="0" borderId="1" xfId="230" applyNumberFormat="1" applyFont="1" applyFill="1" applyBorder="1" applyAlignment="1">
      <alignment horizontal="center" vertical="center" wrapText="1"/>
    </xf>
    <xf numFmtId="0" fontId="3" fillId="0" borderId="3" xfId="186" applyFont="1" applyFill="1" applyBorder="1" applyAlignment="1">
      <alignment horizontal="center" vertical="center" wrapText="1"/>
    </xf>
    <xf numFmtId="4" fontId="3" fillId="0" borderId="1" xfId="216" applyNumberFormat="1" applyFont="1" applyFill="1" applyBorder="1" applyAlignment="1">
      <alignment horizontal="center" vertical="center"/>
    </xf>
    <xf numFmtId="4" fontId="1" fillId="2" borderId="1" xfId="186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1" fontId="3" fillId="0" borderId="11" xfId="186" applyNumberFormat="1" applyFont="1" applyFill="1" applyBorder="1" applyAlignment="1">
      <alignment horizontal="center" vertical="center" wrapText="1"/>
    </xf>
    <xf numFmtId="0" fontId="3" fillId="0" borderId="11" xfId="186" applyFont="1" applyFill="1" applyBorder="1" applyAlignment="1">
      <alignment horizontal="center" vertical="center" wrapText="1"/>
    </xf>
    <xf numFmtId="0" fontId="47" fillId="0" borderId="11" xfId="186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3" fillId="2" borderId="3" xfId="220" applyFont="1" applyFill="1" applyBorder="1" applyAlignment="1" applyProtection="1">
      <alignment horizontal="left" vertical="center" wrapText="1"/>
    </xf>
    <xf numFmtId="4" fontId="1" fillId="2" borderId="3" xfId="186" applyNumberFormat="1" applyFont="1" applyFill="1" applyBorder="1" applyAlignment="1">
      <alignment horizontal="center" vertical="center" wrapText="1"/>
    </xf>
    <xf numFmtId="3" fontId="3" fillId="0" borderId="11" xfId="186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3" xfId="186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3" fontId="44" fillId="0" borderId="1" xfId="0" applyNumberFormat="1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3" fontId="1" fillId="0" borderId="1" xfId="0" applyNumberFormat="1" applyFont="1" applyBorder="1" applyAlignment="1">
      <alignment horizontal="center" vertical="top"/>
    </xf>
    <xf numFmtId="0" fontId="1" fillId="0" borderId="12" xfId="0" applyFont="1" applyBorder="1" applyAlignment="1">
      <alignment horizontal="center" vertical="center"/>
    </xf>
    <xf numFmtId="3" fontId="1" fillId="0" borderId="12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232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4" fillId="0" borderId="3" xfId="0" applyFont="1" applyBorder="1" applyAlignment="1">
      <alignment horizontal="center" vertical="center"/>
    </xf>
    <xf numFmtId="3" fontId="44" fillId="0" borderId="3" xfId="0" applyNumberFormat="1" applyFont="1" applyBorder="1" applyAlignment="1">
      <alignment horizontal="center" vertical="center"/>
    </xf>
    <xf numFmtId="3" fontId="49" fillId="4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top" wrapText="1"/>
    </xf>
    <xf numFmtId="0" fontId="40" fillId="2" borderId="1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1" xfId="232" applyFont="1" applyFill="1" applyBorder="1" applyAlignment="1">
      <alignment wrapText="1"/>
    </xf>
    <xf numFmtId="0" fontId="1" fillId="2" borderId="1" xfId="232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3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2" fontId="44" fillId="0" borderId="3" xfId="0" applyNumberFormat="1" applyFont="1" applyBorder="1" applyAlignment="1">
      <alignment horizontal="center" vertical="center"/>
    </xf>
    <xf numFmtId="207" fontId="44" fillId="0" borderId="3" xfId="0" applyNumberFormat="1" applyFont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45" fillId="2" borderId="1" xfId="0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left" vertical="center" wrapText="1"/>
    </xf>
    <xf numFmtId="0" fontId="45" fillId="2" borderId="0" xfId="0" applyFont="1" applyFill="1" applyBorder="1" applyAlignment="1">
      <alignment horizontal="center" vertical="center" wrapText="1"/>
    </xf>
    <xf numFmtId="4" fontId="44" fillId="0" borderId="3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40" fillId="2" borderId="1" xfId="0" applyFont="1" applyFill="1" applyBorder="1" applyAlignment="1">
      <alignment horizontal="center" vertical="top" wrapText="1"/>
    </xf>
    <xf numFmtId="4" fontId="1" fillId="0" borderId="3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/>
    </xf>
    <xf numFmtId="0" fontId="40" fillId="2" borderId="1" xfId="0" applyFont="1" applyFill="1" applyBorder="1" applyAlignment="1">
      <alignment horizontal="center" vertical="center" wrapText="1"/>
    </xf>
    <xf numFmtId="0" fontId="40" fillId="2" borderId="3" xfId="0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206" fontId="3" fillId="0" borderId="11" xfId="231" applyNumberFormat="1" applyFont="1" applyFill="1" applyBorder="1" applyAlignment="1">
      <alignment horizontal="center" vertical="center" wrapText="1"/>
    </xf>
    <xf numFmtId="206" fontId="3" fillId="0" borderId="1" xfId="231" applyNumberFormat="1" applyFont="1" applyFill="1" applyBorder="1" applyAlignment="1">
      <alignment horizontal="center" vertical="center" wrapText="1"/>
    </xf>
    <xf numFmtId="206" fontId="3" fillId="0" borderId="12" xfId="231" applyNumberFormat="1" applyFont="1" applyFill="1" applyBorder="1" applyAlignment="1">
      <alignment horizontal="center" vertical="center" wrapText="1"/>
    </xf>
    <xf numFmtId="4" fontId="1" fillId="2" borderId="0" xfId="0" applyNumberFormat="1" applyFont="1" applyFill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44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</cellXfs>
  <cellStyles count="233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6" xfId="205"/>
    <cellStyle name="Normal 7" xfId="232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6" xfId="178"/>
    <cellStyle name="Финансовый [0] 6 2" xfId="22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23" xfId="231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103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103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104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OLPA~1.KAR/AppData/Local/Temp/DIRECTUM-DB/directum/1&#1042;&#1085;&#1077;&#1089;&#1077;&#1085;&#1080;&#1077;%20&#1074;%20&#1088;&#1077;&#1077;&#1089;&#1090;&#1088;%20&#1043;&#1040;&#1047;%202019%20&#1075;.%20(1871197%20v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olpan.karimova/Downloads/&#1050;&#1086;&#1087;&#1080;&#1103;%20&#1047;&#1072;&#1103;&#1074;&#1082;&#1072;%20&#1085;&#1072;%20&#1074;&#1085;&#1077;&#1089;&#1077;&#1085;&#1080;&#1077;%20&#1074;%20&#1056;&#1077;&#1077;&#1089;&#1090;&#1088;%20(1883589%20v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7;&#1077;&#1089;&#1090;&#1088;2019/88-Reestr-zakupok-TRU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 2015"/>
    </sheetNames>
    <sheetDataSet>
      <sheetData sheetId="0" refreshError="1">
        <row r="7">
          <cell r="C7" t="str">
            <v>Тендер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3"/>
    </sheetNames>
    <sheetDataSet>
      <sheetData sheetId="0">
        <row r="9">
          <cell r="B9" t="str">
            <v xml:space="preserve">Услуги письменного перевода учебных материалов для организации обучения по программе Executive MBA </v>
          </cell>
          <cell r="C9" t="str">
            <v>пп. 24 п. 3.1 Правил</v>
          </cell>
          <cell r="D9" t="str">
            <v>Услуги письменного перевода учебных материалов для организации обучения по программе Executive MBA. Полная техническая характеристика согласно технической спецификации</v>
          </cell>
          <cell r="E9">
            <v>1</v>
          </cell>
          <cell r="F9" t="str">
            <v>услуга</v>
          </cell>
          <cell r="H9">
            <v>6487695.5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 2017"/>
    </sheetNames>
    <sheetDataSet>
      <sheetData sheetId="0">
        <row r="644">
          <cell r="B644" t="str">
            <v xml:space="preserve">Санитарно-бактериологические, санитарно-гигиенические исследования воды бассейнов и полные химические исследования питьевой воды в "Назарбаев Университет" и в Филиалах КФ "UMC" </v>
          </cell>
          <cell r="C644" t="str">
            <v>Запрос ценовых предложений</v>
          </cell>
          <cell r="D644" t="str">
            <v>Полная характеристика согласно технической спецификации</v>
          </cell>
          <cell r="E644">
            <v>1</v>
          </cell>
          <cell r="F644" t="str">
            <v>услуга</v>
          </cell>
          <cell r="H644">
            <v>4434260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507"/>
  <sheetViews>
    <sheetView tabSelected="1" topLeftCell="B284" zoomScaleNormal="100" zoomScaleSheetLayoutView="55" workbookViewId="0">
      <selection activeCell="H291" sqref="H291"/>
    </sheetView>
  </sheetViews>
  <sheetFormatPr defaultRowHeight="15" x14ac:dyDescent="0.25"/>
  <cols>
    <col min="1" max="1" width="6.28515625" style="14" customWidth="1"/>
    <col min="2" max="2" width="46" style="17" customWidth="1"/>
    <col min="3" max="3" width="19" style="14" customWidth="1"/>
    <col min="4" max="4" width="69" style="15" customWidth="1"/>
    <col min="5" max="5" width="13" style="14" customWidth="1"/>
    <col min="6" max="6" width="13.28515625" style="14" customWidth="1"/>
    <col min="7" max="7" width="15.28515625" style="34" customWidth="1"/>
    <col min="8" max="8" width="28.5703125" style="34" customWidth="1"/>
    <col min="9" max="9" width="17.85546875" style="7" customWidth="1"/>
    <col min="10" max="10" width="17.140625" style="13" hidden="1" customWidth="1"/>
    <col min="11" max="11" width="18.140625" style="95" hidden="1" customWidth="1"/>
    <col min="12" max="12" width="12.7109375" style="12" hidden="1" customWidth="1"/>
    <col min="13" max="13" width="14.85546875" style="18" customWidth="1"/>
    <col min="14" max="14" width="12.42578125" style="19" customWidth="1"/>
    <col min="15" max="18" width="17.140625" style="19" customWidth="1"/>
    <col min="19" max="24" width="9.140625" customWidth="1"/>
  </cols>
  <sheetData>
    <row r="1" spans="1:16" s="23" customFormat="1" ht="36" customHeight="1" thickBot="1" x14ac:dyDescent="0.3">
      <c r="A1" s="112"/>
      <c r="B1" s="113"/>
      <c r="C1" s="114" t="s">
        <v>28</v>
      </c>
      <c r="D1" s="113"/>
      <c r="E1" s="115"/>
      <c r="F1" s="115"/>
      <c r="G1" s="116"/>
      <c r="H1" s="115"/>
      <c r="I1" s="115"/>
      <c r="J1" s="115"/>
      <c r="K1" s="115"/>
      <c r="L1" s="130"/>
      <c r="M1" s="28"/>
    </row>
    <row r="2" spans="1:16" s="25" customFormat="1" ht="72" customHeight="1" thickBot="1" x14ac:dyDescent="0.3">
      <c r="A2" s="127" t="s">
        <v>0</v>
      </c>
      <c r="B2" s="102" t="s">
        <v>1</v>
      </c>
      <c r="C2" s="102" t="s">
        <v>5</v>
      </c>
      <c r="D2" s="102" t="s">
        <v>2</v>
      </c>
      <c r="E2" s="102" t="s">
        <v>14</v>
      </c>
      <c r="F2" s="102" t="s">
        <v>3</v>
      </c>
      <c r="G2" s="103" t="s">
        <v>7</v>
      </c>
      <c r="H2" s="103" t="s">
        <v>11</v>
      </c>
      <c r="I2" s="102" t="s">
        <v>4</v>
      </c>
      <c r="J2" s="96" t="s">
        <v>4</v>
      </c>
      <c r="K2" s="104" t="s">
        <v>6</v>
      </c>
      <c r="L2" s="105" t="s">
        <v>10</v>
      </c>
      <c r="M2" s="29"/>
      <c r="N2" s="24"/>
      <c r="P2" s="24"/>
    </row>
    <row r="3" spans="1:16" s="16" customFormat="1" ht="16.5" customHeight="1" thickBot="1" x14ac:dyDescent="0.3">
      <c r="A3" s="99">
        <v>1</v>
      </c>
      <c r="B3" s="99">
        <v>2</v>
      </c>
      <c r="C3" s="99">
        <v>3</v>
      </c>
      <c r="D3" s="99">
        <v>4</v>
      </c>
      <c r="E3" s="99">
        <v>5</v>
      </c>
      <c r="F3" s="99">
        <v>6</v>
      </c>
      <c r="G3" s="129">
        <v>7</v>
      </c>
      <c r="H3" s="100">
        <v>8</v>
      </c>
      <c r="I3" s="101">
        <v>9</v>
      </c>
      <c r="J3" s="100">
        <v>10</v>
      </c>
      <c r="K3" s="108">
        <v>11</v>
      </c>
      <c r="L3" s="100">
        <v>12</v>
      </c>
      <c r="M3" s="30"/>
    </row>
    <row r="4" spans="1:16" s="16" customFormat="1" ht="20.25" hidden="1" customHeight="1" x14ac:dyDescent="0.25">
      <c r="A4" s="97"/>
      <c r="B4" s="242" t="s">
        <v>306</v>
      </c>
      <c r="C4" s="243"/>
      <c r="D4" s="244"/>
      <c r="E4" s="98"/>
      <c r="F4" s="98"/>
      <c r="G4" s="117"/>
      <c r="H4" s="98"/>
      <c r="I4" s="98"/>
      <c r="J4" s="109"/>
      <c r="K4" s="107"/>
      <c r="L4" s="106"/>
      <c r="M4" s="30"/>
    </row>
    <row r="5" spans="1:16" s="16" customFormat="1" ht="20.25" hidden="1" customHeight="1" x14ac:dyDescent="0.25">
      <c r="A5" s="50"/>
      <c r="B5" s="52" t="s">
        <v>13</v>
      </c>
      <c r="C5" s="56"/>
      <c r="D5" s="56"/>
      <c r="E5" s="56"/>
      <c r="F5" s="56"/>
      <c r="G5" s="118"/>
      <c r="H5" s="56"/>
      <c r="I5" s="56"/>
      <c r="J5" s="56"/>
      <c r="K5" s="82"/>
      <c r="L5" s="56"/>
      <c r="M5" s="30"/>
    </row>
    <row r="6" spans="1:16" s="137" customFormat="1" ht="34.5" hidden="1" customHeight="1" x14ac:dyDescent="0.25">
      <c r="A6" s="193">
        <v>1</v>
      </c>
      <c r="B6" s="36" t="s">
        <v>379</v>
      </c>
      <c r="C6" s="70" t="s">
        <v>243</v>
      </c>
      <c r="D6" s="110" t="s">
        <v>61</v>
      </c>
      <c r="E6" s="72">
        <v>1</v>
      </c>
      <c r="F6" s="110" t="s">
        <v>151</v>
      </c>
      <c r="G6" s="37">
        <v>184000</v>
      </c>
      <c r="H6" s="228">
        <v>184000</v>
      </c>
      <c r="I6" s="36" t="str">
        <f t="shared" ref="I6:I69" si="0">$I$109</f>
        <v>ЧУ "USM"</v>
      </c>
      <c r="J6" s="136" t="s">
        <v>43</v>
      </c>
      <c r="K6" s="195" t="s">
        <v>138</v>
      </c>
      <c r="L6" s="136" t="s">
        <v>386</v>
      </c>
      <c r="M6" s="138"/>
    </row>
    <row r="7" spans="1:16" s="137" customFormat="1" ht="30" hidden="1" customHeight="1" x14ac:dyDescent="0.25">
      <c r="A7" s="193">
        <v>2</v>
      </c>
      <c r="B7" s="36" t="s">
        <v>380</v>
      </c>
      <c r="C7" s="70" t="s">
        <v>243</v>
      </c>
      <c r="D7" s="110" t="s">
        <v>61</v>
      </c>
      <c r="E7" s="72">
        <v>300</v>
      </c>
      <c r="F7" s="110" t="s">
        <v>151</v>
      </c>
      <c r="G7" s="37">
        <v>200</v>
      </c>
      <c r="H7" s="228">
        <v>60000</v>
      </c>
      <c r="I7" s="36" t="str">
        <f t="shared" si="0"/>
        <v>ЧУ "USM"</v>
      </c>
      <c r="J7" s="136" t="s">
        <v>43</v>
      </c>
      <c r="K7" s="195" t="s">
        <v>138</v>
      </c>
      <c r="L7" s="136" t="s">
        <v>386</v>
      </c>
      <c r="M7" s="138"/>
    </row>
    <row r="8" spans="1:16" s="137" customFormat="1" ht="30" hidden="1" customHeight="1" x14ac:dyDescent="0.25">
      <c r="A8" s="193">
        <v>3</v>
      </c>
      <c r="B8" s="36" t="s">
        <v>381</v>
      </c>
      <c r="C8" s="70" t="s">
        <v>243</v>
      </c>
      <c r="D8" s="110" t="s">
        <v>61</v>
      </c>
      <c r="E8" s="72">
        <v>400</v>
      </c>
      <c r="F8" s="110" t="s">
        <v>151</v>
      </c>
      <c r="G8" s="37">
        <v>500</v>
      </c>
      <c r="H8" s="228">
        <v>200000</v>
      </c>
      <c r="I8" s="36" t="str">
        <f t="shared" si="0"/>
        <v>ЧУ "USM"</v>
      </c>
      <c r="J8" s="136" t="s">
        <v>43</v>
      </c>
      <c r="K8" s="195" t="s">
        <v>138</v>
      </c>
      <c r="L8" s="136" t="s">
        <v>386</v>
      </c>
      <c r="M8" s="138"/>
    </row>
    <row r="9" spans="1:16" s="137" customFormat="1" ht="36.75" hidden="1" customHeight="1" x14ac:dyDescent="0.25">
      <c r="A9" s="193">
        <v>4</v>
      </c>
      <c r="B9" s="36" t="s">
        <v>382</v>
      </c>
      <c r="C9" s="70" t="s">
        <v>243</v>
      </c>
      <c r="D9" s="110" t="s">
        <v>61</v>
      </c>
      <c r="E9" s="72">
        <v>20</v>
      </c>
      <c r="F9" s="110" t="s">
        <v>151</v>
      </c>
      <c r="G9" s="37">
        <v>4000</v>
      </c>
      <c r="H9" s="228">
        <v>80000</v>
      </c>
      <c r="I9" s="36" t="str">
        <f t="shared" si="0"/>
        <v>ЧУ "USM"</v>
      </c>
      <c r="J9" s="136" t="s">
        <v>43</v>
      </c>
      <c r="K9" s="195" t="s">
        <v>138</v>
      </c>
      <c r="L9" s="136" t="s">
        <v>386</v>
      </c>
      <c r="M9" s="138"/>
    </row>
    <row r="10" spans="1:16" s="137" customFormat="1" ht="29.25" hidden="1" customHeight="1" x14ac:dyDescent="0.25">
      <c r="A10" s="193">
        <v>5</v>
      </c>
      <c r="B10" s="36" t="s">
        <v>383</v>
      </c>
      <c r="C10" s="70" t="s">
        <v>243</v>
      </c>
      <c r="D10" s="110" t="s">
        <v>61</v>
      </c>
      <c r="E10" s="72">
        <v>10</v>
      </c>
      <c r="F10" s="110" t="s">
        <v>151</v>
      </c>
      <c r="G10" s="124">
        <v>6300</v>
      </c>
      <c r="H10" s="143">
        <v>63000</v>
      </c>
      <c r="I10" s="36" t="str">
        <f t="shared" si="0"/>
        <v>ЧУ "USM"</v>
      </c>
      <c r="J10" s="136" t="s">
        <v>43</v>
      </c>
      <c r="K10" s="195" t="s">
        <v>138</v>
      </c>
      <c r="L10" s="136" t="s">
        <v>386</v>
      </c>
      <c r="M10" s="138"/>
    </row>
    <row r="11" spans="1:16" s="137" customFormat="1" ht="35.25" hidden="1" customHeight="1" x14ac:dyDescent="0.25">
      <c r="A11" s="193">
        <v>6</v>
      </c>
      <c r="B11" s="36" t="s">
        <v>385</v>
      </c>
      <c r="C11" s="70" t="s">
        <v>243</v>
      </c>
      <c r="D11" s="110" t="s">
        <v>61</v>
      </c>
      <c r="E11" s="72">
        <v>7</v>
      </c>
      <c r="F11" s="110" t="s">
        <v>151</v>
      </c>
      <c r="G11" s="124">
        <v>13000</v>
      </c>
      <c r="H11" s="37">
        <v>91000</v>
      </c>
      <c r="I11" s="36" t="str">
        <f t="shared" si="0"/>
        <v>ЧУ "USM"</v>
      </c>
      <c r="J11" s="136" t="s">
        <v>43</v>
      </c>
      <c r="K11" s="195" t="s">
        <v>138</v>
      </c>
      <c r="L11" s="136" t="s">
        <v>386</v>
      </c>
      <c r="M11" s="138"/>
    </row>
    <row r="12" spans="1:16" s="137" customFormat="1" ht="28.5" hidden="1" customHeight="1" x14ac:dyDescent="0.25">
      <c r="A12" s="193">
        <v>7</v>
      </c>
      <c r="B12" s="36" t="s">
        <v>384</v>
      </c>
      <c r="C12" s="70" t="s">
        <v>243</v>
      </c>
      <c r="D12" s="110" t="s">
        <v>61</v>
      </c>
      <c r="E12" s="72">
        <v>10</v>
      </c>
      <c r="F12" s="110" t="s">
        <v>151</v>
      </c>
      <c r="G12" s="124">
        <v>24000</v>
      </c>
      <c r="H12" s="37">
        <v>240000</v>
      </c>
      <c r="I12" s="36" t="str">
        <f t="shared" si="0"/>
        <v>ЧУ "USM"</v>
      </c>
      <c r="J12" s="136" t="s">
        <v>43</v>
      </c>
      <c r="K12" s="195" t="s">
        <v>138</v>
      </c>
      <c r="L12" s="136" t="s">
        <v>386</v>
      </c>
      <c r="M12" s="138"/>
    </row>
    <row r="13" spans="1:16" s="137" customFormat="1" ht="28.5" hidden="1" customHeight="1" x14ac:dyDescent="0.25">
      <c r="A13" s="193">
        <v>8</v>
      </c>
      <c r="B13" s="36" t="s">
        <v>400</v>
      </c>
      <c r="C13" s="70" t="s">
        <v>401</v>
      </c>
      <c r="D13" s="110" t="s">
        <v>61</v>
      </c>
      <c r="E13" s="72">
        <v>6000</v>
      </c>
      <c r="F13" s="110" t="s">
        <v>151</v>
      </c>
      <c r="G13" s="124">
        <v>1350</v>
      </c>
      <c r="H13" s="37">
        <v>8100000</v>
      </c>
      <c r="I13" s="36" t="str">
        <f t="shared" si="0"/>
        <v>ЧУ "USM"</v>
      </c>
      <c r="J13" s="136" t="s">
        <v>24</v>
      </c>
      <c r="K13" s="195" t="s">
        <v>362</v>
      </c>
      <c r="L13" s="136" t="s">
        <v>402</v>
      </c>
      <c r="M13" s="138"/>
    </row>
    <row r="14" spans="1:16" s="137" customFormat="1" ht="28.5" hidden="1" customHeight="1" x14ac:dyDescent="0.25">
      <c r="A14" s="193">
        <v>9</v>
      </c>
      <c r="B14" s="36" t="s">
        <v>416</v>
      </c>
      <c r="C14" s="70" t="s">
        <v>243</v>
      </c>
      <c r="D14" s="110" t="s">
        <v>61</v>
      </c>
      <c r="E14" s="72">
        <v>50</v>
      </c>
      <c r="F14" s="110" t="s">
        <v>151</v>
      </c>
      <c r="G14" s="124">
        <v>6050</v>
      </c>
      <c r="H14" s="37">
        <v>302500</v>
      </c>
      <c r="I14" s="36" t="str">
        <f t="shared" si="0"/>
        <v>ЧУ "USM"</v>
      </c>
      <c r="J14" s="136" t="s">
        <v>43</v>
      </c>
      <c r="K14" s="195" t="s">
        <v>362</v>
      </c>
      <c r="L14" s="136" t="s">
        <v>433</v>
      </c>
      <c r="M14" s="138"/>
    </row>
    <row r="15" spans="1:16" s="137" customFormat="1" ht="28.5" hidden="1" customHeight="1" x14ac:dyDescent="0.25">
      <c r="A15" s="193">
        <v>10</v>
      </c>
      <c r="B15" s="36" t="s">
        <v>417</v>
      </c>
      <c r="C15" s="70" t="s">
        <v>243</v>
      </c>
      <c r="D15" s="110" t="s">
        <v>61</v>
      </c>
      <c r="E15" s="72">
        <v>24</v>
      </c>
      <c r="F15" s="110" t="s">
        <v>151</v>
      </c>
      <c r="G15" s="124">
        <v>5042</v>
      </c>
      <c r="H15" s="37">
        <v>121008</v>
      </c>
      <c r="I15" s="36" t="str">
        <f t="shared" si="0"/>
        <v>ЧУ "USM"</v>
      </c>
      <c r="J15" s="136" t="s">
        <v>43</v>
      </c>
      <c r="K15" s="195" t="s">
        <v>362</v>
      </c>
      <c r="L15" s="136" t="s">
        <v>433</v>
      </c>
      <c r="M15" s="138"/>
    </row>
    <row r="16" spans="1:16" s="137" customFormat="1" ht="28.5" hidden="1" customHeight="1" x14ac:dyDescent="0.25">
      <c r="A16" s="193">
        <v>11</v>
      </c>
      <c r="B16" s="36" t="s">
        <v>418</v>
      </c>
      <c r="C16" s="70" t="s">
        <v>243</v>
      </c>
      <c r="D16" s="110" t="s">
        <v>61</v>
      </c>
      <c r="E16" s="72">
        <v>50</v>
      </c>
      <c r="F16" s="110" t="s">
        <v>151</v>
      </c>
      <c r="G16" s="124">
        <v>1470</v>
      </c>
      <c r="H16" s="37">
        <v>73500</v>
      </c>
      <c r="I16" s="36" t="str">
        <f t="shared" si="0"/>
        <v>ЧУ "USM"</v>
      </c>
      <c r="J16" s="136" t="s">
        <v>43</v>
      </c>
      <c r="K16" s="195" t="s">
        <v>362</v>
      </c>
      <c r="L16" s="136" t="s">
        <v>433</v>
      </c>
      <c r="M16" s="138"/>
    </row>
    <row r="17" spans="1:13" s="137" customFormat="1" ht="28.5" hidden="1" customHeight="1" x14ac:dyDescent="0.25">
      <c r="A17" s="193">
        <v>12</v>
      </c>
      <c r="B17" s="36" t="s">
        <v>419</v>
      </c>
      <c r="C17" s="70" t="s">
        <v>243</v>
      </c>
      <c r="D17" s="110" t="s">
        <v>61</v>
      </c>
      <c r="E17" s="72">
        <v>30</v>
      </c>
      <c r="F17" s="110" t="s">
        <v>151</v>
      </c>
      <c r="G17" s="124">
        <v>1605</v>
      </c>
      <c r="H17" s="37">
        <v>48150</v>
      </c>
      <c r="I17" s="36" t="str">
        <f t="shared" si="0"/>
        <v>ЧУ "USM"</v>
      </c>
      <c r="J17" s="136" t="s">
        <v>43</v>
      </c>
      <c r="K17" s="195" t="s">
        <v>362</v>
      </c>
      <c r="L17" s="136" t="s">
        <v>433</v>
      </c>
      <c r="M17" s="138"/>
    </row>
    <row r="18" spans="1:13" s="137" customFormat="1" ht="28.5" hidden="1" customHeight="1" x14ac:dyDescent="0.25">
      <c r="A18" s="193">
        <v>13</v>
      </c>
      <c r="B18" s="36" t="s">
        <v>420</v>
      </c>
      <c r="C18" s="70" t="s">
        <v>243</v>
      </c>
      <c r="D18" s="110" t="s">
        <v>61</v>
      </c>
      <c r="E18" s="72">
        <v>100</v>
      </c>
      <c r="F18" s="110" t="s">
        <v>151</v>
      </c>
      <c r="G18" s="124">
        <v>78</v>
      </c>
      <c r="H18" s="37">
        <v>7800</v>
      </c>
      <c r="I18" s="36" t="str">
        <f t="shared" si="0"/>
        <v>ЧУ "USM"</v>
      </c>
      <c r="J18" s="136" t="s">
        <v>43</v>
      </c>
      <c r="K18" s="195" t="s">
        <v>362</v>
      </c>
      <c r="L18" s="136" t="s">
        <v>433</v>
      </c>
      <c r="M18" s="138"/>
    </row>
    <row r="19" spans="1:13" s="137" customFormat="1" ht="28.5" hidden="1" customHeight="1" x14ac:dyDescent="0.25">
      <c r="A19" s="193">
        <v>14</v>
      </c>
      <c r="B19" s="36" t="s">
        <v>421</v>
      </c>
      <c r="C19" s="70" t="s">
        <v>243</v>
      </c>
      <c r="D19" s="110" t="s">
        <v>61</v>
      </c>
      <c r="E19" s="72">
        <v>40</v>
      </c>
      <c r="F19" s="110" t="s">
        <v>151</v>
      </c>
      <c r="G19" s="124">
        <v>2715</v>
      </c>
      <c r="H19" s="37">
        <v>108600</v>
      </c>
      <c r="I19" s="36" t="str">
        <f t="shared" si="0"/>
        <v>ЧУ "USM"</v>
      </c>
      <c r="J19" s="136" t="s">
        <v>43</v>
      </c>
      <c r="K19" s="195" t="s">
        <v>362</v>
      </c>
      <c r="L19" s="136" t="s">
        <v>433</v>
      </c>
      <c r="M19" s="138"/>
    </row>
    <row r="20" spans="1:13" s="137" customFormat="1" ht="28.5" hidden="1" customHeight="1" x14ac:dyDescent="0.25">
      <c r="A20" s="193">
        <v>15</v>
      </c>
      <c r="B20" s="36" t="s">
        <v>422</v>
      </c>
      <c r="C20" s="70" t="s">
        <v>243</v>
      </c>
      <c r="D20" s="110" t="s">
        <v>61</v>
      </c>
      <c r="E20" s="72">
        <v>80</v>
      </c>
      <c r="F20" s="110" t="s">
        <v>151</v>
      </c>
      <c r="G20" s="124">
        <v>270</v>
      </c>
      <c r="H20" s="37">
        <v>21600</v>
      </c>
      <c r="I20" s="36" t="str">
        <f t="shared" si="0"/>
        <v>ЧУ "USM"</v>
      </c>
      <c r="J20" s="136" t="s">
        <v>43</v>
      </c>
      <c r="K20" s="195" t="s">
        <v>362</v>
      </c>
      <c r="L20" s="136" t="s">
        <v>433</v>
      </c>
      <c r="M20" s="138"/>
    </row>
    <row r="21" spans="1:13" s="137" customFormat="1" ht="28.5" hidden="1" customHeight="1" x14ac:dyDescent="0.25">
      <c r="A21" s="193">
        <v>16</v>
      </c>
      <c r="B21" s="36" t="s">
        <v>423</v>
      </c>
      <c r="C21" s="70" t="s">
        <v>243</v>
      </c>
      <c r="D21" s="110" t="s">
        <v>61</v>
      </c>
      <c r="E21" s="72">
        <v>49</v>
      </c>
      <c r="F21" s="110" t="s">
        <v>151</v>
      </c>
      <c r="G21" s="124">
        <v>2091</v>
      </c>
      <c r="H21" s="37">
        <v>102459</v>
      </c>
      <c r="I21" s="36" t="str">
        <f t="shared" si="0"/>
        <v>ЧУ "USM"</v>
      </c>
      <c r="J21" s="136" t="s">
        <v>43</v>
      </c>
      <c r="K21" s="195" t="s">
        <v>362</v>
      </c>
      <c r="L21" s="136" t="s">
        <v>433</v>
      </c>
      <c r="M21" s="138"/>
    </row>
    <row r="22" spans="1:13" s="137" customFormat="1" ht="28.5" hidden="1" customHeight="1" x14ac:dyDescent="0.25">
      <c r="A22" s="193">
        <v>17</v>
      </c>
      <c r="B22" s="36" t="s">
        <v>424</v>
      </c>
      <c r="C22" s="70" t="s">
        <v>243</v>
      </c>
      <c r="D22" s="110" t="s">
        <v>61</v>
      </c>
      <c r="E22" s="72">
        <v>30</v>
      </c>
      <c r="F22" s="110" t="s">
        <v>151</v>
      </c>
      <c r="G22" s="124">
        <v>3010</v>
      </c>
      <c r="H22" s="37">
        <v>90300</v>
      </c>
      <c r="I22" s="36" t="str">
        <f t="shared" si="0"/>
        <v>ЧУ "USM"</v>
      </c>
      <c r="J22" s="136" t="s">
        <v>43</v>
      </c>
      <c r="K22" s="195" t="s">
        <v>362</v>
      </c>
      <c r="L22" s="136" t="s">
        <v>433</v>
      </c>
      <c r="M22" s="138"/>
    </row>
    <row r="23" spans="1:13" s="137" customFormat="1" ht="28.5" hidden="1" customHeight="1" x14ac:dyDescent="0.25">
      <c r="A23" s="193">
        <v>18</v>
      </c>
      <c r="B23" s="36" t="s">
        <v>425</v>
      </c>
      <c r="C23" s="70" t="s">
        <v>243</v>
      </c>
      <c r="D23" s="110" t="s">
        <v>61</v>
      </c>
      <c r="E23" s="72">
        <v>30</v>
      </c>
      <c r="F23" s="110" t="s">
        <v>151</v>
      </c>
      <c r="G23" s="124">
        <v>2210</v>
      </c>
      <c r="H23" s="37">
        <v>66300</v>
      </c>
      <c r="I23" s="36" t="str">
        <f t="shared" si="0"/>
        <v>ЧУ "USM"</v>
      </c>
      <c r="J23" s="136" t="s">
        <v>43</v>
      </c>
      <c r="K23" s="195" t="s">
        <v>362</v>
      </c>
      <c r="L23" s="136" t="s">
        <v>433</v>
      </c>
      <c r="M23" s="138"/>
    </row>
    <row r="24" spans="1:13" s="137" customFormat="1" ht="28.5" hidden="1" customHeight="1" x14ac:dyDescent="0.25">
      <c r="A24" s="193">
        <v>19</v>
      </c>
      <c r="B24" s="36" t="s">
        <v>426</v>
      </c>
      <c r="C24" s="70" t="s">
        <v>243</v>
      </c>
      <c r="D24" s="110" t="s">
        <v>61</v>
      </c>
      <c r="E24" s="72">
        <v>50</v>
      </c>
      <c r="F24" s="110" t="s">
        <v>151</v>
      </c>
      <c r="G24" s="124">
        <v>1753</v>
      </c>
      <c r="H24" s="37">
        <v>87650</v>
      </c>
      <c r="I24" s="36" t="str">
        <f t="shared" si="0"/>
        <v>ЧУ "USM"</v>
      </c>
      <c r="J24" s="136" t="s">
        <v>43</v>
      </c>
      <c r="K24" s="195" t="s">
        <v>362</v>
      </c>
      <c r="L24" s="136" t="s">
        <v>433</v>
      </c>
      <c r="M24" s="138"/>
    </row>
    <row r="25" spans="1:13" s="137" customFormat="1" ht="28.5" hidden="1" customHeight="1" x14ac:dyDescent="0.25">
      <c r="A25" s="193">
        <v>20</v>
      </c>
      <c r="B25" s="36" t="s">
        <v>427</v>
      </c>
      <c r="C25" s="70" t="s">
        <v>243</v>
      </c>
      <c r="D25" s="110" t="s">
        <v>61</v>
      </c>
      <c r="E25" s="72">
        <v>20</v>
      </c>
      <c r="F25" s="110" t="s">
        <v>151</v>
      </c>
      <c r="G25" s="124">
        <v>5000</v>
      </c>
      <c r="H25" s="37">
        <v>100000</v>
      </c>
      <c r="I25" s="36" t="str">
        <f t="shared" si="0"/>
        <v>ЧУ "USM"</v>
      </c>
      <c r="J25" s="136" t="s">
        <v>43</v>
      </c>
      <c r="K25" s="195" t="s">
        <v>362</v>
      </c>
      <c r="L25" s="136" t="s">
        <v>433</v>
      </c>
      <c r="M25" s="138"/>
    </row>
    <row r="26" spans="1:13" s="137" customFormat="1" ht="28.5" hidden="1" customHeight="1" x14ac:dyDescent="0.25">
      <c r="A26" s="193">
        <v>21</v>
      </c>
      <c r="B26" s="36" t="s">
        <v>428</v>
      </c>
      <c r="C26" s="70" t="s">
        <v>243</v>
      </c>
      <c r="D26" s="110" t="s">
        <v>61</v>
      </c>
      <c r="E26" s="72">
        <v>50</v>
      </c>
      <c r="F26" s="110" t="s">
        <v>151</v>
      </c>
      <c r="G26" s="124">
        <v>950</v>
      </c>
      <c r="H26" s="37">
        <v>47500</v>
      </c>
      <c r="I26" s="36" t="str">
        <f t="shared" si="0"/>
        <v>ЧУ "USM"</v>
      </c>
      <c r="J26" s="136" t="s">
        <v>43</v>
      </c>
      <c r="K26" s="195" t="s">
        <v>362</v>
      </c>
      <c r="L26" s="136" t="s">
        <v>433</v>
      </c>
      <c r="M26" s="138"/>
    </row>
    <row r="27" spans="1:13" s="137" customFormat="1" ht="28.5" hidden="1" customHeight="1" x14ac:dyDescent="0.25">
      <c r="A27" s="193">
        <v>22</v>
      </c>
      <c r="B27" s="36" t="s">
        <v>429</v>
      </c>
      <c r="C27" s="70" t="s">
        <v>243</v>
      </c>
      <c r="D27" s="110" t="s">
        <v>61</v>
      </c>
      <c r="E27" s="72">
        <v>1</v>
      </c>
      <c r="F27" s="110" t="s">
        <v>151</v>
      </c>
      <c r="G27" s="124">
        <v>20000</v>
      </c>
      <c r="H27" s="37">
        <v>20000</v>
      </c>
      <c r="I27" s="36" t="str">
        <f t="shared" si="0"/>
        <v>ЧУ "USM"</v>
      </c>
      <c r="J27" s="136" t="s">
        <v>43</v>
      </c>
      <c r="K27" s="195" t="s">
        <v>362</v>
      </c>
      <c r="L27" s="136" t="s">
        <v>433</v>
      </c>
      <c r="M27" s="138"/>
    </row>
    <row r="28" spans="1:13" s="137" customFormat="1" ht="28.5" hidden="1" customHeight="1" x14ac:dyDescent="0.25">
      <c r="A28" s="193">
        <v>23</v>
      </c>
      <c r="B28" s="36" t="s">
        <v>430</v>
      </c>
      <c r="C28" s="70" t="s">
        <v>243</v>
      </c>
      <c r="D28" s="110" t="s">
        <v>61</v>
      </c>
      <c r="E28" s="72">
        <v>100</v>
      </c>
      <c r="F28" s="110" t="s">
        <v>151</v>
      </c>
      <c r="G28" s="124">
        <v>273</v>
      </c>
      <c r="H28" s="37">
        <v>27300</v>
      </c>
      <c r="I28" s="36" t="str">
        <f t="shared" si="0"/>
        <v>ЧУ "USM"</v>
      </c>
      <c r="J28" s="136" t="s">
        <v>43</v>
      </c>
      <c r="K28" s="195" t="s">
        <v>362</v>
      </c>
      <c r="L28" s="136" t="s">
        <v>433</v>
      </c>
      <c r="M28" s="138"/>
    </row>
    <row r="29" spans="1:13" s="137" customFormat="1" ht="28.5" hidden="1" customHeight="1" x14ac:dyDescent="0.25">
      <c r="A29" s="193">
        <v>24</v>
      </c>
      <c r="B29" s="36" t="s">
        <v>431</v>
      </c>
      <c r="C29" s="70" t="s">
        <v>243</v>
      </c>
      <c r="D29" s="110" t="s">
        <v>61</v>
      </c>
      <c r="E29" s="72">
        <v>40</v>
      </c>
      <c r="F29" s="110" t="s">
        <v>151</v>
      </c>
      <c r="G29" s="124">
        <v>485</v>
      </c>
      <c r="H29" s="37">
        <v>19400</v>
      </c>
      <c r="I29" s="36" t="str">
        <f t="shared" si="0"/>
        <v>ЧУ "USM"</v>
      </c>
      <c r="J29" s="136" t="s">
        <v>43</v>
      </c>
      <c r="K29" s="195" t="s">
        <v>362</v>
      </c>
      <c r="L29" s="136" t="s">
        <v>433</v>
      </c>
      <c r="M29" s="138"/>
    </row>
    <row r="30" spans="1:13" s="137" customFormat="1" ht="28.5" hidden="1" customHeight="1" x14ac:dyDescent="0.25">
      <c r="A30" s="193">
        <v>25</v>
      </c>
      <c r="B30" s="36" t="s">
        <v>432</v>
      </c>
      <c r="C30" s="70" t="s">
        <v>243</v>
      </c>
      <c r="D30" s="110" t="s">
        <v>61</v>
      </c>
      <c r="E30" s="72">
        <v>40</v>
      </c>
      <c r="F30" s="110" t="s">
        <v>151</v>
      </c>
      <c r="G30" s="124">
        <v>510</v>
      </c>
      <c r="H30" s="37">
        <v>20400</v>
      </c>
      <c r="I30" s="36" t="str">
        <f t="shared" si="0"/>
        <v>ЧУ "USM"</v>
      </c>
      <c r="J30" s="136" t="s">
        <v>43</v>
      </c>
      <c r="K30" s="195" t="s">
        <v>362</v>
      </c>
      <c r="L30" s="136" t="s">
        <v>433</v>
      </c>
      <c r="M30" s="138"/>
    </row>
    <row r="31" spans="1:13" s="137" customFormat="1" ht="28.5" hidden="1" customHeight="1" x14ac:dyDescent="0.25">
      <c r="A31" s="193">
        <v>26</v>
      </c>
      <c r="B31" s="36" t="s">
        <v>436</v>
      </c>
      <c r="C31" s="70" t="s">
        <v>243</v>
      </c>
      <c r="D31" s="110" t="s">
        <v>61</v>
      </c>
      <c r="E31" s="72">
        <v>2</v>
      </c>
      <c r="F31" s="110" t="s">
        <v>151</v>
      </c>
      <c r="G31" s="124">
        <v>37000</v>
      </c>
      <c r="H31" s="37">
        <v>74000</v>
      </c>
      <c r="I31" s="36" t="str">
        <f t="shared" si="0"/>
        <v>ЧУ "USM"</v>
      </c>
      <c r="J31" s="136" t="s">
        <v>43</v>
      </c>
      <c r="K31" s="195" t="s">
        <v>443</v>
      </c>
      <c r="L31" s="136" t="s">
        <v>444</v>
      </c>
      <c r="M31" s="138"/>
    </row>
    <row r="32" spans="1:13" s="137" customFormat="1" ht="28.5" hidden="1" customHeight="1" x14ac:dyDescent="0.25">
      <c r="A32" s="193">
        <v>27</v>
      </c>
      <c r="B32" s="36" t="s">
        <v>437</v>
      </c>
      <c r="C32" s="70" t="s">
        <v>243</v>
      </c>
      <c r="D32" s="110" t="s">
        <v>61</v>
      </c>
      <c r="E32" s="72">
        <v>1</v>
      </c>
      <c r="F32" s="110" t="s">
        <v>151</v>
      </c>
      <c r="G32" s="124">
        <v>46000</v>
      </c>
      <c r="H32" s="37">
        <v>46000</v>
      </c>
      <c r="I32" s="36" t="str">
        <f t="shared" si="0"/>
        <v>ЧУ "USM"</v>
      </c>
      <c r="J32" s="136" t="s">
        <v>43</v>
      </c>
      <c r="K32" s="195" t="s">
        <v>443</v>
      </c>
      <c r="L32" s="136" t="s">
        <v>444</v>
      </c>
      <c r="M32" s="138"/>
    </row>
    <row r="33" spans="1:13" s="137" customFormat="1" ht="28.5" hidden="1" customHeight="1" x14ac:dyDescent="0.25">
      <c r="A33" s="193">
        <v>28</v>
      </c>
      <c r="B33" s="36" t="s">
        <v>438</v>
      </c>
      <c r="C33" s="70" t="s">
        <v>243</v>
      </c>
      <c r="D33" s="110" t="s">
        <v>61</v>
      </c>
      <c r="E33" s="72">
        <v>140</v>
      </c>
      <c r="F33" s="110" t="s">
        <v>151</v>
      </c>
      <c r="G33" s="124">
        <v>1570</v>
      </c>
      <c r="H33" s="37">
        <v>219800</v>
      </c>
      <c r="I33" s="36" t="str">
        <f t="shared" si="0"/>
        <v>ЧУ "USM"</v>
      </c>
      <c r="J33" s="136" t="s">
        <v>43</v>
      </c>
      <c r="K33" s="195" t="s">
        <v>443</v>
      </c>
      <c r="L33" s="136" t="s">
        <v>444</v>
      </c>
      <c r="M33" s="138"/>
    </row>
    <row r="34" spans="1:13" s="137" customFormat="1" ht="28.5" hidden="1" customHeight="1" x14ac:dyDescent="0.25">
      <c r="A34" s="193">
        <v>29</v>
      </c>
      <c r="B34" s="36" t="s">
        <v>439</v>
      </c>
      <c r="C34" s="70" t="s">
        <v>243</v>
      </c>
      <c r="D34" s="110" t="s">
        <v>61</v>
      </c>
      <c r="E34" s="72">
        <v>140</v>
      </c>
      <c r="F34" s="110" t="s">
        <v>151</v>
      </c>
      <c r="G34" s="124">
        <v>350</v>
      </c>
      <c r="H34" s="37">
        <v>49000</v>
      </c>
      <c r="I34" s="36" t="str">
        <f t="shared" si="0"/>
        <v>ЧУ "USM"</v>
      </c>
      <c r="J34" s="136" t="s">
        <v>43</v>
      </c>
      <c r="K34" s="195" t="s">
        <v>443</v>
      </c>
      <c r="L34" s="136" t="s">
        <v>444</v>
      </c>
      <c r="M34" s="138"/>
    </row>
    <row r="35" spans="1:13" s="137" customFormat="1" ht="28.5" hidden="1" customHeight="1" x14ac:dyDescent="0.25">
      <c r="A35" s="193">
        <v>30</v>
      </c>
      <c r="B35" s="36" t="s">
        <v>440</v>
      </c>
      <c r="C35" s="70" t="s">
        <v>243</v>
      </c>
      <c r="D35" s="110" t="s">
        <v>61</v>
      </c>
      <c r="E35" s="72">
        <v>30</v>
      </c>
      <c r="F35" s="110" t="s">
        <v>151</v>
      </c>
      <c r="G35" s="124">
        <v>1000</v>
      </c>
      <c r="H35" s="37">
        <v>30000</v>
      </c>
      <c r="I35" s="36" t="str">
        <f t="shared" si="0"/>
        <v>ЧУ "USM"</v>
      </c>
      <c r="J35" s="136" t="s">
        <v>43</v>
      </c>
      <c r="K35" s="195" t="s">
        <v>443</v>
      </c>
      <c r="L35" s="136" t="s">
        <v>444</v>
      </c>
      <c r="M35" s="138"/>
    </row>
    <row r="36" spans="1:13" s="137" customFormat="1" ht="28.5" hidden="1" customHeight="1" x14ac:dyDescent="0.25">
      <c r="A36" s="193">
        <v>31</v>
      </c>
      <c r="B36" s="36" t="s">
        <v>441</v>
      </c>
      <c r="C36" s="70" t="s">
        <v>243</v>
      </c>
      <c r="D36" s="110" t="s">
        <v>61</v>
      </c>
      <c r="E36" s="72">
        <v>140</v>
      </c>
      <c r="F36" s="110" t="s">
        <v>151</v>
      </c>
      <c r="G36" s="124">
        <v>4200</v>
      </c>
      <c r="H36" s="37">
        <v>588000</v>
      </c>
      <c r="I36" s="36" t="str">
        <f t="shared" si="0"/>
        <v>ЧУ "USM"</v>
      </c>
      <c r="J36" s="136" t="s">
        <v>43</v>
      </c>
      <c r="K36" s="195" t="s">
        <v>443</v>
      </c>
      <c r="L36" s="136" t="s">
        <v>444</v>
      </c>
      <c r="M36" s="138"/>
    </row>
    <row r="37" spans="1:13" s="137" customFormat="1" ht="28.5" hidden="1" customHeight="1" x14ac:dyDescent="0.25">
      <c r="A37" s="193">
        <v>32</v>
      </c>
      <c r="B37" s="36" t="s">
        <v>442</v>
      </c>
      <c r="C37" s="70" t="s">
        <v>243</v>
      </c>
      <c r="D37" s="110" t="s">
        <v>61</v>
      </c>
      <c r="E37" s="72">
        <v>140</v>
      </c>
      <c r="F37" s="110" t="s">
        <v>151</v>
      </c>
      <c r="G37" s="124">
        <v>930</v>
      </c>
      <c r="H37" s="37">
        <v>130200</v>
      </c>
      <c r="I37" s="36" t="str">
        <f t="shared" si="0"/>
        <v>ЧУ "USM"</v>
      </c>
      <c r="J37" s="136" t="s">
        <v>43</v>
      </c>
      <c r="K37" s="195" t="s">
        <v>443</v>
      </c>
      <c r="L37" s="136" t="s">
        <v>444</v>
      </c>
      <c r="M37" s="138"/>
    </row>
    <row r="38" spans="1:13" s="137" customFormat="1" ht="28.5" hidden="1" customHeight="1" x14ac:dyDescent="0.25">
      <c r="A38" s="193">
        <v>33</v>
      </c>
      <c r="B38" s="36" t="s">
        <v>522</v>
      </c>
      <c r="C38" s="70" t="s">
        <v>526</v>
      </c>
      <c r="D38" s="110" t="s">
        <v>61</v>
      </c>
      <c r="E38" s="72">
        <v>65</v>
      </c>
      <c r="F38" s="110" t="s">
        <v>151</v>
      </c>
      <c r="G38" s="124">
        <v>451915.2</v>
      </c>
      <c r="H38" s="37">
        <v>29374488</v>
      </c>
      <c r="I38" s="36" t="str">
        <f t="shared" si="0"/>
        <v>ЧУ "USM"</v>
      </c>
      <c r="J38" s="136" t="s">
        <v>81</v>
      </c>
      <c r="K38" s="195" t="s">
        <v>443</v>
      </c>
      <c r="L38" s="136" t="s">
        <v>527</v>
      </c>
      <c r="M38" s="138"/>
    </row>
    <row r="39" spans="1:13" s="137" customFormat="1" ht="28.5" hidden="1" customHeight="1" x14ac:dyDescent="0.25">
      <c r="A39" s="193">
        <v>34</v>
      </c>
      <c r="B39" s="36" t="s">
        <v>523</v>
      </c>
      <c r="C39" s="70" t="s">
        <v>526</v>
      </c>
      <c r="D39" s="110" t="s">
        <v>61</v>
      </c>
      <c r="E39" s="72">
        <v>130</v>
      </c>
      <c r="F39" s="110" t="s">
        <v>151</v>
      </c>
      <c r="G39" s="124">
        <v>78662.720000000001</v>
      </c>
      <c r="H39" s="37">
        <v>10226153.6</v>
      </c>
      <c r="I39" s="36" t="str">
        <f t="shared" si="0"/>
        <v>ЧУ "USM"</v>
      </c>
      <c r="J39" s="136" t="s">
        <v>81</v>
      </c>
      <c r="K39" s="195" t="s">
        <v>443</v>
      </c>
      <c r="L39" s="136" t="s">
        <v>527</v>
      </c>
      <c r="M39" s="138"/>
    </row>
    <row r="40" spans="1:13" s="137" customFormat="1" ht="28.5" hidden="1" customHeight="1" x14ac:dyDescent="0.25">
      <c r="A40" s="193">
        <v>35</v>
      </c>
      <c r="B40" s="36" t="s">
        <v>524</v>
      </c>
      <c r="C40" s="70" t="s">
        <v>526</v>
      </c>
      <c r="D40" s="110" t="s">
        <v>61</v>
      </c>
      <c r="E40" s="72">
        <v>5</v>
      </c>
      <c r="F40" s="110" t="s">
        <v>151</v>
      </c>
      <c r="G40" s="124">
        <v>99588.72</v>
      </c>
      <c r="H40" s="37">
        <v>497943.6</v>
      </c>
      <c r="I40" s="36" t="str">
        <f t="shared" si="0"/>
        <v>ЧУ "USM"</v>
      </c>
      <c r="J40" s="136" t="s">
        <v>81</v>
      </c>
      <c r="K40" s="195" t="s">
        <v>443</v>
      </c>
      <c r="L40" s="136" t="s">
        <v>527</v>
      </c>
      <c r="M40" s="138"/>
    </row>
    <row r="41" spans="1:13" s="137" customFormat="1" ht="28.5" hidden="1" customHeight="1" x14ac:dyDescent="0.25">
      <c r="A41" s="193">
        <v>36</v>
      </c>
      <c r="B41" s="36" t="s">
        <v>525</v>
      </c>
      <c r="C41" s="70" t="s">
        <v>526</v>
      </c>
      <c r="D41" s="110" t="s">
        <v>61</v>
      </c>
      <c r="E41" s="72">
        <v>30</v>
      </c>
      <c r="F41" s="110" t="s">
        <v>151</v>
      </c>
      <c r="G41" s="124">
        <v>136411.44</v>
      </c>
      <c r="H41" s="37">
        <v>4092343.2</v>
      </c>
      <c r="I41" s="36" t="str">
        <f t="shared" si="0"/>
        <v>ЧУ "USM"</v>
      </c>
      <c r="J41" s="136" t="s">
        <v>81</v>
      </c>
      <c r="K41" s="195" t="s">
        <v>443</v>
      </c>
      <c r="L41" s="136" t="s">
        <v>527</v>
      </c>
      <c r="M41" s="138"/>
    </row>
    <row r="42" spans="1:13" s="137" customFormat="1" ht="28.5" hidden="1" customHeight="1" x14ac:dyDescent="0.25">
      <c r="A42" s="193">
        <v>37</v>
      </c>
      <c r="B42" s="36" t="s">
        <v>531</v>
      </c>
      <c r="C42" s="70" t="s">
        <v>243</v>
      </c>
      <c r="D42" s="110" t="s">
        <v>61</v>
      </c>
      <c r="E42" s="72">
        <v>5</v>
      </c>
      <c r="F42" s="110" t="s">
        <v>109</v>
      </c>
      <c r="G42" s="124">
        <v>26800</v>
      </c>
      <c r="H42" s="37">
        <v>134000</v>
      </c>
      <c r="I42" s="36" t="str">
        <f t="shared" si="0"/>
        <v>ЧУ "USM"</v>
      </c>
      <c r="J42" s="136" t="s">
        <v>263</v>
      </c>
      <c r="K42" s="195" t="s">
        <v>258</v>
      </c>
      <c r="L42" s="136" t="s">
        <v>542</v>
      </c>
      <c r="M42" s="138"/>
    </row>
    <row r="43" spans="1:13" s="137" customFormat="1" ht="28.5" hidden="1" customHeight="1" x14ac:dyDescent="0.25">
      <c r="A43" s="193">
        <v>38</v>
      </c>
      <c r="B43" s="36" t="s">
        <v>532</v>
      </c>
      <c r="C43" s="70" t="s">
        <v>243</v>
      </c>
      <c r="D43" s="110" t="s">
        <v>61</v>
      </c>
      <c r="E43" s="72">
        <v>12</v>
      </c>
      <c r="F43" s="110" t="s">
        <v>109</v>
      </c>
      <c r="G43" s="124">
        <v>26800</v>
      </c>
      <c r="H43" s="37">
        <v>321600</v>
      </c>
      <c r="I43" s="36" t="str">
        <f t="shared" si="0"/>
        <v>ЧУ "USM"</v>
      </c>
      <c r="J43" s="136" t="s">
        <v>263</v>
      </c>
      <c r="K43" s="195" t="s">
        <v>258</v>
      </c>
      <c r="L43" s="136" t="s">
        <v>542</v>
      </c>
      <c r="M43" s="138"/>
    </row>
    <row r="44" spans="1:13" s="137" customFormat="1" ht="28.5" hidden="1" customHeight="1" x14ac:dyDescent="0.25">
      <c r="A44" s="193">
        <v>39</v>
      </c>
      <c r="B44" s="36" t="s">
        <v>533</v>
      </c>
      <c r="C44" s="70" t="s">
        <v>243</v>
      </c>
      <c r="D44" s="110" t="s">
        <v>61</v>
      </c>
      <c r="E44" s="72">
        <v>15</v>
      </c>
      <c r="F44" s="110" t="s">
        <v>109</v>
      </c>
      <c r="G44" s="124">
        <v>26800</v>
      </c>
      <c r="H44" s="37">
        <v>402000</v>
      </c>
      <c r="I44" s="36" t="str">
        <f t="shared" si="0"/>
        <v>ЧУ "USM"</v>
      </c>
      <c r="J44" s="136" t="s">
        <v>263</v>
      </c>
      <c r="K44" s="195" t="s">
        <v>258</v>
      </c>
      <c r="L44" s="136" t="s">
        <v>542</v>
      </c>
      <c r="M44" s="138"/>
    </row>
    <row r="45" spans="1:13" s="137" customFormat="1" ht="28.5" hidden="1" customHeight="1" x14ac:dyDescent="0.25">
      <c r="A45" s="193">
        <v>40</v>
      </c>
      <c r="B45" s="36" t="s">
        <v>534</v>
      </c>
      <c r="C45" s="70" t="s">
        <v>243</v>
      </c>
      <c r="D45" s="110" t="s">
        <v>61</v>
      </c>
      <c r="E45" s="72">
        <v>54</v>
      </c>
      <c r="F45" s="110" t="s">
        <v>109</v>
      </c>
      <c r="G45" s="124">
        <v>29900</v>
      </c>
      <c r="H45" s="37">
        <v>1614600</v>
      </c>
      <c r="I45" s="36" t="str">
        <f t="shared" si="0"/>
        <v>ЧУ "USM"</v>
      </c>
      <c r="J45" s="136" t="s">
        <v>263</v>
      </c>
      <c r="K45" s="195" t="s">
        <v>258</v>
      </c>
      <c r="L45" s="136" t="s">
        <v>542</v>
      </c>
      <c r="M45" s="138"/>
    </row>
    <row r="46" spans="1:13" s="137" customFormat="1" ht="28.5" hidden="1" customHeight="1" x14ac:dyDescent="0.25">
      <c r="A46" s="193">
        <v>41</v>
      </c>
      <c r="B46" s="36" t="s">
        <v>535</v>
      </c>
      <c r="C46" s="70" t="s">
        <v>243</v>
      </c>
      <c r="D46" s="110" t="s">
        <v>61</v>
      </c>
      <c r="E46" s="72">
        <v>51</v>
      </c>
      <c r="F46" s="110" t="s">
        <v>109</v>
      </c>
      <c r="G46" s="124">
        <v>10200</v>
      </c>
      <c r="H46" s="37">
        <v>520200</v>
      </c>
      <c r="I46" s="36" t="str">
        <f t="shared" si="0"/>
        <v>ЧУ "USM"</v>
      </c>
      <c r="J46" s="136" t="s">
        <v>263</v>
      </c>
      <c r="K46" s="195" t="s">
        <v>258</v>
      </c>
      <c r="L46" s="136" t="s">
        <v>542</v>
      </c>
      <c r="M46" s="138"/>
    </row>
    <row r="47" spans="1:13" s="137" customFormat="1" ht="28.5" hidden="1" customHeight="1" x14ac:dyDescent="0.25">
      <c r="A47" s="193">
        <v>42</v>
      </c>
      <c r="B47" s="36" t="s">
        <v>536</v>
      </c>
      <c r="C47" s="70" t="s">
        <v>243</v>
      </c>
      <c r="D47" s="110" t="s">
        <v>61</v>
      </c>
      <c r="E47" s="72">
        <v>3</v>
      </c>
      <c r="F47" s="110" t="s">
        <v>109</v>
      </c>
      <c r="G47" s="124">
        <v>26800</v>
      </c>
      <c r="H47" s="37">
        <v>80400</v>
      </c>
      <c r="I47" s="36" t="str">
        <f t="shared" si="0"/>
        <v>ЧУ "USM"</v>
      </c>
      <c r="J47" s="136" t="s">
        <v>263</v>
      </c>
      <c r="K47" s="195" t="s">
        <v>258</v>
      </c>
      <c r="L47" s="136" t="s">
        <v>542</v>
      </c>
      <c r="M47" s="138"/>
    </row>
    <row r="48" spans="1:13" s="137" customFormat="1" ht="28.5" hidden="1" customHeight="1" x14ac:dyDescent="0.25">
      <c r="A48" s="193">
        <v>43</v>
      </c>
      <c r="B48" s="36" t="s">
        <v>537</v>
      </c>
      <c r="C48" s="70" t="s">
        <v>243</v>
      </c>
      <c r="D48" s="110" t="s">
        <v>61</v>
      </c>
      <c r="E48" s="72">
        <v>6</v>
      </c>
      <c r="F48" s="110" t="s">
        <v>109</v>
      </c>
      <c r="G48" s="124">
        <v>26800</v>
      </c>
      <c r="H48" s="37">
        <v>160800</v>
      </c>
      <c r="I48" s="36" t="str">
        <f t="shared" si="0"/>
        <v>ЧУ "USM"</v>
      </c>
      <c r="J48" s="136" t="s">
        <v>263</v>
      </c>
      <c r="K48" s="195" t="s">
        <v>258</v>
      </c>
      <c r="L48" s="136" t="s">
        <v>542</v>
      </c>
      <c r="M48" s="138"/>
    </row>
    <row r="49" spans="1:13" s="137" customFormat="1" ht="28.5" hidden="1" customHeight="1" x14ac:dyDescent="0.25">
      <c r="A49" s="193">
        <v>44</v>
      </c>
      <c r="B49" s="36" t="s">
        <v>538</v>
      </c>
      <c r="C49" s="70" t="s">
        <v>243</v>
      </c>
      <c r="D49" s="110" t="s">
        <v>61</v>
      </c>
      <c r="E49" s="72">
        <v>4</v>
      </c>
      <c r="F49" s="110" t="s">
        <v>109</v>
      </c>
      <c r="G49" s="124">
        <v>26800</v>
      </c>
      <c r="H49" s="37">
        <v>107200</v>
      </c>
      <c r="I49" s="36" t="str">
        <f t="shared" si="0"/>
        <v>ЧУ "USM"</v>
      </c>
      <c r="J49" s="136" t="s">
        <v>263</v>
      </c>
      <c r="K49" s="195" t="s">
        <v>258</v>
      </c>
      <c r="L49" s="136" t="s">
        <v>542</v>
      </c>
      <c r="M49" s="138"/>
    </row>
    <row r="50" spans="1:13" s="137" customFormat="1" ht="28.5" hidden="1" customHeight="1" x14ac:dyDescent="0.25">
      <c r="A50" s="193">
        <v>45</v>
      </c>
      <c r="B50" s="36" t="s">
        <v>539</v>
      </c>
      <c r="C50" s="70" t="s">
        <v>243</v>
      </c>
      <c r="D50" s="110" t="s">
        <v>61</v>
      </c>
      <c r="E50" s="72">
        <v>6</v>
      </c>
      <c r="F50" s="110" t="s">
        <v>109</v>
      </c>
      <c r="G50" s="124">
        <v>26800</v>
      </c>
      <c r="H50" s="37">
        <v>160800</v>
      </c>
      <c r="I50" s="36" t="str">
        <f t="shared" si="0"/>
        <v>ЧУ "USM"</v>
      </c>
      <c r="J50" s="136" t="s">
        <v>263</v>
      </c>
      <c r="K50" s="195" t="s">
        <v>258</v>
      </c>
      <c r="L50" s="136" t="s">
        <v>542</v>
      </c>
      <c r="M50" s="138"/>
    </row>
    <row r="51" spans="1:13" s="137" customFormat="1" ht="28.5" hidden="1" customHeight="1" x14ac:dyDescent="0.25">
      <c r="A51" s="193">
        <v>46</v>
      </c>
      <c r="B51" s="36" t="s">
        <v>540</v>
      </c>
      <c r="C51" s="70" t="s">
        <v>243</v>
      </c>
      <c r="D51" s="110" t="s">
        <v>61</v>
      </c>
      <c r="E51" s="72">
        <v>100</v>
      </c>
      <c r="F51" s="110" t="s">
        <v>80</v>
      </c>
      <c r="G51" s="124">
        <v>2800</v>
      </c>
      <c r="H51" s="37">
        <v>280000</v>
      </c>
      <c r="I51" s="36" t="str">
        <f t="shared" si="0"/>
        <v>ЧУ "USM"</v>
      </c>
      <c r="J51" s="136" t="s">
        <v>263</v>
      </c>
      <c r="K51" s="195" t="s">
        <v>258</v>
      </c>
      <c r="L51" s="136" t="s">
        <v>542</v>
      </c>
      <c r="M51" s="138"/>
    </row>
    <row r="52" spans="1:13" s="137" customFormat="1" ht="28.5" hidden="1" customHeight="1" x14ac:dyDescent="0.25">
      <c r="A52" s="193">
        <v>47</v>
      </c>
      <c r="B52" s="36" t="s">
        <v>541</v>
      </c>
      <c r="C52" s="70" t="s">
        <v>243</v>
      </c>
      <c r="D52" s="110" t="s">
        <v>61</v>
      </c>
      <c r="E52" s="72">
        <v>100</v>
      </c>
      <c r="F52" s="110" t="s">
        <v>80</v>
      </c>
      <c r="G52" s="124">
        <v>2053</v>
      </c>
      <c r="H52" s="37">
        <v>205300</v>
      </c>
      <c r="I52" s="36" t="str">
        <f t="shared" si="0"/>
        <v>ЧУ "USM"</v>
      </c>
      <c r="J52" s="136" t="s">
        <v>263</v>
      </c>
      <c r="K52" s="195" t="s">
        <v>258</v>
      </c>
      <c r="L52" s="136" t="s">
        <v>542</v>
      </c>
      <c r="M52" s="138"/>
    </row>
    <row r="53" spans="1:13" s="137" customFormat="1" ht="28.5" hidden="1" customHeight="1" x14ac:dyDescent="0.25">
      <c r="A53" s="193">
        <v>48</v>
      </c>
      <c r="B53" s="36" t="s">
        <v>186</v>
      </c>
      <c r="C53" s="70" t="s">
        <v>243</v>
      </c>
      <c r="D53" s="110" t="s">
        <v>61</v>
      </c>
      <c r="E53" s="72">
        <v>550</v>
      </c>
      <c r="F53" s="110" t="s">
        <v>80</v>
      </c>
      <c r="G53" s="124">
        <v>2300</v>
      </c>
      <c r="H53" s="37">
        <v>1265000</v>
      </c>
      <c r="I53" s="36" t="str">
        <f t="shared" si="0"/>
        <v>ЧУ "USM"</v>
      </c>
      <c r="J53" s="136" t="s">
        <v>263</v>
      </c>
      <c r="K53" s="195" t="s">
        <v>258</v>
      </c>
      <c r="L53" s="136" t="s">
        <v>566</v>
      </c>
      <c r="M53" s="138"/>
    </row>
    <row r="54" spans="1:13" s="137" customFormat="1" ht="28.5" hidden="1" customHeight="1" x14ac:dyDescent="0.25">
      <c r="A54" s="193">
        <v>49</v>
      </c>
      <c r="B54" s="36" t="s">
        <v>417</v>
      </c>
      <c r="C54" s="70" t="s">
        <v>243</v>
      </c>
      <c r="D54" s="110" t="s">
        <v>61</v>
      </c>
      <c r="E54" s="72">
        <v>70</v>
      </c>
      <c r="F54" s="110" t="s">
        <v>80</v>
      </c>
      <c r="G54" s="124">
        <v>3950</v>
      </c>
      <c r="H54" s="37">
        <v>276500</v>
      </c>
      <c r="I54" s="36" t="str">
        <f t="shared" si="0"/>
        <v>ЧУ "USM"</v>
      </c>
      <c r="J54" s="136" t="s">
        <v>263</v>
      </c>
      <c r="K54" s="195" t="s">
        <v>258</v>
      </c>
      <c r="L54" s="136" t="s">
        <v>566</v>
      </c>
      <c r="M54" s="138"/>
    </row>
    <row r="55" spans="1:13" s="137" customFormat="1" ht="28.5" hidden="1" customHeight="1" x14ac:dyDescent="0.25">
      <c r="A55" s="193">
        <v>50</v>
      </c>
      <c r="B55" s="36" t="s">
        <v>558</v>
      </c>
      <c r="C55" s="70" t="s">
        <v>243</v>
      </c>
      <c r="D55" s="110" t="s">
        <v>61</v>
      </c>
      <c r="E55" s="72">
        <v>70</v>
      </c>
      <c r="F55" s="110" t="s">
        <v>80</v>
      </c>
      <c r="G55" s="124">
        <v>6100</v>
      </c>
      <c r="H55" s="37">
        <v>427000</v>
      </c>
      <c r="I55" s="36" t="str">
        <f t="shared" si="0"/>
        <v>ЧУ "USM"</v>
      </c>
      <c r="J55" s="136" t="s">
        <v>263</v>
      </c>
      <c r="K55" s="195" t="s">
        <v>258</v>
      </c>
      <c r="L55" s="136" t="s">
        <v>566</v>
      </c>
      <c r="M55" s="138"/>
    </row>
    <row r="56" spans="1:13" s="137" customFormat="1" ht="28.5" hidden="1" customHeight="1" x14ac:dyDescent="0.25">
      <c r="A56" s="193">
        <v>51</v>
      </c>
      <c r="B56" s="36" t="s">
        <v>559</v>
      </c>
      <c r="C56" s="70" t="s">
        <v>243</v>
      </c>
      <c r="D56" s="110" t="s">
        <v>61</v>
      </c>
      <c r="E56" s="72">
        <v>70</v>
      </c>
      <c r="F56" s="110" t="s">
        <v>80</v>
      </c>
      <c r="G56" s="124">
        <v>4000</v>
      </c>
      <c r="H56" s="37">
        <v>280000</v>
      </c>
      <c r="I56" s="36" t="str">
        <f t="shared" si="0"/>
        <v>ЧУ "USM"</v>
      </c>
      <c r="J56" s="136" t="s">
        <v>263</v>
      </c>
      <c r="K56" s="195" t="s">
        <v>258</v>
      </c>
      <c r="L56" s="136" t="s">
        <v>566</v>
      </c>
      <c r="M56" s="138"/>
    </row>
    <row r="57" spans="1:13" s="137" customFormat="1" ht="28.5" hidden="1" customHeight="1" x14ac:dyDescent="0.25">
      <c r="A57" s="193">
        <v>52</v>
      </c>
      <c r="B57" s="36" t="s">
        <v>560</v>
      </c>
      <c r="C57" s="70" t="s">
        <v>243</v>
      </c>
      <c r="D57" s="110" t="s">
        <v>61</v>
      </c>
      <c r="E57" s="72">
        <v>70</v>
      </c>
      <c r="F57" s="110" t="s">
        <v>80</v>
      </c>
      <c r="G57" s="124">
        <v>5820</v>
      </c>
      <c r="H57" s="37">
        <v>407400</v>
      </c>
      <c r="I57" s="36" t="str">
        <f t="shared" si="0"/>
        <v>ЧУ "USM"</v>
      </c>
      <c r="J57" s="136" t="s">
        <v>263</v>
      </c>
      <c r="K57" s="195" t="s">
        <v>258</v>
      </c>
      <c r="L57" s="136" t="s">
        <v>566</v>
      </c>
      <c r="M57" s="138"/>
    </row>
    <row r="58" spans="1:13" s="137" customFormat="1" ht="28.5" hidden="1" customHeight="1" x14ac:dyDescent="0.25">
      <c r="A58" s="193">
        <v>53</v>
      </c>
      <c r="B58" s="36" t="s">
        <v>561</v>
      </c>
      <c r="C58" s="70" t="s">
        <v>243</v>
      </c>
      <c r="D58" s="110" t="s">
        <v>61</v>
      </c>
      <c r="E58" s="72">
        <v>550</v>
      </c>
      <c r="F58" s="110" t="s">
        <v>80</v>
      </c>
      <c r="G58" s="124">
        <v>1710</v>
      </c>
      <c r="H58" s="37">
        <v>940500</v>
      </c>
      <c r="I58" s="36" t="str">
        <f t="shared" si="0"/>
        <v>ЧУ "USM"</v>
      </c>
      <c r="J58" s="136" t="s">
        <v>263</v>
      </c>
      <c r="K58" s="195" t="s">
        <v>258</v>
      </c>
      <c r="L58" s="136" t="s">
        <v>566</v>
      </c>
      <c r="M58" s="138"/>
    </row>
    <row r="59" spans="1:13" s="137" customFormat="1" ht="28.5" hidden="1" customHeight="1" x14ac:dyDescent="0.25">
      <c r="A59" s="193">
        <v>54</v>
      </c>
      <c r="B59" s="36" t="s">
        <v>562</v>
      </c>
      <c r="C59" s="70" t="s">
        <v>243</v>
      </c>
      <c r="D59" s="110" t="s">
        <v>61</v>
      </c>
      <c r="E59" s="72">
        <v>70</v>
      </c>
      <c r="F59" s="110" t="s">
        <v>80</v>
      </c>
      <c r="G59" s="124">
        <v>5820</v>
      </c>
      <c r="H59" s="37">
        <v>407400</v>
      </c>
      <c r="I59" s="36" t="str">
        <f t="shared" si="0"/>
        <v>ЧУ "USM"</v>
      </c>
      <c r="J59" s="136" t="s">
        <v>263</v>
      </c>
      <c r="K59" s="195" t="s">
        <v>258</v>
      </c>
      <c r="L59" s="136" t="s">
        <v>566</v>
      </c>
      <c r="M59" s="138"/>
    </row>
    <row r="60" spans="1:13" s="137" customFormat="1" ht="28.5" hidden="1" customHeight="1" x14ac:dyDescent="0.25">
      <c r="A60" s="193">
        <v>55</v>
      </c>
      <c r="B60" s="36" t="s">
        <v>563</v>
      </c>
      <c r="C60" s="70" t="s">
        <v>243</v>
      </c>
      <c r="D60" s="110" t="s">
        <v>61</v>
      </c>
      <c r="E60" s="72">
        <v>70</v>
      </c>
      <c r="F60" s="110" t="s">
        <v>80</v>
      </c>
      <c r="G60" s="124">
        <v>1500</v>
      </c>
      <c r="H60" s="37">
        <v>105000</v>
      </c>
      <c r="I60" s="36" t="str">
        <f t="shared" si="0"/>
        <v>ЧУ "USM"</v>
      </c>
      <c r="J60" s="136" t="s">
        <v>263</v>
      </c>
      <c r="K60" s="195" t="s">
        <v>258</v>
      </c>
      <c r="L60" s="136" t="s">
        <v>566</v>
      </c>
      <c r="M60" s="138"/>
    </row>
    <row r="61" spans="1:13" s="137" customFormat="1" ht="28.5" hidden="1" customHeight="1" x14ac:dyDescent="0.25">
      <c r="A61" s="193">
        <v>56</v>
      </c>
      <c r="B61" s="36" t="s">
        <v>564</v>
      </c>
      <c r="C61" s="70" t="s">
        <v>243</v>
      </c>
      <c r="D61" s="110" t="s">
        <v>61</v>
      </c>
      <c r="E61" s="72">
        <v>200</v>
      </c>
      <c r="F61" s="110" t="s">
        <v>80</v>
      </c>
      <c r="G61" s="124">
        <v>1200</v>
      </c>
      <c r="H61" s="37">
        <v>240000</v>
      </c>
      <c r="I61" s="36" t="str">
        <f t="shared" si="0"/>
        <v>ЧУ "USM"</v>
      </c>
      <c r="J61" s="136" t="s">
        <v>263</v>
      </c>
      <c r="K61" s="195" t="s">
        <v>258</v>
      </c>
      <c r="L61" s="136" t="s">
        <v>566</v>
      </c>
      <c r="M61" s="138"/>
    </row>
    <row r="62" spans="1:13" s="137" customFormat="1" ht="28.5" hidden="1" customHeight="1" x14ac:dyDescent="0.25">
      <c r="A62" s="193">
        <v>57</v>
      </c>
      <c r="B62" s="36" t="s">
        <v>565</v>
      </c>
      <c r="C62" s="70" t="s">
        <v>243</v>
      </c>
      <c r="D62" s="110" t="s">
        <v>61</v>
      </c>
      <c r="E62" s="72">
        <v>200</v>
      </c>
      <c r="F62" s="110" t="s">
        <v>80</v>
      </c>
      <c r="G62" s="124">
        <v>928</v>
      </c>
      <c r="H62" s="37">
        <v>185600</v>
      </c>
      <c r="I62" s="36" t="str">
        <f t="shared" si="0"/>
        <v>ЧУ "USM"</v>
      </c>
      <c r="J62" s="136" t="s">
        <v>263</v>
      </c>
      <c r="K62" s="195" t="s">
        <v>258</v>
      </c>
      <c r="L62" s="136" t="s">
        <v>566</v>
      </c>
      <c r="M62" s="138"/>
    </row>
    <row r="63" spans="1:13" s="137" customFormat="1" ht="28.5" hidden="1" customHeight="1" x14ac:dyDescent="0.25">
      <c r="A63" s="193">
        <v>58</v>
      </c>
      <c r="B63" s="36" t="s">
        <v>573</v>
      </c>
      <c r="C63" s="70" t="s">
        <v>243</v>
      </c>
      <c r="D63" s="110" t="s">
        <v>61</v>
      </c>
      <c r="E63" s="72">
        <v>2</v>
      </c>
      <c r="F63" s="110" t="s">
        <v>80</v>
      </c>
      <c r="G63" s="124">
        <v>37000</v>
      </c>
      <c r="H63" s="37">
        <v>74000</v>
      </c>
      <c r="I63" s="36" t="str">
        <f t="shared" si="0"/>
        <v>ЧУ "USM"</v>
      </c>
      <c r="J63" s="136" t="s">
        <v>43</v>
      </c>
      <c r="K63" s="195" t="s">
        <v>258</v>
      </c>
      <c r="L63" s="136" t="s">
        <v>574</v>
      </c>
      <c r="M63" s="138"/>
    </row>
    <row r="64" spans="1:13" s="137" customFormat="1" ht="28.5" hidden="1" customHeight="1" x14ac:dyDescent="0.25">
      <c r="A64" s="193">
        <v>59</v>
      </c>
      <c r="B64" s="36" t="s">
        <v>583</v>
      </c>
      <c r="C64" s="70" t="s">
        <v>243</v>
      </c>
      <c r="D64" s="110" t="s">
        <v>61</v>
      </c>
      <c r="E64" s="72">
        <v>20</v>
      </c>
      <c r="F64" s="110" t="s">
        <v>80</v>
      </c>
      <c r="G64" s="124">
        <v>17857.150000000001</v>
      </c>
      <c r="H64" s="37">
        <f>E64*G64</f>
        <v>357143</v>
      </c>
      <c r="I64" s="36" t="str">
        <f t="shared" si="0"/>
        <v>ЧУ "USM"</v>
      </c>
      <c r="J64" s="136" t="s">
        <v>43</v>
      </c>
      <c r="K64" s="195" t="s">
        <v>258</v>
      </c>
      <c r="L64" s="136" t="s">
        <v>584</v>
      </c>
      <c r="M64" s="138"/>
    </row>
    <row r="65" spans="1:18" s="137" customFormat="1" ht="28.5" hidden="1" customHeight="1" x14ac:dyDescent="0.25">
      <c r="A65" s="136">
        <v>60</v>
      </c>
      <c r="B65" s="36" t="s">
        <v>585</v>
      </c>
      <c r="C65" s="143" t="s">
        <v>58</v>
      </c>
      <c r="D65" s="233" t="s">
        <v>585</v>
      </c>
      <c r="E65" s="208">
        <v>15</v>
      </c>
      <c r="F65" s="110" t="s">
        <v>80</v>
      </c>
      <c r="G65" s="226">
        <v>1330.36</v>
      </c>
      <c r="H65" s="226">
        <v>19955.400000000001</v>
      </c>
      <c r="I65" s="133" t="str">
        <f t="shared" ref="I65" si="1">I64</f>
        <v>ЧУ "USM"</v>
      </c>
      <c r="J65" s="156" t="s">
        <v>81</v>
      </c>
      <c r="K65" s="135" t="s">
        <v>391</v>
      </c>
      <c r="L65" s="35" t="s">
        <v>586</v>
      </c>
      <c r="M65" s="138"/>
    </row>
    <row r="66" spans="1:18" s="137" customFormat="1" ht="28.5" hidden="1" customHeight="1" x14ac:dyDescent="0.25">
      <c r="A66" s="136">
        <v>61</v>
      </c>
      <c r="B66" s="36" t="s">
        <v>631</v>
      </c>
      <c r="C66" s="70" t="s">
        <v>243</v>
      </c>
      <c r="D66" s="110" t="s">
        <v>61</v>
      </c>
      <c r="E66" s="208">
        <v>750</v>
      </c>
      <c r="F66" s="110" t="s">
        <v>80</v>
      </c>
      <c r="G66" s="226">
        <v>7500</v>
      </c>
      <c r="H66" s="226">
        <f>E66*G66</f>
        <v>5625000</v>
      </c>
      <c r="I66" s="36" t="str">
        <f t="shared" si="0"/>
        <v>ЧУ "USM"</v>
      </c>
      <c r="J66" s="136" t="s">
        <v>263</v>
      </c>
      <c r="K66" s="135">
        <v>43617</v>
      </c>
      <c r="L66" s="35" t="s">
        <v>632</v>
      </c>
      <c r="M66" s="138"/>
    </row>
    <row r="67" spans="1:18" s="137" customFormat="1" ht="28.5" hidden="1" customHeight="1" x14ac:dyDescent="0.25">
      <c r="A67" s="136">
        <v>62</v>
      </c>
      <c r="B67" s="36" t="s">
        <v>633</v>
      </c>
      <c r="C67" s="70" t="s">
        <v>243</v>
      </c>
      <c r="D67" s="110" t="s">
        <v>61</v>
      </c>
      <c r="E67" s="208">
        <v>1000</v>
      </c>
      <c r="F67" s="110" t="s">
        <v>80</v>
      </c>
      <c r="G67" s="226">
        <v>1500</v>
      </c>
      <c r="H67" s="226">
        <f t="shared" ref="H67:H71" si="2">E67*G67</f>
        <v>1500000</v>
      </c>
      <c r="I67" s="36" t="str">
        <f t="shared" si="0"/>
        <v>ЧУ "USM"</v>
      </c>
      <c r="J67" s="136" t="s">
        <v>263</v>
      </c>
      <c r="K67" s="135">
        <v>43617</v>
      </c>
      <c r="L67" s="35" t="s">
        <v>632</v>
      </c>
      <c r="M67" s="138"/>
    </row>
    <row r="68" spans="1:18" s="137" customFormat="1" ht="28.5" hidden="1" customHeight="1" x14ac:dyDescent="0.25">
      <c r="A68" s="136">
        <v>63</v>
      </c>
      <c r="B68" s="36" t="s">
        <v>634</v>
      </c>
      <c r="C68" s="70" t="s">
        <v>243</v>
      </c>
      <c r="D68" s="110" t="s">
        <v>61</v>
      </c>
      <c r="E68" s="208">
        <v>1000</v>
      </c>
      <c r="F68" s="110" t="s">
        <v>80</v>
      </c>
      <c r="G68" s="226">
        <v>750</v>
      </c>
      <c r="H68" s="226">
        <f t="shared" si="2"/>
        <v>750000</v>
      </c>
      <c r="I68" s="36" t="str">
        <f t="shared" si="0"/>
        <v>ЧУ "USM"</v>
      </c>
      <c r="J68" s="136" t="s">
        <v>263</v>
      </c>
      <c r="K68" s="135">
        <v>43617</v>
      </c>
      <c r="L68" s="35" t="s">
        <v>632</v>
      </c>
      <c r="M68" s="138"/>
    </row>
    <row r="69" spans="1:18" s="137" customFormat="1" ht="28.5" hidden="1" customHeight="1" x14ac:dyDescent="0.25">
      <c r="A69" s="136">
        <v>64</v>
      </c>
      <c r="B69" s="36" t="s">
        <v>640</v>
      </c>
      <c r="C69" s="70" t="s">
        <v>526</v>
      </c>
      <c r="D69" s="110" t="s">
        <v>61</v>
      </c>
      <c r="E69" s="208">
        <v>1</v>
      </c>
      <c r="F69" s="110" t="s">
        <v>109</v>
      </c>
      <c r="G69" s="226">
        <v>2444280</v>
      </c>
      <c r="H69" s="226">
        <f t="shared" si="2"/>
        <v>2444280</v>
      </c>
      <c r="I69" s="36" t="str">
        <f t="shared" si="0"/>
        <v>ЧУ "USM"</v>
      </c>
      <c r="J69" s="136" t="s">
        <v>643</v>
      </c>
      <c r="K69" s="135">
        <v>43617</v>
      </c>
      <c r="L69" s="35" t="s">
        <v>644</v>
      </c>
      <c r="M69" s="138"/>
    </row>
    <row r="70" spans="1:18" s="137" customFormat="1" ht="28.5" hidden="1" customHeight="1" x14ac:dyDescent="0.25">
      <c r="A70" s="136">
        <v>65</v>
      </c>
      <c r="B70" s="36" t="s">
        <v>641</v>
      </c>
      <c r="C70" s="70" t="s">
        <v>526</v>
      </c>
      <c r="D70" s="110" t="s">
        <v>61</v>
      </c>
      <c r="E70" s="208">
        <v>3</v>
      </c>
      <c r="F70" s="110" t="s">
        <v>80</v>
      </c>
      <c r="G70" s="226">
        <v>134702</v>
      </c>
      <c r="H70" s="226">
        <f t="shared" si="2"/>
        <v>404106</v>
      </c>
      <c r="I70" s="36" t="str">
        <f t="shared" ref="I70:I71" si="3">$I$109</f>
        <v>ЧУ "USM"</v>
      </c>
      <c r="J70" s="136" t="s">
        <v>643</v>
      </c>
      <c r="K70" s="135">
        <v>43617</v>
      </c>
      <c r="L70" s="35" t="s">
        <v>644</v>
      </c>
      <c r="M70" s="138"/>
    </row>
    <row r="71" spans="1:18" s="137" customFormat="1" ht="28.5" hidden="1" customHeight="1" x14ac:dyDescent="0.25">
      <c r="A71" s="136">
        <v>66</v>
      </c>
      <c r="B71" s="36" t="s">
        <v>642</v>
      </c>
      <c r="C71" s="70" t="s">
        <v>526</v>
      </c>
      <c r="D71" s="110" t="s">
        <v>61</v>
      </c>
      <c r="E71" s="208">
        <v>1</v>
      </c>
      <c r="F71" s="110" t="s">
        <v>80</v>
      </c>
      <c r="G71" s="226">
        <v>959500</v>
      </c>
      <c r="H71" s="226">
        <f t="shared" si="2"/>
        <v>959500</v>
      </c>
      <c r="I71" s="36" t="str">
        <f t="shared" si="3"/>
        <v>ЧУ "USM"</v>
      </c>
      <c r="J71" s="136" t="s">
        <v>643</v>
      </c>
      <c r="K71" s="135">
        <v>43617</v>
      </c>
      <c r="L71" s="35" t="s">
        <v>644</v>
      </c>
      <c r="M71" s="138"/>
    </row>
    <row r="72" spans="1:18" s="2" customFormat="1" ht="20.25" hidden="1" customHeight="1" x14ac:dyDescent="0.25">
      <c r="A72" s="43"/>
      <c r="B72" s="58" t="s">
        <v>21</v>
      </c>
      <c r="C72" s="38"/>
      <c r="D72" s="38"/>
      <c r="E72" s="38"/>
      <c r="F72" s="38"/>
      <c r="G72" s="128"/>
      <c r="H72" s="47">
        <f>SUM(H6:H64)</f>
        <v>64562838.400000006</v>
      </c>
      <c r="I72" s="61"/>
      <c r="J72" s="61"/>
      <c r="K72" s="83"/>
      <c r="L72" s="61"/>
      <c r="M72" s="30"/>
      <c r="N72" s="16"/>
      <c r="O72" s="16"/>
      <c r="P72" s="16"/>
      <c r="Q72" s="16"/>
      <c r="R72" s="16"/>
    </row>
    <row r="73" spans="1:18" s="2" customFormat="1" ht="20.25" hidden="1" customHeight="1" x14ac:dyDescent="0.25">
      <c r="A73" s="50"/>
      <c r="B73" s="52" t="s">
        <v>8</v>
      </c>
      <c r="C73" s="56"/>
      <c r="D73" s="56"/>
      <c r="E73" s="56"/>
      <c r="F73" s="56"/>
      <c r="G73" s="118"/>
      <c r="H73" s="56"/>
      <c r="I73" s="56"/>
      <c r="J73" s="53"/>
      <c r="K73" s="84"/>
      <c r="L73" s="53"/>
      <c r="M73" s="30"/>
      <c r="N73" s="16"/>
      <c r="O73" s="16"/>
      <c r="P73" s="16"/>
      <c r="Q73" s="16"/>
      <c r="R73" s="16"/>
    </row>
    <row r="74" spans="1:18" s="2" customFormat="1" ht="77.25" hidden="1" customHeight="1" x14ac:dyDescent="0.25">
      <c r="A74" s="193">
        <v>1</v>
      </c>
      <c r="B74" s="36" t="s">
        <v>117</v>
      </c>
      <c r="C74" s="70" t="s">
        <v>118</v>
      </c>
      <c r="D74" s="110" t="s">
        <v>61</v>
      </c>
      <c r="E74" s="72">
        <v>1</v>
      </c>
      <c r="F74" s="110" t="s">
        <v>62</v>
      </c>
      <c r="G74" s="124"/>
      <c r="H74" s="37">
        <v>491178.57</v>
      </c>
      <c r="I74" s="36" t="str">
        <f>$I$109</f>
        <v>ЧУ "USM"</v>
      </c>
      <c r="J74" s="136" t="s">
        <v>54</v>
      </c>
      <c r="K74" s="195" t="s">
        <v>123</v>
      </c>
      <c r="L74" s="136" t="s">
        <v>410</v>
      </c>
      <c r="M74" s="138"/>
      <c r="N74" s="137"/>
      <c r="O74" s="137"/>
      <c r="P74" s="137"/>
      <c r="Q74" s="137"/>
      <c r="R74" s="137"/>
    </row>
    <row r="75" spans="1:18" s="2" customFormat="1" ht="45" hidden="1" customHeight="1" x14ac:dyDescent="0.25">
      <c r="A75" s="193">
        <v>2</v>
      </c>
      <c r="B75" s="36" t="s">
        <v>121</v>
      </c>
      <c r="C75" s="70" t="s">
        <v>122</v>
      </c>
      <c r="D75" s="110" t="s">
        <v>61</v>
      </c>
      <c r="E75" s="72">
        <v>1</v>
      </c>
      <c r="F75" s="110" t="s">
        <v>62</v>
      </c>
      <c r="G75" s="124"/>
      <c r="H75" s="37">
        <v>100700417</v>
      </c>
      <c r="I75" s="36" t="str">
        <f>$I$109</f>
        <v>ЧУ "USM"</v>
      </c>
      <c r="J75" s="136" t="s">
        <v>81</v>
      </c>
      <c r="K75" s="195" t="s">
        <v>55</v>
      </c>
      <c r="L75" s="136" t="s">
        <v>127</v>
      </c>
      <c r="M75" s="138"/>
      <c r="N75" s="137"/>
      <c r="O75" s="137"/>
      <c r="P75" s="137"/>
      <c r="Q75" s="137"/>
      <c r="R75" s="137"/>
    </row>
    <row r="76" spans="1:18" s="2" customFormat="1" ht="41.25" hidden="1" customHeight="1" x14ac:dyDescent="0.25">
      <c r="A76" s="193">
        <v>3</v>
      </c>
      <c r="B76" s="36" t="s">
        <v>285</v>
      </c>
      <c r="C76" s="70" t="s">
        <v>273</v>
      </c>
      <c r="D76" s="110" t="s">
        <v>61</v>
      </c>
      <c r="E76" s="72">
        <v>1</v>
      </c>
      <c r="F76" s="110" t="s">
        <v>62</v>
      </c>
      <c r="G76" s="124"/>
      <c r="H76" s="37">
        <v>40053940</v>
      </c>
      <c r="I76" s="36" t="str">
        <f>$I$109</f>
        <v>ЧУ "USM"</v>
      </c>
      <c r="J76" s="136" t="s">
        <v>24</v>
      </c>
      <c r="K76" s="195" t="s">
        <v>110</v>
      </c>
      <c r="L76" s="136" t="s">
        <v>286</v>
      </c>
      <c r="M76" s="138"/>
      <c r="N76" s="137"/>
      <c r="O76" s="137"/>
      <c r="P76" s="137"/>
      <c r="Q76" s="137"/>
      <c r="R76" s="137"/>
    </row>
    <row r="77" spans="1:18" s="2" customFormat="1" ht="30.75" hidden="1" customHeight="1" x14ac:dyDescent="0.25">
      <c r="A77" s="193">
        <v>4</v>
      </c>
      <c r="B77" s="36" t="s">
        <v>628</v>
      </c>
      <c r="C77" s="70" t="s">
        <v>570</v>
      </c>
      <c r="D77" s="110" t="s">
        <v>61</v>
      </c>
      <c r="E77" s="72">
        <v>1</v>
      </c>
      <c r="F77" s="110" t="s">
        <v>62</v>
      </c>
      <c r="G77" s="124"/>
      <c r="H77" s="37">
        <v>905400</v>
      </c>
      <c r="I77" s="36" t="str">
        <f>$I$109</f>
        <v>ЧУ "USM"</v>
      </c>
      <c r="J77" s="136" t="s">
        <v>54</v>
      </c>
      <c r="K77" s="195" t="s">
        <v>255</v>
      </c>
      <c r="L77" s="136" t="s">
        <v>629</v>
      </c>
      <c r="M77" s="138"/>
      <c r="N77" s="137"/>
      <c r="O77" s="137"/>
      <c r="P77" s="137"/>
      <c r="Q77" s="137"/>
      <c r="R77" s="137"/>
    </row>
    <row r="78" spans="1:18" s="2" customFormat="1" ht="20.25" hidden="1" customHeight="1" x14ac:dyDescent="0.25">
      <c r="A78" s="43"/>
      <c r="B78" s="71" t="s">
        <v>22</v>
      </c>
      <c r="C78" s="38"/>
      <c r="D78" s="44"/>
      <c r="E78" s="38"/>
      <c r="F78" s="38"/>
      <c r="G78" s="48"/>
      <c r="H78" s="47">
        <f>SUM(H74:H77)</f>
        <v>142150935.56999999</v>
      </c>
      <c r="I78" s="43"/>
      <c r="J78" s="62"/>
      <c r="K78" s="85"/>
      <c r="L78" s="63"/>
      <c r="M78" s="30"/>
      <c r="N78" s="16"/>
      <c r="O78" s="16"/>
      <c r="P78" s="16"/>
      <c r="Q78" s="16"/>
      <c r="R78" s="16"/>
    </row>
    <row r="79" spans="1:18" s="2" customFormat="1" ht="20.25" hidden="1" customHeight="1" x14ac:dyDescent="0.25">
      <c r="A79" s="50"/>
      <c r="B79" s="52" t="s">
        <v>12</v>
      </c>
      <c r="C79" s="42"/>
      <c r="D79" s="42"/>
      <c r="E79" s="42"/>
      <c r="F79" s="42"/>
      <c r="G79" s="119"/>
      <c r="H79" s="42"/>
      <c r="I79" s="42"/>
      <c r="J79" s="41"/>
      <c r="K79" s="86"/>
      <c r="L79" s="54"/>
      <c r="M79" s="30"/>
      <c r="N79" s="16"/>
      <c r="O79" s="16"/>
      <c r="P79" s="16"/>
      <c r="Q79" s="16"/>
      <c r="R79" s="16"/>
    </row>
    <row r="80" spans="1:18" s="2" customFormat="1" ht="63.75" hidden="1" customHeight="1" x14ac:dyDescent="0.25">
      <c r="A80" s="75">
        <v>1</v>
      </c>
      <c r="B80" s="148" t="s">
        <v>102</v>
      </c>
      <c r="C80" s="185" t="s">
        <v>103</v>
      </c>
      <c r="D80" s="185" t="s">
        <v>104</v>
      </c>
      <c r="E80" s="148">
        <v>1</v>
      </c>
      <c r="F80" s="148" t="s">
        <v>31</v>
      </c>
      <c r="G80" s="186"/>
      <c r="H80" s="189">
        <v>10564800</v>
      </c>
      <c r="I80" s="187" t="s">
        <v>9</v>
      </c>
      <c r="J80" s="148" t="s">
        <v>105</v>
      </c>
      <c r="K80" s="188" t="s">
        <v>106</v>
      </c>
      <c r="L80" s="149" t="s">
        <v>107</v>
      </c>
      <c r="M80" s="138"/>
      <c r="N80" s="137"/>
      <c r="O80" s="137"/>
      <c r="P80" s="137"/>
      <c r="Q80" s="137"/>
      <c r="R80" s="137"/>
    </row>
    <row r="81" spans="1:18" s="2" customFormat="1" ht="63.75" hidden="1" customHeight="1" x14ac:dyDescent="0.25">
      <c r="A81" s="193">
        <v>2</v>
      </c>
      <c r="B81" s="136" t="s">
        <v>152</v>
      </c>
      <c r="C81" s="219" t="s">
        <v>103</v>
      </c>
      <c r="D81" s="110" t="s">
        <v>61</v>
      </c>
      <c r="E81" s="148">
        <v>1</v>
      </c>
      <c r="F81" s="148" t="s">
        <v>31</v>
      </c>
      <c r="G81" s="186"/>
      <c r="H81" s="189">
        <v>81626755.109999999</v>
      </c>
      <c r="I81" s="187" t="s">
        <v>9</v>
      </c>
      <c r="J81" s="148" t="s">
        <v>81</v>
      </c>
      <c r="K81" s="188" t="s">
        <v>106</v>
      </c>
      <c r="L81" s="149" t="s">
        <v>261</v>
      </c>
      <c r="M81" s="138"/>
      <c r="N81" s="137"/>
      <c r="O81" s="137"/>
      <c r="P81" s="137"/>
      <c r="Q81" s="137"/>
      <c r="R81" s="137"/>
    </row>
    <row r="82" spans="1:18" s="2" customFormat="1" ht="63.75" hidden="1" customHeight="1" x14ac:dyDescent="0.25">
      <c r="A82" s="193">
        <v>3</v>
      </c>
      <c r="B82" s="136" t="s">
        <v>153</v>
      </c>
      <c r="C82" s="219" t="s">
        <v>103</v>
      </c>
      <c r="D82" s="148" t="s">
        <v>153</v>
      </c>
      <c r="E82" s="148">
        <v>1</v>
      </c>
      <c r="F82" s="148" t="s">
        <v>31</v>
      </c>
      <c r="G82" s="186"/>
      <c r="H82" s="189">
        <v>1792255.08</v>
      </c>
      <c r="I82" s="187" t="s">
        <v>9</v>
      </c>
      <c r="J82" s="148" t="s">
        <v>81</v>
      </c>
      <c r="K82" s="188" t="s">
        <v>106</v>
      </c>
      <c r="L82" s="149" t="s">
        <v>261</v>
      </c>
      <c r="M82" s="138"/>
      <c r="N82" s="137"/>
      <c r="O82" s="137"/>
      <c r="P82" s="137"/>
      <c r="Q82" s="137"/>
      <c r="R82" s="137"/>
    </row>
    <row r="83" spans="1:18" s="2" customFormat="1" ht="63.75" hidden="1" customHeight="1" x14ac:dyDescent="0.25">
      <c r="A83" s="193">
        <v>4</v>
      </c>
      <c r="B83" s="136" t="s">
        <v>304</v>
      </c>
      <c r="C83" s="219" t="s">
        <v>275</v>
      </c>
      <c r="D83" s="110" t="s">
        <v>61</v>
      </c>
      <c r="E83" s="148">
        <v>1</v>
      </c>
      <c r="F83" s="148" t="s">
        <v>31</v>
      </c>
      <c r="G83" s="186"/>
      <c r="H83" s="189">
        <v>66200</v>
      </c>
      <c r="I83" s="187" t="s">
        <v>9</v>
      </c>
      <c r="J83" s="148" t="s">
        <v>43</v>
      </c>
      <c r="K83" s="188" t="s">
        <v>123</v>
      </c>
      <c r="L83" s="149" t="s">
        <v>305</v>
      </c>
      <c r="M83" s="138"/>
      <c r="N83" s="137"/>
      <c r="O83" s="137"/>
      <c r="P83" s="137"/>
      <c r="Q83" s="137"/>
      <c r="R83" s="137"/>
    </row>
    <row r="84" spans="1:18" s="2" customFormat="1" ht="63.75" hidden="1" customHeight="1" x14ac:dyDescent="0.25">
      <c r="A84" s="193">
        <v>5</v>
      </c>
      <c r="B84" s="136" t="s">
        <v>319</v>
      </c>
      <c r="C84" s="219" t="s">
        <v>289</v>
      </c>
      <c r="D84" s="110" t="s">
        <v>61</v>
      </c>
      <c r="E84" s="148">
        <v>1</v>
      </c>
      <c r="F84" s="148" t="s">
        <v>31</v>
      </c>
      <c r="G84" s="186"/>
      <c r="H84" s="189">
        <v>1510714.3</v>
      </c>
      <c r="I84" s="187" t="s">
        <v>9</v>
      </c>
      <c r="J84" s="148" t="s">
        <v>54</v>
      </c>
      <c r="K84" s="188" t="s">
        <v>123</v>
      </c>
      <c r="L84" s="149" t="s">
        <v>321</v>
      </c>
      <c r="M84" s="138"/>
      <c r="N84" s="137"/>
      <c r="O84" s="137"/>
      <c r="P84" s="137"/>
      <c r="Q84" s="137"/>
      <c r="R84" s="137"/>
    </row>
    <row r="85" spans="1:18" s="2" customFormat="1" ht="63.75" hidden="1" customHeight="1" x14ac:dyDescent="0.25">
      <c r="A85" s="193">
        <v>6</v>
      </c>
      <c r="B85" s="136" t="s">
        <v>320</v>
      </c>
      <c r="C85" s="219" t="s">
        <v>289</v>
      </c>
      <c r="D85" s="110" t="s">
        <v>61</v>
      </c>
      <c r="E85" s="148">
        <v>1</v>
      </c>
      <c r="F85" s="148" t="s">
        <v>31</v>
      </c>
      <c r="G85" s="186"/>
      <c r="H85" s="189">
        <v>2918400</v>
      </c>
      <c r="I85" s="187" t="s">
        <v>9</v>
      </c>
      <c r="J85" s="148" t="s">
        <v>54</v>
      </c>
      <c r="K85" s="188" t="s">
        <v>123</v>
      </c>
      <c r="L85" s="149" t="s">
        <v>321</v>
      </c>
      <c r="M85" s="138"/>
      <c r="N85" s="137"/>
      <c r="O85" s="137"/>
      <c r="P85" s="137"/>
      <c r="Q85" s="137"/>
      <c r="R85" s="137"/>
    </row>
    <row r="86" spans="1:18" s="2" customFormat="1" ht="63.75" hidden="1" customHeight="1" x14ac:dyDescent="0.25">
      <c r="A86" s="193">
        <v>7</v>
      </c>
      <c r="B86" s="136" t="s">
        <v>322</v>
      </c>
      <c r="C86" s="219" t="s">
        <v>289</v>
      </c>
      <c r="D86" s="110" t="s">
        <v>61</v>
      </c>
      <c r="E86" s="148">
        <v>1</v>
      </c>
      <c r="F86" s="148" t="s">
        <v>31</v>
      </c>
      <c r="G86" s="186"/>
      <c r="H86" s="189">
        <v>11212500</v>
      </c>
      <c r="I86" s="187" t="s">
        <v>9</v>
      </c>
      <c r="J86" s="148" t="s">
        <v>81</v>
      </c>
      <c r="K86" s="188" t="s">
        <v>123</v>
      </c>
      <c r="L86" s="149" t="s">
        <v>324</v>
      </c>
      <c r="M86" s="138"/>
      <c r="N86" s="137"/>
      <c r="O86" s="137"/>
      <c r="P86" s="137"/>
      <c r="Q86" s="137"/>
      <c r="R86" s="137"/>
    </row>
    <row r="87" spans="1:18" s="2" customFormat="1" ht="63.75" hidden="1" customHeight="1" x14ac:dyDescent="0.25">
      <c r="A87" s="193">
        <v>8</v>
      </c>
      <c r="B87" s="136" t="s">
        <v>323</v>
      </c>
      <c r="C87" s="219" t="s">
        <v>289</v>
      </c>
      <c r="D87" s="110" t="s">
        <v>61</v>
      </c>
      <c r="E87" s="148">
        <v>1</v>
      </c>
      <c r="F87" s="148" t="s">
        <v>31</v>
      </c>
      <c r="G87" s="186"/>
      <c r="H87" s="189">
        <v>2437500</v>
      </c>
      <c r="I87" s="187" t="s">
        <v>9</v>
      </c>
      <c r="J87" s="148" t="s">
        <v>81</v>
      </c>
      <c r="K87" s="188" t="s">
        <v>123</v>
      </c>
      <c r="L87" s="149" t="s">
        <v>324</v>
      </c>
      <c r="M87" s="138"/>
      <c r="N87" s="137"/>
      <c r="O87" s="137"/>
      <c r="P87" s="137"/>
      <c r="Q87" s="137"/>
      <c r="R87" s="137"/>
    </row>
    <row r="88" spans="1:18" s="2" customFormat="1" ht="63.75" hidden="1" customHeight="1" x14ac:dyDescent="0.25">
      <c r="A88" s="193">
        <v>9</v>
      </c>
      <c r="B88" s="136" t="s">
        <v>359</v>
      </c>
      <c r="C88" s="219" t="s">
        <v>275</v>
      </c>
      <c r="D88" s="110" t="s">
        <v>360</v>
      </c>
      <c r="E88" s="148">
        <v>1</v>
      </c>
      <c r="F88" s="148" t="s">
        <v>31</v>
      </c>
      <c r="G88" s="186"/>
      <c r="H88" s="189">
        <v>2357142.86</v>
      </c>
      <c r="I88" s="187" t="s">
        <v>9</v>
      </c>
      <c r="J88" s="148" t="s">
        <v>361</v>
      </c>
      <c r="K88" s="188" t="s">
        <v>362</v>
      </c>
      <c r="L88" s="149" t="s">
        <v>363</v>
      </c>
      <c r="M88" s="138"/>
      <c r="N88" s="137"/>
      <c r="O88" s="137"/>
      <c r="P88" s="137"/>
      <c r="Q88" s="137"/>
      <c r="R88" s="137"/>
    </row>
    <row r="89" spans="1:18" s="2" customFormat="1" ht="63.75" hidden="1" customHeight="1" x14ac:dyDescent="0.25">
      <c r="A89" s="193">
        <v>10</v>
      </c>
      <c r="B89" s="136" t="s">
        <v>373</v>
      </c>
      <c r="C89" s="219" t="s">
        <v>275</v>
      </c>
      <c r="D89" s="110" t="s">
        <v>374</v>
      </c>
      <c r="E89" s="148">
        <v>1</v>
      </c>
      <c r="F89" s="148" t="s">
        <v>31</v>
      </c>
      <c r="G89" s="186"/>
      <c r="H89" s="189">
        <v>315000</v>
      </c>
      <c r="I89" s="187" t="s">
        <v>9</v>
      </c>
      <c r="J89" s="148" t="s">
        <v>361</v>
      </c>
      <c r="K89" s="188" t="s">
        <v>362</v>
      </c>
      <c r="L89" s="149" t="s">
        <v>375</v>
      </c>
      <c r="M89" s="138"/>
      <c r="N89" s="137"/>
      <c r="O89" s="137"/>
      <c r="P89" s="137"/>
      <c r="Q89" s="137"/>
      <c r="R89" s="137"/>
    </row>
    <row r="90" spans="1:18" s="2" customFormat="1" ht="63.75" hidden="1" customHeight="1" x14ac:dyDescent="0.25">
      <c r="A90" s="193">
        <v>11</v>
      </c>
      <c r="B90" s="136" t="s">
        <v>376</v>
      </c>
      <c r="C90" s="219" t="s">
        <v>275</v>
      </c>
      <c r="D90" s="110" t="s">
        <v>377</v>
      </c>
      <c r="E90" s="148">
        <v>1</v>
      </c>
      <c r="F90" s="148" t="s">
        <v>31</v>
      </c>
      <c r="G90" s="186"/>
      <c r="H90" s="189">
        <v>900000</v>
      </c>
      <c r="I90" s="187" t="s">
        <v>9</v>
      </c>
      <c r="J90" s="148" t="s">
        <v>361</v>
      </c>
      <c r="K90" s="188" t="s">
        <v>362</v>
      </c>
      <c r="L90" s="149" t="s">
        <v>375</v>
      </c>
      <c r="M90" s="138"/>
      <c r="N90" s="137"/>
      <c r="O90" s="137"/>
      <c r="P90" s="137"/>
      <c r="Q90" s="137"/>
      <c r="R90" s="137"/>
    </row>
    <row r="91" spans="1:18" s="2" customFormat="1" ht="63.75" hidden="1" customHeight="1" x14ac:dyDescent="0.25">
      <c r="A91" s="193">
        <v>12</v>
      </c>
      <c r="B91" s="136" t="s">
        <v>507</v>
      </c>
      <c r="C91" s="219" t="s">
        <v>508</v>
      </c>
      <c r="D91" s="110" t="s">
        <v>61</v>
      </c>
      <c r="E91" s="148">
        <v>1</v>
      </c>
      <c r="F91" s="148" t="s">
        <v>31</v>
      </c>
      <c r="G91" s="186"/>
      <c r="H91" s="189">
        <v>50000</v>
      </c>
      <c r="I91" s="187" t="s">
        <v>9</v>
      </c>
      <c r="J91" s="148" t="s">
        <v>24</v>
      </c>
      <c r="K91" s="188" t="s">
        <v>443</v>
      </c>
      <c r="L91" s="149" t="s">
        <v>509</v>
      </c>
      <c r="M91" s="138"/>
      <c r="N91" s="137"/>
      <c r="O91" s="137"/>
      <c r="P91" s="137"/>
      <c r="Q91" s="137"/>
      <c r="R91" s="137"/>
    </row>
    <row r="92" spans="1:18" s="2" customFormat="1" ht="63.75" hidden="1" customHeight="1" x14ac:dyDescent="0.25">
      <c r="A92" s="193">
        <v>13</v>
      </c>
      <c r="B92" s="136" t="s">
        <v>510</v>
      </c>
      <c r="C92" s="219" t="s">
        <v>275</v>
      </c>
      <c r="D92" s="110" t="s">
        <v>61</v>
      </c>
      <c r="E92" s="148">
        <v>1</v>
      </c>
      <c r="F92" s="148" t="s">
        <v>31</v>
      </c>
      <c r="G92" s="186"/>
      <c r="H92" s="189"/>
      <c r="I92" s="187" t="s">
        <v>9</v>
      </c>
      <c r="J92" s="187" t="s">
        <v>43</v>
      </c>
      <c r="K92" s="188" t="s">
        <v>443</v>
      </c>
      <c r="L92" s="149" t="s">
        <v>547</v>
      </c>
      <c r="M92" s="138"/>
      <c r="N92" s="137"/>
      <c r="O92" s="137"/>
      <c r="P92" s="137"/>
      <c r="Q92" s="137"/>
      <c r="R92" s="137"/>
    </row>
    <row r="93" spans="1:18" s="2" customFormat="1" ht="63.75" hidden="1" customHeight="1" x14ac:dyDescent="0.25">
      <c r="A93" s="193">
        <v>14</v>
      </c>
      <c r="B93" s="136" t="s">
        <v>543</v>
      </c>
      <c r="C93" s="219" t="s">
        <v>275</v>
      </c>
      <c r="D93" s="110" t="s">
        <v>544</v>
      </c>
      <c r="E93" s="148">
        <v>1</v>
      </c>
      <c r="F93" s="148" t="s">
        <v>31</v>
      </c>
      <c r="G93" s="186"/>
      <c r="H93" s="189">
        <v>843750</v>
      </c>
      <c r="I93" s="187" t="s">
        <v>9</v>
      </c>
      <c r="J93" s="187" t="s">
        <v>43</v>
      </c>
      <c r="K93" s="188" t="s">
        <v>545</v>
      </c>
      <c r="L93" s="149" t="s">
        <v>546</v>
      </c>
      <c r="M93" s="138"/>
      <c r="N93" s="137"/>
      <c r="O93" s="137"/>
      <c r="P93" s="137"/>
      <c r="Q93" s="137"/>
      <c r="R93" s="137"/>
    </row>
    <row r="94" spans="1:18" s="2" customFormat="1" ht="63.75" hidden="1" customHeight="1" x14ac:dyDescent="0.25">
      <c r="A94" s="193">
        <v>15</v>
      </c>
      <c r="B94" s="136" t="s">
        <v>569</v>
      </c>
      <c r="C94" s="219" t="s">
        <v>570</v>
      </c>
      <c r="D94" s="110" t="s">
        <v>61</v>
      </c>
      <c r="E94" s="148">
        <v>1</v>
      </c>
      <c r="F94" s="148" t="s">
        <v>31</v>
      </c>
      <c r="G94" s="186"/>
      <c r="H94" s="189">
        <v>910252</v>
      </c>
      <c r="I94" s="241" t="s">
        <v>9</v>
      </c>
      <c r="J94" s="241" t="s">
        <v>571</v>
      </c>
      <c r="K94" s="188" t="s">
        <v>545</v>
      </c>
      <c r="L94" s="149" t="s">
        <v>572</v>
      </c>
      <c r="M94" s="138"/>
      <c r="N94" s="137"/>
      <c r="O94" s="137"/>
      <c r="P94" s="137"/>
      <c r="Q94" s="137"/>
      <c r="R94" s="137"/>
    </row>
    <row r="95" spans="1:18" s="2" customFormat="1" ht="44.25" hidden="1" customHeight="1" x14ac:dyDescent="0.25">
      <c r="A95" s="193">
        <v>16</v>
      </c>
      <c r="B95" s="136" t="s">
        <v>590</v>
      </c>
      <c r="C95" s="219" t="s">
        <v>275</v>
      </c>
      <c r="D95" s="110" t="s">
        <v>61</v>
      </c>
      <c r="E95" s="148">
        <v>1</v>
      </c>
      <c r="F95" s="148" t="s">
        <v>31</v>
      </c>
      <c r="G95" s="186"/>
      <c r="H95" s="189">
        <v>2558276</v>
      </c>
      <c r="I95" s="241" t="s">
        <v>9</v>
      </c>
      <c r="J95" s="241" t="s">
        <v>263</v>
      </c>
      <c r="K95" s="188" t="s">
        <v>545</v>
      </c>
      <c r="L95" s="149" t="s">
        <v>591</v>
      </c>
      <c r="M95" s="138"/>
      <c r="N95" s="137"/>
      <c r="O95" s="137"/>
      <c r="P95" s="137"/>
      <c r="Q95" s="137"/>
      <c r="R95" s="137"/>
    </row>
    <row r="96" spans="1:18" s="2" customFormat="1" ht="32.25" hidden="1" customHeight="1" x14ac:dyDescent="0.25">
      <c r="A96" s="193">
        <v>17</v>
      </c>
      <c r="B96" s="136" t="s">
        <v>618</v>
      </c>
      <c r="C96" s="219" t="s">
        <v>275</v>
      </c>
      <c r="D96" s="110" t="s">
        <v>61</v>
      </c>
      <c r="E96" s="148">
        <v>1</v>
      </c>
      <c r="F96" s="148" t="s">
        <v>31</v>
      </c>
      <c r="G96" s="186"/>
      <c r="H96" s="189">
        <v>4036000</v>
      </c>
      <c r="I96" s="241" t="s">
        <v>9</v>
      </c>
      <c r="J96" s="241" t="s">
        <v>43</v>
      </c>
      <c r="K96" s="188" t="s">
        <v>545</v>
      </c>
      <c r="L96" s="149" t="s">
        <v>619</v>
      </c>
      <c r="M96" s="138"/>
      <c r="N96" s="137"/>
      <c r="O96" s="137"/>
      <c r="P96" s="137"/>
      <c r="Q96" s="137"/>
      <c r="R96" s="137"/>
    </row>
    <row r="97" spans="1:18" s="2" customFormat="1" ht="32.25" hidden="1" customHeight="1" x14ac:dyDescent="0.25">
      <c r="A97" s="193">
        <v>18</v>
      </c>
      <c r="B97" s="136" t="s">
        <v>620</v>
      </c>
      <c r="C97" s="219" t="s">
        <v>621</v>
      </c>
      <c r="D97" s="136" t="s">
        <v>620</v>
      </c>
      <c r="E97" s="148">
        <v>1</v>
      </c>
      <c r="F97" s="148" t="s">
        <v>31</v>
      </c>
      <c r="G97" s="186"/>
      <c r="H97" s="189">
        <v>58928.57</v>
      </c>
      <c r="I97" s="241" t="s">
        <v>9</v>
      </c>
      <c r="J97" s="241" t="s">
        <v>622</v>
      </c>
      <c r="K97" s="188" t="s">
        <v>636</v>
      </c>
      <c r="L97" s="149" t="s">
        <v>623</v>
      </c>
      <c r="M97" s="138"/>
      <c r="N97" s="137"/>
      <c r="O97" s="137"/>
      <c r="P97" s="137"/>
      <c r="Q97" s="137"/>
      <c r="R97" s="137"/>
    </row>
    <row r="98" spans="1:18" s="2" customFormat="1" ht="32.25" hidden="1" customHeight="1" x14ac:dyDescent="0.25">
      <c r="A98" s="193">
        <v>19</v>
      </c>
      <c r="B98" s="136" t="s">
        <v>635</v>
      </c>
      <c r="C98" s="219" t="s">
        <v>275</v>
      </c>
      <c r="D98" s="110" t="s">
        <v>61</v>
      </c>
      <c r="E98" s="148">
        <v>1</v>
      </c>
      <c r="F98" s="148" t="s">
        <v>31</v>
      </c>
      <c r="G98" s="186"/>
      <c r="H98" s="189">
        <v>6538040</v>
      </c>
      <c r="I98" s="146" t="str">
        <f>$I$308</f>
        <v>ЧУ "USM"</v>
      </c>
      <c r="J98" s="241" t="s">
        <v>43</v>
      </c>
      <c r="K98" s="188" t="s">
        <v>636</v>
      </c>
      <c r="L98" s="149" t="s">
        <v>637</v>
      </c>
      <c r="M98" s="138"/>
      <c r="N98" s="137"/>
      <c r="O98" s="137"/>
      <c r="P98" s="137"/>
      <c r="Q98" s="137"/>
      <c r="R98" s="137"/>
    </row>
    <row r="99" spans="1:18" s="2" customFormat="1" ht="32.25" hidden="1" customHeight="1" x14ac:dyDescent="0.25">
      <c r="A99" s="193">
        <v>20</v>
      </c>
      <c r="B99" s="136" t="s">
        <v>638</v>
      </c>
      <c r="C99" s="219" t="s">
        <v>275</v>
      </c>
      <c r="D99" s="110" t="s">
        <v>61</v>
      </c>
      <c r="E99" s="148">
        <v>1</v>
      </c>
      <c r="F99" s="148" t="s">
        <v>31</v>
      </c>
      <c r="G99" s="186"/>
      <c r="H99" s="189">
        <v>932500</v>
      </c>
      <c r="I99" s="146" t="str">
        <f>$I$308</f>
        <v>ЧУ "USM"</v>
      </c>
      <c r="J99" s="241" t="s">
        <v>43</v>
      </c>
      <c r="K99" s="188" t="s">
        <v>636</v>
      </c>
      <c r="L99" s="149" t="s">
        <v>637</v>
      </c>
      <c r="M99" s="138"/>
      <c r="N99" s="137"/>
      <c r="O99" s="137"/>
      <c r="P99" s="137"/>
      <c r="Q99" s="137"/>
      <c r="R99" s="137"/>
    </row>
    <row r="100" spans="1:18" s="2" customFormat="1" ht="21" hidden="1" customHeight="1" x14ac:dyDescent="0.25">
      <c r="A100" s="43"/>
      <c r="B100" s="58" t="s">
        <v>18</v>
      </c>
      <c r="C100" s="38"/>
      <c r="D100" s="38"/>
      <c r="E100" s="38"/>
      <c r="F100" s="38"/>
      <c r="G100" s="48"/>
      <c r="H100" s="47">
        <f>SUM(H80:H99)</f>
        <v>131629013.91999999</v>
      </c>
      <c r="I100" s="43"/>
      <c r="J100" s="62"/>
      <c r="K100" s="85"/>
      <c r="L100" s="63"/>
      <c r="M100" s="30"/>
      <c r="N100" s="16"/>
      <c r="O100" s="16"/>
      <c r="P100" s="16"/>
      <c r="Q100" s="16"/>
      <c r="R100" s="16"/>
    </row>
    <row r="101" spans="1:18" s="2" customFormat="1" ht="20.25" hidden="1" customHeight="1" x14ac:dyDescent="0.25">
      <c r="A101" s="43"/>
      <c r="B101" s="58" t="s">
        <v>23</v>
      </c>
      <c r="C101" s="64"/>
      <c r="D101" s="64"/>
      <c r="E101" s="64"/>
      <c r="F101" s="64"/>
      <c r="G101" s="120"/>
      <c r="H101" s="65">
        <f>H100+H78+H72</f>
        <v>338342787.88999999</v>
      </c>
      <c r="I101" s="66"/>
      <c r="J101" s="61"/>
      <c r="K101" s="87"/>
      <c r="L101" s="63"/>
      <c r="M101" s="30"/>
      <c r="N101" s="16"/>
      <c r="O101" s="16"/>
      <c r="P101" s="16"/>
      <c r="Q101" s="16"/>
      <c r="R101" s="16"/>
    </row>
    <row r="102" spans="1:18" s="2" customFormat="1" ht="19.5" customHeight="1" x14ac:dyDescent="0.25">
      <c r="A102" s="49"/>
      <c r="B102" s="79" t="s">
        <v>17</v>
      </c>
      <c r="C102" s="39"/>
      <c r="D102" s="40"/>
      <c r="E102" s="39"/>
      <c r="F102" s="39"/>
      <c r="G102" s="121"/>
      <c r="H102" s="39"/>
      <c r="I102" s="39"/>
      <c r="J102" s="39"/>
      <c r="K102" s="88"/>
      <c r="L102" s="39"/>
      <c r="M102" s="29"/>
      <c r="N102" s="16"/>
      <c r="O102" s="16"/>
      <c r="P102" s="16"/>
      <c r="Q102" s="16"/>
      <c r="R102" s="16"/>
    </row>
    <row r="103" spans="1:18" s="16" customFormat="1" ht="20.100000000000001" customHeight="1" x14ac:dyDescent="0.25">
      <c r="A103" s="50"/>
      <c r="B103" s="52" t="s">
        <v>13</v>
      </c>
      <c r="C103" s="42"/>
      <c r="D103" s="42"/>
      <c r="E103" s="42"/>
      <c r="F103" s="42"/>
      <c r="G103" s="119"/>
      <c r="H103" s="42"/>
      <c r="I103" s="42"/>
      <c r="J103" s="53"/>
      <c r="K103" s="89"/>
      <c r="L103" s="54"/>
      <c r="M103" s="30"/>
    </row>
    <row r="104" spans="1:18" s="137" customFormat="1" ht="37.5" customHeight="1" x14ac:dyDescent="0.25">
      <c r="A104" s="136">
        <v>1</v>
      </c>
      <c r="B104" s="139" t="s">
        <v>25</v>
      </c>
      <c r="C104" s="81" t="str">
        <f>'[1]Реестр 2015'!C7</f>
        <v>Тендер</v>
      </c>
      <c r="D104" s="36" t="s">
        <v>15</v>
      </c>
      <c r="E104" s="140">
        <v>9035702</v>
      </c>
      <c r="F104" s="81" t="s">
        <v>16</v>
      </c>
      <c r="G104" s="141">
        <v>143</v>
      </c>
      <c r="H104" s="37">
        <f t="shared" ref="H104:H110" si="4">E104*G104</f>
        <v>1292105386</v>
      </c>
      <c r="I104" s="146" t="str">
        <f t="shared" ref="I104:I135" si="5">$I$308</f>
        <v>ЧУ "USM"</v>
      </c>
      <c r="J104" s="134" t="s">
        <v>24</v>
      </c>
      <c r="K104" s="135" t="s">
        <v>27</v>
      </c>
      <c r="L104" s="35" t="s">
        <v>26</v>
      </c>
      <c r="M104" s="138"/>
    </row>
    <row r="105" spans="1:18" s="137" customFormat="1" ht="37.5" customHeight="1" x14ac:dyDescent="0.25">
      <c r="A105" s="136">
        <v>2</v>
      </c>
      <c r="B105" s="139" t="s">
        <v>35</v>
      </c>
      <c r="C105" s="36" t="s">
        <v>30</v>
      </c>
      <c r="D105" s="36" t="s">
        <v>15</v>
      </c>
      <c r="E105" s="140">
        <v>6000</v>
      </c>
      <c r="F105" s="81" t="s">
        <v>36</v>
      </c>
      <c r="G105" s="141">
        <v>175</v>
      </c>
      <c r="H105" s="37">
        <f t="shared" si="4"/>
        <v>1050000</v>
      </c>
      <c r="I105" s="146" t="str">
        <f t="shared" si="5"/>
        <v>ЧУ "USM"</v>
      </c>
      <c r="J105" s="134" t="s">
        <v>24</v>
      </c>
      <c r="K105" s="135" t="s">
        <v>27</v>
      </c>
      <c r="L105" s="35" t="s">
        <v>37</v>
      </c>
      <c r="M105" s="138"/>
    </row>
    <row r="106" spans="1:18" s="137" customFormat="1" ht="37.5" customHeight="1" x14ac:dyDescent="0.25">
      <c r="A106" s="136">
        <v>3</v>
      </c>
      <c r="B106" s="139" t="s">
        <v>52</v>
      </c>
      <c r="C106" s="143" t="s">
        <v>58</v>
      </c>
      <c r="D106" s="36" t="s">
        <v>15</v>
      </c>
      <c r="E106" s="140">
        <v>15000</v>
      </c>
      <c r="F106" s="81" t="s">
        <v>53</v>
      </c>
      <c r="G106" s="141">
        <v>176.8</v>
      </c>
      <c r="H106" s="37">
        <f t="shared" si="4"/>
        <v>2652000</v>
      </c>
      <c r="I106" s="146" t="str">
        <f t="shared" si="5"/>
        <v>ЧУ "USM"</v>
      </c>
      <c r="J106" s="134" t="s">
        <v>54</v>
      </c>
      <c r="K106" s="135" t="s">
        <v>55</v>
      </c>
      <c r="L106" s="35" t="s">
        <v>56</v>
      </c>
      <c r="M106" s="138"/>
    </row>
    <row r="107" spans="1:18" s="137" customFormat="1" ht="37.5" customHeight="1" x14ac:dyDescent="0.25">
      <c r="A107" s="136">
        <v>4</v>
      </c>
      <c r="B107" s="139" t="s">
        <v>57</v>
      </c>
      <c r="C107" s="143" t="s">
        <v>58</v>
      </c>
      <c r="D107" s="36" t="s">
        <v>15</v>
      </c>
      <c r="E107" s="140">
        <v>21300</v>
      </c>
      <c r="F107" s="81" t="s">
        <v>53</v>
      </c>
      <c r="G107" s="141">
        <v>236.61</v>
      </c>
      <c r="H107" s="37">
        <f t="shared" si="4"/>
        <v>5039793</v>
      </c>
      <c r="I107" s="146" t="str">
        <f t="shared" si="5"/>
        <v>ЧУ "USM"</v>
      </c>
      <c r="J107" s="134" t="s">
        <v>54</v>
      </c>
      <c r="K107" s="135" t="s">
        <v>55</v>
      </c>
      <c r="L107" s="35" t="s">
        <v>56</v>
      </c>
      <c r="M107" s="138"/>
    </row>
    <row r="108" spans="1:18" s="137" customFormat="1" ht="37.5" customHeight="1" x14ac:dyDescent="0.25">
      <c r="A108" s="136">
        <v>5</v>
      </c>
      <c r="B108" s="139" t="s">
        <v>52</v>
      </c>
      <c r="C108" s="81" t="str">
        <f>$C$104</f>
        <v>Тендер</v>
      </c>
      <c r="D108" s="36" t="s">
        <v>15</v>
      </c>
      <c r="E108" s="140">
        <v>103000</v>
      </c>
      <c r="F108" s="81" t="str">
        <f>$F$107</f>
        <v>литр</v>
      </c>
      <c r="G108" s="141">
        <v>187.5</v>
      </c>
      <c r="H108" s="37">
        <f t="shared" si="4"/>
        <v>19312500</v>
      </c>
      <c r="I108" s="146" t="str">
        <f t="shared" si="5"/>
        <v>ЧУ "USM"</v>
      </c>
      <c r="J108" s="134" t="str">
        <f t="shared" ref="J108:L109" si="6">J107</f>
        <v>УТО</v>
      </c>
      <c r="K108" s="135" t="str">
        <f t="shared" si="6"/>
        <v>январь 2019г.</v>
      </c>
      <c r="L108" s="35" t="str">
        <f t="shared" si="6"/>
        <v>СЗ1 от 04.01.2019г.</v>
      </c>
      <c r="M108" s="138"/>
    </row>
    <row r="109" spans="1:18" s="137" customFormat="1" ht="37.5" customHeight="1" x14ac:dyDescent="0.25">
      <c r="A109" s="136">
        <v>6</v>
      </c>
      <c r="B109" s="139" t="s">
        <v>57</v>
      </c>
      <c r="C109" s="36" t="str">
        <f>$C$108</f>
        <v>Тендер</v>
      </c>
      <c r="D109" s="36" t="s">
        <v>15</v>
      </c>
      <c r="E109" s="140">
        <v>49380</v>
      </c>
      <c r="F109" s="81" t="str">
        <f>$F$107</f>
        <v>литр</v>
      </c>
      <c r="G109" s="141">
        <v>263.39</v>
      </c>
      <c r="H109" s="37">
        <f t="shared" si="4"/>
        <v>13006198.199999999</v>
      </c>
      <c r="I109" s="146" t="str">
        <f t="shared" si="5"/>
        <v>ЧУ "USM"</v>
      </c>
      <c r="J109" s="134" t="str">
        <f t="shared" si="6"/>
        <v>УТО</v>
      </c>
      <c r="K109" s="135" t="str">
        <f t="shared" si="6"/>
        <v>январь 2019г.</v>
      </c>
      <c r="L109" s="35" t="str">
        <f t="shared" si="6"/>
        <v>СЗ1 от 04.01.2019г.</v>
      </c>
      <c r="M109" s="138"/>
    </row>
    <row r="110" spans="1:18" s="137" customFormat="1" ht="37.5" customHeight="1" x14ac:dyDescent="0.25">
      <c r="A110" s="136">
        <v>7</v>
      </c>
      <c r="B110" s="139" t="s">
        <v>78</v>
      </c>
      <c r="C110" s="36" t="s">
        <v>79</v>
      </c>
      <c r="D110" s="36" t="s">
        <v>15</v>
      </c>
      <c r="E110" s="140">
        <v>53284</v>
      </c>
      <c r="F110" s="81" t="s">
        <v>80</v>
      </c>
      <c r="G110" s="141">
        <v>312.5</v>
      </c>
      <c r="H110" s="37">
        <f t="shared" si="4"/>
        <v>16651250</v>
      </c>
      <c r="I110" s="146" t="str">
        <f t="shared" si="5"/>
        <v>ЧУ "USM"</v>
      </c>
      <c r="J110" s="134" t="s">
        <v>81</v>
      </c>
      <c r="K110" s="135" t="str">
        <f>K109</f>
        <v>январь 2019г.</v>
      </c>
      <c r="L110" s="35" t="s">
        <v>82</v>
      </c>
      <c r="M110" s="138"/>
    </row>
    <row r="111" spans="1:18" s="137" customFormat="1" ht="58.5" customHeight="1" x14ac:dyDescent="0.25">
      <c r="A111" s="136">
        <v>8</v>
      </c>
      <c r="B111" s="190" t="s">
        <v>108</v>
      </c>
      <c r="C111" s="36" t="s">
        <v>79</v>
      </c>
      <c r="D111" s="36" t="s">
        <v>15</v>
      </c>
      <c r="E111" s="140">
        <v>1</v>
      </c>
      <c r="F111" s="81" t="s">
        <v>109</v>
      </c>
      <c r="G111" s="141"/>
      <c r="H111" s="37"/>
      <c r="I111" s="146" t="str">
        <f t="shared" si="5"/>
        <v>ЧУ "USM"</v>
      </c>
      <c r="J111" s="134" t="s">
        <v>81</v>
      </c>
      <c r="K111" s="135" t="s">
        <v>110</v>
      </c>
      <c r="L111" s="35" t="s">
        <v>312</v>
      </c>
      <c r="M111" s="138"/>
    </row>
    <row r="112" spans="1:18" s="137" customFormat="1" ht="37.5" customHeight="1" x14ac:dyDescent="0.25">
      <c r="A112" s="136">
        <v>9</v>
      </c>
      <c r="B112" s="190" t="s">
        <v>111</v>
      </c>
      <c r="C112" s="36" t="s">
        <v>30</v>
      </c>
      <c r="D112" s="36" t="s">
        <v>15</v>
      </c>
      <c r="E112" s="140">
        <v>1500</v>
      </c>
      <c r="F112" s="81" t="s">
        <v>80</v>
      </c>
      <c r="G112" s="141">
        <v>125</v>
      </c>
      <c r="H112" s="37">
        <f t="shared" ref="H112:H117" si="7">E112*G112</f>
        <v>187500</v>
      </c>
      <c r="I112" s="146" t="str">
        <f t="shared" si="5"/>
        <v>ЧУ "USM"</v>
      </c>
      <c r="J112" s="134" t="s">
        <v>81</v>
      </c>
      <c r="K112" s="135" t="s">
        <v>55</v>
      </c>
      <c r="L112" s="35" t="s">
        <v>112</v>
      </c>
      <c r="M112" s="138"/>
    </row>
    <row r="113" spans="1:13" s="137" customFormat="1" ht="37.5" customHeight="1" x14ac:dyDescent="0.25">
      <c r="A113" s="136">
        <v>10</v>
      </c>
      <c r="B113" s="190" t="s">
        <v>113</v>
      </c>
      <c r="C113" s="36" t="s">
        <v>30</v>
      </c>
      <c r="D113" s="36" t="s">
        <v>15</v>
      </c>
      <c r="E113" s="140">
        <v>404</v>
      </c>
      <c r="F113" s="81" t="s">
        <v>80</v>
      </c>
      <c r="G113" s="141">
        <v>600</v>
      </c>
      <c r="H113" s="37">
        <f t="shared" si="7"/>
        <v>242400</v>
      </c>
      <c r="I113" s="146" t="str">
        <f t="shared" si="5"/>
        <v>ЧУ "USM"</v>
      </c>
      <c r="J113" s="134" t="s">
        <v>81</v>
      </c>
      <c r="K113" s="135" t="s">
        <v>55</v>
      </c>
      <c r="L113" s="35" t="s">
        <v>112</v>
      </c>
      <c r="M113" s="138"/>
    </row>
    <row r="114" spans="1:13" s="137" customFormat="1" ht="37.5" customHeight="1" x14ac:dyDescent="0.25">
      <c r="A114" s="136">
        <v>11</v>
      </c>
      <c r="B114" s="190" t="s">
        <v>134</v>
      </c>
      <c r="C114" s="36" t="s">
        <v>30</v>
      </c>
      <c r="D114" s="36" t="s">
        <v>15</v>
      </c>
      <c r="E114" s="140">
        <v>175</v>
      </c>
      <c r="F114" s="81" t="s">
        <v>80</v>
      </c>
      <c r="G114" s="141">
        <v>8750</v>
      </c>
      <c r="H114" s="37">
        <f t="shared" si="7"/>
        <v>1531250</v>
      </c>
      <c r="I114" s="146" t="str">
        <f t="shared" si="5"/>
        <v>ЧУ "USM"</v>
      </c>
      <c r="J114" s="134" t="s">
        <v>137</v>
      </c>
      <c r="K114" s="135" t="s">
        <v>138</v>
      </c>
      <c r="L114" s="35" t="s">
        <v>139</v>
      </c>
      <c r="M114" s="138"/>
    </row>
    <row r="115" spans="1:13" s="137" customFormat="1" ht="37.5" customHeight="1" x14ac:dyDescent="0.25">
      <c r="A115" s="136">
        <v>12</v>
      </c>
      <c r="B115" s="190" t="s">
        <v>135</v>
      </c>
      <c r="C115" s="36" t="s">
        <v>30</v>
      </c>
      <c r="D115" s="36" t="s">
        <v>15</v>
      </c>
      <c r="E115" s="140">
        <v>175</v>
      </c>
      <c r="F115" s="81" t="s">
        <v>80</v>
      </c>
      <c r="G115" s="141">
        <v>1339</v>
      </c>
      <c r="H115" s="37">
        <f t="shared" si="7"/>
        <v>234325</v>
      </c>
      <c r="I115" s="146" t="str">
        <f t="shared" si="5"/>
        <v>ЧУ "USM"</v>
      </c>
      <c r="J115" s="134" t="s">
        <v>137</v>
      </c>
      <c r="K115" s="135" t="s">
        <v>138</v>
      </c>
      <c r="L115" s="35" t="s">
        <v>139</v>
      </c>
      <c r="M115" s="138"/>
    </row>
    <row r="116" spans="1:13" s="137" customFormat="1" ht="37.5" customHeight="1" x14ac:dyDescent="0.25">
      <c r="A116" s="136">
        <v>13</v>
      </c>
      <c r="B116" s="190" t="s">
        <v>136</v>
      </c>
      <c r="C116" s="36" t="s">
        <v>30</v>
      </c>
      <c r="D116" s="36" t="s">
        <v>15</v>
      </c>
      <c r="E116" s="140">
        <v>175</v>
      </c>
      <c r="F116" s="81" t="s">
        <v>80</v>
      </c>
      <c r="G116" s="141">
        <v>2232</v>
      </c>
      <c r="H116" s="37">
        <f t="shared" si="7"/>
        <v>390600</v>
      </c>
      <c r="I116" s="146" t="str">
        <f t="shared" si="5"/>
        <v>ЧУ "USM"</v>
      </c>
      <c r="J116" s="134" t="s">
        <v>137</v>
      </c>
      <c r="K116" s="135" t="s">
        <v>138</v>
      </c>
      <c r="L116" s="35" t="s">
        <v>139</v>
      </c>
      <c r="M116" s="138"/>
    </row>
    <row r="117" spans="1:13" s="137" customFormat="1" ht="37.5" customHeight="1" x14ac:dyDescent="0.25">
      <c r="A117" s="136">
        <v>14</v>
      </c>
      <c r="B117" s="190" t="s">
        <v>283</v>
      </c>
      <c r="C117" s="36" t="s">
        <v>79</v>
      </c>
      <c r="D117" s="36" t="s">
        <v>15</v>
      </c>
      <c r="E117" s="140">
        <v>1232</v>
      </c>
      <c r="F117" s="81" t="s">
        <v>80</v>
      </c>
      <c r="G117" s="141">
        <v>28000</v>
      </c>
      <c r="H117" s="37">
        <f t="shared" si="7"/>
        <v>34496000</v>
      </c>
      <c r="I117" s="146" t="str">
        <f t="shared" si="5"/>
        <v>ЧУ "USM"</v>
      </c>
      <c r="J117" s="134" t="s">
        <v>81</v>
      </c>
      <c r="K117" s="135" t="s">
        <v>55</v>
      </c>
      <c r="L117" s="35" t="s">
        <v>140</v>
      </c>
      <c r="M117" s="138"/>
    </row>
    <row r="118" spans="1:13" s="137" customFormat="1" ht="36" customHeight="1" x14ac:dyDescent="0.25">
      <c r="A118" s="136">
        <v>15</v>
      </c>
      <c r="B118" s="210" t="s">
        <v>338</v>
      </c>
      <c r="C118" s="210" t="s">
        <v>141</v>
      </c>
      <c r="D118" s="229" t="s">
        <v>150</v>
      </c>
      <c r="E118" s="198">
        <v>3</v>
      </c>
      <c r="F118" s="199" t="s">
        <v>151</v>
      </c>
      <c r="G118" s="231">
        <v>580358</v>
      </c>
      <c r="H118" s="199">
        <v>1741074</v>
      </c>
      <c r="I118" s="146" t="str">
        <f t="shared" si="5"/>
        <v>ЧУ "USM"</v>
      </c>
      <c r="J118" s="134" t="s">
        <v>257</v>
      </c>
      <c r="K118" s="135" t="s">
        <v>258</v>
      </c>
      <c r="L118" s="35" t="s">
        <v>575</v>
      </c>
      <c r="M118" s="138"/>
    </row>
    <row r="119" spans="1:13" s="137" customFormat="1" ht="37.5" customHeight="1" x14ac:dyDescent="0.25">
      <c r="A119" s="136">
        <v>16</v>
      </c>
      <c r="B119" s="212" t="s">
        <v>142</v>
      </c>
      <c r="C119" s="213" t="s">
        <v>141</v>
      </c>
      <c r="D119" s="211" t="s">
        <v>239</v>
      </c>
      <c r="E119" s="200">
        <v>2</v>
      </c>
      <c r="F119" s="201" t="s">
        <v>240</v>
      </c>
      <c r="G119" s="202">
        <v>1606</v>
      </c>
      <c r="H119" s="203">
        <v>3212</v>
      </c>
      <c r="I119" s="146" t="str">
        <f t="shared" si="5"/>
        <v>ЧУ "USM"</v>
      </c>
      <c r="J119" s="134" t="s">
        <v>257</v>
      </c>
      <c r="K119" s="135" t="s">
        <v>258</v>
      </c>
      <c r="L119" s="35" t="s">
        <v>259</v>
      </c>
      <c r="M119" s="138"/>
    </row>
    <row r="120" spans="1:13" s="137" customFormat="1" ht="37.5" customHeight="1" x14ac:dyDescent="0.2">
      <c r="A120" s="136">
        <v>17</v>
      </c>
      <c r="B120" s="214" t="s">
        <v>143</v>
      </c>
      <c r="C120" s="215" t="s">
        <v>141</v>
      </c>
      <c r="D120" s="211" t="s">
        <v>241</v>
      </c>
      <c r="E120" s="204">
        <v>3</v>
      </c>
      <c r="F120" s="204" t="s">
        <v>240</v>
      </c>
      <c r="G120" s="205">
        <v>2639</v>
      </c>
      <c r="H120" s="206">
        <v>7917</v>
      </c>
      <c r="I120" s="146" t="str">
        <f t="shared" si="5"/>
        <v>ЧУ "USM"</v>
      </c>
      <c r="J120" s="134" t="s">
        <v>257</v>
      </c>
      <c r="K120" s="135" t="s">
        <v>258</v>
      </c>
      <c r="L120" s="35" t="s">
        <v>259</v>
      </c>
      <c r="M120" s="138"/>
    </row>
    <row r="121" spans="1:13" s="137" customFormat="1" ht="37.5" customHeight="1" x14ac:dyDescent="0.2">
      <c r="A121" s="136">
        <v>18</v>
      </c>
      <c r="B121" s="216" t="s">
        <v>144</v>
      </c>
      <c r="C121" s="210" t="s">
        <v>141</v>
      </c>
      <c r="D121" s="211" t="s">
        <v>241</v>
      </c>
      <c r="E121" s="206">
        <v>3</v>
      </c>
      <c r="F121" s="204" t="s">
        <v>240</v>
      </c>
      <c r="G121" s="205">
        <v>2991</v>
      </c>
      <c r="H121" s="206">
        <v>8973</v>
      </c>
      <c r="I121" s="146" t="str">
        <f t="shared" si="5"/>
        <v>ЧУ "USM"</v>
      </c>
      <c r="J121" s="134" t="s">
        <v>257</v>
      </c>
      <c r="K121" s="135" t="s">
        <v>258</v>
      </c>
      <c r="L121" s="35" t="s">
        <v>259</v>
      </c>
      <c r="M121" s="138"/>
    </row>
    <row r="122" spans="1:13" s="137" customFormat="1" ht="37.5" customHeight="1" x14ac:dyDescent="0.2">
      <c r="A122" s="136">
        <v>19</v>
      </c>
      <c r="B122" s="216" t="s">
        <v>145</v>
      </c>
      <c r="C122" s="210" t="s">
        <v>141</v>
      </c>
      <c r="D122" s="211" t="s">
        <v>242</v>
      </c>
      <c r="E122" s="197">
        <v>2</v>
      </c>
      <c r="F122" s="196" t="s">
        <v>240</v>
      </c>
      <c r="G122" s="196">
        <v>3950</v>
      </c>
      <c r="H122" s="197">
        <v>7900</v>
      </c>
      <c r="I122" s="146" t="str">
        <f t="shared" si="5"/>
        <v>ЧУ "USM"</v>
      </c>
      <c r="J122" s="134" t="s">
        <v>257</v>
      </c>
      <c r="K122" s="135" t="s">
        <v>258</v>
      </c>
      <c r="L122" s="35" t="s">
        <v>259</v>
      </c>
      <c r="M122" s="138"/>
    </row>
    <row r="123" spans="1:13" s="137" customFormat="1" ht="37.5" customHeight="1" x14ac:dyDescent="0.25">
      <c r="A123" s="136">
        <v>20</v>
      </c>
      <c r="B123" s="217" t="s">
        <v>146</v>
      </c>
      <c r="C123" s="210" t="s">
        <v>141</v>
      </c>
      <c r="D123" s="211" t="s">
        <v>150</v>
      </c>
      <c r="E123" s="197">
        <v>5</v>
      </c>
      <c r="F123" s="196" t="s">
        <v>151</v>
      </c>
      <c r="G123" s="196">
        <v>1000</v>
      </c>
      <c r="H123" s="197">
        <v>5000</v>
      </c>
      <c r="I123" s="146" t="str">
        <f t="shared" si="5"/>
        <v>ЧУ "USM"</v>
      </c>
      <c r="J123" s="134" t="s">
        <v>257</v>
      </c>
      <c r="K123" s="135" t="s">
        <v>258</v>
      </c>
      <c r="L123" s="35" t="s">
        <v>259</v>
      </c>
      <c r="M123" s="138"/>
    </row>
    <row r="124" spans="1:13" s="137" customFormat="1" ht="37.5" customHeight="1" x14ac:dyDescent="0.25">
      <c r="A124" s="136">
        <v>21</v>
      </c>
      <c r="B124" s="217" t="s">
        <v>147</v>
      </c>
      <c r="C124" s="210" t="s">
        <v>141</v>
      </c>
      <c r="D124" s="211" t="s">
        <v>150</v>
      </c>
      <c r="E124" s="197">
        <v>100</v>
      </c>
      <c r="F124" s="196" t="s">
        <v>151</v>
      </c>
      <c r="G124" s="196">
        <v>180</v>
      </c>
      <c r="H124" s="197">
        <v>18000</v>
      </c>
      <c r="I124" s="146" t="str">
        <f t="shared" si="5"/>
        <v>ЧУ "USM"</v>
      </c>
      <c r="J124" s="134" t="s">
        <v>257</v>
      </c>
      <c r="K124" s="135" t="s">
        <v>258</v>
      </c>
      <c r="L124" s="35" t="s">
        <v>259</v>
      </c>
      <c r="M124" s="138"/>
    </row>
    <row r="125" spans="1:13" s="137" customFormat="1" ht="37.5" customHeight="1" x14ac:dyDescent="0.25">
      <c r="A125" s="136">
        <v>22</v>
      </c>
      <c r="B125" s="217" t="s">
        <v>148</v>
      </c>
      <c r="C125" s="210" t="s">
        <v>141</v>
      </c>
      <c r="D125" s="211" t="s">
        <v>150</v>
      </c>
      <c r="E125" s="197">
        <v>5</v>
      </c>
      <c r="F125" s="196" t="s">
        <v>151</v>
      </c>
      <c r="G125" s="196">
        <v>100</v>
      </c>
      <c r="H125" s="197">
        <v>500</v>
      </c>
      <c r="I125" s="146" t="str">
        <f t="shared" si="5"/>
        <v>ЧУ "USM"</v>
      </c>
      <c r="J125" s="134" t="s">
        <v>257</v>
      </c>
      <c r="K125" s="135" t="s">
        <v>258</v>
      </c>
      <c r="L125" s="35" t="s">
        <v>259</v>
      </c>
      <c r="M125" s="138"/>
    </row>
    <row r="126" spans="1:13" s="137" customFormat="1" ht="37.5" customHeight="1" x14ac:dyDescent="0.25">
      <c r="A126" s="136">
        <v>23</v>
      </c>
      <c r="B126" s="217" t="s">
        <v>149</v>
      </c>
      <c r="C126" s="210" t="s">
        <v>141</v>
      </c>
      <c r="D126" s="211" t="s">
        <v>150</v>
      </c>
      <c r="E126" s="197">
        <v>12</v>
      </c>
      <c r="F126" s="196" t="s">
        <v>151</v>
      </c>
      <c r="G126" s="196">
        <v>4000</v>
      </c>
      <c r="H126" s="197">
        <v>48000</v>
      </c>
      <c r="I126" s="146" t="str">
        <f t="shared" si="5"/>
        <v>ЧУ "USM"</v>
      </c>
      <c r="J126" s="134" t="s">
        <v>257</v>
      </c>
      <c r="K126" s="135" t="s">
        <v>258</v>
      </c>
      <c r="L126" s="35" t="s">
        <v>259</v>
      </c>
      <c r="M126" s="138"/>
    </row>
    <row r="127" spans="1:13" s="137" customFormat="1" ht="37.5" customHeight="1" x14ac:dyDescent="0.25">
      <c r="A127" s="136">
        <v>24</v>
      </c>
      <c r="B127" s="212" t="s">
        <v>157</v>
      </c>
      <c r="C127" s="210" t="s">
        <v>141</v>
      </c>
      <c r="D127" s="211" t="s">
        <v>150</v>
      </c>
      <c r="E127" s="207">
        <v>20</v>
      </c>
      <c r="F127" s="196" t="s">
        <v>151</v>
      </c>
      <c r="G127" s="208">
        <v>30000</v>
      </c>
      <c r="H127" s="208">
        <v>600000</v>
      </c>
      <c r="I127" s="146" t="str">
        <f t="shared" si="5"/>
        <v>ЧУ "USM"</v>
      </c>
      <c r="J127" s="134" t="s">
        <v>262</v>
      </c>
      <c r="K127" s="135" t="s">
        <v>71</v>
      </c>
      <c r="L127" s="35" t="s">
        <v>264</v>
      </c>
      <c r="M127" s="138"/>
    </row>
    <row r="128" spans="1:13" s="137" customFormat="1" ht="37.5" customHeight="1" x14ac:dyDescent="0.25">
      <c r="A128" s="136">
        <v>25</v>
      </c>
      <c r="B128" s="212" t="s">
        <v>158</v>
      </c>
      <c r="C128" s="213" t="s">
        <v>141</v>
      </c>
      <c r="D128" s="211" t="s">
        <v>150</v>
      </c>
      <c r="E128" s="207">
        <v>20</v>
      </c>
      <c r="F128" s="196" t="s">
        <v>151</v>
      </c>
      <c r="G128" s="208">
        <v>30000</v>
      </c>
      <c r="H128" s="208">
        <v>600000</v>
      </c>
      <c r="I128" s="146" t="str">
        <f t="shared" si="5"/>
        <v>ЧУ "USM"</v>
      </c>
      <c r="J128" s="134" t="s">
        <v>262</v>
      </c>
      <c r="K128" s="135" t="s">
        <v>71</v>
      </c>
      <c r="L128" s="35" t="s">
        <v>264</v>
      </c>
      <c r="M128" s="138"/>
    </row>
    <row r="129" spans="1:13" s="137" customFormat="1" ht="37.5" customHeight="1" x14ac:dyDescent="0.25">
      <c r="A129" s="136">
        <v>26</v>
      </c>
      <c r="B129" s="212" t="s">
        <v>159</v>
      </c>
      <c r="C129" s="215" t="s">
        <v>141</v>
      </c>
      <c r="D129" s="211" t="s">
        <v>150</v>
      </c>
      <c r="E129" s="207">
        <v>20</v>
      </c>
      <c r="F129" s="196" t="s">
        <v>151</v>
      </c>
      <c r="G129" s="208">
        <v>30000</v>
      </c>
      <c r="H129" s="208">
        <v>600000</v>
      </c>
      <c r="I129" s="146" t="str">
        <f t="shared" si="5"/>
        <v>ЧУ "USM"</v>
      </c>
      <c r="J129" s="134" t="s">
        <v>262</v>
      </c>
      <c r="K129" s="135" t="s">
        <v>71</v>
      </c>
      <c r="L129" s="35" t="s">
        <v>264</v>
      </c>
      <c r="M129" s="138"/>
    </row>
    <row r="130" spans="1:13" s="137" customFormat="1" ht="37.5" customHeight="1" x14ac:dyDescent="0.25">
      <c r="A130" s="136">
        <v>27</v>
      </c>
      <c r="B130" s="212" t="s">
        <v>160</v>
      </c>
      <c r="C130" s="210" t="s">
        <v>141</v>
      </c>
      <c r="D130" s="211" t="s">
        <v>150</v>
      </c>
      <c r="E130" s="207">
        <v>40</v>
      </c>
      <c r="F130" s="196" t="s">
        <v>151</v>
      </c>
      <c r="G130" s="208">
        <v>30000</v>
      </c>
      <c r="H130" s="208">
        <v>1200000</v>
      </c>
      <c r="I130" s="146" t="str">
        <f t="shared" si="5"/>
        <v>ЧУ "USM"</v>
      </c>
      <c r="J130" s="134" t="s">
        <v>262</v>
      </c>
      <c r="K130" s="135" t="s">
        <v>71</v>
      </c>
      <c r="L130" s="35" t="s">
        <v>264</v>
      </c>
      <c r="M130" s="138"/>
    </row>
    <row r="131" spans="1:13" s="137" customFormat="1" ht="37.5" customHeight="1" x14ac:dyDescent="0.25">
      <c r="A131" s="136">
        <v>28</v>
      </c>
      <c r="B131" s="212" t="s">
        <v>161</v>
      </c>
      <c r="C131" s="210" t="s">
        <v>141</v>
      </c>
      <c r="D131" s="211" t="s">
        <v>150</v>
      </c>
      <c r="E131" s="207">
        <v>6</v>
      </c>
      <c r="F131" s="196" t="s">
        <v>151</v>
      </c>
      <c r="G131" s="208">
        <v>5000</v>
      </c>
      <c r="H131" s="208">
        <v>30000</v>
      </c>
      <c r="I131" s="146" t="str">
        <f t="shared" si="5"/>
        <v>ЧУ "USM"</v>
      </c>
      <c r="J131" s="134" t="s">
        <v>262</v>
      </c>
      <c r="K131" s="135" t="s">
        <v>71</v>
      </c>
      <c r="L131" s="35" t="s">
        <v>264</v>
      </c>
      <c r="M131" s="138"/>
    </row>
    <row r="132" spans="1:13" s="137" customFormat="1" ht="37.5" customHeight="1" x14ac:dyDescent="0.25">
      <c r="A132" s="136">
        <v>29</v>
      </c>
      <c r="B132" s="212" t="s">
        <v>162</v>
      </c>
      <c r="C132" s="210" t="s">
        <v>141</v>
      </c>
      <c r="D132" s="211" t="s">
        <v>278</v>
      </c>
      <c r="E132" s="207">
        <v>50</v>
      </c>
      <c r="F132" s="196" t="s">
        <v>151</v>
      </c>
      <c r="G132" s="208">
        <v>2000</v>
      </c>
      <c r="H132" s="208">
        <v>100000</v>
      </c>
      <c r="I132" s="146" t="str">
        <f t="shared" si="5"/>
        <v>ЧУ "USM"</v>
      </c>
      <c r="J132" s="134" t="s">
        <v>262</v>
      </c>
      <c r="K132" s="135" t="s">
        <v>71</v>
      </c>
      <c r="L132" s="35" t="s">
        <v>264</v>
      </c>
      <c r="M132" s="138"/>
    </row>
    <row r="133" spans="1:13" s="137" customFormat="1" ht="37.5" customHeight="1" x14ac:dyDescent="0.25">
      <c r="A133" s="136">
        <v>30</v>
      </c>
      <c r="B133" s="212" t="s">
        <v>163</v>
      </c>
      <c r="C133" s="210" t="s">
        <v>141</v>
      </c>
      <c r="D133" s="211" t="s">
        <v>150</v>
      </c>
      <c r="E133" s="207">
        <v>10</v>
      </c>
      <c r="F133" s="196" t="s">
        <v>151</v>
      </c>
      <c r="G133" s="208">
        <v>45000</v>
      </c>
      <c r="H133" s="208">
        <v>450000</v>
      </c>
      <c r="I133" s="146" t="str">
        <f t="shared" si="5"/>
        <v>ЧУ "USM"</v>
      </c>
      <c r="J133" s="134" t="s">
        <v>262</v>
      </c>
      <c r="K133" s="135" t="s">
        <v>71</v>
      </c>
      <c r="L133" s="35" t="s">
        <v>264</v>
      </c>
      <c r="M133" s="138"/>
    </row>
    <row r="134" spans="1:13" s="137" customFormat="1" ht="37.5" customHeight="1" x14ac:dyDescent="0.25">
      <c r="A134" s="136">
        <v>31</v>
      </c>
      <c r="B134" s="212" t="s">
        <v>164</v>
      </c>
      <c r="C134" s="210" t="s">
        <v>141</v>
      </c>
      <c r="D134" s="211" t="s">
        <v>150</v>
      </c>
      <c r="E134" s="207">
        <v>10</v>
      </c>
      <c r="F134" s="196" t="s">
        <v>151</v>
      </c>
      <c r="G134" s="208">
        <v>45000</v>
      </c>
      <c r="H134" s="208">
        <v>450000</v>
      </c>
      <c r="I134" s="146" t="str">
        <f t="shared" si="5"/>
        <v>ЧУ "USM"</v>
      </c>
      <c r="J134" s="134" t="s">
        <v>262</v>
      </c>
      <c r="K134" s="135" t="s">
        <v>71</v>
      </c>
      <c r="L134" s="35" t="s">
        <v>264</v>
      </c>
      <c r="M134" s="138"/>
    </row>
    <row r="135" spans="1:13" s="137" customFormat="1" ht="37.5" customHeight="1" x14ac:dyDescent="0.25">
      <c r="A135" s="136">
        <v>32</v>
      </c>
      <c r="B135" s="212" t="s">
        <v>165</v>
      </c>
      <c r="C135" s="210" t="s">
        <v>141</v>
      </c>
      <c r="D135" s="211" t="s">
        <v>150</v>
      </c>
      <c r="E135" s="207">
        <v>10</v>
      </c>
      <c r="F135" s="196" t="s">
        <v>151</v>
      </c>
      <c r="G135" s="208">
        <v>45000</v>
      </c>
      <c r="H135" s="208">
        <v>450000</v>
      </c>
      <c r="I135" s="146" t="str">
        <f t="shared" si="5"/>
        <v>ЧУ "USM"</v>
      </c>
      <c r="J135" s="134" t="s">
        <v>262</v>
      </c>
      <c r="K135" s="135" t="s">
        <v>71</v>
      </c>
      <c r="L135" s="35" t="s">
        <v>264</v>
      </c>
      <c r="M135" s="138"/>
    </row>
    <row r="136" spans="1:13" s="137" customFormat="1" ht="37.5" customHeight="1" x14ac:dyDescent="0.25">
      <c r="A136" s="136">
        <v>33</v>
      </c>
      <c r="B136" s="212" t="s">
        <v>166</v>
      </c>
      <c r="C136" s="210" t="s">
        <v>141</v>
      </c>
      <c r="D136" s="211" t="s">
        <v>150</v>
      </c>
      <c r="E136" s="207">
        <v>10</v>
      </c>
      <c r="F136" s="196" t="s">
        <v>151</v>
      </c>
      <c r="G136" s="208">
        <v>45000</v>
      </c>
      <c r="H136" s="208">
        <v>450000</v>
      </c>
      <c r="I136" s="146" t="str">
        <f t="shared" ref="I136:I167" si="8">$I$308</f>
        <v>ЧУ "USM"</v>
      </c>
      <c r="J136" s="134" t="s">
        <v>262</v>
      </c>
      <c r="K136" s="135" t="s">
        <v>71</v>
      </c>
      <c r="L136" s="35" t="s">
        <v>264</v>
      </c>
      <c r="M136" s="138"/>
    </row>
    <row r="137" spans="1:13" s="137" customFormat="1" ht="37.5" customHeight="1" x14ac:dyDescent="0.25">
      <c r="A137" s="136">
        <v>34</v>
      </c>
      <c r="B137" s="212" t="s">
        <v>167</v>
      </c>
      <c r="C137" s="210" t="s">
        <v>141</v>
      </c>
      <c r="D137" s="211" t="s">
        <v>150</v>
      </c>
      <c r="E137" s="207">
        <v>8</v>
      </c>
      <c r="F137" s="196" t="s">
        <v>151</v>
      </c>
      <c r="G137" s="208">
        <v>45000</v>
      </c>
      <c r="H137" s="208">
        <v>360000</v>
      </c>
      <c r="I137" s="146" t="str">
        <f t="shared" si="8"/>
        <v>ЧУ "USM"</v>
      </c>
      <c r="J137" s="134" t="s">
        <v>262</v>
      </c>
      <c r="K137" s="135" t="s">
        <v>71</v>
      </c>
      <c r="L137" s="35" t="s">
        <v>264</v>
      </c>
      <c r="M137" s="138"/>
    </row>
    <row r="138" spans="1:13" s="137" customFormat="1" ht="37.5" customHeight="1" x14ac:dyDescent="0.25">
      <c r="A138" s="136">
        <v>35</v>
      </c>
      <c r="B138" s="212" t="s">
        <v>168</v>
      </c>
      <c r="C138" s="210" t="s">
        <v>141</v>
      </c>
      <c r="D138" s="211" t="s">
        <v>150</v>
      </c>
      <c r="E138" s="207">
        <v>10</v>
      </c>
      <c r="F138" s="196" t="s">
        <v>151</v>
      </c>
      <c r="G138" s="208">
        <v>75000</v>
      </c>
      <c r="H138" s="208">
        <v>750000</v>
      </c>
      <c r="I138" s="146" t="str">
        <f t="shared" si="8"/>
        <v>ЧУ "USM"</v>
      </c>
      <c r="J138" s="134" t="s">
        <v>262</v>
      </c>
      <c r="K138" s="135" t="s">
        <v>71</v>
      </c>
      <c r="L138" s="35" t="s">
        <v>264</v>
      </c>
      <c r="M138" s="138"/>
    </row>
    <row r="139" spans="1:13" s="137" customFormat="1" ht="37.5" customHeight="1" x14ac:dyDescent="0.25">
      <c r="A139" s="136">
        <v>36</v>
      </c>
      <c r="B139" s="212" t="s">
        <v>169</v>
      </c>
      <c r="C139" s="210" t="s">
        <v>141</v>
      </c>
      <c r="D139" s="211" t="s">
        <v>150</v>
      </c>
      <c r="E139" s="207">
        <v>10</v>
      </c>
      <c r="F139" s="196" t="s">
        <v>151</v>
      </c>
      <c r="G139" s="208">
        <v>75000</v>
      </c>
      <c r="H139" s="208">
        <v>750000</v>
      </c>
      <c r="I139" s="146" t="str">
        <f t="shared" si="8"/>
        <v>ЧУ "USM"</v>
      </c>
      <c r="J139" s="134" t="s">
        <v>262</v>
      </c>
      <c r="K139" s="135" t="s">
        <v>71</v>
      </c>
      <c r="L139" s="35" t="s">
        <v>264</v>
      </c>
      <c r="M139" s="138"/>
    </row>
    <row r="140" spans="1:13" s="137" customFormat="1" ht="37.5" customHeight="1" x14ac:dyDescent="0.25">
      <c r="A140" s="136">
        <v>37</v>
      </c>
      <c r="B140" s="212" t="s">
        <v>170</v>
      </c>
      <c r="C140" s="210" t="s">
        <v>141</v>
      </c>
      <c r="D140" s="211" t="s">
        <v>150</v>
      </c>
      <c r="E140" s="207">
        <v>200</v>
      </c>
      <c r="F140" s="196" t="s">
        <v>151</v>
      </c>
      <c r="G140" s="208">
        <v>3000</v>
      </c>
      <c r="H140" s="208">
        <v>600000</v>
      </c>
      <c r="I140" s="146" t="str">
        <f t="shared" si="8"/>
        <v>ЧУ "USM"</v>
      </c>
      <c r="J140" s="134" t="s">
        <v>262</v>
      </c>
      <c r="K140" s="135" t="s">
        <v>71</v>
      </c>
      <c r="L140" s="35" t="s">
        <v>264</v>
      </c>
      <c r="M140" s="138"/>
    </row>
    <row r="141" spans="1:13" s="137" customFormat="1" ht="51" customHeight="1" x14ac:dyDescent="0.25">
      <c r="A141" s="136">
        <v>38</v>
      </c>
      <c r="B141" s="212" t="s">
        <v>173</v>
      </c>
      <c r="C141" s="210" t="s">
        <v>141</v>
      </c>
      <c r="D141" s="211" t="s">
        <v>150</v>
      </c>
      <c r="E141" s="207">
        <v>1</v>
      </c>
      <c r="F141" s="196" t="s">
        <v>151</v>
      </c>
      <c r="G141" s="208">
        <v>7373217</v>
      </c>
      <c r="H141" s="208">
        <f>E141*G141</f>
        <v>7373217</v>
      </c>
      <c r="I141" s="146" t="str">
        <f t="shared" si="8"/>
        <v>ЧУ "USM"</v>
      </c>
      <c r="J141" s="134" t="s">
        <v>262</v>
      </c>
      <c r="K141" s="135">
        <v>43617</v>
      </c>
      <c r="L141" s="35" t="s">
        <v>639</v>
      </c>
      <c r="M141" s="138"/>
    </row>
    <row r="142" spans="1:13" s="137" customFormat="1" ht="37.5" customHeight="1" x14ac:dyDescent="0.25">
      <c r="A142" s="136">
        <v>39</v>
      </c>
      <c r="B142" s="212" t="s">
        <v>174</v>
      </c>
      <c r="C142" s="213" t="s">
        <v>141</v>
      </c>
      <c r="D142" s="211" t="s">
        <v>150</v>
      </c>
      <c r="E142" s="207">
        <v>600</v>
      </c>
      <c r="F142" s="196" t="s">
        <v>109</v>
      </c>
      <c r="G142" s="208">
        <v>12500</v>
      </c>
      <c r="H142" s="208">
        <v>7500000</v>
      </c>
      <c r="I142" s="146" t="str">
        <f t="shared" si="8"/>
        <v>ЧУ "USM"</v>
      </c>
      <c r="J142" s="134" t="s">
        <v>262</v>
      </c>
      <c r="K142" s="135" t="s">
        <v>71</v>
      </c>
      <c r="L142" s="35" t="s">
        <v>264</v>
      </c>
      <c r="M142" s="138"/>
    </row>
    <row r="143" spans="1:13" s="137" customFormat="1" ht="37.5" customHeight="1" x14ac:dyDescent="0.25">
      <c r="A143" s="136">
        <v>40</v>
      </c>
      <c r="B143" s="212" t="s">
        <v>175</v>
      </c>
      <c r="C143" s="215" t="s">
        <v>141</v>
      </c>
      <c r="D143" s="211" t="s">
        <v>150</v>
      </c>
      <c r="E143" s="208">
        <v>1200</v>
      </c>
      <c r="F143" s="196" t="s">
        <v>151</v>
      </c>
      <c r="G143" s="208">
        <v>1350</v>
      </c>
      <c r="H143" s="208">
        <v>1620000</v>
      </c>
      <c r="I143" s="146" t="str">
        <f t="shared" si="8"/>
        <v>ЧУ "USM"</v>
      </c>
      <c r="J143" s="134" t="s">
        <v>262</v>
      </c>
      <c r="K143" s="135" t="s">
        <v>71</v>
      </c>
      <c r="L143" s="35" t="s">
        <v>264</v>
      </c>
      <c r="M143" s="138"/>
    </row>
    <row r="144" spans="1:13" s="137" customFormat="1" ht="37.5" customHeight="1" x14ac:dyDescent="0.25">
      <c r="A144" s="136">
        <v>41</v>
      </c>
      <c r="B144" s="212" t="s">
        <v>176</v>
      </c>
      <c r="C144" s="210" t="s">
        <v>141</v>
      </c>
      <c r="D144" s="211" t="s">
        <v>150</v>
      </c>
      <c r="E144" s="207">
        <v>5</v>
      </c>
      <c r="F144" s="196" t="s">
        <v>151</v>
      </c>
      <c r="G144" s="208">
        <v>425000</v>
      </c>
      <c r="H144" s="208">
        <v>2125000</v>
      </c>
      <c r="I144" s="146" t="str">
        <f t="shared" si="8"/>
        <v>ЧУ "USM"</v>
      </c>
      <c r="J144" s="134" t="s">
        <v>262</v>
      </c>
      <c r="K144" s="135" t="s">
        <v>71</v>
      </c>
      <c r="L144" s="35" t="s">
        <v>264</v>
      </c>
      <c r="M144" s="138"/>
    </row>
    <row r="145" spans="1:13" s="137" customFormat="1" ht="37.5" customHeight="1" x14ac:dyDescent="0.25">
      <c r="A145" s="136">
        <v>42</v>
      </c>
      <c r="B145" s="212" t="s">
        <v>177</v>
      </c>
      <c r="C145" s="210" t="s">
        <v>141</v>
      </c>
      <c r="D145" s="211" t="s">
        <v>150</v>
      </c>
      <c r="E145" s="207">
        <v>1</v>
      </c>
      <c r="F145" s="196" t="s">
        <v>151</v>
      </c>
      <c r="G145" s="208">
        <v>467000</v>
      </c>
      <c r="H145" s="208">
        <v>467000</v>
      </c>
      <c r="I145" s="146" t="str">
        <f t="shared" si="8"/>
        <v>ЧУ "USM"</v>
      </c>
      <c r="J145" s="134" t="s">
        <v>262</v>
      </c>
      <c r="K145" s="135" t="s">
        <v>71</v>
      </c>
      <c r="L145" s="35" t="s">
        <v>264</v>
      </c>
      <c r="M145" s="138"/>
    </row>
    <row r="146" spans="1:13" s="137" customFormat="1" ht="37.5" customHeight="1" x14ac:dyDescent="0.25">
      <c r="A146" s="136">
        <v>43</v>
      </c>
      <c r="B146" s="212" t="s">
        <v>178</v>
      </c>
      <c r="C146" s="210" t="s">
        <v>141</v>
      </c>
      <c r="D146" s="211" t="s">
        <v>150</v>
      </c>
      <c r="E146" s="207">
        <v>20</v>
      </c>
      <c r="F146" s="196" t="s">
        <v>109</v>
      </c>
      <c r="G146" s="208">
        <v>20000</v>
      </c>
      <c r="H146" s="208">
        <v>400000</v>
      </c>
      <c r="I146" s="146" t="str">
        <f t="shared" si="8"/>
        <v>ЧУ "USM"</v>
      </c>
      <c r="J146" s="134" t="s">
        <v>262</v>
      </c>
      <c r="K146" s="135" t="s">
        <v>71</v>
      </c>
      <c r="L146" s="35" t="s">
        <v>264</v>
      </c>
      <c r="M146" s="138"/>
    </row>
    <row r="147" spans="1:13" s="137" customFormat="1" ht="37.5" customHeight="1" x14ac:dyDescent="0.25">
      <c r="A147" s="136">
        <v>44</v>
      </c>
      <c r="B147" s="212" t="s">
        <v>179</v>
      </c>
      <c r="C147" s="210" t="s">
        <v>141</v>
      </c>
      <c r="D147" s="211" t="s">
        <v>150</v>
      </c>
      <c r="E147" s="207">
        <v>20</v>
      </c>
      <c r="F147" s="196" t="s">
        <v>109</v>
      </c>
      <c r="G147" s="208">
        <v>20000</v>
      </c>
      <c r="H147" s="208">
        <v>400000</v>
      </c>
      <c r="I147" s="146" t="str">
        <f t="shared" si="8"/>
        <v>ЧУ "USM"</v>
      </c>
      <c r="J147" s="134" t="s">
        <v>262</v>
      </c>
      <c r="K147" s="135" t="s">
        <v>71</v>
      </c>
      <c r="L147" s="35" t="s">
        <v>264</v>
      </c>
      <c r="M147" s="138"/>
    </row>
    <row r="148" spans="1:13" s="137" customFormat="1" ht="37.5" customHeight="1" x14ac:dyDescent="0.25">
      <c r="A148" s="136">
        <v>45</v>
      </c>
      <c r="B148" s="212" t="s">
        <v>180</v>
      </c>
      <c r="C148" s="210" t="s">
        <v>141</v>
      </c>
      <c r="D148" s="211" t="s">
        <v>150</v>
      </c>
      <c r="E148" s="207">
        <v>20</v>
      </c>
      <c r="F148" s="196" t="s">
        <v>109</v>
      </c>
      <c r="G148" s="208">
        <v>20000</v>
      </c>
      <c r="H148" s="208">
        <v>400000</v>
      </c>
      <c r="I148" s="146" t="str">
        <f t="shared" si="8"/>
        <v>ЧУ "USM"</v>
      </c>
      <c r="J148" s="134" t="s">
        <v>262</v>
      </c>
      <c r="K148" s="135" t="s">
        <v>71</v>
      </c>
      <c r="L148" s="35" t="s">
        <v>264</v>
      </c>
      <c r="M148" s="138"/>
    </row>
    <row r="149" spans="1:13" s="137" customFormat="1" ht="37.5" customHeight="1" x14ac:dyDescent="0.25">
      <c r="A149" s="136">
        <v>46</v>
      </c>
      <c r="B149" s="212" t="s">
        <v>181</v>
      </c>
      <c r="C149" s="210" t="s">
        <v>141</v>
      </c>
      <c r="D149" s="211" t="s">
        <v>150</v>
      </c>
      <c r="E149" s="207">
        <v>20</v>
      </c>
      <c r="F149" s="196" t="s">
        <v>109</v>
      </c>
      <c r="G149" s="208">
        <v>20000</v>
      </c>
      <c r="H149" s="208">
        <v>400000</v>
      </c>
      <c r="I149" s="146" t="str">
        <f t="shared" si="8"/>
        <v>ЧУ "USM"</v>
      </c>
      <c r="J149" s="134" t="s">
        <v>262</v>
      </c>
      <c r="K149" s="135" t="s">
        <v>71</v>
      </c>
      <c r="L149" s="35" t="s">
        <v>264</v>
      </c>
      <c r="M149" s="138"/>
    </row>
    <row r="150" spans="1:13" s="137" customFormat="1" ht="37.5" customHeight="1" x14ac:dyDescent="0.25">
      <c r="A150" s="136">
        <v>47</v>
      </c>
      <c r="B150" s="212" t="s">
        <v>182</v>
      </c>
      <c r="C150" s="210" t="s">
        <v>141</v>
      </c>
      <c r="D150" s="211" t="s">
        <v>150</v>
      </c>
      <c r="E150" s="207">
        <v>20</v>
      </c>
      <c r="F150" s="196" t="s">
        <v>109</v>
      </c>
      <c r="G150" s="208">
        <v>20000</v>
      </c>
      <c r="H150" s="208">
        <v>400000</v>
      </c>
      <c r="I150" s="146" t="str">
        <f t="shared" si="8"/>
        <v>ЧУ "USM"</v>
      </c>
      <c r="J150" s="134" t="s">
        <v>262</v>
      </c>
      <c r="K150" s="135" t="s">
        <v>71</v>
      </c>
      <c r="L150" s="35" t="s">
        <v>264</v>
      </c>
      <c r="M150" s="138"/>
    </row>
    <row r="151" spans="1:13" s="137" customFormat="1" ht="37.5" customHeight="1" x14ac:dyDescent="0.25">
      <c r="A151" s="136">
        <v>48</v>
      </c>
      <c r="B151" s="212" t="s">
        <v>183</v>
      </c>
      <c r="C151" s="210" t="s">
        <v>141</v>
      </c>
      <c r="D151" s="211" t="s">
        <v>150</v>
      </c>
      <c r="E151" s="207">
        <v>20</v>
      </c>
      <c r="F151" s="196" t="s">
        <v>109</v>
      </c>
      <c r="G151" s="208">
        <v>20000</v>
      </c>
      <c r="H151" s="208">
        <v>400000</v>
      </c>
      <c r="I151" s="146" t="str">
        <f t="shared" si="8"/>
        <v>ЧУ "USM"</v>
      </c>
      <c r="J151" s="134" t="s">
        <v>262</v>
      </c>
      <c r="K151" s="135" t="s">
        <v>71</v>
      </c>
      <c r="L151" s="35" t="s">
        <v>264</v>
      </c>
      <c r="M151" s="138"/>
    </row>
    <row r="152" spans="1:13" s="137" customFormat="1" ht="37.5" customHeight="1" x14ac:dyDescent="0.25">
      <c r="A152" s="136">
        <v>49</v>
      </c>
      <c r="B152" s="212" t="s">
        <v>184</v>
      </c>
      <c r="C152" s="210" t="s">
        <v>141</v>
      </c>
      <c r="D152" s="211" t="s">
        <v>150</v>
      </c>
      <c r="E152" s="207">
        <v>150</v>
      </c>
      <c r="F152" s="196" t="s">
        <v>109</v>
      </c>
      <c r="G152" s="208">
        <v>30000</v>
      </c>
      <c r="H152" s="208">
        <v>4500000</v>
      </c>
      <c r="I152" s="146" t="str">
        <f t="shared" si="8"/>
        <v>ЧУ "USM"</v>
      </c>
      <c r="J152" s="134" t="s">
        <v>262</v>
      </c>
      <c r="K152" s="135" t="s">
        <v>71</v>
      </c>
      <c r="L152" s="35" t="s">
        <v>264</v>
      </c>
      <c r="M152" s="138"/>
    </row>
    <row r="153" spans="1:13" s="137" customFormat="1" ht="37.5" customHeight="1" x14ac:dyDescent="0.25">
      <c r="A153" s="136">
        <v>50</v>
      </c>
      <c r="B153" s="212" t="s">
        <v>185</v>
      </c>
      <c r="C153" s="210" t="s">
        <v>141</v>
      </c>
      <c r="D153" s="211" t="s">
        <v>150</v>
      </c>
      <c r="E153" s="207">
        <v>60</v>
      </c>
      <c r="F153" s="196" t="s">
        <v>109</v>
      </c>
      <c r="G153" s="208">
        <v>24000</v>
      </c>
      <c r="H153" s="208">
        <v>1440000</v>
      </c>
      <c r="I153" s="146" t="str">
        <f t="shared" si="8"/>
        <v>ЧУ "USM"</v>
      </c>
      <c r="J153" s="134" t="s">
        <v>262</v>
      </c>
      <c r="K153" s="135" t="s">
        <v>71</v>
      </c>
      <c r="L153" s="35" t="s">
        <v>264</v>
      </c>
      <c r="M153" s="138"/>
    </row>
    <row r="154" spans="1:13" s="137" customFormat="1" ht="37.5" customHeight="1" x14ac:dyDescent="0.25">
      <c r="A154" s="136">
        <v>51</v>
      </c>
      <c r="B154" s="212" t="s">
        <v>186</v>
      </c>
      <c r="C154" s="210" t="s">
        <v>141</v>
      </c>
      <c r="D154" s="211" t="s">
        <v>150</v>
      </c>
      <c r="E154" s="207">
        <v>10</v>
      </c>
      <c r="F154" s="196" t="s">
        <v>151</v>
      </c>
      <c r="G154" s="208">
        <v>7500</v>
      </c>
      <c r="H154" s="208">
        <v>75000</v>
      </c>
      <c r="I154" s="146" t="str">
        <f t="shared" si="8"/>
        <v>ЧУ "USM"</v>
      </c>
      <c r="J154" s="134" t="s">
        <v>262</v>
      </c>
      <c r="K154" s="135" t="s">
        <v>71</v>
      </c>
      <c r="L154" s="35" t="s">
        <v>264</v>
      </c>
      <c r="M154" s="138"/>
    </row>
    <row r="155" spans="1:13" s="137" customFormat="1" ht="37.5" customHeight="1" x14ac:dyDescent="0.25">
      <c r="A155" s="136">
        <v>52</v>
      </c>
      <c r="B155" s="212" t="s">
        <v>187</v>
      </c>
      <c r="C155" s="210" t="s">
        <v>141</v>
      </c>
      <c r="D155" s="211" t="s">
        <v>150</v>
      </c>
      <c r="E155" s="207">
        <v>1</v>
      </c>
      <c r="F155" s="196" t="s">
        <v>109</v>
      </c>
      <c r="G155" s="208">
        <v>52000</v>
      </c>
      <c r="H155" s="208">
        <v>52000</v>
      </c>
      <c r="I155" s="146" t="str">
        <f t="shared" si="8"/>
        <v>ЧУ "USM"</v>
      </c>
      <c r="J155" s="134" t="s">
        <v>262</v>
      </c>
      <c r="K155" s="135" t="s">
        <v>71</v>
      </c>
      <c r="L155" s="35" t="s">
        <v>264</v>
      </c>
      <c r="M155" s="138"/>
    </row>
    <row r="156" spans="1:13" s="137" customFormat="1" ht="37.5" customHeight="1" x14ac:dyDescent="0.25">
      <c r="A156" s="136">
        <v>53</v>
      </c>
      <c r="B156" s="212" t="s">
        <v>188</v>
      </c>
      <c r="C156" s="210" t="s">
        <v>141</v>
      </c>
      <c r="D156" s="211" t="s">
        <v>150</v>
      </c>
      <c r="E156" s="207">
        <v>1</v>
      </c>
      <c r="F156" s="196" t="s">
        <v>151</v>
      </c>
      <c r="G156" s="208">
        <v>13800</v>
      </c>
      <c r="H156" s="208">
        <v>13800</v>
      </c>
      <c r="I156" s="146" t="str">
        <f t="shared" si="8"/>
        <v>ЧУ "USM"</v>
      </c>
      <c r="J156" s="134" t="s">
        <v>262</v>
      </c>
      <c r="K156" s="135" t="s">
        <v>71</v>
      </c>
      <c r="L156" s="35" t="s">
        <v>264</v>
      </c>
      <c r="M156" s="138"/>
    </row>
    <row r="157" spans="1:13" s="137" customFormat="1" ht="37.5" customHeight="1" x14ac:dyDescent="0.25">
      <c r="A157" s="136">
        <v>54</v>
      </c>
      <c r="B157" s="212" t="s">
        <v>189</v>
      </c>
      <c r="C157" s="210" t="s">
        <v>141</v>
      </c>
      <c r="D157" s="211" t="s">
        <v>150</v>
      </c>
      <c r="E157" s="207">
        <v>2</v>
      </c>
      <c r="F157" s="196" t="s">
        <v>151</v>
      </c>
      <c r="G157" s="208">
        <v>50000</v>
      </c>
      <c r="H157" s="208">
        <v>100000</v>
      </c>
      <c r="I157" s="146" t="str">
        <f t="shared" si="8"/>
        <v>ЧУ "USM"</v>
      </c>
      <c r="J157" s="134" t="s">
        <v>262</v>
      </c>
      <c r="K157" s="135" t="s">
        <v>71</v>
      </c>
      <c r="L157" s="35" t="s">
        <v>264</v>
      </c>
      <c r="M157" s="138"/>
    </row>
    <row r="158" spans="1:13" s="137" customFormat="1" ht="37.5" customHeight="1" x14ac:dyDescent="0.25">
      <c r="A158" s="136">
        <v>55</v>
      </c>
      <c r="B158" s="212" t="s">
        <v>190</v>
      </c>
      <c r="C158" s="213" t="s">
        <v>243</v>
      </c>
      <c r="D158" s="211" t="s">
        <v>150</v>
      </c>
      <c r="E158" s="207">
        <v>420</v>
      </c>
      <c r="F158" s="196" t="s">
        <v>245</v>
      </c>
      <c r="G158" s="208">
        <v>580</v>
      </c>
      <c r="H158" s="208">
        <v>243600</v>
      </c>
      <c r="I158" s="146" t="str">
        <f t="shared" si="8"/>
        <v>ЧУ "USM"</v>
      </c>
      <c r="J158" s="134" t="s">
        <v>43</v>
      </c>
      <c r="K158" s="135" t="s">
        <v>110</v>
      </c>
      <c r="L158" s="35" t="s">
        <v>267</v>
      </c>
      <c r="M158" s="138"/>
    </row>
    <row r="159" spans="1:13" s="137" customFormat="1" ht="37.5" customHeight="1" x14ac:dyDescent="0.25">
      <c r="A159" s="136">
        <v>56</v>
      </c>
      <c r="B159" s="212" t="s">
        <v>191</v>
      </c>
      <c r="C159" s="213" t="s">
        <v>243</v>
      </c>
      <c r="D159" s="211" t="s">
        <v>150</v>
      </c>
      <c r="E159" s="207">
        <v>90</v>
      </c>
      <c r="F159" s="196" t="s">
        <v>245</v>
      </c>
      <c r="G159" s="208">
        <v>1900</v>
      </c>
      <c r="H159" s="208">
        <v>171000</v>
      </c>
      <c r="I159" s="146" t="str">
        <f t="shared" si="8"/>
        <v>ЧУ "USM"</v>
      </c>
      <c r="J159" s="134" t="s">
        <v>43</v>
      </c>
      <c r="K159" s="135" t="s">
        <v>110</v>
      </c>
      <c r="L159" s="35" t="s">
        <v>267</v>
      </c>
      <c r="M159" s="138"/>
    </row>
    <row r="160" spans="1:13" s="137" customFormat="1" ht="37.5" customHeight="1" x14ac:dyDescent="0.25">
      <c r="A160" s="136">
        <v>57</v>
      </c>
      <c r="B160" s="212" t="s">
        <v>192</v>
      </c>
      <c r="C160" s="213" t="s">
        <v>243</v>
      </c>
      <c r="D160" s="211" t="s">
        <v>150</v>
      </c>
      <c r="E160" s="207">
        <v>455</v>
      </c>
      <c r="F160" s="196" t="s">
        <v>245</v>
      </c>
      <c r="G160" s="208">
        <v>170</v>
      </c>
      <c r="H160" s="208">
        <v>77350</v>
      </c>
      <c r="I160" s="146" t="str">
        <f t="shared" si="8"/>
        <v>ЧУ "USM"</v>
      </c>
      <c r="J160" s="134" t="s">
        <v>43</v>
      </c>
      <c r="K160" s="135" t="s">
        <v>110</v>
      </c>
      <c r="L160" s="35" t="s">
        <v>267</v>
      </c>
      <c r="M160" s="138"/>
    </row>
    <row r="161" spans="1:13" s="137" customFormat="1" ht="37.5" customHeight="1" x14ac:dyDescent="0.25">
      <c r="A161" s="136">
        <v>58</v>
      </c>
      <c r="B161" s="212" t="s">
        <v>193</v>
      </c>
      <c r="C161" s="213" t="s">
        <v>243</v>
      </c>
      <c r="D161" s="211" t="s">
        <v>150</v>
      </c>
      <c r="E161" s="207">
        <v>520</v>
      </c>
      <c r="F161" s="196" t="s">
        <v>245</v>
      </c>
      <c r="G161" s="208">
        <v>87</v>
      </c>
      <c r="H161" s="208">
        <v>45240</v>
      </c>
      <c r="I161" s="146" t="str">
        <f t="shared" si="8"/>
        <v>ЧУ "USM"</v>
      </c>
      <c r="J161" s="134" t="s">
        <v>43</v>
      </c>
      <c r="K161" s="135" t="s">
        <v>110</v>
      </c>
      <c r="L161" s="35" t="s">
        <v>267</v>
      </c>
      <c r="M161" s="138"/>
    </row>
    <row r="162" spans="1:13" s="137" customFormat="1" ht="37.5" customHeight="1" x14ac:dyDescent="0.25">
      <c r="A162" s="136">
        <v>59</v>
      </c>
      <c r="B162" s="212" t="s">
        <v>194</v>
      </c>
      <c r="C162" s="213" t="s">
        <v>243</v>
      </c>
      <c r="D162" s="211" t="s">
        <v>150</v>
      </c>
      <c r="E162" s="207">
        <v>90</v>
      </c>
      <c r="F162" s="196" t="s">
        <v>245</v>
      </c>
      <c r="G162" s="208">
        <v>1200</v>
      </c>
      <c r="H162" s="208">
        <v>108000</v>
      </c>
      <c r="I162" s="146" t="str">
        <f t="shared" si="8"/>
        <v>ЧУ "USM"</v>
      </c>
      <c r="J162" s="134" t="s">
        <v>43</v>
      </c>
      <c r="K162" s="135" t="s">
        <v>110</v>
      </c>
      <c r="L162" s="35" t="s">
        <v>267</v>
      </c>
      <c r="M162" s="138"/>
    </row>
    <row r="163" spans="1:13" s="137" customFormat="1" ht="37.5" customHeight="1" x14ac:dyDescent="0.25">
      <c r="A163" s="136">
        <v>60</v>
      </c>
      <c r="B163" s="212" t="s">
        <v>195</v>
      </c>
      <c r="C163" s="213" t="s">
        <v>243</v>
      </c>
      <c r="D163" s="211" t="s">
        <v>150</v>
      </c>
      <c r="E163" s="207">
        <v>84</v>
      </c>
      <c r="F163" s="196" t="s">
        <v>245</v>
      </c>
      <c r="G163" s="208">
        <v>5300</v>
      </c>
      <c r="H163" s="208">
        <v>445200</v>
      </c>
      <c r="I163" s="146" t="str">
        <f t="shared" si="8"/>
        <v>ЧУ "USM"</v>
      </c>
      <c r="J163" s="134" t="s">
        <v>43</v>
      </c>
      <c r="K163" s="135" t="s">
        <v>110</v>
      </c>
      <c r="L163" s="35" t="s">
        <v>267</v>
      </c>
      <c r="M163" s="138"/>
    </row>
    <row r="164" spans="1:13" s="137" customFormat="1" ht="37.5" customHeight="1" x14ac:dyDescent="0.25">
      <c r="A164" s="136">
        <v>61</v>
      </c>
      <c r="B164" s="212" t="s">
        <v>282</v>
      </c>
      <c r="C164" s="213" t="s">
        <v>243</v>
      </c>
      <c r="D164" s="211" t="s">
        <v>150</v>
      </c>
      <c r="E164" s="207">
        <v>50</v>
      </c>
      <c r="F164" s="196" t="s">
        <v>245</v>
      </c>
      <c r="G164" s="208">
        <v>3677</v>
      </c>
      <c r="H164" s="208">
        <v>183850</v>
      </c>
      <c r="I164" s="146" t="str">
        <f t="shared" si="8"/>
        <v>ЧУ "USM"</v>
      </c>
      <c r="J164" s="134" t="s">
        <v>43</v>
      </c>
      <c r="K164" s="135" t="s">
        <v>110</v>
      </c>
      <c r="L164" s="35" t="s">
        <v>267</v>
      </c>
      <c r="M164" s="138"/>
    </row>
    <row r="165" spans="1:13" s="137" customFormat="1" ht="37.5" customHeight="1" x14ac:dyDescent="0.25">
      <c r="A165" s="136">
        <v>62</v>
      </c>
      <c r="B165" s="212" t="s">
        <v>196</v>
      </c>
      <c r="C165" s="213" t="s">
        <v>243</v>
      </c>
      <c r="D165" s="211" t="s">
        <v>150</v>
      </c>
      <c r="E165" s="207">
        <v>250</v>
      </c>
      <c r="F165" s="196" t="s">
        <v>245</v>
      </c>
      <c r="G165" s="208">
        <v>280</v>
      </c>
      <c r="H165" s="208">
        <v>70000</v>
      </c>
      <c r="I165" s="146" t="str">
        <f t="shared" si="8"/>
        <v>ЧУ "USM"</v>
      </c>
      <c r="J165" s="134" t="s">
        <v>43</v>
      </c>
      <c r="K165" s="135" t="s">
        <v>110</v>
      </c>
      <c r="L165" s="35" t="s">
        <v>267</v>
      </c>
      <c r="M165" s="138"/>
    </row>
    <row r="166" spans="1:13" s="137" customFormat="1" ht="37.5" customHeight="1" x14ac:dyDescent="0.25">
      <c r="A166" s="136">
        <v>63</v>
      </c>
      <c r="B166" s="212" t="s">
        <v>197</v>
      </c>
      <c r="C166" s="213" t="s">
        <v>243</v>
      </c>
      <c r="D166" s="211" t="s">
        <v>150</v>
      </c>
      <c r="E166" s="207">
        <v>190</v>
      </c>
      <c r="F166" s="196" t="s">
        <v>245</v>
      </c>
      <c r="G166" s="208">
        <v>2000</v>
      </c>
      <c r="H166" s="208">
        <v>380000</v>
      </c>
      <c r="I166" s="146" t="str">
        <f t="shared" si="8"/>
        <v>ЧУ "USM"</v>
      </c>
      <c r="J166" s="134" t="s">
        <v>43</v>
      </c>
      <c r="K166" s="135" t="s">
        <v>110</v>
      </c>
      <c r="L166" s="35" t="s">
        <v>267</v>
      </c>
      <c r="M166" s="138"/>
    </row>
    <row r="167" spans="1:13" s="137" customFormat="1" ht="33" customHeight="1" x14ac:dyDescent="0.25">
      <c r="A167" s="136">
        <v>64</v>
      </c>
      <c r="B167" s="212" t="s">
        <v>198</v>
      </c>
      <c r="C167" s="213" t="s">
        <v>243</v>
      </c>
      <c r="D167" s="211" t="s">
        <v>150</v>
      </c>
      <c r="E167" s="207">
        <v>100</v>
      </c>
      <c r="F167" s="196" t="s">
        <v>245</v>
      </c>
      <c r="G167" s="208">
        <v>2100</v>
      </c>
      <c r="H167" s="208">
        <v>875000</v>
      </c>
      <c r="I167" s="146" t="str">
        <f t="shared" si="8"/>
        <v>ЧУ "USM"</v>
      </c>
      <c r="J167" s="134" t="s">
        <v>43</v>
      </c>
      <c r="K167" s="135" t="s">
        <v>110</v>
      </c>
      <c r="L167" s="35" t="s">
        <v>378</v>
      </c>
      <c r="M167" s="138"/>
    </row>
    <row r="168" spans="1:13" s="137" customFormat="1" ht="31.5" customHeight="1" x14ac:dyDescent="0.25">
      <c r="A168" s="136">
        <v>65</v>
      </c>
      <c r="B168" s="212" t="s">
        <v>199</v>
      </c>
      <c r="C168" s="213" t="s">
        <v>243</v>
      </c>
      <c r="D168" s="211" t="s">
        <v>150</v>
      </c>
      <c r="E168" s="207">
        <v>200</v>
      </c>
      <c r="F168" s="196" t="s">
        <v>245</v>
      </c>
      <c r="G168" s="208">
        <v>3310</v>
      </c>
      <c r="H168" s="208">
        <v>662000</v>
      </c>
      <c r="I168" s="146" t="str">
        <f t="shared" ref="I168:I199" si="9">$I$308</f>
        <v>ЧУ "USM"</v>
      </c>
      <c r="J168" s="134" t="s">
        <v>43</v>
      </c>
      <c r="K168" s="135" t="s">
        <v>110</v>
      </c>
      <c r="L168" s="35" t="s">
        <v>378</v>
      </c>
      <c r="M168" s="138"/>
    </row>
    <row r="169" spans="1:13" s="137" customFormat="1" ht="41.25" customHeight="1" x14ac:dyDescent="0.25">
      <c r="A169" s="136">
        <v>66</v>
      </c>
      <c r="B169" s="212" t="s">
        <v>200</v>
      </c>
      <c r="C169" s="213" t="s">
        <v>243</v>
      </c>
      <c r="D169" s="211" t="s">
        <v>150</v>
      </c>
      <c r="E169" s="207"/>
      <c r="F169" s="196"/>
      <c r="G169" s="208"/>
      <c r="H169" s="208"/>
      <c r="I169" s="146" t="str">
        <f t="shared" si="9"/>
        <v>ЧУ "USM"</v>
      </c>
      <c r="J169" s="134" t="s">
        <v>43</v>
      </c>
      <c r="K169" s="135" t="s">
        <v>110</v>
      </c>
      <c r="L169" s="35" t="s">
        <v>378</v>
      </c>
      <c r="M169" s="138"/>
    </row>
    <row r="170" spans="1:13" s="137" customFormat="1" ht="34.5" customHeight="1" x14ac:dyDescent="0.25">
      <c r="A170" s="136">
        <v>67</v>
      </c>
      <c r="B170" s="212" t="s">
        <v>201</v>
      </c>
      <c r="C170" s="213" t="s">
        <v>243</v>
      </c>
      <c r="D170" s="211" t="s">
        <v>150</v>
      </c>
      <c r="E170" s="207"/>
      <c r="F170" s="196"/>
      <c r="G170" s="208"/>
      <c r="H170" s="208"/>
      <c r="I170" s="146" t="str">
        <f t="shared" si="9"/>
        <v>ЧУ "USM"</v>
      </c>
      <c r="J170" s="134" t="s">
        <v>43</v>
      </c>
      <c r="K170" s="135" t="s">
        <v>110</v>
      </c>
      <c r="L170" s="35" t="s">
        <v>378</v>
      </c>
      <c r="M170" s="138"/>
    </row>
    <row r="171" spans="1:13" s="137" customFormat="1" ht="41.25" customHeight="1" x14ac:dyDescent="0.25">
      <c r="A171" s="136">
        <v>68</v>
      </c>
      <c r="B171" s="212" t="s">
        <v>202</v>
      </c>
      <c r="C171" s="213" t="s">
        <v>243</v>
      </c>
      <c r="D171" s="211" t="s">
        <v>150</v>
      </c>
      <c r="E171" s="207"/>
      <c r="F171" s="196"/>
      <c r="G171" s="208"/>
      <c r="H171" s="208"/>
      <c r="I171" s="146" t="str">
        <f t="shared" si="9"/>
        <v>ЧУ "USM"</v>
      </c>
      <c r="J171" s="134" t="s">
        <v>43</v>
      </c>
      <c r="K171" s="135" t="s">
        <v>110</v>
      </c>
      <c r="L171" s="35" t="s">
        <v>267</v>
      </c>
      <c r="M171" s="138"/>
    </row>
    <row r="172" spans="1:13" s="137" customFormat="1" ht="27.75" customHeight="1" x14ac:dyDescent="0.25">
      <c r="A172" s="136">
        <v>69</v>
      </c>
      <c r="B172" s="212" t="s">
        <v>203</v>
      </c>
      <c r="C172" s="213" t="s">
        <v>243</v>
      </c>
      <c r="D172" s="211" t="s">
        <v>150</v>
      </c>
      <c r="E172" s="207">
        <v>100</v>
      </c>
      <c r="F172" s="196" t="s">
        <v>245</v>
      </c>
      <c r="G172" s="208">
        <v>5203</v>
      </c>
      <c r="H172" s="208">
        <v>520300</v>
      </c>
      <c r="I172" s="146" t="str">
        <f t="shared" si="9"/>
        <v>ЧУ "USM"</v>
      </c>
      <c r="J172" s="134" t="s">
        <v>43</v>
      </c>
      <c r="K172" s="135" t="s">
        <v>110</v>
      </c>
      <c r="L172" s="35" t="s">
        <v>378</v>
      </c>
      <c r="M172" s="138"/>
    </row>
    <row r="173" spans="1:13" s="137" customFormat="1" ht="24.75" customHeight="1" x14ac:dyDescent="0.25">
      <c r="A173" s="136">
        <v>70</v>
      </c>
      <c r="B173" s="212" t="s">
        <v>204</v>
      </c>
      <c r="C173" s="213" t="s">
        <v>243</v>
      </c>
      <c r="D173" s="211" t="s">
        <v>150</v>
      </c>
      <c r="E173" s="207">
        <v>100</v>
      </c>
      <c r="F173" s="196" t="s">
        <v>245</v>
      </c>
      <c r="G173" s="208">
        <v>2380</v>
      </c>
      <c r="H173" s="208">
        <v>238000</v>
      </c>
      <c r="I173" s="146" t="str">
        <f t="shared" si="9"/>
        <v>ЧУ "USM"</v>
      </c>
      <c r="J173" s="134" t="s">
        <v>43</v>
      </c>
      <c r="K173" s="135" t="s">
        <v>110</v>
      </c>
      <c r="L173" s="35" t="s">
        <v>378</v>
      </c>
      <c r="M173" s="138"/>
    </row>
    <row r="174" spans="1:13" s="137" customFormat="1" ht="35.25" customHeight="1" x14ac:dyDescent="0.25">
      <c r="A174" s="136">
        <v>71</v>
      </c>
      <c r="B174" s="212" t="s">
        <v>205</v>
      </c>
      <c r="C174" s="213" t="s">
        <v>243</v>
      </c>
      <c r="D174" s="211" t="s">
        <v>150</v>
      </c>
      <c r="E174" s="207"/>
      <c r="F174" s="196"/>
      <c r="G174" s="208"/>
      <c r="H174" s="208"/>
      <c r="I174" s="146" t="str">
        <f t="shared" si="9"/>
        <v>ЧУ "USM"</v>
      </c>
      <c r="J174" s="134" t="s">
        <v>43</v>
      </c>
      <c r="K174" s="135" t="s">
        <v>110</v>
      </c>
      <c r="L174" s="35" t="s">
        <v>378</v>
      </c>
      <c r="M174" s="138"/>
    </row>
    <row r="175" spans="1:13" s="137" customFormat="1" ht="39.75" customHeight="1" x14ac:dyDescent="0.25">
      <c r="A175" s="136">
        <v>72</v>
      </c>
      <c r="B175" s="212" t="s">
        <v>206</v>
      </c>
      <c r="C175" s="213" t="s">
        <v>243</v>
      </c>
      <c r="D175" s="211" t="s">
        <v>150</v>
      </c>
      <c r="E175" s="207">
        <v>100</v>
      </c>
      <c r="F175" s="196" t="s">
        <v>245</v>
      </c>
      <c r="G175" s="208">
        <v>3700</v>
      </c>
      <c r="H175" s="208">
        <v>370000</v>
      </c>
      <c r="I175" s="146" t="str">
        <f t="shared" si="9"/>
        <v>ЧУ "USM"</v>
      </c>
      <c r="J175" s="134" t="s">
        <v>43</v>
      </c>
      <c r="K175" s="135" t="s">
        <v>110</v>
      </c>
      <c r="L175" s="35" t="s">
        <v>378</v>
      </c>
      <c r="M175" s="138"/>
    </row>
    <row r="176" spans="1:13" s="137" customFormat="1" ht="33" customHeight="1" x14ac:dyDescent="0.25">
      <c r="A176" s="136">
        <v>73</v>
      </c>
      <c r="B176" s="212" t="s">
        <v>207</v>
      </c>
      <c r="C176" s="213" t="s">
        <v>243</v>
      </c>
      <c r="D176" s="211" t="s">
        <v>150</v>
      </c>
      <c r="E176" s="207">
        <v>400</v>
      </c>
      <c r="F176" s="196" t="s">
        <v>245</v>
      </c>
      <c r="G176" s="208">
        <v>1450</v>
      </c>
      <c r="H176" s="208">
        <v>580000</v>
      </c>
      <c r="I176" s="146" t="str">
        <f t="shared" si="9"/>
        <v>ЧУ "USM"</v>
      </c>
      <c r="J176" s="134" t="s">
        <v>43</v>
      </c>
      <c r="K176" s="135" t="s">
        <v>110</v>
      </c>
      <c r="L176" s="35" t="s">
        <v>378</v>
      </c>
      <c r="M176" s="138"/>
    </row>
    <row r="177" spans="1:13" s="137" customFormat="1" ht="37.5" customHeight="1" x14ac:dyDescent="0.25">
      <c r="A177" s="136">
        <v>74</v>
      </c>
      <c r="B177" s="212" t="s">
        <v>208</v>
      </c>
      <c r="C177" s="213" t="s">
        <v>243</v>
      </c>
      <c r="D177" s="211" t="s">
        <v>150</v>
      </c>
      <c r="E177" s="207">
        <v>1</v>
      </c>
      <c r="F177" s="196" t="s">
        <v>245</v>
      </c>
      <c r="G177" s="208">
        <v>45000</v>
      </c>
      <c r="H177" s="208">
        <v>45000</v>
      </c>
      <c r="I177" s="146" t="str">
        <f t="shared" si="9"/>
        <v>ЧУ "USM"</v>
      </c>
      <c r="J177" s="134" t="s">
        <v>43</v>
      </c>
      <c r="K177" s="135" t="s">
        <v>110</v>
      </c>
      <c r="L177" s="35" t="s">
        <v>267</v>
      </c>
      <c r="M177" s="138"/>
    </row>
    <row r="178" spans="1:13" s="137" customFormat="1" ht="37.5" customHeight="1" x14ac:dyDescent="0.25">
      <c r="A178" s="136">
        <v>75</v>
      </c>
      <c r="B178" s="212" t="s">
        <v>209</v>
      </c>
      <c r="C178" s="213" t="s">
        <v>243</v>
      </c>
      <c r="D178" s="211" t="s">
        <v>150</v>
      </c>
      <c r="E178" s="207">
        <v>2</v>
      </c>
      <c r="F178" s="196" t="s">
        <v>245</v>
      </c>
      <c r="G178" s="208">
        <v>35700</v>
      </c>
      <c r="H178" s="208">
        <v>71400</v>
      </c>
      <c r="I178" s="146" t="str">
        <f t="shared" si="9"/>
        <v>ЧУ "USM"</v>
      </c>
      <c r="J178" s="134" t="s">
        <v>43</v>
      </c>
      <c r="K178" s="135" t="s">
        <v>110</v>
      </c>
      <c r="L178" s="35" t="s">
        <v>267</v>
      </c>
      <c r="M178" s="138"/>
    </row>
    <row r="179" spans="1:13" s="137" customFormat="1" ht="38.25" customHeight="1" x14ac:dyDescent="0.25">
      <c r="A179" s="136">
        <v>76</v>
      </c>
      <c r="B179" s="212" t="s">
        <v>210</v>
      </c>
      <c r="C179" s="213" t="s">
        <v>243</v>
      </c>
      <c r="D179" s="211" t="s">
        <v>150</v>
      </c>
      <c r="E179" s="207"/>
      <c r="F179" s="196"/>
      <c r="G179" s="208"/>
      <c r="H179" s="208"/>
      <c r="I179" s="146" t="str">
        <f t="shared" si="9"/>
        <v>ЧУ "USM"</v>
      </c>
      <c r="J179" s="134" t="s">
        <v>43</v>
      </c>
      <c r="K179" s="135" t="s">
        <v>110</v>
      </c>
      <c r="L179" s="35" t="s">
        <v>378</v>
      </c>
      <c r="M179" s="138"/>
    </row>
    <row r="180" spans="1:13" s="137" customFormat="1" ht="44.25" customHeight="1" x14ac:dyDescent="0.25">
      <c r="A180" s="136">
        <v>77</v>
      </c>
      <c r="B180" s="212" t="s">
        <v>211</v>
      </c>
      <c r="C180" s="213" t="s">
        <v>243</v>
      </c>
      <c r="D180" s="211" t="s">
        <v>150</v>
      </c>
      <c r="E180" s="207">
        <v>50</v>
      </c>
      <c r="F180" s="196" t="s">
        <v>245</v>
      </c>
      <c r="G180" s="208">
        <v>5800</v>
      </c>
      <c r="H180" s="208">
        <v>290000</v>
      </c>
      <c r="I180" s="146" t="str">
        <f t="shared" si="9"/>
        <v>ЧУ "USM"</v>
      </c>
      <c r="J180" s="134" t="s">
        <v>43</v>
      </c>
      <c r="K180" s="135" t="s">
        <v>110</v>
      </c>
      <c r="L180" s="35" t="s">
        <v>378</v>
      </c>
      <c r="M180" s="138"/>
    </row>
    <row r="181" spans="1:13" s="137" customFormat="1" ht="37.5" customHeight="1" x14ac:dyDescent="0.25">
      <c r="A181" s="136">
        <v>78</v>
      </c>
      <c r="B181" s="212" t="s">
        <v>212</v>
      </c>
      <c r="C181" s="213" t="s">
        <v>243</v>
      </c>
      <c r="D181" s="211" t="s">
        <v>150</v>
      </c>
      <c r="E181" s="207">
        <v>1</v>
      </c>
      <c r="F181" s="196" t="s">
        <v>245</v>
      </c>
      <c r="G181" s="208">
        <v>184000</v>
      </c>
      <c r="H181" s="208">
        <v>184000</v>
      </c>
      <c r="I181" s="146" t="str">
        <f t="shared" si="9"/>
        <v>ЧУ "USM"</v>
      </c>
      <c r="J181" s="134" t="s">
        <v>43</v>
      </c>
      <c r="K181" s="135" t="s">
        <v>110</v>
      </c>
      <c r="L181" s="35" t="s">
        <v>267</v>
      </c>
      <c r="M181" s="138"/>
    </row>
    <row r="182" spans="1:13" s="137" customFormat="1" ht="36" customHeight="1" x14ac:dyDescent="0.25">
      <c r="A182" s="136">
        <v>79</v>
      </c>
      <c r="B182" s="212" t="s">
        <v>214</v>
      </c>
      <c r="C182" s="213" t="s">
        <v>243</v>
      </c>
      <c r="D182" s="211" t="s">
        <v>150</v>
      </c>
      <c r="E182" s="207">
        <v>1000</v>
      </c>
      <c r="F182" s="196" t="s">
        <v>245</v>
      </c>
      <c r="G182" s="208">
        <v>2000</v>
      </c>
      <c r="H182" s="208"/>
      <c r="I182" s="146" t="str">
        <f t="shared" si="9"/>
        <v>ЧУ "USM"</v>
      </c>
      <c r="J182" s="134" t="s">
        <v>43</v>
      </c>
      <c r="K182" s="135" t="s">
        <v>71</v>
      </c>
      <c r="L182" s="35" t="s">
        <v>403</v>
      </c>
      <c r="M182" s="138"/>
    </row>
    <row r="183" spans="1:13" s="137" customFormat="1" ht="41.25" customHeight="1" x14ac:dyDescent="0.25">
      <c r="A183" s="136">
        <v>80</v>
      </c>
      <c r="B183" s="212" t="s">
        <v>213</v>
      </c>
      <c r="C183" s="213" t="s">
        <v>243</v>
      </c>
      <c r="D183" s="211" t="s">
        <v>150</v>
      </c>
      <c r="E183" s="207">
        <v>1000</v>
      </c>
      <c r="F183" s="196" t="s">
        <v>245</v>
      </c>
      <c r="G183" s="208">
        <v>5000</v>
      </c>
      <c r="H183" s="208"/>
      <c r="I183" s="146" t="str">
        <f t="shared" si="9"/>
        <v>ЧУ "USM"</v>
      </c>
      <c r="J183" s="134" t="s">
        <v>43</v>
      </c>
      <c r="K183" s="135" t="s">
        <v>71</v>
      </c>
      <c r="L183" s="35" t="s">
        <v>403</v>
      </c>
      <c r="M183" s="138"/>
    </row>
    <row r="184" spans="1:13" s="137" customFormat="1" ht="45" customHeight="1" x14ac:dyDescent="0.25">
      <c r="A184" s="136">
        <v>81</v>
      </c>
      <c r="B184" s="212" t="s">
        <v>215</v>
      </c>
      <c r="C184" s="213" t="s">
        <v>243</v>
      </c>
      <c r="D184" s="211" t="s">
        <v>150</v>
      </c>
      <c r="E184" s="207">
        <v>1000</v>
      </c>
      <c r="F184" s="196" t="s">
        <v>245</v>
      </c>
      <c r="G184" s="208">
        <v>700</v>
      </c>
      <c r="H184" s="208"/>
      <c r="I184" s="146" t="str">
        <f t="shared" si="9"/>
        <v>ЧУ "USM"</v>
      </c>
      <c r="J184" s="134" t="s">
        <v>43</v>
      </c>
      <c r="K184" s="135" t="s">
        <v>71</v>
      </c>
      <c r="L184" s="35" t="s">
        <v>403</v>
      </c>
      <c r="M184" s="138"/>
    </row>
    <row r="185" spans="1:13" s="137" customFormat="1" ht="42" customHeight="1" x14ac:dyDescent="0.25">
      <c r="A185" s="136">
        <v>82</v>
      </c>
      <c r="B185" s="212" t="s">
        <v>216</v>
      </c>
      <c r="C185" s="213" t="s">
        <v>243</v>
      </c>
      <c r="D185" s="211" t="s">
        <v>150</v>
      </c>
      <c r="E185" s="207">
        <v>4500</v>
      </c>
      <c r="F185" s="196" t="s">
        <v>245</v>
      </c>
      <c r="G185" s="208">
        <v>420</v>
      </c>
      <c r="H185" s="208"/>
      <c r="I185" s="146" t="str">
        <f t="shared" si="9"/>
        <v>ЧУ "USM"</v>
      </c>
      <c r="J185" s="134" t="s">
        <v>43</v>
      </c>
      <c r="K185" s="135" t="s">
        <v>71</v>
      </c>
      <c r="L185" s="35" t="s">
        <v>404</v>
      </c>
      <c r="M185" s="138"/>
    </row>
    <row r="186" spans="1:13" s="137" customFormat="1" ht="33.75" customHeight="1" x14ac:dyDescent="0.25">
      <c r="A186" s="136">
        <v>83</v>
      </c>
      <c r="B186" s="212" t="s">
        <v>217</v>
      </c>
      <c r="C186" s="213" t="s">
        <v>243</v>
      </c>
      <c r="D186" s="211" t="s">
        <v>150</v>
      </c>
      <c r="E186" s="207">
        <v>3000</v>
      </c>
      <c r="F186" s="196" t="s">
        <v>245</v>
      </c>
      <c r="G186" s="208">
        <v>180</v>
      </c>
      <c r="H186" s="208"/>
      <c r="I186" s="146" t="str">
        <f t="shared" si="9"/>
        <v>ЧУ "USM"</v>
      </c>
      <c r="J186" s="134" t="s">
        <v>43</v>
      </c>
      <c r="K186" s="135" t="s">
        <v>71</v>
      </c>
      <c r="L186" s="35" t="s">
        <v>403</v>
      </c>
      <c r="M186" s="138"/>
    </row>
    <row r="187" spans="1:13" s="137" customFormat="1" ht="44.25" customHeight="1" x14ac:dyDescent="0.25">
      <c r="A187" s="136">
        <v>84</v>
      </c>
      <c r="B187" s="212" t="s">
        <v>218</v>
      </c>
      <c r="C187" s="213" t="s">
        <v>243</v>
      </c>
      <c r="D187" s="211" t="s">
        <v>150</v>
      </c>
      <c r="E187" s="207">
        <v>1500</v>
      </c>
      <c r="F187" s="196" t="s">
        <v>245</v>
      </c>
      <c r="G187" s="208">
        <v>270</v>
      </c>
      <c r="H187" s="208"/>
      <c r="I187" s="146" t="str">
        <f t="shared" si="9"/>
        <v>ЧУ "USM"</v>
      </c>
      <c r="J187" s="134" t="s">
        <v>43</v>
      </c>
      <c r="K187" s="135" t="s">
        <v>71</v>
      </c>
      <c r="L187" s="35" t="s">
        <v>403</v>
      </c>
      <c r="M187" s="138"/>
    </row>
    <row r="188" spans="1:13" s="137" customFormat="1" ht="39.75" customHeight="1" x14ac:dyDescent="0.25">
      <c r="A188" s="136">
        <v>85</v>
      </c>
      <c r="B188" s="212" t="s">
        <v>219</v>
      </c>
      <c r="C188" s="213" t="s">
        <v>243</v>
      </c>
      <c r="D188" s="211" t="s">
        <v>150</v>
      </c>
      <c r="E188" s="207">
        <v>150</v>
      </c>
      <c r="F188" s="196" t="s">
        <v>245</v>
      </c>
      <c r="G188" s="208">
        <v>325</v>
      </c>
      <c r="H188" s="208"/>
      <c r="I188" s="146" t="str">
        <f t="shared" si="9"/>
        <v>ЧУ "USM"</v>
      </c>
      <c r="J188" s="134" t="s">
        <v>43</v>
      </c>
      <c r="K188" s="135" t="s">
        <v>71</v>
      </c>
      <c r="L188" s="35" t="s">
        <v>403</v>
      </c>
      <c r="M188" s="138"/>
    </row>
    <row r="189" spans="1:13" s="137" customFormat="1" ht="43.5" customHeight="1" x14ac:dyDescent="0.25">
      <c r="A189" s="136">
        <v>86</v>
      </c>
      <c r="B189" s="212" t="s">
        <v>220</v>
      </c>
      <c r="C189" s="213" t="s">
        <v>243</v>
      </c>
      <c r="D189" s="211" t="s">
        <v>150</v>
      </c>
      <c r="E189" s="207">
        <v>100</v>
      </c>
      <c r="F189" s="196" t="s">
        <v>245</v>
      </c>
      <c r="G189" s="208">
        <v>460</v>
      </c>
      <c r="H189" s="208"/>
      <c r="I189" s="146" t="str">
        <f t="shared" si="9"/>
        <v>ЧУ "USM"</v>
      </c>
      <c r="J189" s="134" t="s">
        <v>43</v>
      </c>
      <c r="K189" s="135" t="s">
        <v>71</v>
      </c>
      <c r="L189" s="35" t="s">
        <v>403</v>
      </c>
      <c r="M189" s="138"/>
    </row>
    <row r="190" spans="1:13" s="137" customFormat="1" ht="39.75" customHeight="1" x14ac:dyDescent="0.25">
      <c r="A190" s="136">
        <v>87</v>
      </c>
      <c r="B190" s="212" t="s">
        <v>221</v>
      </c>
      <c r="C190" s="213" t="s">
        <v>243</v>
      </c>
      <c r="D190" s="211" t="s">
        <v>150</v>
      </c>
      <c r="E190" s="207">
        <v>300</v>
      </c>
      <c r="F190" s="196" t="s">
        <v>245</v>
      </c>
      <c r="G190" s="208">
        <v>1750</v>
      </c>
      <c r="H190" s="208">
        <v>525000</v>
      </c>
      <c r="I190" s="146" t="str">
        <f t="shared" si="9"/>
        <v>ЧУ "USM"</v>
      </c>
      <c r="J190" s="134" t="s">
        <v>43</v>
      </c>
      <c r="K190" s="135" t="s">
        <v>71</v>
      </c>
      <c r="L190" s="35" t="s">
        <v>567</v>
      </c>
      <c r="M190" s="138"/>
    </row>
    <row r="191" spans="1:13" s="137" customFormat="1" ht="37.5" customHeight="1" x14ac:dyDescent="0.25">
      <c r="A191" s="136">
        <v>88</v>
      </c>
      <c r="B191" s="212" t="s">
        <v>222</v>
      </c>
      <c r="C191" s="213" t="s">
        <v>243</v>
      </c>
      <c r="D191" s="211" t="s">
        <v>150</v>
      </c>
      <c r="E191" s="207">
        <v>16</v>
      </c>
      <c r="F191" s="196" t="s">
        <v>245</v>
      </c>
      <c r="G191" s="208">
        <v>5600</v>
      </c>
      <c r="H191" s="208">
        <v>89600</v>
      </c>
      <c r="I191" s="146" t="str">
        <f t="shared" si="9"/>
        <v>ЧУ "USM"</v>
      </c>
      <c r="J191" s="134" t="s">
        <v>43</v>
      </c>
      <c r="K191" s="135" t="s">
        <v>71</v>
      </c>
      <c r="L191" s="35" t="s">
        <v>267</v>
      </c>
      <c r="M191" s="138"/>
    </row>
    <row r="192" spans="1:13" s="137" customFormat="1" ht="42.75" customHeight="1" x14ac:dyDescent="0.25">
      <c r="A192" s="136">
        <v>89</v>
      </c>
      <c r="B192" s="212" t="s">
        <v>244</v>
      </c>
      <c r="C192" s="213" t="s">
        <v>243</v>
      </c>
      <c r="D192" s="211" t="s">
        <v>150</v>
      </c>
      <c r="E192" s="207">
        <v>10</v>
      </c>
      <c r="F192" s="196" t="s">
        <v>245</v>
      </c>
      <c r="G192" s="208">
        <v>10000</v>
      </c>
      <c r="H192" s="208">
        <v>100000</v>
      </c>
      <c r="I192" s="146" t="str">
        <f t="shared" si="9"/>
        <v>ЧУ "USM"</v>
      </c>
      <c r="J192" s="134" t="s">
        <v>43</v>
      </c>
      <c r="K192" s="135" t="s">
        <v>411</v>
      </c>
      <c r="L192" s="35" t="s">
        <v>490</v>
      </c>
      <c r="M192" s="138"/>
    </row>
    <row r="193" spans="1:13" s="137" customFormat="1" ht="42.75" customHeight="1" x14ac:dyDescent="0.25">
      <c r="A193" s="136">
        <v>90</v>
      </c>
      <c r="B193" s="212" t="s">
        <v>224</v>
      </c>
      <c r="C193" s="213" t="s">
        <v>141</v>
      </c>
      <c r="D193" s="211" t="s">
        <v>150</v>
      </c>
      <c r="E193" s="207">
        <v>13</v>
      </c>
      <c r="F193" s="196" t="s">
        <v>109</v>
      </c>
      <c r="G193" s="208">
        <v>20916</v>
      </c>
      <c r="H193" s="208">
        <v>271908</v>
      </c>
      <c r="I193" s="146" t="str">
        <f t="shared" si="9"/>
        <v>ЧУ "USM"</v>
      </c>
      <c r="J193" s="134" t="s">
        <v>43</v>
      </c>
      <c r="K193" s="135" t="s">
        <v>411</v>
      </c>
      <c r="L193" s="35" t="s">
        <v>493</v>
      </c>
      <c r="M193" s="138"/>
    </row>
    <row r="194" spans="1:13" s="137" customFormat="1" ht="37.5" customHeight="1" x14ac:dyDescent="0.25">
      <c r="A194" s="136">
        <v>91</v>
      </c>
      <c r="B194" s="212" t="s">
        <v>225</v>
      </c>
      <c r="C194" s="213" t="s">
        <v>141</v>
      </c>
      <c r="D194" s="211" t="s">
        <v>150</v>
      </c>
      <c r="E194" s="207">
        <v>100</v>
      </c>
      <c r="F194" s="196" t="s">
        <v>245</v>
      </c>
      <c r="G194" s="208">
        <v>2530</v>
      </c>
      <c r="H194" s="208">
        <v>253000</v>
      </c>
      <c r="I194" s="146" t="str">
        <f t="shared" si="9"/>
        <v>ЧУ "USM"</v>
      </c>
      <c r="J194" s="134" t="s">
        <v>43</v>
      </c>
      <c r="K194" s="135" t="s">
        <v>71</v>
      </c>
      <c r="L194" s="35" t="s">
        <v>267</v>
      </c>
      <c r="M194" s="138"/>
    </row>
    <row r="195" spans="1:13" s="137" customFormat="1" ht="37.5" customHeight="1" x14ac:dyDescent="0.25">
      <c r="A195" s="136">
        <v>92</v>
      </c>
      <c r="B195" s="212" t="s">
        <v>234</v>
      </c>
      <c r="C195" s="213" t="s">
        <v>243</v>
      </c>
      <c r="D195" s="211" t="s">
        <v>150</v>
      </c>
      <c r="E195" s="207">
        <v>20</v>
      </c>
      <c r="F195" s="196" t="s">
        <v>245</v>
      </c>
      <c r="G195" s="208">
        <v>1900</v>
      </c>
      <c r="H195" s="208">
        <v>38000</v>
      </c>
      <c r="I195" s="146" t="str">
        <f t="shared" si="9"/>
        <v>ЧУ "USM"</v>
      </c>
      <c r="J195" s="134" t="s">
        <v>43</v>
      </c>
      <c r="K195" s="135" t="s">
        <v>71</v>
      </c>
      <c r="L195" s="35" t="s">
        <v>267</v>
      </c>
      <c r="M195" s="138"/>
    </row>
    <row r="196" spans="1:13" s="137" customFormat="1" ht="37.5" customHeight="1" x14ac:dyDescent="0.25">
      <c r="A196" s="136">
        <v>93</v>
      </c>
      <c r="B196" s="212" t="s">
        <v>235</v>
      </c>
      <c r="C196" s="213" t="s">
        <v>243</v>
      </c>
      <c r="D196" s="211" t="s">
        <v>150</v>
      </c>
      <c r="E196" s="207">
        <v>100</v>
      </c>
      <c r="F196" s="196" t="s">
        <v>245</v>
      </c>
      <c r="G196" s="208">
        <v>170</v>
      </c>
      <c r="H196" s="208">
        <v>170000</v>
      </c>
      <c r="I196" s="146" t="str">
        <f t="shared" si="9"/>
        <v>ЧУ "USM"</v>
      </c>
      <c r="J196" s="134" t="s">
        <v>43</v>
      </c>
      <c r="K196" s="135" t="s">
        <v>252</v>
      </c>
      <c r="L196" s="35" t="s">
        <v>267</v>
      </c>
      <c r="M196" s="138"/>
    </row>
    <row r="197" spans="1:13" s="137" customFormat="1" ht="37.5" customHeight="1" x14ac:dyDescent="0.25">
      <c r="A197" s="136">
        <v>94</v>
      </c>
      <c r="B197" s="212" t="s">
        <v>236</v>
      </c>
      <c r="C197" s="213" t="s">
        <v>243</v>
      </c>
      <c r="D197" s="211" t="s">
        <v>150</v>
      </c>
      <c r="E197" s="207">
        <v>20</v>
      </c>
      <c r="F197" s="196" t="s">
        <v>245</v>
      </c>
      <c r="G197" s="208">
        <v>1200</v>
      </c>
      <c r="H197" s="208">
        <v>24000</v>
      </c>
      <c r="I197" s="146" t="str">
        <f t="shared" si="9"/>
        <v>ЧУ "USM"</v>
      </c>
      <c r="J197" s="134" t="s">
        <v>43</v>
      </c>
      <c r="K197" s="135" t="s">
        <v>110</v>
      </c>
      <c r="L197" s="35" t="s">
        <v>267</v>
      </c>
      <c r="M197" s="138"/>
    </row>
    <row r="198" spans="1:13" s="137" customFormat="1" ht="37.5" customHeight="1" x14ac:dyDescent="0.25">
      <c r="A198" s="136">
        <v>95</v>
      </c>
      <c r="B198" s="212" t="s">
        <v>237</v>
      </c>
      <c r="C198" s="213" t="s">
        <v>243</v>
      </c>
      <c r="D198" s="211" t="s">
        <v>150</v>
      </c>
      <c r="E198" s="207">
        <v>30</v>
      </c>
      <c r="F198" s="196" t="s">
        <v>245</v>
      </c>
      <c r="G198" s="208">
        <v>866</v>
      </c>
      <c r="H198" s="208">
        <v>25980</v>
      </c>
      <c r="I198" s="146" t="str">
        <f t="shared" si="9"/>
        <v>ЧУ "USM"</v>
      </c>
      <c r="J198" s="134" t="s">
        <v>43</v>
      </c>
      <c r="K198" s="135" t="s">
        <v>110</v>
      </c>
      <c r="L198" s="35" t="s">
        <v>267</v>
      </c>
      <c r="M198" s="138"/>
    </row>
    <row r="199" spans="1:13" s="137" customFormat="1" ht="37.5" customHeight="1" x14ac:dyDescent="0.25">
      <c r="A199" s="136">
        <v>96</v>
      </c>
      <c r="B199" s="212" t="s">
        <v>238</v>
      </c>
      <c r="C199" s="213" t="s">
        <v>243</v>
      </c>
      <c r="D199" s="211" t="s">
        <v>150</v>
      </c>
      <c r="E199" s="207">
        <v>10</v>
      </c>
      <c r="F199" s="196" t="s">
        <v>245</v>
      </c>
      <c r="G199" s="208">
        <v>2325</v>
      </c>
      <c r="H199" s="208">
        <v>23250</v>
      </c>
      <c r="I199" s="146" t="str">
        <f t="shared" si="9"/>
        <v>ЧУ "USM"</v>
      </c>
      <c r="J199" s="134" t="s">
        <v>43</v>
      </c>
      <c r="K199" s="135" t="s">
        <v>266</v>
      </c>
      <c r="L199" s="35" t="s">
        <v>267</v>
      </c>
      <c r="M199" s="138"/>
    </row>
    <row r="200" spans="1:13" s="137" customFormat="1" ht="51.75" customHeight="1" x14ac:dyDescent="0.25">
      <c r="A200" s="136">
        <v>97</v>
      </c>
      <c r="B200" s="212" t="s">
        <v>290</v>
      </c>
      <c r="C200" s="213" t="s">
        <v>141</v>
      </c>
      <c r="D200" s="211" t="s">
        <v>150</v>
      </c>
      <c r="E200" s="207">
        <v>864</v>
      </c>
      <c r="F200" s="196" t="s">
        <v>245</v>
      </c>
      <c r="G200" s="208">
        <v>2550</v>
      </c>
      <c r="H200" s="208">
        <v>2203200</v>
      </c>
      <c r="I200" s="146" t="str">
        <f t="shared" ref="I200:I231" si="10">$I$308</f>
        <v>ЧУ "USM"</v>
      </c>
      <c r="J200" s="134" t="s">
        <v>81</v>
      </c>
      <c r="K200" s="135" t="s">
        <v>414</v>
      </c>
      <c r="L200" s="35" t="s">
        <v>477</v>
      </c>
      <c r="M200" s="138"/>
    </row>
    <row r="201" spans="1:13" s="137" customFormat="1" ht="38.25" customHeight="1" x14ac:dyDescent="0.25">
      <c r="A201" s="136">
        <v>98</v>
      </c>
      <c r="B201" s="212" t="s">
        <v>291</v>
      </c>
      <c r="C201" s="213" t="s">
        <v>141</v>
      </c>
      <c r="D201" s="211" t="s">
        <v>150</v>
      </c>
      <c r="E201" s="207">
        <v>2035</v>
      </c>
      <c r="F201" s="196" t="s">
        <v>245</v>
      </c>
      <c r="G201" s="208">
        <v>2271</v>
      </c>
      <c r="H201" s="208">
        <v>4621485</v>
      </c>
      <c r="I201" s="146" t="str">
        <f t="shared" si="10"/>
        <v>ЧУ "USM"</v>
      </c>
      <c r="J201" s="134" t="s">
        <v>81</v>
      </c>
      <c r="K201" s="135" t="s">
        <v>414</v>
      </c>
      <c r="L201" s="35" t="s">
        <v>478</v>
      </c>
      <c r="M201" s="138"/>
    </row>
    <row r="202" spans="1:13" s="137" customFormat="1" ht="42.75" customHeight="1" x14ac:dyDescent="0.25">
      <c r="A202" s="136">
        <v>99</v>
      </c>
      <c r="B202" s="212" t="s">
        <v>292</v>
      </c>
      <c r="C202" s="213" t="s">
        <v>141</v>
      </c>
      <c r="D202" s="211" t="s">
        <v>150</v>
      </c>
      <c r="E202" s="207">
        <v>93</v>
      </c>
      <c r="F202" s="196" t="s">
        <v>245</v>
      </c>
      <c r="G202" s="220">
        <v>38674.11</v>
      </c>
      <c r="H202" s="220">
        <v>3596692.23</v>
      </c>
      <c r="I202" s="146" t="str">
        <f t="shared" si="10"/>
        <v>ЧУ "USM"</v>
      </c>
      <c r="J202" s="134" t="s">
        <v>81</v>
      </c>
      <c r="K202" s="135" t="s">
        <v>480</v>
      </c>
      <c r="L202" s="35" t="s">
        <v>479</v>
      </c>
      <c r="M202" s="138"/>
    </row>
    <row r="203" spans="1:13" s="137" customFormat="1" ht="45" customHeight="1" x14ac:dyDescent="0.25">
      <c r="A203" s="136">
        <v>100</v>
      </c>
      <c r="B203" s="212" t="s">
        <v>293</v>
      </c>
      <c r="C203" s="213" t="s">
        <v>141</v>
      </c>
      <c r="D203" s="211" t="s">
        <v>150</v>
      </c>
      <c r="E203" s="207">
        <v>462</v>
      </c>
      <c r="F203" s="196" t="s">
        <v>245</v>
      </c>
      <c r="G203" s="220">
        <v>11466.96</v>
      </c>
      <c r="H203" s="208">
        <v>5297735</v>
      </c>
      <c r="I203" s="146" t="str">
        <f t="shared" si="10"/>
        <v>ЧУ "USM"</v>
      </c>
      <c r="J203" s="134" t="s">
        <v>81</v>
      </c>
      <c r="K203" s="135" t="s">
        <v>414</v>
      </c>
      <c r="L203" s="35" t="s">
        <v>479</v>
      </c>
      <c r="M203" s="138"/>
    </row>
    <row r="204" spans="1:13" s="137" customFormat="1" ht="44.25" customHeight="1" x14ac:dyDescent="0.25">
      <c r="A204" s="136">
        <v>101</v>
      </c>
      <c r="B204" s="212" t="s">
        <v>294</v>
      </c>
      <c r="C204" s="213" t="s">
        <v>141</v>
      </c>
      <c r="D204" s="211" t="s">
        <v>150</v>
      </c>
      <c r="E204" s="207">
        <v>269</v>
      </c>
      <c r="F204" s="196" t="s">
        <v>245</v>
      </c>
      <c r="G204" s="220">
        <v>6369.64</v>
      </c>
      <c r="H204" s="220">
        <v>1713433.16</v>
      </c>
      <c r="I204" s="146" t="str">
        <f t="shared" si="10"/>
        <v>ЧУ "USM"</v>
      </c>
      <c r="J204" s="134" t="s">
        <v>81</v>
      </c>
      <c r="K204" s="135" t="s">
        <v>480</v>
      </c>
      <c r="L204" s="35" t="s">
        <v>481</v>
      </c>
      <c r="M204" s="138"/>
    </row>
    <row r="205" spans="1:13" s="137" customFormat="1" ht="37.5" customHeight="1" x14ac:dyDescent="0.25">
      <c r="A205" s="136">
        <v>102</v>
      </c>
      <c r="B205" s="36" t="s">
        <v>295</v>
      </c>
      <c r="C205" s="36" t="s">
        <v>284</v>
      </c>
      <c r="D205" s="211" t="s">
        <v>150</v>
      </c>
      <c r="E205" s="208">
        <v>320000</v>
      </c>
      <c r="F205" s="196" t="s">
        <v>296</v>
      </c>
      <c r="G205" s="221">
        <v>187.5</v>
      </c>
      <c r="H205" s="208">
        <v>60000000</v>
      </c>
      <c r="I205" s="146" t="str">
        <f t="shared" si="10"/>
        <v>ЧУ "USM"</v>
      </c>
      <c r="J205" s="134" t="s">
        <v>24</v>
      </c>
      <c r="K205" s="135" t="s">
        <v>110</v>
      </c>
      <c r="L205" s="35" t="s">
        <v>297</v>
      </c>
      <c r="M205" s="138"/>
    </row>
    <row r="206" spans="1:13" s="137" customFormat="1" ht="37.5" customHeight="1" x14ac:dyDescent="0.25">
      <c r="A206" s="136">
        <v>103</v>
      </c>
      <c r="B206" s="36" t="s">
        <v>301</v>
      </c>
      <c r="C206" s="36" t="s">
        <v>141</v>
      </c>
      <c r="D206" s="211" t="s">
        <v>150</v>
      </c>
      <c r="E206" s="208">
        <v>1</v>
      </c>
      <c r="F206" s="196" t="s">
        <v>109</v>
      </c>
      <c r="G206" s="226">
        <v>1895360</v>
      </c>
      <c r="H206" s="208">
        <v>1895360</v>
      </c>
      <c r="I206" s="146" t="str">
        <f t="shared" si="10"/>
        <v>ЧУ "USM"</v>
      </c>
      <c r="J206" s="223" t="s">
        <v>24</v>
      </c>
      <c r="K206" s="135" t="s">
        <v>110</v>
      </c>
      <c r="L206" s="35" t="s">
        <v>302</v>
      </c>
      <c r="M206" s="138"/>
    </row>
    <row r="207" spans="1:13" s="137" customFormat="1" ht="45" customHeight="1" x14ac:dyDescent="0.25">
      <c r="A207" s="136">
        <v>104</v>
      </c>
      <c r="B207" s="36" t="s">
        <v>313</v>
      </c>
      <c r="C207" s="36" t="s">
        <v>308</v>
      </c>
      <c r="D207" s="224" t="s">
        <v>150</v>
      </c>
      <c r="E207" s="208">
        <v>20000</v>
      </c>
      <c r="F207" s="196" t="s">
        <v>314</v>
      </c>
      <c r="G207" s="226">
        <v>1205</v>
      </c>
      <c r="H207" s="208">
        <v>24100000</v>
      </c>
      <c r="I207" s="146" t="str">
        <f t="shared" si="10"/>
        <v>ЧУ "USM"</v>
      </c>
      <c r="J207" s="134" t="s">
        <v>81</v>
      </c>
      <c r="K207" s="135" t="s">
        <v>110</v>
      </c>
      <c r="L207" s="35" t="s">
        <v>358</v>
      </c>
      <c r="M207" s="138"/>
    </row>
    <row r="208" spans="1:13" s="137" customFormat="1" ht="37.5" customHeight="1" x14ac:dyDescent="0.25">
      <c r="A208" s="136">
        <v>105</v>
      </c>
      <c r="B208" s="36" t="s">
        <v>331</v>
      </c>
      <c r="C208" s="36" t="s">
        <v>141</v>
      </c>
      <c r="D208" s="211" t="s">
        <v>150</v>
      </c>
      <c r="E208" s="208">
        <v>1</v>
      </c>
      <c r="F208" s="196" t="s">
        <v>109</v>
      </c>
      <c r="G208" s="226">
        <v>719890</v>
      </c>
      <c r="H208" s="226">
        <v>719890</v>
      </c>
      <c r="I208" s="146" t="str">
        <f t="shared" si="10"/>
        <v>ЧУ "USM"</v>
      </c>
      <c r="J208" s="223" t="s">
        <v>24</v>
      </c>
      <c r="K208" s="135" t="s">
        <v>110</v>
      </c>
      <c r="L208" s="35" t="s">
        <v>333</v>
      </c>
      <c r="M208" s="138"/>
    </row>
    <row r="209" spans="1:13" s="137" customFormat="1" ht="37.5" customHeight="1" x14ac:dyDescent="0.25">
      <c r="A209" s="136">
        <v>106</v>
      </c>
      <c r="B209" s="36" t="s">
        <v>334</v>
      </c>
      <c r="C209" s="36" t="s">
        <v>141</v>
      </c>
      <c r="D209" s="211" t="s">
        <v>150</v>
      </c>
      <c r="E209" s="208">
        <v>1</v>
      </c>
      <c r="F209" s="196" t="s">
        <v>109</v>
      </c>
      <c r="G209" s="226">
        <v>541125</v>
      </c>
      <c r="H209" s="226">
        <v>541125</v>
      </c>
      <c r="I209" s="146" t="str">
        <f t="shared" si="10"/>
        <v>ЧУ "USM"</v>
      </c>
      <c r="J209" s="223" t="s">
        <v>24</v>
      </c>
      <c r="K209" s="135" t="s">
        <v>110</v>
      </c>
      <c r="L209" s="35" t="s">
        <v>333</v>
      </c>
      <c r="M209" s="138"/>
    </row>
    <row r="210" spans="1:13" s="137" customFormat="1" ht="37.5" customHeight="1" x14ac:dyDescent="0.25">
      <c r="A210" s="136">
        <v>107</v>
      </c>
      <c r="B210" s="36" t="s">
        <v>332</v>
      </c>
      <c r="C210" s="36" t="s">
        <v>141</v>
      </c>
      <c r="D210" s="224" t="s">
        <v>150</v>
      </c>
      <c r="E210" s="208">
        <v>1</v>
      </c>
      <c r="F210" s="196" t="s">
        <v>109</v>
      </c>
      <c r="G210" s="226">
        <v>2965000</v>
      </c>
      <c r="H210" s="226">
        <v>2965000</v>
      </c>
      <c r="I210" s="146" t="str">
        <f t="shared" si="10"/>
        <v>ЧУ "USM"</v>
      </c>
      <c r="J210" s="223" t="s">
        <v>24</v>
      </c>
      <c r="K210" s="135" t="s">
        <v>110</v>
      </c>
      <c r="L210" s="35" t="s">
        <v>333</v>
      </c>
      <c r="M210" s="138"/>
    </row>
    <row r="211" spans="1:13" s="137" customFormat="1" ht="37.5" customHeight="1" x14ac:dyDescent="0.25">
      <c r="A211" s="136">
        <v>108</v>
      </c>
      <c r="B211" s="36" t="s">
        <v>108</v>
      </c>
      <c r="C211" s="36" t="s">
        <v>308</v>
      </c>
      <c r="D211" s="224" t="s">
        <v>150</v>
      </c>
      <c r="E211" s="208">
        <v>1</v>
      </c>
      <c r="F211" s="196" t="s">
        <v>109</v>
      </c>
      <c r="G211" s="226">
        <v>21445315</v>
      </c>
      <c r="H211" s="226">
        <v>21445315</v>
      </c>
      <c r="I211" s="146" t="str">
        <f t="shared" si="10"/>
        <v>ЧУ "USM"</v>
      </c>
      <c r="J211" s="225" t="s">
        <v>81</v>
      </c>
      <c r="K211" s="135" t="s">
        <v>110</v>
      </c>
      <c r="L211" s="35" t="s">
        <v>340</v>
      </c>
      <c r="M211" s="138"/>
    </row>
    <row r="212" spans="1:13" s="137" customFormat="1" ht="37.5" customHeight="1" x14ac:dyDescent="0.25">
      <c r="A212" s="136">
        <v>109</v>
      </c>
      <c r="B212" s="36" t="s">
        <v>341</v>
      </c>
      <c r="C212" s="36" t="s">
        <v>141</v>
      </c>
      <c r="D212" s="224" t="s">
        <v>150</v>
      </c>
      <c r="E212" s="208">
        <v>2</v>
      </c>
      <c r="F212" s="196" t="s">
        <v>80</v>
      </c>
      <c r="G212" s="226">
        <v>502232.14</v>
      </c>
      <c r="H212" s="226">
        <v>1004464.28</v>
      </c>
      <c r="I212" s="146" t="str">
        <f t="shared" si="10"/>
        <v>ЧУ "USM"</v>
      </c>
      <c r="J212" s="223" t="s">
        <v>81</v>
      </c>
      <c r="K212" s="135" t="s">
        <v>71</v>
      </c>
      <c r="L212" s="35" t="s">
        <v>343</v>
      </c>
      <c r="M212" s="138"/>
    </row>
    <row r="213" spans="1:13" s="137" customFormat="1" ht="37.5" customHeight="1" x14ac:dyDescent="0.25">
      <c r="A213" s="136">
        <v>110</v>
      </c>
      <c r="B213" s="36" t="s">
        <v>342</v>
      </c>
      <c r="C213" s="36" t="s">
        <v>141</v>
      </c>
      <c r="D213" s="224" t="s">
        <v>150</v>
      </c>
      <c r="E213" s="208">
        <v>4</v>
      </c>
      <c r="F213" s="196" t="s">
        <v>80</v>
      </c>
      <c r="G213" s="226">
        <v>125558.04</v>
      </c>
      <c r="H213" s="226">
        <v>502232.16</v>
      </c>
      <c r="I213" s="146" t="str">
        <f t="shared" si="10"/>
        <v>ЧУ "USM"</v>
      </c>
      <c r="J213" s="223" t="s">
        <v>81</v>
      </c>
      <c r="K213" s="135" t="s">
        <v>71</v>
      </c>
      <c r="L213" s="35" t="s">
        <v>343</v>
      </c>
      <c r="M213" s="138"/>
    </row>
    <row r="214" spans="1:13" s="137" customFormat="1" ht="37.5" customHeight="1" x14ac:dyDescent="0.25">
      <c r="A214" s="136">
        <v>111</v>
      </c>
      <c r="B214" s="36" t="s">
        <v>346</v>
      </c>
      <c r="C214" s="36" t="s">
        <v>141</v>
      </c>
      <c r="D214" s="224" t="s">
        <v>150</v>
      </c>
      <c r="E214" s="208">
        <v>45</v>
      </c>
      <c r="F214" s="196" t="s">
        <v>80</v>
      </c>
      <c r="G214" s="226">
        <v>2838</v>
      </c>
      <c r="H214" s="226">
        <v>127710</v>
      </c>
      <c r="I214" s="146" t="str">
        <f t="shared" si="10"/>
        <v>ЧУ "USM"</v>
      </c>
      <c r="J214" s="223" t="s">
        <v>81</v>
      </c>
      <c r="K214" s="135" t="s">
        <v>71</v>
      </c>
      <c r="L214" s="35" t="s">
        <v>348</v>
      </c>
      <c r="M214" s="138"/>
    </row>
    <row r="215" spans="1:13" s="137" customFormat="1" ht="37.5" customHeight="1" x14ac:dyDescent="0.25">
      <c r="A215" s="136">
        <v>112</v>
      </c>
      <c r="B215" s="36" t="s">
        <v>347</v>
      </c>
      <c r="C215" s="36" t="s">
        <v>141</v>
      </c>
      <c r="D215" s="224" t="s">
        <v>150</v>
      </c>
      <c r="E215" s="208">
        <v>6</v>
      </c>
      <c r="F215" s="196" t="s">
        <v>80</v>
      </c>
      <c r="G215" s="226">
        <v>2838</v>
      </c>
      <c r="H215" s="226">
        <v>17028</v>
      </c>
      <c r="I215" s="146" t="str">
        <f t="shared" si="10"/>
        <v>ЧУ "USM"</v>
      </c>
      <c r="J215" s="223" t="s">
        <v>81</v>
      </c>
      <c r="K215" s="135" t="s">
        <v>71</v>
      </c>
      <c r="L215" s="35" t="s">
        <v>348</v>
      </c>
      <c r="M215" s="138"/>
    </row>
    <row r="216" spans="1:13" s="137" customFormat="1" ht="37.5" customHeight="1" x14ac:dyDescent="0.25">
      <c r="A216" s="227">
        <v>113</v>
      </c>
      <c r="B216" s="36" t="s">
        <v>351</v>
      </c>
      <c r="C216" s="36" t="s">
        <v>141</v>
      </c>
      <c r="D216" s="224" t="s">
        <v>150</v>
      </c>
      <c r="E216" s="208">
        <v>2</v>
      </c>
      <c r="F216" s="196" t="s">
        <v>352</v>
      </c>
      <c r="G216" s="226">
        <v>12950</v>
      </c>
      <c r="H216" s="226">
        <v>25900</v>
      </c>
      <c r="I216" s="146" t="str">
        <f t="shared" si="10"/>
        <v>ЧУ "USM"</v>
      </c>
      <c r="J216" s="223" t="s">
        <v>263</v>
      </c>
      <c r="K216" s="135" t="s">
        <v>366</v>
      </c>
      <c r="L216" s="35" t="s">
        <v>353</v>
      </c>
      <c r="M216" s="138"/>
    </row>
    <row r="217" spans="1:13" s="137" customFormat="1" ht="37.5" customHeight="1" x14ac:dyDescent="0.25">
      <c r="A217" s="136">
        <v>114</v>
      </c>
      <c r="B217" s="36" t="s">
        <v>354</v>
      </c>
      <c r="C217" s="36" t="s">
        <v>141</v>
      </c>
      <c r="D217" s="224" t="s">
        <v>150</v>
      </c>
      <c r="E217" s="208">
        <v>5000</v>
      </c>
      <c r="F217" s="196" t="s">
        <v>151</v>
      </c>
      <c r="G217" s="226">
        <v>40</v>
      </c>
      <c r="H217" s="226">
        <v>200000</v>
      </c>
      <c r="I217" s="146" t="str">
        <f t="shared" si="10"/>
        <v>ЧУ "USM"</v>
      </c>
      <c r="J217" s="223" t="s">
        <v>263</v>
      </c>
      <c r="K217" s="135" t="s">
        <v>366</v>
      </c>
      <c r="L217" s="35" t="s">
        <v>353</v>
      </c>
      <c r="M217" s="138"/>
    </row>
    <row r="218" spans="1:13" s="137" customFormat="1" ht="51.75" customHeight="1" x14ac:dyDescent="0.25">
      <c r="A218" s="136">
        <v>115</v>
      </c>
      <c r="B218" s="36" t="s">
        <v>355</v>
      </c>
      <c r="C218" s="36" t="s">
        <v>141</v>
      </c>
      <c r="D218" s="224" t="s">
        <v>150</v>
      </c>
      <c r="E218" s="208">
        <v>2</v>
      </c>
      <c r="F218" s="196" t="s">
        <v>151</v>
      </c>
      <c r="G218" s="226"/>
      <c r="H218" s="226"/>
      <c r="I218" s="146" t="str">
        <f t="shared" si="10"/>
        <v>ЧУ "USM"</v>
      </c>
      <c r="J218" s="223" t="s">
        <v>263</v>
      </c>
      <c r="K218" s="135" t="s">
        <v>366</v>
      </c>
      <c r="L218" s="35" t="s">
        <v>512</v>
      </c>
      <c r="M218" s="138"/>
    </row>
    <row r="219" spans="1:13" s="137" customFormat="1" ht="37.5" customHeight="1" x14ac:dyDescent="0.25">
      <c r="A219" s="136">
        <v>116</v>
      </c>
      <c r="B219" s="36" t="s">
        <v>357</v>
      </c>
      <c r="C219" s="36" t="s">
        <v>308</v>
      </c>
      <c r="D219" s="224" t="s">
        <v>150</v>
      </c>
      <c r="E219" s="208">
        <v>1</v>
      </c>
      <c r="F219" s="196" t="s">
        <v>109</v>
      </c>
      <c r="G219" s="226">
        <v>13176139</v>
      </c>
      <c r="H219" s="226">
        <v>13176139</v>
      </c>
      <c r="I219" s="146" t="str">
        <f t="shared" si="10"/>
        <v>ЧУ "USM"</v>
      </c>
      <c r="J219" s="225" t="s">
        <v>24</v>
      </c>
      <c r="K219" s="135" t="s">
        <v>366</v>
      </c>
      <c r="L219" s="35" t="s">
        <v>356</v>
      </c>
      <c r="M219" s="138"/>
    </row>
    <row r="220" spans="1:13" s="137" customFormat="1" ht="37.5" customHeight="1" x14ac:dyDescent="0.25">
      <c r="A220" s="136">
        <v>117</v>
      </c>
      <c r="B220" s="36" t="s">
        <v>364</v>
      </c>
      <c r="C220" s="36" t="s">
        <v>141</v>
      </c>
      <c r="D220" s="224" t="s">
        <v>150</v>
      </c>
      <c r="E220" s="208">
        <v>15</v>
      </c>
      <c r="F220" s="196" t="s">
        <v>80</v>
      </c>
      <c r="G220" s="226">
        <v>5394.66</v>
      </c>
      <c r="H220" s="226">
        <v>80919.899999999994</v>
      </c>
      <c r="I220" s="146" t="str">
        <f t="shared" si="10"/>
        <v>ЧУ "USM"</v>
      </c>
      <c r="J220" s="223" t="s">
        <v>81</v>
      </c>
      <c r="K220" s="135" t="s">
        <v>366</v>
      </c>
      <c r="L220" s="35" t="s">
        <v>367</v>
      </c>
      <c r="M220" s="138"/>
    </row>
    <row r="221" spans="1:13" s="137" customFormat="1" ht="37.5" customHeight="1" x14ac:dyDescent="0.25">
      <c r="A221" s="136">
        <v>118</v>
      </c>
      <c r="B221" s="36" t="s">
        <v>365</v>
      </c>
      <c r="C221" s="36" t="s">
        <v>141</v>
      </c>
      <c r="D221" s="224" t="s">
        <v>150</v>
      </c>
      <c r="E221" s="208">
        <v>28</v>
      </c>
      <c r="F221" s="196" t="s">
        <v>80</v>
      </c>
      <c r="G221" s="226">
        <v>3801.82</v>
      </c>
      <c r="H221" s="226">
        <v>106450.96</v>
      </c>
      <c r="I221" s="146" t="str">
        <f t="shared" si="10"/>
        <v>ЧУ "USM"</v>
      </c>
      <c r="J221" s="223" t="s">
        <v>81</v>
      </c>
      <c r="K221" s="135" t="s">
        <v>366</v>
      </c>
      <c r="L221" s="35" t="s">
        <v>367</v>
      </c>
      <c r="M221" s="138"/>
    </row>
    <row r="222" spans="1:13" s="137" customFormat="1" ht="37.5" customHeight="1" x14ac:dyDescent="0.25">
      <c r="A222" s="136">
        <v>119</v>
      </c>
      <c r="B222" s="36" t="s">
        <v>388</v>
      </c>
      <c r="C222" s="36" t="s">
        <v>141</v>
      </c>
      <c r="D222" s="224" t="s">
        <v>150</v>
      </c>
      <c r="E222" s="208">
        <v>43</v>
      </c>
      <c r="F222" s="196" t="s">
        <v>80</v>
      </c>
      <c r="G222" s="226">
        <v>13620</v>
      </c>
      <c r="H222" s="226">
        <v>585660</v>
      </c>
      <c r="I222" s="146" t="str">
        <f t="shared" si="10"/>
        <v>ЧУ "USM"</v>
      </c>
      <c r="J222" s="223" t="s">
        <v>81</v>
      </c>
      <c r="K222" s="135" t="s">
        <v>366</v>
      </c>
      <c r="L222" s="35" t="s">
        <v>389</v>
      </c>
      <c r="M222" s="138"/>
    </row>
    <row r="223" spans="1:13" s="137" customFormat="1" ht="37.5" customHeight="1" x14ac:dyDescent="0.25">
      <c r="A223" s="136">
        <v>120</v>
      </c>
      <c r="B223" s="36" t="s">
        <v>390</v>
      </c>
      <c r="C223" s="36" t="s">
        <v>141</v>
      </c>
      <c r="D223" s="224" t="s">
        <v>150</v>
      </c>
      <c r="E223" s="208">
        <v>240</v>
      </c>
      <c r="F223" s="196" t="s">
        <v>109</v>
      </c>
      <c r="G223" s="226">
        <v>10884</v>
      </c>
      <c r="H223" s="226">
        <v>2612160</v>
      </c>
      <c r="I223" s="146" t="str">
        <f t="shared" si="10"/>
        <v>ЧУ "USM"</v>
      </c>
      <c r="J223" s="225" t="s">
        <v>64</v>
      </c>
      <c r="K223" s="135" t="s">
        <v>391</v>
      </c>
      <c r="L223" s="35" t="s">
        <v>392</v>
      </c>
      <c r="M223" s="138"/>
    </row>
    <row r="224" spans="1:13" s="137" customFormat="1" ht="37.5" customHeight="1" x14ac:dyDescent="0.25">
      <c r="A224" s="136">
        <v>121</v>
      </c>
      <c r="B224" s="36" t="s">
        <v>625</v>
      </c>
      <c r="C224" s="36" t="s">
        <v>141</v>
      </c>
      <c r="D224" s="224" t="s">
        <v>150</v>
      </c>
      <c r="E224" s="208">
        <v>235</v>
      </c>
      <c r="F224" s="196" t="s">
        <v>394</v>
      </c>
      <c r="G224" s="226">
        <v>5968</v>
      </c>
      <c r="H224" s="226">
        <v>1402480</v>
      </c>
      <c r="I224" s="146" t="str">
        <f t="shared" si="10"/>
        <v>ЧУ "USM"</v>
      </c>
      <c r="J224" s="223" t="s">
        <v>64</v>
      </c>
      <c r="K224" s="135" t="s">
        <v>391</v>
      </c>
      <c r="L224" s="35" t="s">
        <v>627</v>
      </c>
      <c r="M224" s="138"/>
    </row>
    <row r="225" spans="1:13" s="137" customFormat="1" ht="37.5" customHeight="1" x14ac:dyDescent="0.25">
      <c r="A225" s="136">
        <v>122</v>
      </c>
      <c r="B225" s="36" t="s">
        <v>393</v>
      </c>
      <c r="C225" s="36" t="s">
        <v>141</v>
      </c>
      <c r="D225" s="224" t="s">
        <v>150</v>
      </c>
      <c r="E225" s="208">
        <v>100</v>
      </c>
      <c r="F225" s="196" t="s">
        <v>109</v>
      </c>
      <c r="G225" s="226">
        <v>18929</v>
      </c>
      <c r="H225" s="226">
        <v>1892900</v>
      </c>
      <c r="I225" s="146" t="str">
        <f t="shared" si="10"/>
        <v>ЧУ "USM"</v>
      </c>
      <c r="J225" s="223" t="s">
        <v>64</v>
      </c>
      <c r="K225" s="135" t="s">
        <v>391</v>
      </c>
      <c r="L225" s="35" t="s">
        <v>392</v>
      </c>
      <c r="M225" s="138"/>
    </row>
    <row r="226" spans="1:13" s="137" customFormat="1" ht="37.5" customHeight="1" x14ac:dyDescent="0.25">
      <c r="A226" s="136">
        <v>123</v>
      </c>
      <c r="B226" s="36" t="s">
        <v>626</v>
      </c>
      <c r="C226" s="36" t="s">
        <v>141</v>
      </c>
      <c r="D226" s="224" t="s">
        <v>150</v>
      </c>
      <c r="E226" s="208">
        <v>100</v>
      </c>
      <c r="F226" s="196" t="s">
        <v>394</v>
      </c>
      <c r="G226" s="226">
        <v>6573</v>
      </c>
      <c r="H226" s="226">
        <v>657300</v>
      </c>
      <c r="I226" s="146" t="str">
        <f t="shared" si="10"/>
        <v>ЧУ "USM"</v>
      </c>
      <c r="J226" s="223" t="s">
        <v>64</v>
      </c>
      <c r="K226" s="135" t="s">
        <v>391</v>
      </c>
      <c r="L226" s="35" t="s">
        <v>627</v>
      </c>
      <c r="M226" s="138"/>
    </row>
    <row r="227" spans="1:13" s="137" customFormat="1" ht="37.5" customHeight="1" x14ac:dyDescent="0.25">
      <c r="A227" s="136">
        <v>124</v>
      </c>
      <c r="B227" s="36" t="s">
        <v>396</v>
      </c>
      <c r="C227" s="36" t="s">
        <v>141</v>
      </c>
      <c r="D227" s="224" t="s">
        <v>150</v>
      </c>
      <c r="E227" s="208">
        <v>1</v>
      </c>
      <c r="F227" s="196" t="s">
        <v>109</v>
      </c>
      <c r="G227" s="226">
        <v>7450000</v>
      </c>
      <c r="H227" s="226">
        <v>7450000</v>
      </c>
      <c r="I227" s="146" t="str">
        <f t="shared" si="10"/>
        <v>ЧУ "USM"</v>
      </c>
      <c r="J227" s="223" t="s">
        <v>24</v>
      </c>
      <c r="K227" s="135" t="s">
        <v>366</v>
      </c>
      <c r="L227" s="35" t="s">
        <v>397</v>
      </c>
      <c r="M227" s="138"/>
    </row>
    <row r="228" spans="1:13" s="137" customFormat="1" ht="37.5" customHeight="1" x14ac:dyDescent="0.25">
      <c r="A228" s="136">
        <v>125</v>
      </c>
      <c r="B228" s="36" t="s">
        <v>398</v>
      </c>
      <c r="C228" s="36" t="s">
        <v>141</v>
      </c>
      <c r="D228" s="224" t="s">
        <v>150</v>
      </c>
      <c r="E228" s="208">
        <v>150</v>
      </c>
      <c r="F228" s="196" t="s">
        <v>80</v>
      </c>
      <c r="G228" s="226">
        <v>7500</v>
      </c>
      <c r="H228" s="226">
        <v>1125000</v>
      </c>
      <c r="I228" s="146" t="str">
        <f t="shared" si="10"/>
        <v>ЧУ "USM"</v>
      </c>
      <c r="J228" s="223" t="s">
        <v>81</v>
      </c>
      <c r="K228" s="135" t="s">
        <v>366</v>
      </c>
      <c r="L228" s="35" t="s">
        <v>399</v>
      </c>
      <c r="M228" s="138"/>
    </row>
    <row r="229" spans="1:13" s="137" customFormat="1" ht="37.5" customHeight="1" x14ac:dyDescent="0.25">
      <c r="A229" s="136">
        <v>126</v>
      </c>
      <c r="B229" s="36" t="s">
        <v>412</v>
      </c>
      <c r="C229" s="36" t="s">
        <v>141</v>
      </c>
      <c r="D229" s="224" t="s">
        <v>150</v>
      </c>
      <c r="E229" s="208">
        <v>48</v>
      </c>
      <c r="F229" s="196" t="s">
        <v>413</v>
      </c>
      <c r="G229" s="226">
        <v>22808.04</v>
      </c>
      <c r="H229" s="226">
        <v>1094785.92</v>
      </c>
      <c r="I229" s="146" t="str">
        <f t="shared" si="10"/>
        <v>ЧУ "USM"</v>
      </c>
      <c r="J229" s="223" t="s">
        <v>24</v>
      </c>
      <c r="K229" s="135" t="s">
        <v>414</v>
      </c>
      <c r="L229" s="35" t="s">
        <v>415</v>
      </c>
      <c r="M229" s="138"/>
    </row>
    <row r="230" spans="1:13" s="137" customFormat="1" ht="37.5" customHeight="1" x14ac:dyDescent="0.25">
      <c r="A230" s="136">
        <v>127</v>
      </c>
      <c r="B230" s="36" t="s">
        <v>434</v>
      </c>
      <c r="C230" s="36" t="s">
        <v>141</v>
      </c>
      <c r="D230" s="224" t="s">
        <v>150</v>
      </c>
      <c r="E230" s="208">
        <v>108</v>
      </c>
      <c r="F230" s="196" t="s">
        <v>80</v>
      </c>
      <c r="G230" s="226">
        <v>30460.11</v>
      </c>
      <c r="H230" s="226">
        <v>3289691.88</v>
      </c>
      <c r="I230" s="146" t="str">
        <f t="shared" si="10"/>
        <v>ЧУ "USM"</v>
      </c>
      <c r="J230" s="223" t="s">
        <v>24</v>
      </c>
      <c r="K230" s="135" t="s">
        <v>138</v>
      </c>
      <c r="L230" s="35" t="s">
        <v>435</v>
      </c>
      <c r="M230" s="138"/>
    </row>
    <row r="231" spans="1:13" s="137" customFormat="1" ht="37.5" customHeight="1" x14ac:dyDescent="0.25">
      <c r="A231" s="136">
        <v>128</v>
      </c>
      <c r="B231" s="36" t="s">
        <v>445</v>
      </c>
      <c r="C231" s="36" t="s">
        <v>141</v>
      </c>
      <c r="D231" s="224" t="s">
        <v>150</v>
      </c>
      <c r="E231" s="208">
        <v>1</v>
      </c>
      <c r="F231" s="196" t="s">
        <v>80</v>
      </c>
      <c r="G231" s="226">
        <v>107122</v>
      </c>
      <c r="H231" s="226">
        <v>107122</v>
      </c>
      <c r="I231" s="146" t="str">
        <f t="shared" si="10"/>
        <v>ЧУ "USM"</v>
      </c>
      <c r="J231" s="223" t="s">
        <v>81</v>
      </c>
      <c r="K231" s="135" t="s">
        <v>414</v>
      </c>
      <c r="L231" s="35" t="s">
        <v>451</v>
      </c>
      <c r="M231" s="138"/>
    </row>
    <row r="232" spans="1:13" s="137" customFormat="1" ht="37.5" customHeight="1" x14ac:dyDescent="0.25">
      <c r="A232" s="136">
        <v>129</v>
      </c>
      <c r="B232" s="36" t="s">
        <v>446</v>
      </c>
      <c r="C232" s="36" t="s">
        <v>141</v>
      </c>
      <c r="D232" s="224" t="s">
        <v>150</v>
      </c>
      <c r="E232" s="208">
        <v>2</v>
      </c>
      <c r="F232" s="196" t="s">
        <v>80</v>
      </c>
      <c r="G232" s="226">
        <v>41600</v>
      </c>
      <c r="H232" s="226">
        <v>83200</v>
      </c>
      <c r="I232" s="146" t="str">
        <f t="shared" ref="I232:I263" si="11">$I$308</f>
        <v>ЧУ "USM"</v>
      </c>
      <c r="J232" s="223" t="s">
        <v>81</v>
      </c>
      <c r="K232" s="135" t="s">
        <v>414</v>
      </c>
      <c r="L232" s="35" t="s">
        <v>451</v>
      </c>
      <c r="M232" s="138"/>
    </row>
    <row r="233" spans="1:13" s="137" customFormat="1" ht="37.5" customHeight="1" x14ac:dyDescent="0.25">
      <c r="A233" s="136">
        <v>130</v>
      </c>
      <c r="B233" s="36" t="s">
        <v>447</v>
      </c>
      <c r="C233" s="36" t="s">
        <v>141</v>
      </c>
      <c r="D233" s="224" t="s">
        <v>150</v>
      </c>
      <c r="E233" s="208">
        <v>4</v>
      </c>
      <c r="F233" s="196" t="s">
        <v>80</v>
      </c>
      <c r="G233" s="226">
        <v>123009</v>
      </c>
      <c r="H233" s="226">
        <v>492036</v>
      </c>
      <c r="I233" s="146" t="str">
        <f t="shared" si="11"/>
        <v>ЧУ "USM"</v>
      </c>
      <c r="J233" s="223" t="s">
        <v>81</v>
      </c>
      <c r="K233" s="135" t="s">
        <v>414</v>
      </c>
      <c r="L233" s="35" t="s">
        <v>451</v>
      </c>
      <c r="M233" s="138"/>
    </row>
    <row r="234" spans="1:13" s="137" customFormat="1" ht="37.5" customHeight="1" x14ac:dyDescent="0.25">
      <c r="A234" s="136">
        <v>131</v>
      </c>
      <c r="B234" s="36" t="s">
        <v>448</v>
      </c>
      <c r="C234" s="36" t="s">
        <v>141</v>
      </c>
      <c r="D234" s="224" t="s">
        <v>150</v>
      </c>
      <c r="E234" s="208">
        <v>2</v>
      </c>
      <c r="F234" s="196" t="s">
        <v>80</v>
      </c>
      <c r="G234" s="226">
        <v>255804</v>
      </c>
      <c r="H234" s="226">
        <v>511608</v>
      </c>
      <c r="I234" s="146" t="str">
        <f t="shared" si="11"/>
        <v>ЧУ "USM"</v>
      </c>
      <c r="J234" s="223" t="s">
        <v>81</v>
      </c>
      <c r="K234" s="135" t="s">
        <v>414</v>
      </c>
      <c r="L234" s="35" t="s">
        <v>451</v>
      </c>
      <c r="M234" s="138"/>
    </row>
    <row r="235" spans="1:13" s="137" customFormat="1" ht="37.5" customHeight="1" x14ac:dyDescent="0.25">
      <c r="A235" s="136">
        <v>132</v>
      </c>
      <c r="B235" s="36" t="s">
        <v>449</v>
      </c>
      <c r="C235" s="36" t="s">
        <v>141</v>
      </c>
      <c r="D235" s="224" t="s">
        <v>150</v>
      </c>
      <c r="E235" s="208">
        <v>2</v>
      </c>
      <c r="F235" s="196" t="s">
        <v>80</v>
      </c>
      <c r="G235" s="226">
        <v>191125</v>
      </c>
      <c r="H235" s="226">
        <v>382250</v>
      </c>
      <c r="I235" s="146" t="str">
        <f t="shared" si="11"/>
        <v>ЧУ "USM"</v>
      </c>
      <c r="J235" s="223" t="s">
        <v>81</v>
      </c>
      <c r="K235" s="135" t="s">
        <v>414</v>
      </c>
      <c r="L235" s="35" t="s">
        <v>451</v>
      </c>
      <c r="M235" s="138"/>
    </row>
    <row r="236" spans="1:13" s="137" customFormat="1" ht="37.5" customHeight="1" x14ac:dyDescent="0.25">
      <c r="A236" s="136">
        <v>133</v>
      </c>
      <c r="B236" s="36" t="s">
        <v>450</v>
      </c>
      <c r="C236" s="36" t="s">
        <v>141</v>
      </c>
      <c r="D236" s="224" t="s">
        <v>150</v>
      </c>
      <c r="E236" s="208">
        <v>1</v>
      </c>
      <c r="F236" s="196" t="s">
        <v>80</v>
      </c>
      <c r="G236" s="226">
        <v>74400</v>
      </c>
      <c r="H236" s="226">
        <v>74400</v>
      </c>
      <c r="I236" s="146" t="str">
        <f t="shared" si="11"/>
        <v>ЧУ "USM"</v>
      </c>
      <c r="J236" s="223" t="s">
        <v>81</v>
      </c>
      <c r="K236" s="135" t="s">
        <v>414</v>
      </c>
      <c r="L236" s="35" t="s">
        <v>451</v>
      </c>
      <c r="M236" s="138"/>
    </row>
    <row r="237" spans="1:13" s="137" customFormat="1" ht="39.75" customHeight="1" x14ac:dyDescent="0.25">
      <c r="A237" s="136">
        <v>134</v>
      </c>
      <c r="B237" s="36" t="s">
        <v>453</v>
      </c>
      <c r="C237" s="36" t="s">
        <v>141</v>
      </c>
      <c r="D237" s="224" t="s">
        <v>150</v>
      </c>
      <c r="E237" s="208">
        <v>1</v>
      </c>
      <c r="F237" s="196" t="s">
        <v>109</v>
      </c>
      <c r="G237" s="226"/>
      <c r="H237" s="226"/>
      <c r="I237" s="146" t="str">
        <f t="shared" si="11"/>
        <v>ЧУ "USM"</v>
      </c>
      <c r="J237" s="223" t="s">
        <v>24</v>
      </c>
      <c r="K237" s="135" t="s">
        <v>414</v>
      </c>
      <c r="L237" s="35" t="s">
        <v>555</v>
      </c>
      <c r="M237" s="138"/>
    </row>
    <row r="238" spans="1:13" s="137" customFormat="1" ht="46.5" customHeight="1" x14ac:dyDescent="0.25">
      <c r="A238" s="136">
        <v>135</v>
      </c>
      <c r="B238" s="36" t="s">
        <v>454</v>
      </c>
      <c r="C238" s="36" t="s">
        <v>141</v>
      </c>
      <c r="D238" s="224" t="s">
        <v>150</v>
      </c>
      <c r="E238" s="208">
        <v>1</v>
      </c>
      <c r="F238" s="196" t="s">
        <v>109</v>
      </c>
      <c r="G238" s="226"/>
      <c r="H238" s="226"/>
      <c r="I238" s="146" t="str">
        <f t="shared" si="11"/>
        <v>ЧУ "USM"</v>
      </c>
      <c r="J238" s="225" t="s">
        <v>24</v>
      </c>
      <c r="K238" s="135" t="s">
        <v>414</v>
      </c>
      <c r="L238" s="35" t="s">
        <v>555</v>
      </c>
      <c r="M238" s="138"/>
    </row>
    <row r="239" spans="1:13" s="137" customFormat="1" ht="37.5" customHeight="1" x14ac:dyDescent="0.25">
      <c r="A239" s="136">
        <v>136</v>
      </c>
      <c r="B239" s="36" t="s">
        <v>455</v>
      </c>
      <c r="C239" s="36" t="s">
        <v>141</v>
      </c>
      <c r="D239" s="224" t="s">
        <v>150</v>
      </c>
      <c r="E239" s="208">
        <v>1</v>
      </c>
      <c r="F239" s="196" t="s">
        <v>80</v>
      </c>
      <c r="G239" s="226">
        <v>22721.57</v>
      </c>
      <c r="H239" s="226">
        <v>22721.57</v>
      </c>
      <c r="I239" s="146" t="str">
        <f t="shared" si="11"/>
        <v>ЧУ "USM"</v>
      </c>
      <c r="J239" s="223" t="s">
        <v>81</v>
      </c>
      <c r="K239" s="135" t="s">
        <v>414</v>
      </c>
      <c r="L239" s="35" t="s">
        <v>467</v>
      </c>
      <c r="M239" s="138"/>
    </row>
    <row r="240" spans="1:13" s="137" customFormat="1" ht="37.5" customHeight="1" x14ac:dyDescent="0.25">
      <c r="A240" s="136">
        <v>137</v>
      </c>
      <c r="B240" s="36" t="s">
        <v>456</v>
      </c>
      <c r="C240" s="36" t="s">
        <v>141</v>
      </c>
      <c r="D240" s="224" t="s">
        <v>150</v>
      </c>
      <c r="E240" s="208">
        <v>4</v>
      </c>
      <c r="F240" s="196" t="s">
        <v>80</v>
      </c>
      <c r="G240" s="226">
        <v>32581.18</v>
      </c>
      <c r="H240" s="226">
        <v>130324.72</v>
      </c>
      <c r="I240" s="146" t="str">
        <f t="shared" si="11"/>
        <v>ЧУ "USM"</v>
      </c>
      <c r="J240" s="223" t="s">
        <v>81</v>
      </c>
      <c r="K240" s="135" t="s">
        <v>414</v>
      </c>
      <c r="L240" s="35" t="s">
        <v>467</v>
      </c>
      <c r="M240" s="138"/>
    </row>
    <row r="241" spans="1:13" s="137" customFormat="1" ht="48.75" customHeight="1" x14ac:dyDescent="0.25">
      <c r="A241" s="136">
        <v>138</v>
      </c>
      <c r="B241" s="36" t="s">
        <v>457</v>
      </c>
      <c r="C241" s="36" t="s">
        <v>141</v>
      </c>
      <c r="D241" s="224" t="s">
        <v>150</v>
      </c>
      <c r="E241" s="208">
        <v>5</v>
      </c>
      <c r="F241" s="196" t="s">
        <v>80</v>
      </c>
      <c r="G241" s="226"/>
      <c r="H241" s="226"/>
      <c r="I241" s="146" t="str">
        <f t="shared" si="11"/>
        <v>ЧУ "USM"</v>
      </c>
      <c r="J241" s="223" t="s">
        <v>81</v>
      </c>
      <c r="K241" s="135" t="s">
        <v>414</v>
      </c>
      <c r="L241" s="35" t="s">
        <v>568</v>
      </c>
      <c r="M241" s="138"/>
    </row>
    <row r="242" spans="1:13" s="137" customFormat="1" ht="37.5" customHeight="1" x14ac:dyDescent="0.25">
      <c r="A242" s="136">
        <v>139</v>
      </c>
      <c r="B242" s="36" t="s">
        <v>458</v>
      </c>
      <c r="C242" s="36" t="s">
        <v>141</v>
      </c>
      <c r="D242" s="224" t="s">
        <v>150</v>
      </c>
      <c r="E242" s="208">
        <v>51</v>
      </c>
      <c r="F242" s="196" t="s">
        <v>80</v>
      </c>
      <c r="G242" s="226">
        <v>4677.54</v>
      </c>
      <c r="H242" s="226">
        <v>238554.54</v>
      </c>
      <c r="I242" s="146" t="str">
        <f t="shared" si="11"/>
        <v>ЧУ "USM"</v>
      </c>
      <c r="J242" s="223" t="s">
        <v>81</v>
      </c>
      <c r="K242" s="135" t="s">
        <v>414</v>
      </c>
      <c r="L242" s="35" t="s">
        <v>467</v>
      </c>
      <c r="M242" s="138"/>
    </row>
    <row r="243" spans="1:13" s="137" customFormat="1" ht="37.5" customHeight="1" x14ac:dyDescent="0.25">
      <c r="A243" s="136">
        <v>140</v>
      </c>
      <c r="B243" s="36" t="s">
        <v>459</v>
      </c>
      <c r="C243" s="36" t="s">
        <v>141</v>
      </c>
      <c r="D243" s="224" t="s">
        <v>150</v>
      </c>
      <c r="E243" s="208">
        <v>7</v>
      </c>
      <c r="F243" s="196" t="s">
        <v>80</v>
      </c>
      <c r="G243" s="226">
        <v>9625.18</v>
      </c>
      <c r="H243" s="226">
        <v>67376.259999999995</v>
      </c>
      <c r="I243" s="146" t="str">
        <f t="shared" si="11"/>
        <v>ЧУ "USM"</v>
      </c>
      <c r="J243" s="223" t="s">
        <v>81</v>
      </c>
      <c r="K243" s="135" t="s">
        <v>414</v>
      </c>
      <c r="L243" s="35" t="s">
        <v>467</v>
      </c>
      <c r="M243" s="138"/>
    </row>
    <row r="244" spans="1:13" s="137" customFormat="1" ht="37.5" customHeight="1" x14ac:dyDescent="0.25">
      <c r="A244" s="136">
        <v>141</v>
      </c>
      <c r="B244" s="36" t="s">
        <v>460</v>
      </c>
      <c r="C244" s="36" t="s">
        <v>141</v>
      </c>
      <c r="D244" s="224" t="s">
        <v>150</v>
      </c>
      <c r="E244" s="208">
        <v>27</v>
      </c>
      <c r="F244" s="196" t="s">
        <v>80</v>
      </c>
      <c r="G244" s="226">
        <v>12455.72</v>
      </c>
      <c r="H244" s="226">
        <v>336304.44</v>
      </c>
      <c r="I244" s="146" t="str">
        <f t="shared" si="11"/>
        <v>ЧУ "USM"</v>
      </c>
      <c r="J244" s="223" t="s">
        <v>81</v>
      </c>
      <c r="K244" s="135" t="s">
        <v>414</v>
      </c>
      <c r="L244" s="35" t="s">
        <v>467</v>
      </c>
      <c r="M244" s="138"/>
    </row>
    <row r="245" spans="1:13" s="137" customFormat="1" ht="37.5" customHeight="1" x14ac:dyDescent="0.25">
      <c r="A245" s="136">
        <v>142</v>
      </c>
      <c r="B245" s="36" t="s">
        <v>461</v>
      </c>
      <c r="C245" s="36" t="s">
        <v>141</v>
      </c>
      <c r="D245" s="224" t="s">
        <v>150</v>
      </c>
      <c r="E245" s="208">
        <v>1</v>
      </c>
      <c r="F245" s="196" t="s">
        <v>80</v>
      </c>
      <c r="G245" s="226">
        <v>24853</v>
      </c>
      <c r="H245" s="226">
        <v>24853</v>
      </c>
      <c r="I245" s="146" t="str">
        <f t="shared" si="11"/>
        <v>ЧУ "USM"</v>
      </c>
      <c r="J245" s="223" t="s">
        <v>81</v>
      </c>
      <c r="K245" s="135" t="s">
        <v>414</v>
      </c>
      <c r="L245" s="35" t="s">
        <v>467</v>
      </c>
      <c r="M245" s="138"/>
    </row>
    <row r="246" spans="1:13" s="137" customFormat="1" ht="37.5" customHeight="1" x14ac:dyDescent="0.25">
      <c r="A246" s="136">
        <v>143</v>
      </c>
      <c r="B246" s="36" t="s">
        <v>463</v>
      </c>
      <c r="C246" s="36" t="s">
        <v>141</v>
      </c>
      <c r="D246" s="224" t="s">
        <v>150</v>
      </c>
      <c r="E246" s="208">
        <v>8</v>
      </c>
      <c r="F246" s="196" t="s">
        <v>80</v>
      </c>
      <c r="G246" s="226">
        <v>13000.84</v>
      </c>
      <c r="H246" s="226">
        <v>104006.72</v>
      </c>
      <c r="I246" s="146" t="str">
        <f t="shared" si="11"/>
        <v>ЧУ "USM"</v>
      </c>
      <c r="J246" s="223" t="s">
        <v>81</v>
      </c>
      <c r="K246" s="135" t="s">
        <v>414</v>
      </c>
      <c r="L246" s="35" t="s">
        <v>467</v>
      </c>
      <c r="M246" s="138"/>
    </row>
    <row r="247" spans="1:13" s="137" customFormat="1" ht="37.5" customHeight="1" x14ac:dyDescent="0.25">
      <c r="A247" s="136">
        <v>144</v>
      </c>
      <c r="B247" s="36" t="s">
        <v>462</v>
      </c>
      <c r="C247" s="36" t="s">
        <v>141</v>
      </c>
      <c r="D247" s="224" t="s">
        <v>150</v>
      </c>
      <c r="E247" s="208">
        <v>1</v>
      </c>
      <c r="F247" s="196" t="s">
        <v>80</v>
      </c>
      <c r="G247" s="226">
        <v>20109</v>
      </c>
      <c r="H247" s="226">
        <v>20109</v>
      </c>
      <c r="I247" s="146" t="str">
        <f t="shared" si="11"/>
        <v>ЧУ "USM"</v>
      </c>
      <c r="J247" s="223" t="s">
        <v>81</v>
      </c>
      <c r="K247" s="135" t="s">
        <v>414</v>
      </c>
      <c r="L247" s="35" t="s">
        <v>467</v>
      </c>
      <c r="M247" s="138"/>
    </row>
    <row r="248" spans="1:13" s="137" customFormat="1" ht="37.5" customHeight="1" x14ac:dyDescent="0.25">
      <c r="A248" s="136">
        <v>145</v>
      </c>
      <c r="B248" s="36" t="s">
        <v>464</v>
      </c>
      <c r="C248" s="36" t="s">
        <v>141</v>
      </c>
      <c r="D248" s="224" t="s">
        <v>150</v>
      </c>
      <c r="E248" s="208">
        <v>5</v>
      </c>
      <c r="F248" s="196" t="s">
        <v>80</v>
      </c>
      <c r="G248" s="226">
        <v>26306.11</v>
      </c>
      <c r="H248" s="226">
        <v>131530.54999999999</v>
      </c>
      <c r="I248" s="146" t="str">
        <f t="shared" si="11"/>
        <v>ЧУ "USM"</v>
      </c>
      <c r="J248" s="223" t="s">
        <v>81</v>
      </c>
      <c r="K248" s="135" t="s">
        <v>414</v>
      </c>
      <c r="L248" s="35" t="s">
        <v>467</v>
      </c>
      <c r="M248" s="138"/>
    </row>
    <row r="249" spans="1:13" s="137" customFormat="1" ht="37.5" customHeight="1" x14ac:dyDescent="0.25">
      <c r="A249" s="136">
        <v>146</v>
      </c>
      <c r="B249" s="36" t="s">
        <v>465</v>
      </c>
      <c r="C249" s="36" t="s">
        <v>141</v>
      </c>
      <c r="D249" s="224" t="s">
        <v>150</v>
      </c>
      <c r="E249" s="208">
        <v>17</v>
      </c>
      <c r="F249" s="196" t="s">
        <v>80</v>
      </c>
      <c r="G249" s="226">
        <v>34240.93</v>
      </c>
      <c r="H249" s="226">
        <v>582095.81000000006</v>
      </c>
      <c r="I249" s="146" t="str">
        <f t="shared" si="11"/>
        <v>ЧУ "USM"</v>
      </c>
      <c r="J249" s="223" t="s">
        <v>81</v>
      </c>
      <c r="K249" s="135" t="s">
        <v>414</v>
      </c>
      <c r="L249" s="35" t="s">
        <v>467</v>
      </c>
      <c r="M249" s="138"/>
    </row>
    <row r="250" spans="1:13" s="137" customFormat="1" ht="37.5" customHeight="1" x14ac:dyDescent="0.25">
      <c r="A250" s="136">
        <v>147</v>
      </c>
      <c r="B250" s="36" t="s">
        <v>466</v>
      </c>
      <c r="C250" s="36" t="s">
        <v>141</v>
      </c>
      <c r="D250" s="224" t="s">
        <v>150</v>
      </c>
      <c r="E250" s="208">
        <v>7</v>
      </c>
      <c r="F250" s="196" t="s">
        <v>80</v>
      </c>
      <c r="G250" s="226">
        <v>83044.710000000006</v>
      </c>
      <c r="H250" s="226">
        <v>581312.97</v>
      </c>
      <c r="I250" s="146" t="str">
        <f t="shared" si="11"/>
        <v>ЧУ "USM"</v>
      </c>
      <c r="J250" s="223" t="s">
        <v>81</v>
      </c>
      <c r="K250" s="135" t="s">
        <v>414</v>
      </c>
      <c r="L250" s="35" t="s">
        <v>467</v>
      </c>
      <c r="M250" s="138"/>
    </row>
    <row r="251" spans="1:13" s="137" customFormat="1" ht="37.5" customHeight="1" x14ac:dyDescent="0.25">
      <c r="A251" s="136">
        <v>148</v>
      </c>
      <c r="B251" s="36" t="s">
        <v>468</v>
      </c>
      <c r="C251" s="36" t="s">
        <v>141</v>
      </c>
      <c r="D251" s="224" t="s">
        <v>150</v>
      </c>
      <c r="E251" s="208">
        <v>63</v>
      </c>
      <c r="F251" s="196" t="s">
        <v>80</v>
      </c>
      <c r="G251" s="226">
        <v>5773</v>
      </c>
      <c r="H251" s="226">
        <v>363699</v>
      </c>
      <c r="I251" s="146" t="str">
        <f t="shared" si="11"/>
        <v>ЧУ "USM"</v>
      </c>
      <c r="J251" s="223" t="s">
        <v>81</v>
      </c>
      <c r="K251" s="135" t="s">
        <v>414</v>
      </c>
      <c r="L251" s="35" t="s">
        <v>476</v>
      </c>
      <c r="M251" s="138"/>
    </row>
    <row r="252" spans="1:13" s="137" customFormat="1" ht="37.5" customHeight="1" x14ac:dyDescent="0.25">
      <c r="A252" s="136">
        <v>149</v>
      </c>
      <c r="B252" s="36" t="s">
        <v>469</v>
      </c>
      <c r="C252" s="36" t="s">
        <v>141</v>
      </c>
      <c r="D252" s="224" t="s">
        <v>150</v>
      </c>
      <c r="E252" s="208">
        <v>641</v>
      </c>
      <c r="F252" s="196" t="s">
        <v>80</v>
      </c>
      <c r="G252" s="226">
        <v>2896</v>
      </c>
      <c r="H252" s="226">
        <v>1856336</v>
      </c>
      <c r="I252" s="146" t="str">
        <f t="shared" si="11"/>
        <v>ЧУ "USM"</v>
      </c>
      <c r="J252" s="223" t="s">
        <v>81</v>
      </c>
      <c r="K252" s="135" t="s">
        <v>414</v>
      </c>
      <c r="L252" s="35" t="s">
        <v>476</v>
      </c>
      <c r="M252" s="138"/>
    </row>
    <row r="253" spans="1:13" s="137" customFormat="1" ht="37.5" customHeight="1" x14ac:dyDescent="0.25">
      <c r="A253" s="136">
        <v>150</v>
      </c>
      <c r="B253" s="36" t="s">
        <v>470</v>
      </c>
      <c r="C253" s="36" t="s">
        <v>141</v>
      </c>
      <c r="D253" s="224" t="s">
        <v>150</v>
      </c>
      <c r="E253" s="208">
        <v>1232</v>
      </c>
      <c r="F253" s="196" t="s">
        <v>80</v>
      </c>
      <c r="G253" s="226">
        <v>1883</v>
      </c>
      <c r="H253" s="226">
        <v>2319856</v>
      </c>
      <c r="I253" s="146" t="str">
        <f t="shared" si="11"/>
        <v>ЧУ "USM"</v>
      </c>
      <c r="J253" s="223" t="s">
        <v>81</v>
      </c>
      <c r="K253" s="135" t="s">
        <v>414</v>
      </c>
      <c r="L253" s="35" t="s">
        <v>476</v>
      </c>
      <c r="M253" s="138"/>
    </row>
    <row r="254" spans="1:13" s="137" customFormat="1" ht="37.5" customHeight="1" x14ac:dyDescent="0.25">
      <c r="A254" s="136">
        <v>151</v>
      </c>
      <c r="B254" s="36" t="s">
        <v>471</v>
      </c>
      <c r="C254" s="36" t="s">
        <v>141</v>
      </c>
      <c r="D254" s="224" t="s">
        <v>150</v>
      </c>
      <c r="E254" s="208">
        <v>641</v>
      </c>
      <c r="F254" s="196" t="s">
        <v>80</v>
      </c>
      <c r="G254" s="226">
        <v>2271</v>
      </c>
      <c r="H254" s="226">
        <v>1455711</v>
      </c>
      <c r="I254" s="146" t="str">
        <f t="shared" si="11"/>
        <v>ЧУ "USM"</v>
      </c>
      <c r="J254" s="223" t="s">
        <v>81</v>
      </c>
      <c r="K254" s="135" t="s">
        <v>414</v>
      </c>
      <c r="L254" s="35" t="s">
        <v>476</v>
      </c>
      <c r="M254" s="138"/>
    </row>
    <row r="255" spans="1:13" s="137" customFormat="1" ht="37.5" customHeight="1" x14ac:dyDescent="0.25">
      <c r="A255" s="136">
        <v>152</v>
      </c>
      <c r="B255" s="36" t="s">
        <v>472</v>
      </c>
      <c r="C255" s="36" t="s">
        <v>141</v>
      </c>
      <c r="D255" s="224" t="s">
        <v>150</v>
      </c>
      <c r="E255" s="208">
        <v>616</v>
      </c>
      <c r="F255" s="196" t="s">
        <v>80</v>
      </c>
      <c r="G255" s="226">
        <v>1467</v>
      </c>
      <c r="H255" s="226">
        <v>903672</v>
      </c>
      <c r="I255" s="146" t="str">
        <f t="shared" si="11"/>
        <v>ЧУ "USM"</v>
      </c>
      <c r="J255" s="223" t="s">
        <v>81</v>
      </c>
      <c r="K255" s="135" t="s">
        <v>414</v>
      </c>
      <c r="L255" s="35" t="s">
        <v>476</v>
      </c>
      <c r="M255" s="138"/>
    </row>
    <row r="256" spans="1:13" s="137" customFormat="1" ht="37.5" customHeight="1" x14ac:dyDescent="0.25">
      <c r="A256" s="136">
        <v>153</v>
      </c>
      <c r="B256" s="36" t="s">
        <v>473</v>
      </c>
      <c r="C256" s="36" t="s">
        <v>141</v>
      </c>
      <c r="D256" s="224" t="s">
        <v>150</v>
      </c>
      <c r="E256" s="208">
        <v>88</v>
      </c>
      <c r="F256" s="196" t="s">
        <v>80</v>
      </c>
      <c r="G256" s="226">
        <v>30286</v>
      </c>
      <c r="H256" s="226">
        <v>2665168</v>
      </c>
      <c r="I256" s="146" t="str">
        <f t="shared" si="11"/>
        <v>ЧУ "USM"</v>
      </c>
      <c r="J256" s="223" t="s">
        <v>81</v>
      </c>
      <c r="K256" s="135" t="s">
        <v>414</v>
      </c>
      <c r="L256" s="35" t="s">
        <v>476</v>
      </c>
      <c r="M256" s="138"/>
    </row>
    <row r="257" spans="1:13" s="137" customFormat="1" ht="37.5" customHeight="1" x14ac:dyDescent="0.25">
      <c r="A257" s="136">
        <v>154</v>
      </c>
      <c r="B257" s="36" t="s">
        <v>474</v>
      </c>
      <c r="C257" s="36" t="s">
        <v>141</v>
      </c>
      <c r="D257" s="224" t="s">
        <v>150</v>
      </c>
      <c r="E257" s="208">
        <v>624</v>
      </c>
      <c r="F257" s="196" t="s">
        <v>80</v>
      </c>
      <c r="G257" s="226">
        <v>6909</v>
      </c>
      <c r="H257" s="226">
        <v>4311216</v>
      </c>
      <c r="I257" s="146" t="str">
        <f t="shared" si="11"/>
        <v>ЧУ "USM"</v>
      </c>
      <c r="J257" s="223" t="s">
        <v>81</v>
      </c>
      <c r="K257" s="135" t="s">
        <v>414</v>
      </c>
      <c r="L257" s="35" t="s">
        <v>476</v>
      </c>
      <c r="M257" s="138"/>
    </row>
    <row r="258" spans="1:13" s="137" customFormat="1" ht="47.25" customHeight="1" x14ac:dyDescent="0.25">
      <c r="A258" s="136">
        <v>155</v>
      </c>
      <c r="B258" s="36" t="s">
        <v>475</v>
      </c>
      <c r="C258" s="36" t="s">
        <v>141</v>
      </c>
      <c r="D258" s="224" t="s">
        <v>150</v>
      </c>
      <c r="E258" s="208">
        <v>1232</v>
      </c>
      <c r="F258" s="196" t="s">
        <v>80</v>
      </c>
      <c r="G258" s="226"/>
      <c r="H258" s="226"/>
      <c r="I258" s="146" t="str">
        <f t="shared" si="11"/>
        <v>ЧУ "USM"</v>
      </c>
      <c r="J258" s="223" t="s">
        <v>81</v>
      </c>
      <c r="K258" s="135" t="s">
        <v>414</v>
      </c>
      <c r="L258" s="35" t="s">
        <v>553</v>
      </c>
      <c r="M258" s="138"/>
    </row>
    <row r="259" spans="1:13" s="137" customFormat="1" ht="37.5" customHeight="1" x14ac:dyDescent="0.25">
      <c r="A259" s="136">
        <v>156</v>
      </c>
      <c r="B259" s="36" t="s">
        <v>482</v>
      </c>
      <c r="C259" s="36" t="s">
        <v>141</v>
      </c>
      <c r="D259" s="224" t="s">
        <v>150</v>
      </c>
      <c r="E259" s="208">
        <v>1</v>
      </c>
      <c r="F259" s="196" t="s">
        <v>109</v>
      </c>
      <c r="G259" s="226"/>
      <c r="H259" s="226"/>
      <c r="I259" s="146" t="str">
        <f t="shared" si="11"/>
        <v>ЧУ "USM"</v>
      </c>
      <c r="J259" s="223" t="s">
        <v>81</v>
      </c>
      <c r="K259" s="135" t="s">
        <v>414</v>
      </c>
      <c r="L259" s="35" t="s">
        <v>624</v>
      </c>
      <c r="M259" s="138"/>
    </row>
    <row r="260" spans="1:13" s="137" customFormat="1" ht="37.5" customHeight="1" x14ac:dyDescent="0.25">
      <c r="A260" s="136">
        <v>157</v>
      </c>
      <c r="B260" s="36" t="s">
        <v>483</v>
      </c>
      <c r="C260" s="36" t="s">
        <v>141</v>
      </c>
      <c r="D260" s="224" t="s">
        <v>150</v>
      </c>
      <c r="E260" s="208">
        <v>1</v>
      </c>
      <c r="F260" s="196" t="s">
        <v>109</v>
      </c>
      <c r="G260" s="226">
        <v>107230</v>
      </c>
      <c r="H260" s="226">
        <v>107230</v>
      </c>
      <c r="I260" s="146" t="str">
        <f t="shared" si="11"/>
        <v>ЧУ "USM"</v>
      </c>
      <c r="J260" s="223" t="s">
        <v>24</v>
      </c>
      <c r="K260" s="135" t="s">
        <v>414</v>
      </c>
      <c r="L260" s="35" t="s">
        <v>484</v>
      </c>
      <c r="M260" s="138"/>
    </row>
    <row r="261" spans="1:13" s="137" customFormat="1" ht="37.5" customHeight="1" x14ac:dyDescent="0.25">
      <c r="A261" s="136">
        <v>158</v>
      </c>
      <c r="B261" s="36" t="s">
        <v>485</v>
      </c>
      <c r="C261" s="36" t="s">
        <v>141</v>
      </c>
      <c r="D261" s="224" t="s">
        <v>150</v>
      </c>
      <c r="E261" s="208">
        <v>33</v>
      </c>
      <c r="F261" s="205" t="s">
        <v>80</v>
      </c>
      <c r="G261" s="226">
        <v>40372</v>
      </c>
      <c r="H261" s="226">
        <v>1332276</v>
      </c>
      <c r="I261" s="146" t="str">
        <f t="shared" si="11"/>
        <v>ЧУ "USM"</v>
      </c>
      <c r="J261" s="223" t="s">
        <v>81</v>
      </c>
      <c r="K261" s="135" t="s">
        <v>414</v>
      </c>
      <c r="L261" s="35" t="s">
        <v>487</v>
      </c>
      <c r="M261" s="138"/>
    </row>
    <row r="262" spans="1:13" s="137" customFormat="1" ht="37.5" customHeight="1" x14ac:dyDescent="0.25">
      <c r="A262" s="136">
        <v>159</v>
      </c>
      <c r="B262" s="36" t="s">
        <v>486</v>
      </c>
      <c r="C262" s="36" t="s">
        <v>141</v>
      </c>
      <c r="D262" s="224" t="s">
        <v>150</v>
      </c>
      <c r="E262" s="208">
        <v>28</v>
      </c>
      <c r="F262" s="205" t="s">
        <v>80</v>
      </c>
      <c r="G262" s="226">
        <v>63441.61</v>
      </c>
      <c r="H262" s="226">
        <v>1776365.08</v>
      </c>
      <c r="I262" s="146" t="str">
        <f t="shared" si="11"/>
        <v>ЧУ "USM"</v>
      </c>
      <c r="J262" s="223" t="s">
        <v>81</v>
      </c>
      <c r="K262" s="135" t="s">
        <v>414</v>
      </c>
      <c r="L262" s="35" t="s">
        <v>487</v>
      </c>
      <c r="M262" s="138"/>
    </row>
    <row r="263" spans="1:13" s="137" customFormat="1" ht="61.5" customHeight="1" x14ac:dyDescent="0.25">
      <c r="A263" s="136">
        <v>160</v>
      </c>
      <c r="B263" s="36" t="s">
        <v>502</v>
      </c>
      <c r="C263" s="36" t="s">
        <v>141</v>
      </c>
      <c r="D263" s="224" t="s">
        <v>150</v>
      </c>
      <c r="E263" s="208">
        <v>1</v>
      </c>
      <c r="F263" s="205" t="s">
        <v>109</v>
      </c>
      <c r="G263" s="226"/>
      <c r="H263" s="226"/>
      <c r="I263" s="146" t="str">
        <f t="shared" si="11"/>
        <v>ЧУ "USM"</v>
      </c>
      <c r="J263" s="223" t="s">
        <v>24</v>
      </c>
      <c r="K263" s="135" t="s">
        <v>414</v>
      </c>
      <c r="L263" s="35" t="s">
        <v>554</v>
      </c>
      <c r="M263" s="138"/>
    </row>
    <row r="264" spans="1:13" s="137" customFormat="1" ht="37.5" customHeight="1" x14ac:dyDescent="0.25">
      <c r="A264" s="136">
        <v>161</v>
      </c>
      <c r="B264" s="36" t="s">
        <v>528</v>
      </c>
      <c r="C264" s="36" t="s">
        <v>141</v>
      </c>
      <c r="D264" s="224" t="s">
        <v>150</v>
      </c>
      <c r="E264" s="208">
        <v>4</v>
      </c>
      <c r="F264" s="205" t="s">
        <v>80</v>
      </c>
      <c r="G264" s="226">
        <v>1132672</v>
      </c>
      <c r="H264" s="226">
        <v>4530685</v>
      </c>
      <c r="I264" s="146" t="str">
        <f t="shared" ref="I264:I290" si="12">$I$308</f>
        <v>ЧУ "USM"</v>
      </c>
      <c r="J264" s="223" t="s">
        <v>24</v>
      </c>
      <c r="K264" s="135" t="s">
        <v>391</v>
      </c>
      <c r="L264" s="35" t="s">
        <v>511</v>
      </c>
      <c r="M264" s="138"/>
    </row>
    <row r="265" spans="1:13" s="137" customFormat="1" ht="59.25" customHeight="1" x14ac:dyDescent="0.25">
      <c r="A265" s="136">
        <v>162</v>
      </c>
      <c r="B265" s="36" t="s">
        <v>548</v>
      </c>
      <c r="C265" s="36" t="s">
        <v>141</v>
      </c>
      <c r="D265" s="224" t="s">
        <v>551</v>
      </c>
      <c r="E265" s="208">
        <v>82</v>
      </c>
      <c r="F265" s="205" t="s">
        <v>80</v>
      </c>
      <c r="G265" s="226">
        <v>32000</v>
      </c>
      <c r="H265" s="226">
        <v>2624000</v>
      </c>
      <c r="I265" s="146" t="str">
        <f t="shared" si="12"/>
        <v>ЧУ "USM"</v>
      </c>
      <c r="J265" s="223" t="s">
        <v>81</v>
      </c>
      <c r="K265" s="135" t="s">
        <v>258</v>
      </c>
      <c r="L265" s="35" t="s">
        <v>550</v>
      </c>
      <c r="M265" s="138"/>
    </row>
    <row r="266" spans="1:13" s="137" customFormat="1" ht="57" customHeight="1" x14ac:dyDescent="0.25">
      <c r="A266" s="136">
        <v>163</v>
      </c>
      <c r="B266" s="36" t="s">
        <v>549</v>
      </c>
      <c r="C266" s="36" t="s">
        <v>141</v>
      </c>
      <c r="D266" s="224" t="s">
        <v>552</v>
      </c>
      <c r="E266" s="208">
        <v>82</v>
      </c>
      <c r="F266" s="205" t="s">
        <v>80</v>
      </c>
      <c r="G266" s="226">
        <v>38392.86</v>
      </c>
      <c r="H266" s="226">
        <v>3148214.52</v>
      </c>
      <c r="I266" s="146" t="str">
        <f t="shared" si="12"/>
        <v>ЧУ "USM"</v>
      </c>
      <c r="J266" s="225" t="s">
        <v>81</v>
      </c>
      <c r="K266" s="135" t="s">
        <v>391</v>
      </c>
      <c r="L266" s="35" t="s">
        <v>550</v>
      </c>
      <c r="M266" s="138"/>
    </row>
    <row r="267" spans="1:13" s="137" customFormat="1" ht="57" customHeight="1" x14ac:dyDescent="0.25">
      <c r="A267" s="136">
        <v>164</v>
      </c>
      <c r="B267" s="36" t="s">
        <v>578</v>
      </c>
      <c r="C267" s="36" t="s">
        <v>141</v>
      </c>
      <c r="D267" s="232" t="s">
        <v>150</v>
      </c>
      <c r="E267" s="208">
        <v>2</v>
      </c>
      <c r="F267" s="205" t="s">
        <v>109</v>
      </c>
      <c r="G267" s="226">
        <v>193861</v>
      </c>
      <c r="H267" s="226">
        <v>387362</v>
      </c>
      <c r="I267" s="146" t="str">
        <f t="shared" si="12"/>
        <v>ЧУ "USM"</v>
      </c>
      <c r="J267" s="223" t="s">
        <v>24</v>
      </c>
      <c r="K267" s="135" t="s">
        <v>391</v>
      </c>
      <c r="L267" s="35" t="s">
        <v>587</v>
      </c>
      <c r="M267" s="138"/>
    </row>
    <row r="268" spans="1:13" s="137" customFormat="1" ht="51" customHeight="1" x14ac:dyDescent="0.25">
      <c r="A268" s="136">
        <v>165</v>
      </c>
      <c r="B268" s="36" t="s">
        <v>579</v>
      </c>
      <c r="C268" s="36" t="s">
        <v>141</v>
      </c>
      <c r="D268" s="232" t="s">
        <v>150</v>
      </c>
      <c r="E268" s="208">
        <v>2</v>
      </c>
      <c r="F268" s="205" t="s">
        <v>109</v>
      </c>
      <c r="G268" s="239">
        <v>379841</v>
      </c>
      <c r="H268" s="226">
        <v>759682</v>
      </c>
      <c r="I268" s="146" t="str">
        <f t="shared" si="12"/>
        <v>ЧУ "USM"</v>
      </c>
      <c r="J268" s="223" t="s">
        <v>24</v>
      </c>
      <c r="K268" s="135" t="s">
        <v>391</v>
      </c>
      <c r="L268" s="35" t="s">
        <v>587</v>
      </c>
      <c r="M268" s="138"/>
    </row>
    <row r="269" spans="1:13" s="137" customFormat="1" ht="48" customHeight="1" x14ac:dyDescent="0.25">
      <c r="A269" s="136">
        <v>166</v>
      </c>
      <c r="B269" s="36" t="s">
        <v>580</v>
      </c>
      <c r="C269" s="36" t="s">
        <v>141</v>
      </c>
      <c r="D269" s="232" t="s">
        <v>150</v>
      </c>
      <c r="E269" s="208">
        <v>9</v>
      </c>
      <c r="F269" s="205" t="s">
        <v>109</v>
      </c>
      <c r="G269" s="239">
        <v>161985</v>
      </c>
      <c r="H269" s="226">
        <v>1457865</v>
      </c>
      <c r="I269" s="146" t="str">
        <f t="shared" si="12"/>
        <v>ЧУ "USM"</v>
      </c>
      <c r="J269" s="223" t="s">
        <v>24</v>
      </c>
      <c r="K269" s="135" t="s">
        <v>391</v>
      </c>
      <c r="L269" s="35" t="s">
        <v>587</v>
      </c>
      <c r="M269" s="138"/>
    </row>
    <row r="270" spans="1:13" s="137" customFormat="1" ht="33.75" customHeight="1" x14ac:dyDescent="0.25">
      <c r="A270" s="136">
        <v>167</v>
      </c>
      <c r="B270" s="36" t="s">
        <v>588</v>
      </c>
      <c r="C270" s="36" t="s">
        <v>141</v>
      </c>
      <c r="D270" s="232" t="s">
        <v>150</v>
      </c>
      <c r="E270" s="208">
        <v>1</v>
      </c>
      <c r="F270" s="205" t="s">
        <v>109</v>
      </c>
      <c r="G270" s="239">
        <v>971557</v>
      </c>
      <c r="H270" s="226">
        <v>971557</v>
      </c>
      <c r="I270" s="146" t="str">
        <f t="shared" si="12"/>
        <v>ЧУ "USM"</v>
      </c>
      <c r="J270" s="223" t="s">
        <v>24</v>
      </c>
      <c r="K270" s="135" t="s">
        <v>391</v>
      </c>
      <c r="L270" s="35" t="s">
        <v>589</v>
      </c>
      <c r="M270" s="138"/>
    </row>
    <row r="271" spans="1:13" s="137" customFormat="1" ht="38.25" customHeight="1" x14ac:dyDescent="0.25">
      <c r="A271" s="136">
        <v>168</v>
      </c>
      <c r="B271" s="36" t="s">
        <v>592</v>
      </c>
      <c r="C271" s="36" t="s">
        <v>141</v>
      </c>
      <c r="D271" s="232" t="s">
        <v>150</v>
      </c>
      <c r="E271" s="208">
        <v>500</v>
      </c>
      <c r="F271" s="205" t="s">
        <v>80</v>
      </c>
      <c r="G271" s="239">
        <v>255</v>
      </c>
      <c r="H271" s="226">
        <v>127500</v>
      </c>
      <c r="I271" s="146" t="str">
        <f t="shared" si="12"/>
        <v>ЧУ "USM"</v>
      </c>
      <c r="J271" s="223" t="s">
        <v>81</v>
      </c>
      <c r="K271" s="135" t="s">
        <v>391</v>
      </c>
      <c r="L271" s="35" t="s">
        <v>593</v>
      </c>
      <c r="M271" s="138"/>
    </row>
    <row r="272" spans="1:13" s="137" customFormat="1" ht="36" customHeight="1" x14ac:dyDescent="0.25">
      <c r="A272" s="136">
        <v>169</v>
      </c>
      <c r="B272" s="36" t="s">
        <v>594</v>
      </c>
      <c r="C272" s="36" t="s">
        <v>141</v>
      </c>
      <c r="D272" s="232" t="s">
        <v>150</v>
      </c>
      <c r="E272" s="208">
        <v>13</v>
      </c>
      <c r="F272" s="205" t="s">
        <v>80</v>
      </c>
      <c r="G272" s="239">
        <v>97778.53</v>
      </c>
      <c r="H272" s="226">
        <v>1271120.8899999999</v>
      </c>
      <c r="I272" s="146" t="str">
        <f t="shared" si="12"/>
        <v>ЧУ "USM"</v>
      </c>
      <c r="J272" s="134" t="s">
        <v>81</v>
      </c>
      <c r="K272" s="135" t="s">
        <v>391</v>
      </c>
      <c r="L272" s="35" t="s">
        <v>595</v>
      </c>
      <c r="M272" s="138"/>
    </row>
    <row r="273" spans="1:13" s="137" customFormat="1" ht="33" customHeight="1" x14ac:dyDescent="0.25">
      <c r="A273" s="136">
        <v>170</v>
      </c>
      <c r="B273" s="36" t="s">
        <v>596</v>
      </c>
      <c r="C273" s="36" t="s">
        <v>141</v>
      </c>
      <c r="D273" s="232" t="s">
        <v>150</v>
      </c>
      <c r="E273" s="208">
        <v>1</v>
      </c>
      <c r="F273" s="205" t="s">
        <v>80</v>
      </c>
      <c r="G273" s="239">
        <v>86855</v>
      </c>
      <c r="H273" s="226">
        <v>86855</v>
      </c>
      <c r="I273" s="146" t="str">
        <f t="shared" si="12"/>
        <v>ЧУ "USM"</v>
      </c>
      <c r="J273" s="134" t="s">
        <v>81</v>
      </c>
      <c r="K273" s="135" t="s">
        <v>391</v>
      </c>
      <c r="L273" s="35" t="s">
        <v>595</v>
      </c>
      <c r="M273" s="138"/>
    </row>
    <row r="274" spans="1:13" s="137" customFormat="1" ht="38.25" customHeight="1" x14ac:dyDescent="0.25">
      <c r="A274" s="136">
        <v>171</v>
      </c>
      <c r="B274" s="36" t="s">
        <v>597</v>
      </c>
      <c r="C274" s="36" t="s">
        <v>141</v>
      </c>
      <c r="D274" s="232" t="s">
        <v>150</v>
      </c>
      <c r="E274" s="208">
        <v>5</v>
      </c>
      <c r="F274" s="205" t="s">
        <v>80</v>
      </c>
      <c r="G274" s="239">
        <v>64962</v>
      </c>
      <c r="H274" s="226">
        <v>324810</v>
      </c>
      <c r="I274" s="146" t="str">
        <f t="shared" si="12"/>
        <v>ЧУ "USM"</v>
      </c>
      <c r="J274" s="134" t="s">
        <v>81</v>
      </c>
      <c r="K274" s="135" t="s">
        <v>391</v>
      </c>
      <c r="L274" s="35" t="s">
        <v>595</v>
      </c>
      <c r="M274" s="138"/>
    </row>
    <row r="275" spans="1:13" s="137" customFormat="1" ht="38.25" customHeight="1" x14ac:dyDescent="0.25">
      <c r="A275" s="136">
        <v>172</v>
      </c>
      <c r="B275" s="36" t="s">
        <v>598</v>
      </c>
      <c r="C275" s="36" t="s">
        <v>141</v>
      </c>
      <c r="D275" s="232" t="s">
        <v>150</v>
      </c>
      <c r="E275" s="208">
        <v>45</v>
      </c>
      <c r="F275" s="205" t="s">
        <v>80</v>
      </c>
      <c r="G275" s="239">
        <v>37051.800000000003</v>
      </c>
      <c r="H275" s="239">
        <v>1667331</v>
      </c>
      <c r="I275" s="146" t="str">
        <f t="shared" si="12"/>
        <v>ЧУ "USM"</v>
      </c>
      <c r="J275" s="134" t="s">
        <v>81</v>
      </c>
      <c r="K275" s="135" t="s">
        <v>391</v>
      </c>
      <c r="L275" s="35" t="s">
        <v>595</v>
      </c>
      <c r="M275" s="138"/>
    </row>
    <row r="276" spans="1:13" s="137" customFormat="1" ht="38.25" customHeight="1" x14ac:dyDescent="0.25">
      <c r="A276" s="136">
        <v>173</v>
      </c>
      <c r="B276" s="36" t="s">
        <v>599</v>
      </c>
      <c r="C276" s="36" t="s">
        <v>141</v>
      </c>
      <c r="D276" s="232" t="s">
        <v>150</v>
      </c>
      <c r="E276" s="208">
        <v>10</v>
      </c>
      <c r="F276" s="205" t="s">
        <v>80</v>
      </c>
      <c r="G276" s="226">
        <v>28086.7</v>
      </c>
      <c r="H276" s="226">
        <f>E276*G276</f>
        <v>280867</v>
      </c>
      <c r="I276" s="146" t="str">
        <f t="shared" si="12"/>
        <v>ЧУ "USM"</v>
      </c>
      <c r="J276" s="134" t="s">
        <v>81</v>
      </c>
      <c r="K276" s="135" t="s">
        <v>391</v>
      </c>
      <c r="L276" s="35" t="s">
        <v>595</v>
      </c>
      <c r="M276" s="138"/>
    </row>
    <row r="277" spans="1:13" s="137" customFormat="1" ht="38.25" customHeight="1" x14ac:dyDescent="0.25">
      <c r="A277" s="136">
        <v>174</v>
      </c>
      <c r="B277" s="36" t="s">
        <v>600</v>
      </c>
      <c r="C277" s="36" t="s">
        <v>141</v>
      </c>
      <c r="D277" s="232" t="s">
        <v>150</v>
      </c>
      <c r="E277" s="208">
        <v>38</v>
      </c>
      <c r="F277" s="205" t="s">
        <v>80</v>
      </c>
      <c r="G277" s="226">
        <v>28600</v>
      </c>
      <c r="H277" s="226">
        <f t="shared" ref="H277:H279" si="13">E277*G277</f>
        <v>1086800</v>
      </c>
      <c r="I277" s="146" t="str">
        <f t="shared" si="12"/>
        <v>ЧУ "USM"</v>
      </c>
      <c r="J277" s="134" t="s">
        <v>81</v>
      </c>
      <c r="K277" s="135" t="s">
        <v>391</v>
      </c>
      <c r="L277" s="35" t="s">
        <v>601</v>
      </c>
      <c r="M277" s="138"/>
    </row>
    <row r="278" spans="1:13" s="137" customFormat="1" ht="38.25" customHeight="1" x14ac:dyDescent="0.25">
      <c r="A278" s="136">
        <v>175</v>
      </c>
      <c r="B278" s="36" t="s">
        <v>602</v>
      </c>
      <c r="C278" s="36" t="s">
        <v>141</v>
      </c>
      <c r="D278" s="232" t="s">
        <v>150</v>
      </c>
      <c r="E278" s="208">
        <v>19</v>
      </c>
      <c r="F278" s="205" t="s">
        <v>80</v>
      </c>
      <c r="G278" s="226">
        <v>14778</v>
      </c>
      <c r="H278" s="226">
        <f t="shared" si="13"/>
        <v>280782</v>
      </c>
      <c r="I278" s="146" t="str">
        <f t="shared" si="12"/>
        <v>ЧУ "USM"</v>
      </c>
      <c r="J278" s="134" t="s">
        <v>81</v>
      </c>
      <c r="K278" s="135" t="s">
        <v>391</v>
      </c>
      <c r="L278" s="35" t="s">
        <v>601</v>
      </c>
      <c r="M278" s="138"/>
    </row>
    <row r="279" spans="1:13" s="137" customFormat="1" ht="38.25" customHeight="1" x14ac:dyDescent="0.25">
      <c r="A279" s="136">
        <v>176</v>
      </c>
      <c r="B279" s="36" t="s">
        <v>603</v>
      </c>
      <c r="C279" s="36" t="s">
        <v>141</v>
      </c>
      <c r="D279" s="232" t="s">
        <v>150</v>
      </c>
      <c r="E279" s="208">
        <v>40</v>
      </c>
      <c r="F279" s="205" t="s">
        <v>80</v>
      </c>
      <c r="G279" s="226">
        <v>6650</v>
      </c>
      <c r="H279" s="226">
        <f t="shared" si="13"/>
        <v>266000</v>
      </c>
      <c r="I279" s="146" t="str">
        <f t="shared" si="12"/>
        <v>ЧУ "USM"</v>
      </c>
      <c r="J279" s="134" t="s">
        <v>81</v>
      </c>
      <c r="K279" s="135" t="s">
        <v>391</v>
      </c>
      <c r="L279" s="35" t="s">
        <v>601</v>
      </c>
      <c r="M279" s="138"/>
    </row>
    <row r="280" spans="1:13" s="137" customFormat="1" ht="38.25" customHeight="1" x14ac:dyDescent="0.25">
      <c r="A280" s="136">
        <v>177</v>
      </c>
      <c r="B280" s="36" t="s">
        <v>608</v>
      </c>
      <c r="C280" s="36" t="s">
        <v>141</v>
      </c>
      <c r="D280" s="232" t="s">
        <v>150</v>
      </c>
      <c r="E280" s="208">
        <v>25</v>
      </c>
      <c r="F280" s="205" t="s">
        <v>80</v>
      </c>
      <c r="G280" s="226">
        <v>18715</v>
      </c>
      <c r="H280" s="226">
        <f>E280*G280</f>
        <v>467875</v>
      </c>
      <c r="I280" s="146" t="str">
        <f t="shared" si="12"/>
        <v>ЧУ "USM"</v>
      </c>
      <c r="J280" s="134" t="s">
        <v>81</v>
      </c>
      <c r="K280" s="135" t="s">
        <v>529</v>
      </c>
      <c r="L280" s="35" t="s">
        <v>630</v>
      </c>
      <c r="M280" s="138"/>
    </row>
    <row r="281" spans="1:13" s="137" customFormat="1" ht="38.25" customHeight="1" x14ac:dyDescent="0.25">
      <c r="A281" s="136">
        <v>178</v>
      </c>
      <c r="B281" s="36" t="s">
        <v>609</v>
      </c>
      <c r="C281" s="36" t="s">
        <v>141</v>
      </c>
      <c r="D281" s="232" t="s">
        <v>150</v>
      </c>
      <c r="E281" s="208">
        <v>15</v>
      </c>
      <c r="F281" s="205" t="s">
        <v>80</v>
      </c>
      <c r="G281" s="226">
        <v>25600</v>
      </c>
      <c r="H281" s="226">
        <f t="shared" ref="H281:H290" si="14">E281*G281</f>
        <v>384000</v>
      </c>
      <c r="I281" s="146" t="str">
        <f t="shared" si="12"/>
        <v>ЧУ "USM"</v>
      </c>
      <c r="J281" s="134" t="s">
        <v>81</v>
      </c>
      <c r="K281" s="135" t="s">
        <v>529</v>
      </c>
      <c r="L281" s="35" t="s">
        <v>630</v>
      </c>
      <c r="M281" s="138"/>
    </row>
    <row r="282" spans="1:13" s="137" customFormat="1" ht="38.25" customHeight="1" x14ac:dyDescent="0.25">
      <c r="A282" s="136">
        <v>179</v>
      </c>
      <c r="B282" s="36" t="s">
        <v>610</v>
      </c>
      <c r="C282" s="36" t="s">
        <v>141</v>
      </c>
      <c r="D282" s="232" t="s">
        <v>150</v>
      </c>
      <c r="E282" s="208">
        <v>25</v>
      </c>
      <c r="F282" s="205" t="s">
        <v>80</v>
      </c>
      <c r="G282" s="226">
        <v>27490</v>
      </c>
      <c r="H282" s="226">
        <f t="shared" si="14"/>
        <v>687250</v>
      </c>
      <c r="I282" s="146" t="str">
        <f t="shared" si="12"/>
        <v>ЧУ "USM"</v>
      </c>
      <c r="J282" s="134" t="s">
        <v>81</v>
      </c>
      <c r="K282" s="135" t="s">
        <v>529</v>
      </c>
      <c r="L282" s="35" t="s">
        <v>630</v>
      </c>
      <c r="M282" s="138"/>
    </row>
    <row r="283" spans="1:13" s="137" customFormat="1" ht="38.25" customHeight="1" x14ac:dyDescent="0.25">
      <c r="A283" s="136">
        <v>180</v>
      </c>
      <c r="B283" s="36" t="s">
        <v>611</v>
      </c>
      <c r="C283" s="36" t="s">
        <v>141</v>
      </c>
      <c r="D283" s="232" t="s">
        <v>150</v>
      </c>
      <c r="E283" s="208">
        <v>50</v>
      </c>
      <c r="F283" s="205" t="s">
        <v>80</v>
      </c>
      <c r="G283" s="226">
        <v>7547.96</v>
      </c>
      <c r="H283" s="226">
        <f t="shared" si="14"/>
        <v>377398</v>
      </c>
      <c r="I283" s="146" t="str">
        <f t="shared" si="12"/>
        <v>ЧУ "USM"</v>
      </c>
      <c r="J283" s="134" t="s">
        <v>81</v>
      </c>
      <c r="K283" s="135" t="s">
        <v>529</v>
      </c>
      <c r="L283" s="35" t="s">
        <v>630</v>
      </c>
      <c r="M283" s="138"/>
    </row>
    <row r="284" spans="1:13" s="137" customFormat="1" ht="38.25" customHeight="1" x14ac:dyDescent="0.25">
      <c r="A284" s="136">
        <v>181</v>
      </c>
      <c r="B284" s="36" t="s">
        <v>612</v>
      </c>
      <c r="C284" s="36" t="s">
        <v>141</v>
      </c>
      <c r="D284" s="232" t="s">
        <v>150</v>
      </c>
      <c r="E284" s="208">
        <v>108</v>
      </c>
      <c r="F284" s="205" t="s">
        <v>80</v>
      </c>
      <c r="G284" s="226">
        <v>28320</v>
      </c>
      <c r="H284" s="226">
        <f t="shared" si="14"/>
        <v>3058560</v>
      </c>
      <c r="I284" s="146" t="str">
        <f t="shared" si="12"/>
        <v>ЧУ "USM"</v>
      </c>
      <c r="J284" s="134" t="s">
        <v>81</v>
      </c>
      <c r="K284" s="135" t="s">
        <v>529</v>
      </c>
      <c r="L284" s="35" t="s">
        <v>630</v>
      </c>
      <c r="M284" s="138"/>
    </row>
    <row r="285" spans="1:13" s="137" customFormat="1" ht="38.25" customHeight="1" x14ac:dyDescent="0.25">
      <c r="A285" s="136">
        <v>182</v>
      </c>
      <c r="B285" s="36" t="s">
        <v>613</v>
      </c>
      <c r="C285" s="36" t="s">
        <v>141</v>
      </c>
      <c r="D285" s="232" t="s">
        <v>150</v>
      </c>
      <c r="E285" s="208">
        <v>14</v>
      </c>
      <c r="F285" s="205" t="s">
        <v>80</v>
      </c>
      <c r="G285" s="226">
        <v>40178.57</v>
      </c>
      <c r="H285" s="240">
        <f t="shared" si="14"/>
        <v>562499.98</v>
      </c>
      <c r="I285" s="146" t="str">
        <f t="shared" si="12"/>
        <v>ЧУ "USM"</v>
      </c>
      <c r="J285" s="134" t="s">
        <v>81</v>
      </c>
      <c r="K285" s="135" t="s">
        <v>529</v>
      </c>
      <c r="L285" s="35" t="s">
        <v>630</v>
      </c>
      <c r="M285" s="138"/>
    </row>
    <row r="286" spans="1:13" s="137" customFormat="1" ht="38.25" customHeight="1" x14ac:dyDescent="0.25">
      <c r="A286" s="136">
        <v>183</v>
      </c>
      <c r="B286" s="36" t="s">
        <v>614</v>
      </c>
      <c r="C286" s="36" t="s">
        <v>141</v>
      </c>
      <c r="D286" s="232" t="s">
        <v>150</v>
      </c>
      <c r="E286" s="208">
        <v>10</v>
      </c>
      <c r="F286" s="205" t="s">
        <v>80</v>
      </c>
      <c r="G286" s="226">
        <v>12321.4</v>
      </c>
      <c r="H286" s="226">
        <f t="shared" si="14"/>
        <v>123214</v>
      </c>
      <c r="I286" s="146" t="str">
        <f t="shared" si="12"/>
        <v>ЧУ "USM"</v>
      </c>
      <c r="J286" s="134" t="s">
        <v>81</v>
      </c>
      <c r="K286" s="135" t="s">
        <v>529</v>
      </c>
      <c r="L286" s="35" t="s">
        <v>630</v>
      </c>
      <c r="M286" s="138"/>
    </row>
    <row r="287" spans="1:13" s="137" customFormat="1" ht="38.25" customHeight="1" x14ac:dyDescent="0.25">
      <c r="A287" s="136">
        <v>184</v>
      </c>
      <c r="B287" s="36" t="s">
        <v>615</v>
      </c>
      <c r="C287" s="36" t="s">
        <v>141</v>
      </c>
      <c r="D287" s="232" t="s">
        <v>150</v>
      </c>
      <c r="E287" s="208">
        <v>17</v>
      </c>
      <c r="F287" s="205" t="s">
        <v>80</v>
      </c>
      <c r="G287" s="226">
        <v>17857.12</v>
      </c>
      <c r="H287" s="240">
        <f t="shared" si="14"/>
        <v>303571.03999999998</v>
      </c>
      <c r="I287" s="146" t="str">
        <f t="shared" si="12"/>
        <v>ЧУ "USM"</v>
      </c>
      <c r="J287" s="134" t="s">
        <v>81</v>
      </c>
      <c r="K287" s="135" t="s">
        <v>529</v>
      </c>
      <c r="L287" s="35" t="s">
        <v>630</v>
      </c>
      <c r="M287" s="138"/>
    </row>
    <row r="288" spans="1:13" s="137" customFormat="1" ht="38.25" customHeight="1" x14ac:dyDescent="0.25">
      <c r="A288" s="136">
        <v>185</v>
      </c>
      <c r="B288" s="36" t="s">
        <v>616</v>
      </c>
      <c r="C288" s="36" t="s">
        <v>141</v>
      </c>
      <c r="D288" s="232" t="s">
        <v>150</v>
      </c>
      <c r="E288" s="208">
        <v>5</v>
      </c>
      <c r="F288" s="205" t="s">
        <v>80</v>
      </c>
      <c r="G288" s="226">
        <v>16071.4</v>
      </c>
      <c r="H288" s="226">
        <f t="shared" si="14"/>
        <v>80357</v>
      </c>
      <c r="I288" s="146" t="str">
        <f t="shared" si="12"/>
        <v>ЧУ "USM"</v>
      </c>
      <c r="J288" s="134" t="s">
        <v>81</v>
      </c>
      <c r="K288" s="135" t="s">
        <v>529</v>
      </c>
      <c r="L288" s="35" t="s">
        <v>630</v>
      </c>
      <c r="M288" s="138"/>
    </row>
    <row r="289" spans="1:18" s="137" customFormat="1" ht="38.25" customHeight="1" x14ac:dyDescent="0.25">
      <c r="A289" s="136">
        <v>186</v>
      </c>
      <c r="B289" s="36" t="s">
        <v>617</v>
      </c>
      <c r="C289" s="36" t="s">
        <v>141</v>
      </c>
      <c r="D289" s="232" t="s">
        <v>150</v>
      </c>
      <c r="E289" s="208">
        <v>15</v>
      </c>
      <c r="F289" s="205" t="s">
        <v>80</v>
      </c>
      <c r="G289" s="226">
        <v>12231.53</v>
      </c>
      <c r="H289" s="226">
        <f t="shared" si="14"/>
        <v>183472.95</v>
      </c>
      <c r="I289" s="146" t="str">
        <f t="shared" si="12"/>
        <v>ЧУ "USM"</v>
      </c>
      <c r="J289" s="134" t="s">
        <v>81</v>
      </c>
      <c r="K289" s="135" t="s">
        <v>529</v>
      </c>
      <c r="L289" s="35" t="s">
        <v>630</v>
      </c>
      <c r="M289" s="138"/>
    </row>
    <row r="290" spans="1:18" s="137" customFormat="1" ht="38.25" customHeight="1" x14ac:dyDescent="0.25">
      <c r="A290" s="136">
        <v>187</v>
      </c>
      <c r="B290" s="36" t="s">
        <v>645</v>
      </c>
      <c r="C290" s="36" t="s">
        <v>141</v>
      </c>
      <c r="D290" s="232" t="s">
        <v>150</v>
      </c>
      <c r="E290" s="208">
        <v>1</v>
      </c>
      <c r="F290" s="205" t="s">
        <v>109</v>
      </c>
      <c r="G290" s="226">
        <v>994000</v>
      </c>
      <c r="H290" s="226">
        <f t="shared" si="14"/>
        <v>994000</v>
      </c>
      <c r="I290" s="146" t="str">
        <f t="shared" si="12"/>
        <v>ЧУ "USM"</v>
      </c>
      <c r="J290" s="134" t="s">
        <v>81</v>
      </c>
      <c r="K290" s="135" t="s">
        <v>529</v>
      </c>
      <c r="L290" s="35" t="s">
        <v>646</v>
      </c>
      <c r="M290" s="138"/>
    </row>
    <row r="291" spans="1:18" s="3" customFormat="1" ht="20.100000000000001" customHeight="1" x14ac:dyDescent="0.25">
      <c r="A291" s="43"/>
      <c r="B291" s="71" t="s">
        <v>21</v>
      </c>
      <c r="C291" s="44"/>
      <c r="D291" s="44"/>
      <c r="E291" s="44"/>
      <c r="F291" s="209"/>
      <c r="G291" s="122"/>
      <c r="H291" s="45">
        <f>SUM(H104:H290)</f>
        <v>1642801494.7300005</v>
      </c>
      <c r="I291" s="46"/>
      <c r="J291" s="222"/>
      <c r="K291" s="46"/>
      <c r="L291" s="131"/>
      <c r="M291" s="31"/>
      <c r="N291" s="11"/>
      <c r="O291" s="11"/>
      <c r="P291" s="11"/>
      <c r="Q291" s="11"/>
      <c r="R291" s="11"/>
    </row>
    <row r="292" spans="1:18" s="3" customFormat="1" ht="20.100000000000001" customHeight="1" x14ac:dyDescent="0.25">
      <c r="A292" s="50"/>
      <c r="B292" s="59" t="s">
        <v>8</v>
      </c>
      <c r="C292" s="51"/>
      <c r="D292" s="51"/>
      <c r="E292" s="51"/>
      <c r="F292" s="51"/>
      <c r="G292" s="123"/>
      <c r="H292" s="51"/>
      <c r="I292" s="51"/>
      <c r="J292" s="51"/>
      <c r="K292" s="90"/>
      <c r="L292" s="51"/>
      <c r="M292" s="31"/>
      <c r="N292" s="11"/>
      <c r="O292" s="11"/>
      <c r="P292" s="11"/>
      <c r="Q292" s="11"/>
      <c r="R292" s="11"/>
    </row>
    <row r="293" spans="1:18" s="3" customFormat="1" ht="32.25" customHeight="1" x14ac:dyDescent="0.25">
      <c r="A293" s="75">
        <v>1</v>
      </c>
      <c r="B293" s="152" t="s">
        <v>59</v>
      </c>
      <c r="C293" s="150" t="s">
        <v>60</v>
      </c>
      <c r="D293" s="151" t="s">
        <v>61</v>
      </c>
      <c r="E293" s="154">
        <v>1</v>
      </c>
      <c r="F293" s="151" t="s">
        <v>62</v>
      </c>
      <c r="G293" s="153"/>
      <c r="H293" s="165">
        <v>4552000</v>
      </c>
      <c r="I293" s="155" t="str">
        <f t="shared" ref="I293:I300" si="15">$I$109</f>
        <v>ЧУ "USM"</v>
      </c>
      <c r="J293" s="155" t="s">
        <v>64</v>
      </c>
      <c r="K293" s="157" t="str">
        <f>$K$109</f>
        <v>январь 2019г.</v>
      </c>
      <c r="L293" s="110" t="s">
        <v>65</v>
      </c>
      <c r="M293" s="31"/>
      <c r="N293" s="11"/>
      <c r="O293" s="11"/>
      <c r="P293" s="11"/>
      <c r="Q293" s="11"/>
      <c r="R293" s="11"/>
    </row>
    <row r="294" spans="1:18" s="3" customFormat="1" ht="62.25" customHeight="1" x14ac:dyDescent="0.25">
      <c r="A294" s="75">
        <v>2</v>
      </c>
      <c r="B294" s="80" t="s">
        <v>63</v>
      </c>
      <c r="C294" s="70" t="s">
        <v>89</v>
      </c>
      <c r="D294" s="110" t="s">
        <v>61</v>
      </c>
      <c r="E294" s="72">
        <v>1</v>
      </c>
      <c r="F294" s="110" t="s">
        <v>62</v>
      </c>
      <c r="G294" s="124"/>
      <c r="H294" s="37">
        <v>3313000</v>
      </c>
      <c r="I294" s="36" t="str">
        <f t="shared" si="15"/>
        <v>ЧУ "USM"</v>
      </c>
      <c r="J294" s="156" t="str">
        <f>$J$293</f>
        <v>СОТ и ООС</v>
      </c>
      <c r="K294" s="157" t="s">
        <v>505</v>
      </c>
      <c r="L294" s="110" t="s">
        <v>506</v>
      </c>
      <c r="M294" s="31"/>
      <c r="N294" s="11"/>
      <c r="O294" s="11"/>
      <c r="P294" s="11"/>
      <c r="Q294" s="11"/>
      <c r="R294" s="11"/>
    </row>
    <row r="295" spans="1:18" s="3" customFormat="1" ht="38.25" customHeight="1" x14ac:dyDescent="0.25">
      <c r="A295" s="193">
        <v>3</v>
      </c>
      <c r="B295" s="36" t="s">
        <v>119</v>
      </c>
      <c r="C295" s="70" t="s">
        <v>79</v>
      </c>
      <c r="D295" s="110" t="s">
        <v>61</v>
      </c>
      <c r="E295" s="72">
        <v>1</v>
      </c>
      <c r="F295" s="110" t="s">
        <v>62</v>
      </c>
      <c r="G295" s="124"/>
      <c r="H295" s="37">
        <v>18433927</v>
      </c>
      <c r="I295" s="36" t="str">
        <f t="shared" si="15"/>
        <v>ЧУ "USM"</v>
      </c>
      <c r="J295" s="156" t="s">
        <v>54</v>
      </c>
      <c r="K295" s="157" t="s">
        <v>110</v>
      </c>
      <c r="L295" s="136" t="s">
        <v>124</v>
      </c>
      <c r="M295" s="31"/>
      <c r="N295" s="11"/>
      <c r="O295" s="11"/>
      <c r="P295" s="11"/>
      <c r="Q295" s="11"/>
      <c r="R295" s="11"/>
    </row>
    <row r="296" spans="1:18" s="3" customFormat="1" ht="38.25" customHeight="1" x14ac:dyDescent="0.25">
      <c r="A296" s="193">
        <v>4</v>
      </c>
      <c r="B296" s="36" t="s">
        <v>116</v>
      </c>
      <c r="C296" s="70" t="s">
        <v>79</v>
      </c>
      <c r="D296" s="110" t="s">
        <v>61</v>
      </c>
      <c r="E296" s="72">
        <v>1</v>
      </c>
      <c r="F296" s="110" t="s">
        <v>62</v>
      </c>
      <c r="G296" s="124"/>
      <c r="H296" s="37">
        <v>587918</v>
      </c>
      <c r="I296" s="36" t="str">
        <f t="shared" si="15"/>
        <v>ЧУ "USM"</v>
      </c>
      <c r="J296" s="156" t="s">
        <v>54</v>
      </c>
      <c r="K296" s="157" t="s">
        <v>110</v>
      </c>
      <c r="L296" s="136" t="s">
        <v>124</v>
      </c>
      <c r="M296" s="31"/>
      <c r="N296" s="11"/>
      <c r="O296" s="11"/>
      <c r="P296" s="11"/>
      <c r="Q296" s="11"/>
      <c r="R296" s="11"/>
    </row>
    <row r="297" spans="1:18" s="3" customFormat="1" ht="52.5" customHeight="1" x14ac:dyDescent="0.25">
      <c r="A297" s="193">
        <v>5</v>
      </c>
      <c r="B297" s="36" t="s">
        <v>315</v>
      </c>
      <c r="C297" s="70" t="s">
        <v>79</v>
      </c>
      <c r="D297" s="110" t="s">
        <v>61</v>
      </c>
      <c r="E297" s="72">
        <v>1</v>
      </c>
      <c r="F297" s="110" t="s">
        <v>62</v>
      </c>
      <c r="G297" s="124"/>
      <c r="H297" s="37">
        <v>1960200</v>
      </c>
      <c r="I297" s="36" t="str">
        <f t="shared" si="15"/>
        <v>ЧУ "USM"</v>
      </c>
      <c r="J297" s="156" t="s">
        <v>81</v>
      </c>
      <c r="K297" s="157" t="s">
        <v>110</v>
      </c>
      <c r="L297" s="136" t="s">
        <v>317</v>
      </c>
      <c r="M297" s="31"/>
      <c r="N297" s="11"/>
      <c r="O297" s="11"/>
      <c r="P297" s="11"/>
      <c r="Q297" s="11"/>
      <c r="R297" s="11"/>
    </row>
    <row r="298" spans="1:18" s="3" customFormat="1" ht="46.5" customHeight="1" x14ac:dyDescent="0.25">
      <c r="A298" s="193">
        <v>6</v>
      </c>
      <c r="B298" s="36" t="s">
        <v>316</v>
      </c>
      <c r="C298" s="70" t="s">
        <v>284</v>
      </c>
      <c r="D298" s="110" t="s">
        <v>61</v>
      </c>
      <c r="E298" s="72">
        <v>1</v>
      </c>
      <c r="F298" s="110" t="s">
        <v>62</v>
      </c>
      <c r="G298" s="124"/>
      <c r="H298" s="37">
        <v>11187000</v>
      </c>
      <c r="I298" s="36" t="str">
        <f t="shared" si="15"/>
        <v>ЧУ "USM"</v>
      </c>
      <c r="J298" s="156" t="s">
        <v>81</v>
      </c>
      <c r="K298" s="157" t="s">
        <v>110</v>
      </c>
      <c r="L298" s="136" t="s">
        <v>318</v>
      </c>
      <c r="M298" s="31"/>
      <c r="N298" s="11"/>
      <c r="O298" s="11"/>
      <c r="P298" s="11"/>
      <c r="Q298" s="11"/>
      <c r="R298" s="11"/>
    </row>
    <row r="299" spans="1:18" s="3" customFormat="1" ht="44.25" customHeight="1" x14ac:dyDescent="0.25">
      <c r="A299" s="193">
        <v>7</v>
      </c>
      <c r="B299" s="36" t="s">
        <v>407</v>
      </c>
      <c r="C299" s="70" t="s">
        <v>141</v>
      </c>
      <c r="D299" s="110" t="s">
        <v>61</v>
      </c>
      <c r="E299" s="72">
        <v>1</v>
      </c>
      <c r="F299" s="110" t="s">
        <v>62</v>
      </c>
      <c r="G299" s="124"/>
      <c r="H299" s="37">
        <v>368000</v>
      </c>
      <c r="I299" s="36" t="str">
        <f t="shared" si="15"/>
        <v>ЧУ "USM"</v>
      </c>
      <c r="J299" s="156" t="s">
        <v>263</v>
      </c>
      <c r="K299" s="157" t="s">
        <v>408</v>
      </c>
      <c r="L299" s="136" t="s">
        <v>409</v>
      </c>
      <c r="M299" s="31"/>
      <c r="N299" s="11"/>
      <c r="O299" s="11"/>
      <c r="P299" s="11"/>
      <c r="Q299" s="11"/>
      <c r="R299" s="11"/>
    </row>
    <row r="300" spans="1:18" s="3" customFormat="1" ht="49.5" customHeight="1" x14ac:dyDescent="0.25">
      <c r="A300" s="193">
        <v>8</v>
      </c>
      <c r="B300" s="36" t="s">
        <v>604</v>
      </c>
      <c r="C300" s="70" t="s">
        <v>141</v>
      </c>
      <c r="D300" s="110" t="s">
        <v>605</v>
      </c>
      <c r="E300" s="72">
        <v>1</v>
      </c>
      <c r="F300" s="110" t="s">
        <v>62</v>
      </c>
      <c r="G300" s="124"/>
      <c r="H300" s="37">
        <v>265000</v>
      </c>
      <c r="I300" s="36" t="str">
        <f t="shared" si="15"/>
        <v>ЧУ "USM"</v>
      </c>
      <c r="J300" s="156" t="s">
        <v>606</v>
      </c>
      <c r="K300" s="157" t="s">
        <v>258</v>
      </c>
      <c r="L300" s="136" t="s">
        <v>607</v>
      </c>
      <c r="M300" s="31"/>
      <c r="N300" s="11"/>
      <c r="O300" s="11"/>
      <c r="P300" s="11"/>
      <c r="Q300" s="11"/>
      <c r="R300" s="11"/>
    </row>
    <row r="301" spans="1:18" s="1" customFormat="1" ht="19.5" customHeight="1" x14ac:dyDescent="0.25">
      <c r="A301" s="76"/>
      <c r="B301" s="58" t="s">
        <v>22</v>
      </c>
      <c r="C301" s="38"/>
      <c r="D301" s="38"/>
      <c r="E301" s="38"/>
      <c r="F301" s="38"/>
      <c r="G301" s="48"/>
      <c r="H301" s="47">
        <f>SUM(H293:H300)</f>
        <v>40667045</v>
      </c>
      <c r="I301" s="48"/>
      <c r="J301" s="48"/>
      <c r="K301" s="91"/>
      <c r="L301" s="48"/>
      <c r="M301" s="28"/>
      <c r="N301" s="23"/>
      <c r="O301" s="23"/>
      <c r="P301" s="23"/>
      <c r="Q301" s="23"/>
      <c r="R301" s="23"/>
    </row>
    <row r="302" spans="1:18" ht="20.100000000000001" customHeight="1" x14ac:dyDescent="0.25">
      <c r="A302" s="55"/>
      <c r="B302" s="60" t="s">
        <v>12</v>
      </c>
      <c r="C302" s="56"/>
      <c r="D302" s="56"/>
      <c r="E302" s="56"/>
      <c r="F302" s="56"/>
      <c r="G302" s="118"/>
      <c r="H302" s="56"/>
      <c r="I302" s="56"/>
      <c r="J302" s="56"/>
      <c r="K302" s="82"/>
      <c r="L302" s="56"/>
    </row>
    <row r="303" spans="1:18" s="16" customFormat="1" ht="25.5" x14ac:dyDescent="0.2">
      <c r="A303" s="6">
        <v>1</v>
      </c>
      <c r="B303" s="36" t="s">
        <v>29</v>
      </c>
      <c r="C303" s="36" t="s">
        <v>30</v>
      </c>
      <c r="D303" s="36" t="s">
        <v>15</v>
      </c>
      <c r="E303" s="72">
        <v>1</v>
      </c>
      <c r="F303" s="36" t="s">
        <v>31</v>
      </c>
      <c r="G303" s="125"/>
      <c r="H303" s="166">
        <v>400000</v>
      </c>
      <c r="I303" s="133" t="s">
        <v>9</v>
      </c>
      <c r="J303" s="134" t="s">
        <v>24</v>
      </c>
      <c r="K303" s="135" t="s">
        <v>27</v>
      </c>
      <c r="L303" s="35" t="s">
        <v>32</v>
      </c>
      <c r="M303" s="30"/>
    </row>
    <row r="304" spans="1:18" s="137" customFormat="1" ht="25.5" x14ac:dyDescent="0.2">
      <c r="A304" s="136">
        <v>2</v>
      </c>
      <c r="B304" s="36" t="s">
        <v>33</v>
      </c>
      <c r="C304" s="36" t="s">
        <v>30</v>
      </c>
      <c r="D304" s="36" t="s">
        <v>15</v>
      </c>
      <c r="E304" s="72">
        <v>1</v>
      </c>
      <c r="F304" s="36" t="s">
        <v>31</v>
      </c>
      <c r="G304" s="125"/>
      <c r="H304" s="166">
        <v>1728000</v>
      </c>
      <c r="I304" s="133" t="s">
        <v>9</v>
      </c>
      <c r="J304" s="134" t="s">
        <v>24</v>
      </c>
      <c r="K304" s="135" t="s">
        <v>27</v>
      </c>
      <c r="L304" s="35" t="s">
        <v>34</v>
      </c>
      <c r="M304" s="138"/>
    </row>
    <row r="305" spans="1:13" s="137" customFormat="1" ht="25.5" x14ac:dyDescent="0.2">
      <c r="A305" s="136">
        <v>3</v>
      </c>
      <c r="B305" s="36" t="s">
        <v>38</v>
      </c>
      <c r="C305" s="36" t="s">
        <v>30</v>
      </c>
      <c r="D305" s="36" t="s">
        <v>15</v>
      </c>
      <c r="E305" s="72">
        <v>1</v>
      </c>
      <c r="F305" s="36" t="s">
        <v>31</v>
      </c>
      <c r="G305" s="125"/>
      <c r="H305" s="166">
        <v>2976000</v>
      </c>
      <c r="I305" s="133" t="s">
        <v>9</v>
      </c>
      <c r="J305" s="134" t="s">
        <v>24</v>
      </c>
      <c r="K305" s="135" t="s">
        <v>27</v>
      </c>
      <c r="L305" s="35" t="s">
        <v>37</v>
      </c>
      <c r="M305" s="138"/>
    </row>
    <row r="306" spans="1:13" s="137" customFormat="1" ht="38.25" x14ac:dyDescent="0.25">
      <c r="A306" s="136">
        <v>4</v>
      </c>
      <c r="B306" s="142" t="s">
        <v>39</v>
      </c>
      <c r="C306" s="143" t="s">
        <v>40</v>
      </c>
      <c r="D306" s="142" t="s">
        <v>41</v>
      </c>
      <c r="E306" s="144">
        <v>1</v>
      </c>
      <c r="F306" s="142" t="s">
        <v>31</v>
      </c>
      <c r="G306" s="145"/>
      <c r="H306" s="179">
        <v>4200000</v>
      </c>
      <c r="I306" s="133" t="s">
        <v>9</v>
      </c>
      <c r="J306" s="134" t="s">
        <v>43</v>
      </c>
      <c r="K306" s="135" t="s">
        <v>27</v>
      </c>
      <c r="L306" s="35" t="s">
        <v>42</v>
      </c>
      <c r="M306" s="138"/>
    </row>
    <row r="307" spans="1:13" s="137" customFormat="1" ht="43.5" customHeight="1" x14ac:dyDescent="0.2">
      <c r="A307" s="136">
        <v>5</v>
      </c>
      <c r="B307" s="36" t="str">
        <f>[2]Sheet2!B9</f>
        <v xml:space="preserve">Услуги письменного перевода учебных материалов для организации обучения по программе Executive MBA </v>
      </c>
      <c r="C307" s="36" t="str">
        <f>[2]Sheet2!C9</f>
        <v>пп. 24 п. 3.1 Правил</v>
      </c>
      <c r="D307" s="36" t="str">
        <f>[2]Sheet2!D9</f>
        <v>Услуги письменного перевода учебных материалов для организации обучения по программе Executive MBA. Полная техническая характеристика согласно технической спецификации</v>
      </c>
      <c r="E307" s="72">
        <f>[2]Sheet2!E9</f>
        <v>1</v>
      </c>
      <c r="F307" s="36" t="str">
        <f>[2]Sheet2!F9</f>
        <v>услуга</v>
      </c>
      <c r="G307" s="125"/>
      <c r="H307" s="166">
        <f>[2]Sheet2!H9</f>
        <v>6487695.5</v>
      </c>
      <c r="I307" s="133" t="s">
        <v>9</v>
      </c>
      <c r="J307" s="134" t="s">
        <v>43</v>
      </c>
      <c r="K307" s="135" t="s">
        <v>27</v>
      </c>
      <c r="L307" s="35" t="s">
        <v>42</v>
      </c>
      <c r="M307" s="138"/>
    </row>
    <row r="308" spans="1:13" s="137" customFormat="1" ht="80.25" customHeight="1" x14ac:dyDescent="0.25">
      <c r="A308" s="136">
        <v>6</v>
      </c>
      <c r="B308" s="36" t="str">
        <f>'[3]Реестр 2017'!B644</f>
        <v xml:space="preserve">Санитарно-бактериологические, санитарно-гигиенические исследования воды бассейнов и полные химические исследования питьевой воды в "Назарбаев Университет" и в Филиалах КФ "UMC" </v>
      </c>
      <c r="C308" s="36" t="str">
        <f>'[3]Реестр 2017'!C644</f>
        <v>Запрос ценовых предложений</v>
      </c>
      <c r="D308" s="36" t="str">
        <f>'[3]Реестр 2017'!D644</f>
        <v>Полная характеристика согласно технической спецификации</v>
      </c>
      <c r="E308" s="72">
        <f>'[3]Реестр 2017'!E644</f>
        <v>1</v>
      </c>
      <c r="F308" s="36" t="str">
        <f>'[3]Реестр 2017'!F644</f>
        <v>услуга</v>
      </c>
      <c r="G308" s="125"/>
      <c r="H308" s="37">
        <f>'[3]Реестр 2017'!H644</f>
        <v>4434260</v>
      </c>
      <c r="I308" s="146" t="s">
        <v>9</v>
      </c>
      <c r="J308" s="147" t="s">
        <v>44</v>
      </c>
      <c r="K308" s="111" t="s">
        <v>45</v>
      </c>
      <c r="L308" s="148" t="s">
        <v>46</v>
      </c>
      <c r="M308" s="138"/>
    </row>
    <row r="309" spans="1:13" s="137" customFormat="1" ht="46.5" customHeight="1" x14ac:dyDescent="0.25">
      <c r="A309" s="136">
        <v>7</v>
      </c>
      <c r="B309" s="36" t="s">
        <v>47</v>
      </c>
      <c r="C309" s="36" t="s">
        <v>48</v>
      </c>
      <c r="D309" s="36" t="s">
        <v>49</v>
      </c>
      <c r="E309" s="72">
        <f>E308</f>
        <v>1</v>
      </c>
      <c r="F309" s="72" t="str">
        <f>F308</f>
        <v>услуга</v>
      </c>
      <c r="G309" s="125"/>
      <c r="H309" s="37">
        <v>10067608</v>
      </c>
      <c r="I309" s="146" t="str">
        <f>$I$308</f>
        <v>ЧУ "USM"</v>
      </c>
      <c r="J309" s="147" t="s">
        <v>50</v>
      </c>
      <c r="K309" s="111" t="s">
        <v>45</v>
      </c>
      <c r="L309" s="149" t="s">
        <v>51</v>
      </c>
      <c r="M309" s="138"/>
    </row>
    <row r="310" spans="1:13" s="137" customFormat="1" ht="80.25" customHeight="1" x14ac:dyDescent="0.25">
      <c r="A310" s="136">
        <v>8</v>
      </c>
      <c r="B310" s="36" t="s">
        <v>66</v>
      </c>
      <c r="C310" s="36" t="s">
        <v>30</v>
      </c>
      <c r="D310" s="36" t="s">
        <v>67</v>
      </c>
      <c r="E310" s="72">
        <v>1</v>
      </c>
      <c r="F310" s="72" t="s">
        <v>31</v>
      </c>
      <c r="G310" s="125"/>
      <c r="H310" s="37">
        <v>721428.57</v>
      </c>
      <c r="I310" s="146" t="s">
        <v>9</v>
      </c>
      <c r="J310" s="147" t="s">
        <v>64</v>
      </c>
      <c r="K310" s="111" t="s">
        <v>529</v>
      </c>
      <c r="L310" s="110" t="s">
        <v>530</v>
      </c>
      <c r="M310" s="138"/>
    </row>
    <row r="311" spans="1:13" s="137" customFormat="1" ht="50.25" customHeight="1" x14ac:dyDescent="0.25">
      <c r="A311" s="136">
        <v>9</v>
      </c>
      <c r="B311" s="136" t="s">
        <v>68</v>
      </c>
      <c r="C311" s="136" t="s">
        <v>60</v>
      </c>
      <c r="D311" s="36" t="s">
        <v>69</v>
      </c>
      <c r="E311" s="72">
        <v>1</v>
      </c>
      <c r="F311" s="72" t="s">
        <v>31</v>
      </c>
      <c r="G311" s="125"/>
      <c r="H311" s="37">
        <v>32819152.140000001</v>
      </c>
      <c r="I311" s="146" t="s">
        <v>9</v>
      </c>
      <c r="J311" s="147" t="s">
        <v>64</v>
      </c>
      <c r="K311" s="111" t="s">
        <v>55</v>
      </c>
      <c r="L311" s="110" t="s">
        <v>65</v>
      </c>
      <c r="M311" s="138"/>
    </row>
    <row r="312" spans="1:13" s="137" customFormat="1" ht="90.75" customHeight="1" x14ac:dyDescent="0.25">
      <c r="A312" s="136">
        <v>10</v>
      </c>
      <c r="B312" s="160" t="s">
        <v>516</v>
      </c>
      <c r="C312" s="160" t="s">
        <v>89</v>
      </c>
      <c r="D312" s="161" t="s">
        <v>514</v>
      </c>
      <c r="E312" s="72">
        <v>1</v>
      </c>
      <c r="F312" s="72" t="s">
        <v>31</v>
      </c>
      <c r="G312" s="125"/>
      <c r="H312" s="37">
        <v>7300958.8799999999</v>
      </c>
      <c r="I312" s="146" t="s">
        <v>9</v>
      </c>
      <c r="J312" s="147" t="s">
        <v>64</v>
      </c>
      <c r="K312" s="111" t="s">
        <v>55</v>
      </c>
      <c r="L312" s="149" t="s">
        <v>515</v>
      </c>
      <c r="M312" s="138"/>
    </row>
    <row r="313" spans="1:13" s="137" customFormat="1" ht="90.75" customHeight="1" x14ac:dyDescent="0.25">
      <c r="A313" s="158">
        <v>11</v>
      </c>
      <c r="B313" s="162" t="s">
        <v>70</v>
      </c>
      <c r="C313" s="163" t="s">
        <v>89</v>
      </c>
      <c r="D313" s="163" t="s">
        <v>517</v>
      </c>
      <c r="E313" s="159">
        <v>1</v>
      </c>
      <c r="F313" s="72" t="s">
        <v>31</v>
      </c>
      <c r="G313" s="125"/>
      <c r="H313" s="37">
        <v>781250</v>
      </c>
      <c r="I313" s="146" t="s">
        <v>9</v>
      </c>
      <c r="J313" s="147" t="s">
        <v>64</v>
      </c>
      <c r="K313" s="111" t="s">
        <v>518</v>
      </c>
      <c r="L313" s="149" t="s">
        <v>519</v>
      </c>
      <c r="M313" s="138"/>
    </row>
    <row r="314" spans="1:13" s="137" customFormat="1" ht="71.25" customHeight="1" x14ac:dyDescent="0.25">
      <c r="A314" s="136">
        <v>12</v>
      </c>
      <c r="B314" s="36" t="s">
        <v>72</v>
      </c>
      <c r="C314" s="36" t="s">
        <v>89</v>
      </c>
      <c r="D314" s="36" t="s">
        <v>73</v>
      </c>
      <c r="E314" s="72">
        <v>1</v>
      </c>
      <c r="F314" s="72" t="s">
        <v>31</v>
      </c>
      <c r="G314" s="125"/>
      <c r="H314" s="37">
        <v>39000000</v>
      </c>
      <c r="I314" s="146" t="s">
        <v>9</v>
      </c>
      <c r="J314" s="147" t="s">
        <v>64</v>
      </c>
      <c r="K314" s="111" t="s">
        <v>55</v>
      </c>
      <c r="L314" s="149" t="s">
        <v>65</v>
      </c>
      <c r="M314" s="138"/>
    </row>
    <row r="315" spans="1:13" s="137" customFormat="1" ht="113.25" customHeight="1" x14ac:dyDescent="0.25">
      <c r="A315" s="136">
        <v>13</v>
      </c>
      <c r="B315" s="36" t="s">
        <v>74</v>
      </c>
      <c r="C315" s="36" t="s">
        <v>60</v>
      </c>
      <c r="D315" s="36" t="s">
        <v>504</v>
      </c>
      <c r="E315" s="72">
        <v>1</v>
      </c>
      <c r="F315" s="72" t="s">
        <v>31</v>
      </c>
      <c r="G315" s="164"/>
      <c r="H315" s="37">
        <v>10600000</v>
      </c>
      <c r="I315" s="146" t="s">
        <v>9</v>
      </c>
      <c r="J315" s="147" t="s">
        <v>64</v>
      </c>
      <c r="K315" s="111" t="s">
        <v>414</v>
      </c>
      <c r="L315" s="149" t="s">
        <v>503</v>
      </c>
      <c r="M315" s="138"/>
    </row>
    <row r="316" spans="1:13" s="137" customFormat="1" ht="63" customHeight="1" x14ac:dyDescent="0.25">
      <c r="A316" s="136">
        <v>14</v>
      </c>
      <c r="B316" s="36" t="s">
        <v>75</v>
      </c>
      <c r="C316" s="36" t="s">
        <v>88</v>
      </c>
      <c r="D316" s="36" t="s">
        <v>76</v>
      </c>
      <c r="E316" s="72">
        <v>1</v>
      </c>
      <c r="F316" s="72" t="s">
        <v>31</v>
      </c>
      <c r="G316" s="164"/>
      <c r="H316" s="37">
        <v>1212000</v>
      </c>
      <c r="I316" s="146" t="s">
        <v>9</v>
      </c>
      <c r="J316" s="134" t="s">
        <v>43</v>
      </c>
      <c r="K316" s="111" t="s">
        <v>55</v>
      </c>
      <c r="L316" s="149" t="s">
        <v>77</v>
      </c>
      <c r="M316" s="138"/>
    </row>
    <row r="317" spans="1:13" s="137" customFormat="1" ht="61.5" customHeight="1" x14ac:dyDescent="0.25">
      <c r="A317" s="136">
        <v>15</v>
      </c>
      <c r="B317" s="36" t="s">
        <v>83</v>
      </c>
      <c r="C317" s="36" t="s">
        <v>79</v>
      </c>
      <c r="D317" s="36" t="s">
        <v>85</v>
      </c>
      <c r="E317" s="72">
        <v>1</v>
      </c>
      <c r="F317" s="72" t="s">
        <v>31</v>
      </c>
      <c r="G317" s="164"/>
      <c r="H317" s="37">
        <v>10669200</v>
      </c>
      <c r="I317" s="146" t="s">
        <v>9</v>
      </c>
      <c r="J317" s="134" t="s">
        <v>50</v>
      </c>
      <c r="K317" s="111" t="s">
        <v>55</v>
      </c>
      <c r="L317" s="149" t="s">
        <v>87</v>
      </c>
      <c r="M317" s="138"/>
    </row>
    <row r="318" spans="1:13" s="137" customFormat="1" ht="64.5" customHeight="1" x14ac:dyDescent="0.25">
      <c r="A318" s="136">
        <v>16</v>
      </c>
      <c r="B318" s="36" t="s">
        <v>84</v>
      </c>
      <c r="C318" s="36" t="s">
        <v>79</v>
      </c>
      <c r="D318" s="36" t="s">
        <v>86</v>
      </c>
      <c r="E318" s="72">
        <v>1</v>
      </c>
      <c r="F318" s="72" t="s">
        <v>31</v>
      </c>
      <c r="G318" s="164"/>
      <c r="H318" s="37">
        <v>2586400</v>
      </c>
      <c r="I318" s="146" t="s">
        <v>9</v>
      </c>
      <c r="J318" s="134" t="s">
        <v>50</v>
      </c>
      <c r="K318" s="111" t="s">
        <v>55</v>
      </c>
      <c r="L318" s="149" t="s">
        <v>87</v>
      </c>
      <c r="M318" s="138"/>
    </row>
    <row r="319" spans="1:13" s="137" customFormat="1" ht="48.75" customHeight="1" x14ac:dyDescent="0.25">
      <c r="A319" s="136">
        <v>17</v>
      </c>
      <c r="B319" s="169" t="s">
        <v>90</v>
      </c>
      <c r="C319" s="168" t="s">
        <v>40</v>
      </c>
      <c r="D319" s="171" t="s">
        <v>326</v>
      </c>
      <c r="E319" s="170">
        <v>1</v>
      </c>
      <c r="F319" s="169" t="s">
        <v>31</v>
      </c>
      <c r="G319" s="167"/>
      <c r="H319" s="172">
        <v>2473200</v>
      </c>
      <c r="I319" s="146" t="s">
        <v>9</v>
      </c>
      <c r="J319" s="134" t="s">
        <v>43</v>
      </c>
      <c r="K319" s="111" t="s">
        <v>55</v>
      </c>
      <c r="L319" s="149" t="s">
        <v>97</v>
      </c>
      <c r="M319" s="138"/>
    </row>
    <row r="320" spans="1:13" s="137" customFormat="1" ht="42.75" customHeight="1" x14ac:dyDescent="0.25">
      <c r="A320" s="136">
        <v>18</v>
      </c>
      <c r="B320" s="169" t="s">
        <v>91</v>
      </c>
      <c r="C320" s="168" t="s">
        <v>40</v>
      </c>
      <c r="D320" s="171" t="s">
        <v>92</v>
      </c>
      <c r="E320" s="170">
        <v>1</v>
      </c>
      <c r="F320" s="169" t="s">
        <v>31</v>
      </c>
      <c r="G320" s="167"/>
      <c r="H320" s="172">
        <v>2496000</v>
      </c>
      <c r="I320" s="146" t="s">
        <v>9</v>
      </c>
      <c r="J320" s="134" t="s">
        <v>43</v>
      </c>
      <c r="K320" s="111" t="s">
        <v>55</v>
      </c>
      <c r="L320" s="149" t="s">
        <v>97</v>
      </c>
      <c r="M320" s="138"/>
    </row>
    <row r="321" spans="1:13" s="137" customFormat="1" ht="43.5" customHeight="1" x14ac:dyDescent="0.25">
      <c r="A321" s="136">
        <v>19</v>
      </c>
      <c r="B321" s="169" t="s">
        <v>93</v>
      </c>
      <c r="C321" s="168" t="s">
        <v>40</v>
      </c>
      <c r="D321" s="171" t="s">
        <v>327</v>
      </c>
      <c r="E321" s="170">
        <v>1</v>
      </c>
      <c r="F321" s="169" t="s">
        <v>31</v>
      </c>
      <c r="G321" s="167"/>
      <c r="H321" s="172">
        <v>13536000</v>
      </c>
      <c r="I321" s="146" t="s">
        <v>9</v>
      </c>
      <c r="J321" s="134" t="s">
        <v>43</v>
      </c>
      <c r="K321" s="111" t="s">
        <v>55</v>
      </c>
      <c r="L321" s="149" t="s">
        <v>97</v>
      </c>
      <c r="M321" s="138"/>
    </row>
    <row r="322" spans="1:13" s="137" customFormat="1" ht="43.5" customHeight="1" x14ac:dyDescent="0.25">
      <c r="A322" s="136">
        <v>20</v>
      </c>
      <c r="B322" s="169" t="s">
        <v>94</v>
      </c>
      <c r="C322" s="168" t="s">
        <v>40</v>
      </c>
      <c r="D322" s="171" t="s">
        <v>95</v>
      </c>
      <c r="E322" s="170">
        <v>1</v>
      </c>
      <c r="F322" s="169" t="s">
        <v>31</v>
      </c>
      <c r="G322" s="167"/>
      <c r="H322" s="172">
        <v>2268000</v>
      </c>
      <c r="I322" s="146" t="s">
        <v>9</v>
      </c>
      <c r="J322" s="134" t="s">
        <v>43</v>
      </c>
      <c r="K322" s="111" t="s">
        <v>55</v>
      </c>
      <c r="L322" s="149" t="s">
        <v>97</v>
      </c>
      <c r="M322" s="138"/>
    </row>
    <row r="323" spans="1:13" s="137" customFormat="1" ht="45" customHeight="1" x14ac:dyDescent="0.25">
      <c r="A323" s="136">
        <v>21</v>
      </c>
      <c r="B323" s="169" t="s">
        <v>96</v>
      </c>
      <c r="C323" s="168" t="s">
        <v>40</v>
      </c>
      <c r="D323" s="171" t="s">
        <v>328</v>
      </c>
      <c r="E323" s="170">
        <v>1</v>
      </c>
      <c r="F323" s="169" t="s">
        <v>31</v>
      </c>
      <c r="G323" s="167"/>
      <c r="H323" s="172">
        <v>2092500</v>
      </c>
      <c r="I323" s="146" t="s">
        <v>9</v>
      </c>
      <c r="J323" s="134" t="s">
        <v>43</v>
      </c>
      <c r="K323" s="111" t="s">
        <v>55</v>
      </c>
      <c r="L323" s="149" t="s">
        <v>97</v>
      </c>
      <c r="M323" s="138"/>
    </row>
    <row r="324" spans="1:13" s="137" customFormat="1" ht="42" customHeight="1" x14ac:dyDescent="0.25">
      <c r="A324" s="136">
        <v>22</v>
      </c>
      <c r="B324" s="175" t="s">
        <v>98</v>
      </c>
      <c r="C324" s="174" t="s">
        <v>40</v>
      </c>
      <c r="D324" s="178" t="s">
        <v>99</v>
      </c>
      <c r="E324" s="176">
        <v>1</v>
      </c>
      <c r="F324" s="175" t="s">
        <v>31</v>
      </c>
      <c r="G324" s="173"/>
      <c r="H324" s="177">
        <v>5375000</v>
      </c>
      <c r="I324" s="146" t="s">
        <v>9</v>
      </c>
      <c r="J324" s="134" t="s">
        <v>43</v>
      </c>
      <c r="K324" s="111" t="s">
        <v>55</v>
      </c>
      <c r="L324" s="149" t="s">
        <v>101</v>
      </c>
      <c r="M324" s="138"/>
    </row>
    <row r="325" spans="1:13" s="137" customFormat="1" ht="62.25" customHeight="1" x14ac:dyDescent="0.25">
      <c r="A325" s="136">
        <v>23</v>
      </c>
      <c r="B325" s="181" t="s">
        <v>100</v>
      </c>
      <c r="C325" s="180" t="s">
        <v>40</v>
      </c>
      <c r="D325" s="181" t="s">
        <v>128</v>
      </c>
      <c r="E325" s="182">
        <v>1</v>
      </c>
      <c r="F325" s="183" t="s">
        <v>31</v>
      </c>
      <c r="G325" s="184"/>
      <c r="H325" s="235">
        <v>38007750</v>
      </c>
      <c r="I325" s="146" t="s">
        <v>9</v>
      </c>
      <c r="J325" s="134" t="s">
        <v>43</v>
      </c>
      <c r="K325" s="111" t="s">
        <v>55</v>
      </c>
      <c r="L325" s="149" t="s">
        <v>133</v>
      </c>
      <c r="M325" s="138"/>
    </row>
    <row r="326" spans="1:13" s="137" customFormat="1" ht="62.25" customHeight="1" x14ac:dyDescent="0.25">
      <c r="A326" s="136">
        <v>24</v>
      </c>
      <c r="B326" s="194" t="s">
        <v>114</v>
      </c>
      <c r="C326" s="191" t="s">
        <v>30</v>
      </c>
      <c r="D326" s="36" t="str">
        <f>$D$308</f>
        <v>Полная характеристика согласно технической спецификации</v>
      </c>
      <c r="E326" s="182">
        <v>1</v>
      </c>
      <c r="F326" s="183" t="s">
        <v>31</v>
      </c>
      <c r="G326" s="192"/>
      <c r="H326" s="236">
        <v>173250</v>
      </c>
      <c r="I326" s="146" t="s">
        <v>9</v>
      </c>
      <c r="J326" s="134" t="s">
        <v>54</v>
      </c>
      <c r="K326" s="111" t="s">
        <v>55</v>
      </c>
      <c r="L326" s="136" t="s">
        <v>124</v>
      </c>
      <c r="M326" s="138"/>
    </row>
    <row r="327" spans="1:13" s="137" customFormat="1" ht="62.25" customHeight="1" x14ac:dyDescent="0.25">
      <c r="A327" s="136">
        <v>25</v>
      </c>
      <c r="B327" s="194" t="s">
        <v>115</v>
      </c>
      <c r="C327" s="191" t="s">
        <v>30</v>
      </c>
      <c r="D327" s="36" t="str">
        <f>$D$308</f>
        <v>Полная характеристика согласно технической спецификации</v>
      </c>
      <c r="E327" s="182">
        <v>1</v>
      </c>
      <c r="F327" s="183" t="s">
        <v>31</v>
      </c>
      <c r="G327" s="192"/>
      <c r="H327" s="236">
        <v>743850</v>
      </c>
      <c r="I327" s="146" t="s">
        <v>9</v>
      </c>
      <c r="J327" s="134" t="s">
        <v>125</v>
      </c>
      <c r="K327" s="111" t="s">
        <v>55</v>
      </c>
      <c r="L327" s="136" t="s">
        <v>124</v>
      </c>
      <c r="M327" s="138"/>
    </row>
    <row r="328" spans="1:13" s="137" customFormat="1" ht="62.25" customHeight="1" x14ac:dyDescent="0.25">
      <c r="A328" s="136">
        <v>26</v>
      </c>
      <c r="B328" s="194" t="s">
        <v>120</v>
      </c>
      <c r="C328" s="191" t="s">
        <v>79</v>
      </c>
      <c r="D328" s="36" t="str">
        <f>$D$308</f>
        <v>Полная характеристика согласно технической спецификации</v>
      </c>
      <c r="E328" s="182">
        <v>1</v>
      </c>
      <c r="F328" s="183" t="s">
        <v>31</v>
      </c>
      <c r="G328" s="192"/>
      <c r="H328" s="237">
        <v>393844296.56</v>
      </c>
      <c r="I328" s="146" t="s">
        <v>9</v>
      </c>
      <c r="J328" s="134" t="s">
        <v>81</v>
      </c>
      <c r="K328" s="111" t="s">
        <v>55</v>
      </c>
      <c r="L328" s="149" t="s">
        <v>126</v>
      </c>
      <c r="M328" s="138"/>
    </row>
    <row r="329" spans="1:13" s="137" customFormat="1" ht="70.5" customHeight="1" x14ac:dyDescent="0.25">
      <c r="A329" s="136">
        <v>27</v>
      </c>
      <c r="B329" s="142" t="s">
        <v>129</v>
      </c>
      <c r="C329" s="180" t="s">
        <v>40</v>
      </c>
      <c r="D329" s="142" t="s">
        <v>131</v>
      </c>
      <c r="E329" s="182">
        <v>1</v>
      </c>
      <c r="F329" s="183" t="s">
        <v>31</v>
      </c>
      <c r="G329" s="192"/>
      <c r="H329" s="235">
        <v>4191360</v>
      </c>
      <c r="I329" s="146" t="s">
        <v>9</v>
      </c>
      <c r="J329" s="134" t="s">
        <v>43</v>
      </c>
      <c r="K329" s="111" t="s">
        <v>55</v>
      </c>
      <c r="L329" s="149" t="s">
        <v>395</v>
      </c>
      <c r="M329" s="138"/>
    </row>
    <row r="330" spans="1:13" s="137" customFormat="1" ht="62.25" customHeight="1" x14ac:dyDescent="0.25">
      <c r="A330" s="136">
        <v>28</v>
      </c>
      <c r="B330" s="142" t="s">
        <v>130</v>
      </c>
      <c r="C330" s="180" t="s">
        <v>40</v>
      </c>
      <c r="D330" s="142" t="s">
        <v>132</v>
      </c>
      <c r="E330" s="182">
        <v>1</v>
      </c>
      <c r="F330" s="183" t="s">
        <v>31</v>
      </c>
      <c r="G330" s="192"/>
      <c r="H330" s="236">
        <v>367320</v>
      </c>
      <c r="I330" s="146" t="s">
        <v>9</v>
      </c>
      <c r="J330" s="134" t="s">
        <v>43</v>
      </c>
      <c r="K330" s="111" t="s">
        <v>55</v>
      </c>
      <c r="L330" s="149" t="s">
        <v>395</v>
      </c>
      <c r="M330" s="138"/>
    </row>
    <row r="331" spans="1:13" s="137" customFormat="1" ht="43.5" customHeight="1" x14ac:dyDescent="0.25">
      <c r="A331" s="136">
        <v>29</v>
      </c>
      <c r="B331" s="218" t="s">
        <v>154</v>
      </c>
      <c r="C331" s="191" t="s">
        <v>155</v>
      </c>
      <c r="D331" s="81" t="s">
        <v>156</v>
      </c>
      <c r="E331" s="182">
        <v>1</v>
      </c>
      <c r="F331" s="183" t="s">
        <v>31</v>
      </c>
      <c r="G331" s="192"/>
      <c r="H331" s="236">
        <v>9822678.7599999998</v>
      </c>
      <c r="I331" s="146" t="s">
        <v>9</v>
      </c>
      <c r="J331" s="134" t="s">
        <v>81</v>
      </c>
      <c r="K331" s="111" t="s">
        <v>55</v>
      </c>
      <c r="L331" s="149" t="s">
        <v>260</v>
      </c>
      <c r="M331" s="138"/>
    </row>
    <row r="332" spans="1:13" s="137" customFormat="1" ht="53.25" customHeight="1" x14ac:dyDescent="0.25">
      <c r="A332" s="136">
        <v>30</v>
      </c>
      <c r="B332" s="218" t="s">
        <v>171</v>
      </c>
      <c r="C332" s="191" t="s">
        <v>79</v>
      </c>
      <c r="D332" s="36" t="str">
        <f>$D$308</f>
        <v>Полная характеристика согласно технической спецификации</v>
      </c>
      <c r="E332" s="182">
        <v>1</v>
      </c>
      <c r="F332" s="183" t="s">
        <v>31</v>
      </c>
      <c r="G332" s="192"/>
      <c r="H332" s="236">
        <v>18126000</v>
      </c>
      <c r="I332" s="146" t="s">
        <v>9</v>
      </c>
      <c r="J332" s="134" t="s">
        <v>263</v>
      </c>
      <c r="K332" s="111" t="s">
        <v>71</v>
      </c>
      <c r="L332" s="149" t="s">
        <v>265</v>
      </c>
      <c r="M332" s="138"/>
    </row>
    <row r="333" spans="1:13" s="137" customFormat="1" ht="53.25" customHeight="1" x14ac:dyDescent="0.25">
      <c r="A333" s="136">
        <v>31</v>
      </c>
      <c r="B333" s="218" t="s">
        <v>172</v>
      </c>
      <c r="C333" s="191" t="s">
        <v>30</v>
      </c>
      <c r="D333" s="36" t="str">
        <f>$D$308</f>
        <v>Полная характеристика согласно технической спецификации</v>
      </c>
      <c r="E333" s="182">
        <v>1</v>
      </c>
      <c r="F333" s="183" t="s">
        <v>31</v>
      </c>
      <c r="G333" s="192"/>
      <c r="H333" s="236">
        <v>2717863</v>
      </c>
      <c r="I333" s="146" t="s">
        <v>9</v>
      </c>
      <c r="J333" s="134" t="s">
        <v>263</v>
      </c>
      <c r="K333" s="111" t="s">
        <v>71</v>
      </c>
      <c r="L333" s="149" t="s">
        <v>339</v>
      </c>
      <c r="M333" s="138"/>
    </row>
    <row r="334" spans="1:13" s="137" customFormat="1" ht="44.25" customHeight="1" x14ac:dyDescent="0.25">
      <c r="A334" s="136">
        <v>32</v>
      </c>
      <c r="B334" s="218" t="s">
        <v>223</v>
      </c>
      <c r="C334" s="191" t="s">
        <v>30</v>
      </c>
      <c r="D334" s="36" t="str">
        <f>$D$308</f>
        <v>Полная характеристика согласно технической спецификации</v>
      </c>
      <c r="E334" s="182">
        <v>1</v>
      </c>
      <c r="F334" s="183" t="s">
        <v>31</v>
      </c>
      <c r="G334" s="192"/>
      <c r="H334" s="236">
        <v>620000</v>
      </c>
      <c r="I334" s="146" t="s">
        <v>9</v>
      </c>
      <c r="J334" s="134" t="s">
        <v>43</v>
      </c>
      <c r="K334" s="111" t="s">
        <v>251</v>
      </c>
      <c r="L334" s="149" t="s">
        <v>256</v>
      </c>
      <c r="M334" s="138"/>
    </row>
    <row r="335" spans="1:13" s="137" customFormat="1" ht="62.25" customHeight="1" x14ac:dyDescent="0.25">
      <c r="A335" s="136">
        <v>33</v>
      </c>
      <c r="B335" s="218" t="s">
        <v>226</v>
      </c>
      <c r="C335" s="191" t="s">
        <v>30</v>
      </c>
      <c r="D335" s="36" t="str">
        <f>$D$308</f>
        <v>Полная характеристика согласно технической спецификации</v>
      </c>
      <c r="E335" s="182">
        <v>1</v>
      </c>
      <c r="F335" s="183" t="s">
        <v>31</v>
      </c>
      <c r="G335" s="192"/>
      <c r="H335" s="236">
        <v>1592555</v>
      </c>
      <c r="I335" s="146" t="s">
        <v>9</v>
      </c>
      <c r="J335" s="134" t="s">
        <v>43</v>
      </c>
      <c r="K335" s="111" t="s">
        <v>252</v>
      </c>
      <c r="L335" s="149" t="s">
        <v>256</v>
      </c>
      <c r="M335" s="138"/>
    </row>
    <row r="336" spans="1:13" s="137" customFormat="1" ht="62.25" customHeight="1" x14ac:dyDescent="0.25">
      <c r="A336" s="136">
        <v>34</v>
      </c>
      <c r="B336" s="218" t="s">
        <v>227</v>
      </c>
      <c r="C336" s="191" t="s">
        <v>246</v>
      </c>
      <c r="D336" s="36" t="s">
        <v>247</v>
      </c>
      <c r="E336" s="182">
        <v>1</v>
      </c>
      <c r="F336" s="183" t="s">
        <v>31</v>
      </c>
      <c r="G336" s="192"/>
      <c r="H336" s="236">
        <v>356250</v>
      </c>
      <c r="I336" s="146" t="s">
        <v>9</v>
      </c>
      <c r="J336" s="134" t="s">
        <v>43</v>
      </c>
      <c r="K336" s="111" t="s">
        <v>253</v>
      </c>
      <c r="L336" s="149" t="s">
        <v>368</v>
      </c>
      <c r="M336" s="138"/>
    </row>
    <row r="337" spans="1:13" s="137" customFormat="1" ht="62.25" customHeight="1" x14ac:dyDescent="0.25">
      <c r="A337" s="136">
        <v>35</v>
      </c>
      <c r="B337" s="218" t="s">
        <v>228</v>
      </c>
      <c r="C337" s="191" t="s">
        <v>246</v>
      </c>
      <c r="D337" s="36" t="s">
        <v>370</v>
      </c>
      <c r="E337" s="182">
        <v>1</v>
      </c>
      <c r="F337" s="183" t="s">
        <v>31</v>
      </c>
      <c r="G337" s="192"/>
      <c r="H337" s="236">
        <v>522321.43</v>
      </c>
      <c r="I337" s="146" t="s">
        <v>9</v>
      </c>
      <c r="J337" s="134" t="s">
        <v>43</v>
      </c>
      <c r="K337" s="111" t="s">
        <v>253</v>
      </c>
      <c r="L337" s="149" t="s">
        <v>369</v>
      </c>
      <c r="M337" s="138"/>
    </row>
    <row r="338" spans="1:13" s="137" customFormat="1" ht="73.5" customHeight="1" x14ac:dyDescent="0.25">
      <c r="A338" s="136">
        <v>36</v>
      </c>
      <c r="B338" s="218" t="s">
        <v>229</v>
      </c>
      <c r="C338" s="191" t="s">
        <v>246</v>
      </c>
      <c r="D338" s="36" t="s">
        <v>371</v>
      </c>
      <c r="E338" s="182">
        <v>1</v>
      </c>
      <c r="F338" s="183" t="s">
        <v>31</v>
      </c>
      <c r="G338" s="192"/>
      <c r="H338" s="236">
        <v>214285.71</v>
      </c>
      <c r="I338" s="146" t="s">
        <v>9</v>
      </c>
      <c r="J338" s="134" t="s">
        <v>43</v>
      </c>
      <c r="K338" s="111" t="s">
        <v>253</v>
      </c>
      <c r="L338" s="149" t="s">
        <v>372</v>
      </c>
      <c r="M338" s="138"/>
    </row>
    <row r="339" spans="1:13" s="137" customFormat="1" ht="62.25" customHeight="1" x14ac:dyDescent="0.25">
      <c r="A339" s="136">
        <v>37</v>
      </c>
      <c r="B339" s="218" t="s">
        <v>230</v>
      </c>
      <c r="C339" s="191" t="s">
        <v>246</v>
      </c>
      <c r="D339" s="36" t="s">
        <v>329</v>
      </c>
      <c r="E339" s="182">
        <v>1</v>
      </c>
      <c r="F339" s="183" t="s">
        <v>31</v>
      </c>
      <c r="G339" s="192"/>
      <c r="H339" s="238">
        <v>2723214.28</v>
      </c>
      <c r="I339" s="146" t="s">
        <v>9</v>
      </c>
      <c r="J339" s="134" t="s">
        <v>43</v>
      </c>
      <c r="K339" s="111" t="s">
        <v>253</v>
      </c>
      <c r="L339" s="149" t="s">
        <v>256</v>
      </c>
      <c r="M339" s="138"/>
    </row>
    <row r="340" spans="1:13" s="137" customFormat="1" ht="62.25" customHeight="1" x14ac:dyDescent="0.25">
      <c r="A340" s="136">
        <v>38</v>
      </c>
      <c r="B340" s="218" t="s">
        <v>231</v>
      </c>
      <c r="C340" s="191" t="s">
        <v>246</v>
      </c>
      <c r="D340" s="36" t="s">
        <v>248</v>
      </c>
      <c r="E340" s="182">
        <v>1</v>
      </c>
      <c r="F340" s="183" t="s">
        <v>31</v>
      </c>
      <c r="G340" s="192"/>
      <c r="H340" s="236">
        <v>492375</v>
      </c>
      <c r="I340" s="146" t="s">
        <v>9</v>
      </c>
      <c r="J340" s="134" t="s">
        <v>43</v>
      </c>
      <c r="K340" s="111" t="s">
        <v>254</v>
      </c>
      <c r="L340" s="149" t="s">
        <v>256</v>
      </c>
      <c r="M340" s="138"/>
    </row>
    <row r="341" spans="1:13" s="137" customFormat="1" ht="62.25" customHeight="1" x14ac:dyDescent="0.25">
      <c r="A341" s="136">
        <v>39</v>
      </c>
      <c r="B341" s="218" t="s">
        <v>232</v>
      </c>
      <c r="C341" s="191" t="s">
        <v>246</v>
      </c>
      <c r="D341" s="36" t="s">
        <v>249</v>
      </c>
      <c r="E341" s="182">
        <v>1</v>
      </c>
      <c r="F341" s="183" t="s">
        <v>31</v>
      </c>
      <c r="G341" s="192"/>
      <c r="H341" s="236">
        <v>646400</v>
      </c>
      <c r="I341" s="146" t="s">
        <v>9</v>
      </c>
      <c r="J341" s="134" t="s">
        <v>43</v>
      </c>
      <c r="K341" s="111" t="s">
        <v>255</v>
      </c>
      <c r="L341" s="149" t="s">
        <v>256</v>
      </c>
      <c r="M341" s="138"/>
    </row>
    <row r="342" spans="1:13" s="137" customFormat="1" ht="62.25" customHeight="1" x14ac:dyDescent="0.25">
      <c r="A342" s="136">
        <v>40</v>
      </c>
      <c r="B342" s="218" t="s">
        <v>233</v>
      </c>
      <c r="C342" s="191" t="s">
        <v>246</v>
      </c>
      <c r="D342" s="36" t="s">
        <v>250</v>
      </c>
      <c r="E342" s="182">
        <v>1</v>
      </c>
      <c r="F342" s="183" t="s">
        <v>31</v>
      </c>
      <c r="G342" s="192"/>
      <c r="H342" s="236">
        <v>3567280</v>
      </c>
      <c r="I342" s="146" t="s">
        <v>9</v>
      </c>
      <c r="J342" s="134" t="s">
        <v>43</v>
      </c>
      <c r="K342" s="111" t="s">
        <v>255</v>
      </c>
      <c r="L342" s="149" t="s">
        <v>256</v>
      </c>
      <c r="M342" s="138"/>
    </row>
    <row r="343" spans="1:13" s="137" customFormat="1" ht="46.5" customHeight="1" x14ac:dyDescent="0.25">
      <c r="A343" s="136">
        <v>41</v>
      </c>
      <c r="B343" s="136" t="s">
        <v>268</v>
      </c>
      <c r="C343" s="136" t="s">
        <v>270</v>
      </c>
      <c r="D343" s="110" t="s">
        <v>61</v>
      </c>
      <c r="E343" s="148">
        <v>1</v>
      </c>
      <c r="F343" s="148" t="s">
        <v>31</v>
      </c>
      <c r="G343" s="189">
        <v>25000</v>
      </c>
      <c r="H343" s="234">
        <v>8750000</v>
      </c>
      <c r="I343" s="146" t="s">
        <v>9</v>
      </c>
      <c r="J343" s="148" t="s">
        <v>271</v>
      </c>
      <c r="K343" s="188" t="s">
        <v>255</v>
      </c>
      <c r="L343" s="149" t="s">
        <v>272</v>
      </c>
      <c r="M343" s="138"/>
    </row>
    <row r="344" spans="1:13" s="137" customFormat="1" ht="40.5" customHeight="1" x14ac:dyDescent="0.25">
      <c r="A344" s="136">
        <v>42</v>
      </c>
      <c r="B344" s="136" t="s">
        <v>269</v>
      </c>
      <c r="C344" s="136" t="s">
        <v>270</v>
      </c>
      <c r="D344" s="110" t="s">
        <v>61</v>
      </c>
      <c r="E344" s="148">
        <v>1</v>
      </c>
      <c r="F344" s="148" t="s">
        <v>31</v>
      </c>
      <c r="G344" s="189">
        <v>3608</v>
      </c>
      <c r="H344" s="234">
        <v>2958150</v>
      </c>
      <c r="I344" s="146" t="s">
        <v>9</v>
      </c>
      <c r="J344" s="148" t="s">
        <v>271</v>
      </c>
      <c r="K344" s="188" t="s">
        <v>252</v>
      </c>
      <c r="L344" s="149" t="s">
        <v>272</v>
      </c>
      <c r="M344" s="138"/>
    </row>
    <row r="345" spans="1:13" s="137" customFormat="1" ht="81" customHeight="1" x14ac:dyDescent="0.25">
      <c r="A345" s="136">
        <v>43</v>
      </c>
      <c r="B345" s="36" t="s">
        <v>274</v>
      </c>
      <c r="C345" s="36" t="s">
        <v>275</v>
      </c>
      <c r="D345" s="110" t="s">
        <v>276</v>
      </c>
      <c r="E345" s="148">
        <v>1</v>
      </c>
      <c r="F345" s="148" t="s">
        <v>31</v>
      </c>
      <c r="G345" s="189"/>
      <c r="H345" s="234">
        <v>1800000</v>
      </c>
      <c r="I345" s="146" t="s">
        <v>9</v>
      </c>
      <c r="J345" s="148" t="s">
        <v>43</v>
      </c>
      <c r="K345" s="188" t="s">
        <v>55</v>
      </c>
      <c r="L345" s="149" t="s">
        <v>277</v>
      </c>
      <c r="M345" s="138"/>
    </row>
    <row r="346" spans="1:13" s="137" customFormat="1" ht="63" customHeight="1" x14ac:dyDescent="0.25">
      <c r="A346" s="136">
        <v>44</v>
      </c>
      <c r="B346" s="36" t="s">
        <v>279</v>
      </c>
      <c r="C346" s="36" t="s">
        <v>141</v>
      </c>
      <c r="D346" s="110" t="s">
        <v>281</v>
      </c>
      <c r="E346" s="148">
        <v>1</v>
      </c>
      <c r="F346" s="148" t="s">
        <v>31</v>
      </c>
      <c r="G346" s="189"/>
      <c r="H346" s="234">
        <v>1300000</v>
      </c>
      <c r="I346" s="146" t="s">
        <v>9</v>
      </c>
      <c r="J346" s="187" t="s">
        <v>81</v>
      </c>
      <c r="K346" s="188" t="s">
        <v>110</v>
      </c>
      <c r="L346" s="149" t="s">
        <v>298</v>
      </c>
      <c r="M346" s="138"/>
    </row>
    <row r="347" spans="1:13" s="137" customFormat="1" ht="57" customHeight="1" x14ac:dyDescent="0.25">
      <c r="A347" s="136">
        <v>45</v>
      </c>
      <c r="B347" s="36" t="s">
        <v>280</v>
      </c>
      <c r="C347" s="36" t="s">
        <v>141</v>
      </c>
      <c r="D347" s="110" t="s">
        <v>303</v>
      </c>
      <c r="E347" s="148">
        <v>1</v>
      </c>
      <c r="F347" s="148" t="s">
        <v>31</v>
      </c>
      <c r="G347" s="189"/>
      <c r="H347" s="234">
        <v>1264000</v>
      </c>
      <c r="I347" s="146" t="s">
        <v>9</v>
      </c>
      <c r="J347" s="187" t="s">
        <v>81</v>
      </c>
      <c r="K347" s="188" t="s">
        <v>110</v>
      </c>
      <c r="L347" s="149" t="s">
        <v>299</v>
      </c>
      <c r="M347" s="138"/>
    </row>
    <row r="348" spans="1:13" s="137" customFormat="1" ht="53.25" customHeight="1" x14ac:dyDescent="0.25">
      <c r="A348" s="136">
        <v>46</v>
      </c>
      <c r="B348" s="36" t="s">
        <v>287</v>
      </c>
      <c r="C348" s="36" t="s">
        <v>289</v>
      </c>
      <c r="D348" s="36" t="str">
        <f t="shared" ref="D348:D356" si="16">$D$308</f>
        <v>Полная характеристика согласно технической спецификации</v>
      </c>
      <c r="E348" s="148">
        <v>1</v>
      </c>
      <c r="F348" s="148" t="s">
        <v>31</v>
      </c>
      <c r="G348" s="189"/>
      <c r="H348" s="234">
        <v>21960019.199999999</v>
      </c>
      <c r="I348" s="146" t="s">
        <v>9</v>
      </c>
      <c r="J348" s="187" t="s">
        <v>81</v>
      </c>
      <c r="K348" s="188" t="s">
        <v>55</v>
      </c>
      <c r="L348" s="149" t="s">
        <v>300</v>
      </c>
      <c r="M348" s="138"/>
    </row>
    <row r="349" spans="1:13" s="137" customFormat="1" ht="66.75" customHeight="1" x14ac:dyDescent="0.25">
      <c r="A349" s="136">
        <v>47</v>
      </c>
      <c r="B349" s="36" t="s">
        <v>288</v>
      </c>
      <c r="C349" s="36" t="s">
        <v>289</v>
      </c>
      <c r="D349" s="36" t="str">
        <f t="shared" si="16"/>
        <v>Полная характеристика согласно технической спецификации</v>
      </c>
      <c r="E349" s="148">
        <v>1</v>
      </c>
      <c r="F349" s="148" t="s">
        <v>31</v>
      </c>
      <c r="G349" s="189"/>
      <c r="H349" s="234">
        <v>5990586</v>
      </c>
      <c r="I349" s="146" t="s">
        <v>9</v>
      </c>
      <c r="J349" s="187" t="s">
        <v>81</v>
      </c>
      <c r="K349" s="188" t="s">
        <v>55</v>
      </c>
      <c r="L349" s="149" t="s">
        <v>300</v>
      </c>
      <c r="M349" s="138"/>
    </row>
    <row r="350" spans="1:13" s="137" customFormat="1" ht="48" customHeight="1" x14ac:dyDescent="0.25">
      <c r="A350" s="136">
        <v>48</v>
      </c>
      <c r="B350" s="36" t="s">
        <v>307</v>
      </c>
      <c r="C350" s="36" t="s">
        <v>308</v>
      </c>
      <c r="D350" s="36" t="str">
        <f t="shared" si="16"/>
        <v>Полная характеристика согласно технической спецификации</v>
      </c>
      <c r="E350" s="148">
        <v>1</v>
      </c>
      <c r="F350" s="148" t="s">
        <v>31</v>
      </c>
      <c r="G350" s="189"/>
      <c r="H350" s="234">
        <v>24243606</v>
      </c>
      <c r="I350" s="146" t="s">
        <v>9</v>
      </c>
      <c r="J350" s="187" t="s">
        <v>81</v>
      </c>
      <c r="K350" s="188" t="s">
        <v>110</v>
      </c>
      <c r="L350" s="149" t="s">
        <v>309</v>
      </c>
      <c r="M350" s="138"/>
    </row>
    <row r="351" spans="1:13" s="137" customFormat="1" ht="46.5" customHeight="1" x14ac:dyDescent="0.25">
      <c r="A351" s="136">
        <v>49</v>
      </c>
      <c r="B351" s="36" t="s">
        <v>310</v>
      </c>
      <c r="C351" s="36" t="s">
        <v>141</v>
      </c>
      <c r="D351" s="36" t="str">
        <f t="shared" si="16"/>
        <v>Полная характеристика согласно технической спецификации</v>
      </c>
      <c r="E351" s="148">
        <v>1</v>
      </c>
      <c r="F351" s="148" t="s">
        <v>31</v>
      </c>
      <c r="G351" s="189"/>
      <c r="H351" s="234">
        <v>821760</v>
      </c>
      <c r="I351" s="146" t="s">
        <v>9</v>
      </c>
      <c r="J351" s="187" t="s">
        <v>81</v>
      </c>
      <c r="K351" s="188" t="s">
        <v>110</v>
      </c>
      <c r="L351" s="149" t="s">
        <v>311</v>
      </c>
      <c r="M351" s="138"/>
    </row>
    <row r="352" spans="1:13" s="137" customFormat="1" ht="51.75" customHeight="1" x14ac:dyDescent="0.25">
      <c r="A352" s="136">
        <v>50</v>
      </c>
      <c r="B352" s="36" t="s">
        <v>325</v>
      </c>
      <c r="C352" s="36" t="s">
        <v>284</v>
      </c>
      <c r="D352" s="36" t="str">
        <f t="shared" si="16"/>
        <v>Полная характеристика согласно технической спецификации</v>
      </c>
      <c r="E352" s="148">
        <v>1</v>
      </c>
      <c r="F352" s="148" t="s">
        <v>31</v>
      </c>
      <c r="G352" s="189"/>
      <c r="H352" s="230">
        <v>52641628.039999999</v>
      </c>
      <c r="I352" s="146" t="s">
        <v>9</v>
      </c>
      <c r="J352" s="187" t="s">
        <v>81</v>
      </c>
      <c r="K352" s="188" t="s">
        <v>110</v>
      </c>
      <c r="L352" s="149" t="s">
        <v>324</v>
      </c>
      <c r="M352" s="138"/>
    </row>
    <row r="353" spans="1:13" s="137" customFormat="1" ht="48.75" customHeight="1" x14ac:dyDescent="0.25">
      <c r="A353" s="136">
        <v>51</v>
      </c>
      <c r="B353" s="36" t="s">
        <v>335</v>
      </c>
      <c r="C353" s="36" t="s">
        <v>141</v>
      </c>
      <c r="D353" s="36" t="str">
        <f t="shared" si="16"/>
        <v>Полная характеристика согласно технической спецификации</v>
      </c>
      <c r="E353" s="148">
        <v>1</v>
      </c>
      <c r="F353" s="148" t="s">
        <v>31</v>
      </c>
      <c r="G353" s="189"/>
      <c r="H353" s="230">
        <v>4654992</v>
      </c>
      <c r="I353" s="146" t="s">
        <v>9</v>
      </c>
      <c r="J353" s="187" t="s">
        <v>24</v>
      </c>
      <c r="K353" s="188" t="s">
        <v>110</v>
      </c>
      <c r="L353" s="149" t="s">
        <v>330</v>
      </c>
      <c r="M353" s="138"/>
    </row>
    <row r="354" spans="1:13" s="137" customFormat="1" ht="47.25" customHeight="1" x14ac:dyDescent="0.25">
      <c r="A354" s="136">
        <v>52</v>
      </c>
      <c r="B354" s="36" t="s">
        <v>336</v>
      </c>
      <c r="C354" s="36" t="s">
        <v>141</v>
      </c>
      <c r="D354" s="36" t="str">
        <f t="shared" si="16"/>
        <v>Полная характеристика согласно технической спецификации</v>
      </c>
      <c r="E354" s="148">
        <v>1</v>
      </c>
      <c r="F354" s="148" t="s">
        <v>31</v>
      </c>
      <c r="G354" s="189"/>
      <c r="H354" s="230">
        <v>2636694</v>
      </c>
      <c r="I354" s="146" t="s">
        <v>9</v>
      </c>
      <c r="J354" s="187" t="s">
        <v>81</v>
      </c>
      <c r="K354" s="188" t="s">
        <v>110</v>
      </c>
      <c r="L354" s="149" t="s">
        <v>337</v>
      </c>
      <c r="M354" s="138"/>
    </row>
    <row r="355" spans="1:13" s="137" customFormat="1" ht="55.5" customHeight="1" x14ac:dyDescent="0.25">
      <c r="A355" s="136">
        <v>53</v>
      </c>
      <c r="B355" s="36" t="s">
        <v>344</v>
      </c>
      <c r="C355" s="36" t="s">
        <v>141</v>
      </c>
      <c r="D355" s="36" t="str">
        <f t="shared" si="16"/>
        <v>Полная характеристика согласно технической спецификации</v>
      </c>
      <c r="E355" s="148">
        <v>1</v>
      </c>
      <c r="F355" s="148" t="s">
        <v>31</v>
      </c>
      <c r="G355" s="189"/>
      <c r="H355" s="230">
        <v>3900000</v>
      </c>
      <c r="I355" s="146" t="s">
        <v>9</v>
      </c>
      <c r="J355" s="187" t="s">
        <v>81</v>
      </c>
      <c r="K355" s="188" t="s">
        <v>138</v>
      </c>
      <c r="L355" s="149" t="s">
        <v>452</v>
      </c>
      <c r="M355" s="138"/>
    </row>
    <row r="356" spans="1:13" s="137" customFormat="1" ht="42.75" customHeight="1" x14ac:dyDescent="0.25">
      <c r="A356" s="136">
        <v>54</v>
      </c>
      <c r="B356" s="36" t="s">
        <v>349</v>
      </c>
      <c r="C356" s="36" t="s">
        <v>141</v>
      </c>
      <c r="D356" s="36" t="str">
        <f t="shared" si="16"/>
        <v>Полная характеристика согласно технической спецификации</v>
      </c>
      <c r="E356" s="148">
        <v>1</v>
      </c>
      <c r="F356" s="148" t="s">
        <v>31</v>
      </c>
      <c r="G356" s="189"/>
      <c r="H356" s="230">
        <v>638400</v>
      </c>
      <c r="I356" s="146" t="s">
        <v>9</v>
      </c>
      <c r="J356" s="187" t="s">
        <v>24</v>
      </c>
      <c r="K356" s="188" t="s">
        <v>345</v>
      </c>
      <c r="L356" s="149" t="s">
        <v>350</v>
      </c>
      <c r="M356" s="138"/>
    </row>
    <row r="357" spans="1:13" s="137" customFormat="1" ht="43.5" customHeight="1" x14ac:dyDescent="0.25">
      <c r="A357" s="193">
        <v>55</v>
      </c>
      <c r="B357" s="136" t="s">
        <v>387</v>
      </c>
      <c r="C357" s="219" t="s">
        <v>30</v>
      </c>
      <c r="D357" s="110" t="s">
        <v>61</v>
      </c>
      <c r="E357" s="148">
        <v>1</v>
      </c>
      <c r="F357" s="148" t="s">
        <v>31</v>
      </c>
      <c r="G357" s="186"/>
      <c r="H357" s="189">
        <v>400000</v>
      </c>
      <c r="I357" s="146" t="s">
        <v>9</v>
      </c>
      <c r="J357" s="187" t="s">
        <v>43</v>
      </c>
      <c r="K357" s="188" t="s">
        <v>414</v>
      </c>
      <c r="L357" s="149" t="s">
        <v>513</v>
      </c>
      <c r="M357" s="138"/>
    </row>
    <row r="358" spans="1:13" s="137" customFormat="1" ht="59.25" customHeight="1" x14ac:dyDescent="0.25">
      <c r="A358" s="193">
        <v>56</v>
      </c>
      <c r="B358" s="36" t="s">
        <v>405</v>
      </c>
      <c r="C358" s="36" t="s">
        <v>284</v>
      </c>
      <c r="D358" s="110" t="s">
        <v>61</v>
      </c>
      <c r="E358" s="148">
        <v>1</v>
      </c>
      <c r="F358" s="148" t="s">
        <v>31</v>
      </c>
      <c r="G358" s="186"/>
      <c r="H358" s="230">
        <v>13420269</v>
      </c>
      <c r="I358" s="146" t="s">
        <v>9</v>
      </c>
      <c r="J358" s="187" t="s">
        <v>81</v>
      </c>
      <c r="K358" s="188" t="s">
        <v>138</v>
      </c>
      <c r="L358" s="149" t="s">
        <v>406</v>
      </c>
      <c r="M358" s="138"/>
    </row>
    <row r="359" spans="1:13" s="137" customFormat="1" ht="56.25" customHeight="1" x14ac:dyDescent="0.25">
      <c r="A359" s="193">
        <v>57</v>
      </c>
      <c r="B359" s="36" t="s">
        <v>488</v>
      </c>
      <c r="C359" s="36" t="s">
        <v>141</v>
      </c>
      <c r="D359" s="110" t="s">
        <v>61</v>
      </c>
      <c r="E359" s="148">
        <v>1</v>
      </c>
      <c r="F359" s="148" t="s">
        <v>31</v>
      </c>
      <c r="G359" s="186"/>
      <c r="H359" s="230">
        <v>3600000</v>
      </c>
      <c r="I359" s="146" t="s">
        <v>9</v>
      </c>
      <c r="J359" s="187" t="s">
        <v>24</v>
      </c>
      <c r="K359" s="188" t="s">
        <v>138</v>
      </c>
      <c r="L359" s="149" t="s">
        <v>489</v>
      </c>
      <c r="M359" s="138"/>
    </row>
    <row r="360" spans="1:13" s="137" customFormat="1" ht="46.5" customHeight="1" x14ac:dyDescent="0.25">
      <c r="A360" s="193">
        <v>58</v>
      </c>
      <c r="B360" s="36" t="s">
        <v>491</v>
      </c>
      <c r="C360" s="36" t="s">
        <v>141</v>
      </c>
      <c r="D360" s="110" t="s">
        <v>61</v>
      </c>
      <c r="E360" s="148">
        <v>1</v>
      </c>
      <c r="F360" s="148" t="s">
        <v>31</v>
      </c>
      <c r="G360" s="186"/>
      <c r="H360" s="230">
        <v>3600000</v>
      </c>
      <c r="I360" s="146" t="s">
        <v>9</v>
      </c>
      <c r="J360" s="187" t="s">
        <v>24</v>
      </c>
      <c r="K360" s="188" t="s">
        <v>391</v>
      </c>
      <c r="L360" s="149" t="s">
        <v>492</v>
      </c>
      <c r="M360" s="138"/>
    </row>
    <row r="361" spans="1:13" s="137" customFormat="1" ht="53.25" customHeight="1" x14ac:dyDescent="0.25">
      <c r="A361" s="193">
        <v>59</v>
      </c>
      <c r="B361" s="36" t="s">
        <v>494</v>
      </c>
      <c r="C361" s="36" t="s">
        <v>141</v>
      </c>
      <c r="D361" s="110" t="s">
        <v>61</v>
      </c>
      <c r="E361" s="148">
        <v>1</v>
      </c>
      <c r="F361" s="148" t="s">
        <v>31</v>
      </c>
      <c r="G361" s="186"/>
      <c r="H361" s="230">
        <v>12000000</v>
      </c>
      <c r="I361" s="146" t="s">
        <v>9</v>
      </c>
      <c r="J361" s="187" t="s">
        <v>24</v>
      </c>
      <c r="K361" s="188" t="s">
        <v>495</v>
      </c>
      <c r="L361" s="149" t="s">
        <v>496</v>
      </c>
      <c r="M361" s="138"/>
    </row>
    <row r="362" spans="1:13" s="137" customFormat="1" ht="42" customHeight="1" x14ac:dyDescent="0.25">
      <c r="A362" s="193">
        <v>60</v>
      </c>
      <c r="B362" s="36" t="s">
        <v>497</v>
      </c>
      <c r="C362" s="36" t="s">
        <v>141</v>
      </c>
      <c r="D362" s="110" t="s">
        <v>61</v>
      </c>
      <c r="E362" s="148">
        <v>1</v>
      </c>
      <c r="F362" s="148" t="s">
        <v>31</v>
      </c>
      <c r="G362" s="186"/>
      <c r="H362" s="230">
        <v>11942650.300000001</v>
      </c>
      <c r="I362" s="146" t="s">
        <v>9</v>
      </c>
      <c r="J362" s="187" t="s">
        <v>24</v>
      </c>
      <c r="K362" s="188" t="s">
        <v>391</v>
      </c>
      <c r="L362" s="149" t="s">
        <v>501</v>
      </c>
      <c r="M362" s="138"/>
    </row>
    <row r="363" spans="1:13" s="137" customFormat="1" ht="41.25" customHeight="1" x14ac:dyDescent="0.25">
      <c r="A363" s="193">
        <v>61</v>
      </c>
      <c r="B363" s="36" t="s">
        <v>498</v>
      </c>
      <c r="C363" s="36" t="s">
        <v>141</v>
      </c>
      <c r="D363" s="110" t="s">
        <v>61</v>
      </c>
      <c r="E363" s="148">
        <v>1</v>
      </c>
      <c r="F363" s="148" t="s">
        <v>31</v>
      </c>
      <c r="G363" s="186"/>
      <c r="H363" s="230">
        <v>2674380</v>
      </c>
      <c r="I363" s="146" t="s">
        <v>9</v>
      </c>
      <c r="J363" s="187" t="s">
        <v>81</v>
      </c>
      <c r="K363" s="188" t="s">
        <v>414</v>
      </c>
      <c r="L363" s="149" t="s">
        <v>500</v>
      </c>
      <c r="M363" s="138"/>
    </row>
    <row r="364" spans="1:13" s="137" customFormat="1" ht="48.75" customHeight="1" x14ac:dyDescent="0.25">
      <c r="A364" s="193">
        <v>62</v>
      </c>
      <c r="B364" s="36" t="s">
        <v>499</v>
      </c>
      <c r="C364" s="36" t="s">
        <v>141</v>
      </c>
      <c r="D364" s="110" t="s">
        <v>61</v>
      </c>
      <c r="E364" s="148">
        <v>1</v>
      </c>
      <c r="F364" s="148" t="s">
        <v>31</v>
      </c>
      <c r="G364" s="186"/>
      <c r="H364" s="230">
        <v>4844236</v>
      </c>
      <c r="I364" s="146" t="s">
        <v>9</v>
      </c>
      <c r="J364" s="187" t="s">
        <v>81</v>
      </c>
      <c r="K364" s="188" t="s">
        <v>414</v>
      </c>
      <c r="L364" s="149" t="s">
        <v>500</v>
      </c>
      <c r="M364" s="138"/>
    </row>
    <row r="365" spans="1:13" s="137" customFormat="1" ht="41.25" customHeight="1" x14ac:dyDescent="0.25">
      <c r="A365" s="193">
        <v>63</v>
      </c>
      <c r="B365" s="36" t="s">
        <v>520</v>
      </c>
      <c r="C365" s="36" t="s">
        <v>284</v>
      </c>
      <c r="D365" s="110" t="s">
        <v>61</v>
      </c>
      <c r="E365" s="148">
        <v>1</v>
      </c>
      <c r="F365" s="148" t="s">
        <v>31</v>
      </c>
      <c r="G365" s="186"/>
      <c r="H365" s="230">
        <v>16000000</v>
      </c>
      <c r="I365" s="146" t="s">
        <v>9</v>
      </c>
      <c r="J365" s="187" t="s">
        <v>24</v>
      </c>
      <c r="K365" s="188" t="s">
        <v>414</v>
      </c>
      <c r="L365" s="149" t="s">
        <v>521</v>
      </c>
      <c r="M365" s="138"/>
    </row>
    <row r="366" spans="1:13" s="137" customFormat="1" ht="47.25" customHeight="1" x14ac:dyDescent="0.25">
      <c r="A366" s="193">
        <v>64</v>
      </c>
      <c r="B366" s="36" t="s">
        <v>556</v>
      </c>
      <c r="C366" s="36" t="s">
        <v>141</v>
      </c>
      <c r="D366" s="110" t="s">
        <v>61</v>
      </c>
      <c r="E366" s="148">
        <v>1</v>
      </c>
      <c r="F366" s="148" t="s">
        <v>31</v>
      </c>
      <c r="G366" s="186"/>
      <c r="H366" s="230">
        <v>300000</v>
      </c>
      <c r="I366" s="146" t="s">
        <v>9</v>
      </c>
      <c r="J366" s="187" t="s">
        <v>81</v>
      </c>
      <c r="K366" s="188" t="s">
        <v>391</v>
      </c>
      <c r="L366" s="149" t="s">
        <v>557</v>
      </c>
      <c r="M366" s="138"/>
    </row>
    <row r="367" spans="1:13" s="137" customFormat="1" ht="44.25" customHeight="1" x14ac:dyDescent="0.25">
      <c r="A367" s="193">
        <v>65</v>
      </c>
      <c r="B367" s="36" t="s">
        <v>576</v>
      </c>
      <c r="C367" s="36" t="s">
        <v>141</v>
      </c>
      <c r="D367" s="110" t="s">
        <v>61</v>
      </c>
      <c r="E367" s="148">
        <v>1</v>
      </c>
      <c r="F367" s="148" t="s">
        <v>31</v>
      </c>
      <c r="G367" s="186"/>
      <c r="H367" s="230">
        <v>345000</v>
      </c>
      <c r="I367" s="146" t="s">
        <v>9</v>
      </c>
      <c r="J367" s="187" t="s">
        <v>24</v>
      </c>
      <c r="K367" s="188" t="s">
        <v>391</v>
      </c>
      <c r="L367" s="149" t="s">
        <v>577</v>
      </c>
      <c r="M367" s="138"/>
    </row>
    <row r="368" spans="1:13" s="137" customFormat="1" ht="43.5" customHeight="1" x14ac:dyDescent="0.25">
      <c r="A368" s="193">
        <v>66</v>
      </c>
      <c r="B368" s="36" t="s">
        <v>581</v>
      </c>
      <c r="C368" s="36" t="s">
        <v>141</v>
      </c>
      <c r="D368" s="110" t="s">
        <v>61</v>
      </c>
      <c r="E368" s="148">
        <v>1</v>
      </c>
      <c r="F368" s="148" t="s">
        <v>31</v>
      </c>
      <c r="G368" s="186"/>
      <c r="H368" s="230">
        <v>4456083</v>
      </c>
      <c r="I368" s="146" t="s">
        <v>9</v>
      </c>
      <c r="J368" s="187" t="s">
        <v>24</v>
      </c>
      <c r="K368" s="188" t="s">
        <v>391</v>
      </c>
      <c r="L368" s="149" t="s">
        <v>582</v>
      </c>
      <c r="M368" s="138"/>
    </row>
    <row r="369" spans="1:18" s="4" customFormat="1" ht="20.100000000000001" customHeight="1" x14ac:dyDescent="0.25">
      <c r="A369" s="77"/>
      <c r="B369" s="71" t="s">
        <v>18</v>
      </c>
      <c r="C369" s="73"/>
      <c r="D369" s="57"/>
      <c r="E369" s="57"/>
      <c r="F369" s="57"/>
      <c r="G369" s="126"/>
      <c r="H369" s="74">
        <f>SUM(H303:H368)</f>
        <v>850096156.36999989</v>
      </c>
      <c r="I369" s="67"/>
      <c r="J369" s="67"/>
      <c r="K369" s="92"/>
      <c r="L369" s="67"/>
      <c r="M369" s="32"/>
      <c r="N369" s="26"/>
      <c r="O369" s="26"/>
      <c r="P369" s="26"/>
      <c r="Q369" s="26"/>
      <c r="R369" s="26"/>
    </row>
    <row r="370" spans="1:18" s="4" customFormat="1" ht="20.100000000000001" customHeight="1" x14ac:dyDescent="0.25">
      <c r="A370" s="77"/>
      <c r="B370" s="58" t="s">
        <v>19</v>
      </c>
      <c r="C370" s="57"/>
      <c r="D370" s="57"/>
      <c r="E370" s="57"/>
      <c r="F370" s="57"/>
      <c r="G370" s="126"/>
      <c r="H370" s="68">
        <f>H369+H301+H291</f>
        <v>2533564696.1000004</v>
      </c>
      <c r="I370" s="67"/>
      <c r="J370" s="67"/>
      <c r="K370" s="92"/>
      <c r="L370" s="67"/>
      <c r="M370" s="32"/>
      <c r="N370" s="26"/>
      <c r="O370" s="26"/>
      <c r="P370" s="26"/>
      <c r="Q370" s="26"/>
      <c r="R370" s="26"/>
    </row>
    <row r="371" spans="1:18" s="5" customFormat="1" ht="20.100000000000001" customHeight="1" x14ac:dyDescent="0.25">
      <c r="A371" s="78"/>
      <c r="B371" s="58" t="s">
        <v>20</v>
      </c>
      <c r="C371" s="57"/>
      <c r="D371" s="57"/>
      <c r="E371" s="57"/>
      <c r="F371" s="57"/>
      <c r="G371" s="126"/>
      <c r="H371" s="68">
        <f>H370+H101</f>
        <v>2871907483.9900002</v>
      </c>
      <c r="I371" s="69"/>
      <c r="J371" s="69"/>
      <c r="K371" s="92"/>
      <c r="L371" s="69"/>
      <c r="M371" s="33"/>
      <c r="N371" s="27"/>
      <c r="O371" s="27"/>
      <c r="P371" s="27"/>
      <c r="Q371" s="27"/>
      <c r="R371" s="27"/>
    </row>
    <row r="372" spans="1:18" x14ac:dyDescent="0.25">
      <c r="A372" s="9"/>
      <c r="B372" s="11"/>
      <c r="C372" s="9"/>
      <c r="D372" s="8"/>
      <c r="E372" s="9"/>
      <c r="F372" s="9"/>
      <c r="G372" s="10"/>
      <c r="H372" s="10"/>
      <c r="I372" s="11"/>
      <c r="J372" s="9"/>
      <c r="K372" s="93"/>
      <c r="L372" s="132"/>
      <c r="M372" s="21"/>
    </row>
    <row r="373" spans="1:18" x14ac:dyDescent="0.25">
      <c r="A373" s="9"/>
      <c r="B373" s="11"/>
      <c r="C373" s="9"/>
      <c r="D373" s="8"/>
      <c r="E373" s="9"/>
      <c r="F373" s="9"/>
      <c r="G373" s="10"/>
      <c r="I373" s="3"/>
      <c r="J373" s="9"/>
      <c r="K373" s="93"/>
      <c r="L373" s="132"/>
      <c r="M373" s="21"/>
    </row>
    <row r="374" spans="1:18" x14ac:dyDescent="0.25">
      <c r="J374" s="14"/>
      <c r="K374" s="94"/>
      <c r="L374" s="20"/>
    </row>
    <row r="375" spans="1:18" x14ac:dyDescent="0.25">
      <c r="J375" s="14"/>
      <c r="K375" s="94"/>
      <c r="L375" s="20"/>
    </row>
    <row r="376" spans="1:18" x14ac:dyDescent="0.25">
      <c r="J376" s="14"/>
      <c r="K376" s="94"/>
      <c r="L376" s="20"/>
    </row>
    <row r="377" spans="1:18" x14ac:dyDescent="0.25">
      <c r="D377" s="22"/>
      <c r="J377" s="14"/>
      <c r="K377" s="94"/>
      <c r="L377" s="20"/>
    </row>
    <row r="378" spans="1:18" x14ac:dyDescent="0.25">
      <c r="J378" s="14"/>
      <c r="K378" s="94"/>
      <c r="L378" s="20"/>
    </row>
    <row r="379" spans="1:18" x14ac:dyDescent="0.25">
      <c r="J379" s="14"/>
      <c r="K379" s="94"/>
      <c r="L379" s="20"/>
    </row>
    <row r="380" spans="1:18" x14ac:dyDescent="0.25">
      <c r="J380" s="14"/>
      <c r="K380" s="94"/>
      <c r="L380" s="20"/>
    </row>
    <row r="381" spans="1:18" x14ac:dyDescent="0.25">
      <c r="J381" s="14"/>
      <c r="K381" s="94"/>
      <c r="L381" s="20"/>
    </row>
    <row r="382" spans="1:18" x14ac:dyDescent="0.25">
      <c r="J382" s="14"/>
      <c r="K382" s="94"/>
      <c r="L382" s="20"/>
    </row>
    <row r="383" spans="1:18" x14ac:dyDescent="0.25">
      <c r="J383" s="14"/>
      <c r="K383" s="94"/>
      <c r="L383" s="20"/>
    </row>
    <row r="384" spans="1:18" x14ac:dyDescent="0.25">
      <c r="J384" s="14"/>
      <c r="K384" s="94"/>
      <c r="L384" s="20"/>
    </row>
    <row r="385" spans="10:12" x14ac:dyDescent="0.25">
      <c r="J385" s="14"/>
      <c r="K385" s="94"/>
      <c r="L385" s="20"/>
    </row>
    <row r="386" spans="10:12" x14ac:dyDescent="0.25">
      <c r="J386" s="14"/>
      <c r="K386" s="94"/>
      <c r="L386" s="20"/>
    </row>
    <row r="387" spans="10:12" x14ac:dyDescent="0.25">
      <c r="J387" s="14"/>
      <c r="K387" s="94"/>
      <c r="L387" s="20"/>
    </row>
    <row r="388" spans="10:12" x14ac:dyDescent="0.25">
      <c r="J388" s="14"/>
      <c r="K388" s="94"/>
      <c r="L388" s="20"/>
    </row>
    <row r="389" spans="10:12" x14ac:dyDescent="0.25">
      <c r="J389" s="14"/>
      <c r="K389" s="94"/>
      <c r="L389" s="20"/>
    </row>
    <row r="390" spans="10:12" x14ac:dyDescent="0.25">
      <c r="J390" s="14"/>
      <c r="K390" s="94"/>
      <c r="L390" s="20"/>
    </row>
    <row r="391" spans="10:12" x14ac:dyDescent="0.25">
      <c r="J391" s="14"/>
      <c r="K391" s="94"/>
      <c r="L391" s="20"/>
    </row>
    <row r="392" spans="10:12" x14ac:dyDescent="0.25">
      <c r="J392" s="14"/>
      <c r="K392" s="94"/>
      <c r="L392" s="20"/>
    </row>
    <row r="393" spans="10:12" x14ac:dyDescent="0.25">
      <c r="J393" s="14"/>
      <c r="K393" s="94"/>
      <c r="L393" s="20"/>
    </row>
    <row r="394" spans="10:12" x14ac:dyDescent="0.25">
      <c r="J394" s="14"/>
      <c r="K394" s="94"/>
      <c r="L394" s="20"/>
    </row>
    <row r="395" spans="10:12" x14ac:dyDescent="0.25">
      <c r="J395" s="14"/>
      <c r="K395" s="94"/>
      <c r="L395" s="20"/>
    </row>
    <row r="396" spans="10:12" x14ac:dyDescent="0.25">
      <c r="J396" s="14"/>
      <c r="K396" s="94"/>
      <c r="L396" s="20"/>
    </row>
    <row r="397" spans="10:12" x14ac:dyDescent="0.25">
      <c r="J397" s="14"/>
      <c r="K397" s="94"/>
      <c r="L397" s="20"/>
    </row>
    <row r="398" spans="10:12" x14ac:dyDescent="0.25">
      <c r="J398" s="14"/>
      <c r="K398" s="94"/>
      <c r="L398" s="20"/>
    </row>
    <row r="399" spans="10:12" x14ac:dyDescent="0.25">
      <c r="J399" s="14"/>
      <c r="K399" s="94"/>
      <c r="L399" s="20"/>
    </row>
    <row r="400" spans="10:12" x14ac:dyDescent="0.25">
      <c r="J400" s="14"/>
      <c r="K400" s="94"/>
      <c r="L400" s="20"/>
    </row>
    <row r="401" spans="10:12" x14ac:dyDescent="0.25">
      <c r="J401" s="14"/>
      <c r="K401" s="94"/>
      <c r="L401" s="20"/>
    </row>
    <row r="402" spans="10:12" x14ac:dyDescent="0.25">
      <c r="J402" s="14"/>
      <c r="K402" s="94"/>
      <c r="L402" s="20"/>
    </row>
    <row r="403" spans="10:12" x14ac:dyDescent="0.25">
      <c r="J403" s="14"/>
      <c r="K403" s="94"/>
      <c r="L403" s="20"/>
    </row>
    <row r="404" spans="10:12" x14ac:dyDescent="0.25">
      <c r="J404" s="14"/>
      <c r="K404" s="94"/>
      <c r="L404" s="20"/>
    </row>
    <row r="405" spans="10:12" x14ac:dyDescent="0.25">
      <c r="J405" s="14"/>
      <c r="K405" s="94"/>
      <c r="L405" s="20"/>
    </row>
    <row r="406" spans="10:12" x14ac:dyDescent="0.25">
      <c r="J406" s="14"/>
      <c r="K406" s="94"/>
      <c r="L406" s="20"/>
    </row>
    <row r="407" spans="10:12" x14ac:dyDescent="0.25">
      <c r="J407" s="14"/>
      <c r="K407" s="94"/>
      <c r="L407" s="20"/>
    </row>
    <row r="408" spans="10:12" x14ac:dyDescent="0.25">
      <c r="J408" s="14"/>
      <c r="K408" s="94"/>
      <c r="L408" s="20"/>
    </row>
    <row r="409" spans="10:12" x14ac:dyDescent="0.25">
      <c r="J409" s="14"/>
      <c r="K409" s="94"/>
      <c r="L409" s="20"/>
    </row>
    <row r="410" spans="10:12" x14ac:dyDescent="0.25">
      <c r="J410" s="14"/>
      <c r="K410" s="94"/>
      <c r="L410" s="20"/>
    </row>
    <row r="411" spans="10:12" x14ac:dyDescent="0.25">
      <c r="J411" s="14"/>
      <c r="K411" s="94"/>
      <c r="L411" s="20"/>
    </row>
    <row r="412" spans="10:12" x14ac:dyDescent="0.25">
      <c r="J412" s="14"/>
      <c r="K412" s="94"/>
      <c r="L412" s="20"/>
    </row>
    <row r="413" spans="10:12" x14ac:dyDescent="0.25">
      <c r="J413" s="14"/>
      <c r="K413" s="94"/>
      <c r="L413" s="20"/>
    </row>
    <row r="414" spans="10:12" x14ac:dyDescent="0.25">
      <c r="J414" s="14"/>
      <c r="K414" s="94"/>
      <c r="L414" s="20"/>
    </row>
    <row r="415" spans="10:12" x14ac:dyDescent="0.25">
      <c r="J415" s="14"/>
      <c r="K415" s="94"/>
      <c r="L415" s="20"/>
    </row>
    <row r="416" spans="10:12" x14ac:dyDescent="0.25">
      <c r="J416" s="14"/>
      <c r="K416" s="94"/>
      <c r="L416" s="20"/>
    </row>
    <row r="417" spans="10:12" x14ac:dyDescent="0.25">
      <c r="J417" s="14"/>
      <c r="K417" s="94"/>
      <c r="L417" s="20"/>
    </row>
    <row r="418" spans="10:12" x14ac:dyDescent="0.25">
      <c r="J418" s="14"/>
      <c r="K418" s="94"/>
      <c r="L418" s="20"/>
    </row>
    <row r="419" spans="10:12" x14ac:dyDescent="0.25">
      <c r="J419" s="14"/>
      <c r="K419" s="94"/>
      <c r="L419" s="20"/>
    </row>
    <row r="420" spans="10:12" x14ac:dyDescent="0.25">
      <c r="J420" s="14"/>
      <c r="K420" s="94"/>
      <c r="L420" s="20"/>
    </row>
    <row r="421" spans="10:12" x14ac:dyDescent="0.25">
      <c r="J421" s="14"/>
      <c r="K421" s="94"/>
      <c r="L421" s="20"/>
    </row>
    <row r="422" spans="10:12" x14ac:dyDescent="0.25">
      <c r="J422" s="14"/>
      <c r="K422" s="94"/>
      <c r="L422" s="20"/>
    </row>
    <row r="423" spans="10:12" x14ac:dyDescent="0.25">
      <c r="J423" s="14"/>
      <c r="K423" s="94"/>
      <c r="L423" s="20"/>
    </row>
    <row r="424" spans="10:12" x14ac:dyDescent="0.25">
      <c r="J424" s="14"/>
      <c r="K424" s="94"/>
      <c r="L424" s="20"/>
    </row>
    <row r="425" spans="10:12" x14ac:dyDescent="0.25">
      <c r="J425" s="14"/>
      <c r="K425" s="94"/>
      <c r="L425" s="20"/>
    </row>
    <row r="426" spans="10:12" x14ac:dyDescent="0.25">
      <c r="J426" s="14"/>
      <c r="K426" s="94"/>
      <c r="L426" s="20"/>
    </row>
    <row r="427" spans="10:12" x14ac:dyDescent="0.25">
      <c r="J427" s="14"/>
      <c r="K427" s="94"/>
      <c r="L427" s="20"/>
    </row>
    <row r="428" spans="10:12" x14ac:dyDescent="0.25">
      <c r="J428" s="14"/>
      <c r="K428" s="94"/>
      <c r="L428" s="20"/>
    </row>
    <row r="429" spans="10:12" x14ac:dyDescent="0.25">
      <c r="J429" s="14"/>
      <c r="K429" s="94"/>
      <c r="L429" s="20"/>
    </row>
    <row r="430" spans="10:12" x14ac:dyDescent="0.25">
      <c r="J430" s="14"/>
      <c r="K430" s="94"/>
      <c r="L430" s="20"/>
    </row>
    <row r="431" spans="10:12" x14ac:dyDescent="0.25">
      <c r="J431" s="14"/>
      <c r="K431" s="94"/>
      <c r="L431" s="20"/>
    </row>
    <row r="432" spans="10:12" x14ac:dyDescent="0.25">
      <c r="J432" s="14"/>
      <c r="K432" s="94"/>
      <c r="L432" s="20"/>
    </row>
    <row r="433" spans="10:12" x14ac:dyDescent="0.25">
      <c r="J433" s="14"/>
      <c r="K433" s="94"/>
      <c r="L433" s="20"/>
    </row>
    <row r="434" spans="10:12" x14ac:dyDescent="0.25">
      <c r="J434" s="14"/>
      <c r="K434" s="94"/>
      <c r="L434" s="20"/>
    </row>
    <row r="435" spans="10:12" x14ac:dyDescent="0.25">
      <c r="J435" s="14"/>
      <c r="K435" s="94"/>
      <c r="L435" s="20"/>
    </row>
    <row r="436" spans="10:12" x14ac:dyDescent="0.25">
      <c r="J436" s="14"/>
      <c r="K436" s="94"/>
      <c r="L436" s="20"/>
    </row>
    <row r="437" spans="10:12" x14ac:dyDescent="0.25">
      <c r="J437" s="14"/>
      <c r="K437" s="94"/>
      <c r="L437" s="20"/>
    </row>
    <row r="438" spans="10:12" x14ac:dyDescent="0.25">
      <c r="J438" s="14"/>
      <c r="K438" s="94"/>
      <c r="L438" s="20"/>
    </row>
    <row r="439" spans="10:12" x14ac:dyDescent="0.25">
      <c r="J439" s="14"/>
      <c r="K439" s="94"/>
      <c r="L439" s="20"/>
    </row>
    <row r="440" spans="10:12" x14ac:dyDescent="0.25">
      <c r="J440" s="14"/>
      <c r="K440" s="94"/>
      <c r="L440" s="20"/>
    </row>
    <row r="441" spans="10:12" x14ac:dyDescent="0.25">
      <c r="J441" s="14"/>
      <c r="K441" s="94"/>
      <c r="L441" s="20"/>
    </row>
    <row r="442" spans="10:12" x14ac:dyDescent="0.25">
      <c r="J442" s="14"/>
      <c r="K442" s="94"/>
      <c r="L442" s="20"/>
    </row>
    <row r="443" spans="10:12" x14ac:dyDescent="0.25">
      <c r="J443" s="14"/>
      <c r="K443" s="94"/>
      <c r="L443" s="20"/>
    </row>
    <row r="444" spans="10:12" x14ac:dyDescent="0.25">
      <c r="J444" s="14"/>
      <c r="K444" s="94"/>
      <c r="L444" s="20"/>
    </row>
    <row r="445" spans="10:12" x14ac:dyDescent="0.25">
      <c r="J445" s="14"/>
      <c r="K445" s="94"/>
      <c r="L445" s="20"/>
    </row>
    <row r="446" spans="10:12" x14ac:dyDescent="0.25">
      <c r="J446" s="14"/>
      <c r="K446" s="94"/>
      <c r="L446" s="20"/>
    </row>
    <row r="447" spans="10:12" x14ac:dyDescent="0.25">
      <c r="J447" s="14"/>
      <c r="K447" s="94"/>
      <c r="L447" s="20"/>
    </row>
    <row r="448" spans="10:12" x14ac:dyDescent="0.25">
      <c r="J448" s="14"/>
      <c r="K448" s="94"/>
      <c r="L448" s="20"/>
    </row>
    <row r="449" spans="10:12" x14ac:dyDescent="0.25">
      <c r="J449" s="14"/>
      <c r="K449" s="94"/>
      <c r="L449" s="20"/>
    </row>
    <row r="450" spans="10:12" x14ac:dyDescent="0.25">
      <c r="J450" s="14"/>
      <c r="K450" s="94"/>
      <c r="L450" s="20"/>
    </row>
    <row r="451" spans="10:12" x14ac:dyDescent="0.25">
      <c r="J451" s="14"/>
      <c r="K451" s="94"/>
      <c r="L451" s="20"/>
    </row>
    <row r="452" spans="10:12" x14ac:dyDescent="0.25">
      <c r="J452" s="14"/>
      <c r="K452" s="94"/>
      <c r="L452" s="20"/>
    </row>
    <row r="453" spans="10:12" x14ac:dyDescent="0.25">
      <c r="J453" s="14"/>
      <c r="K453" s="94"/>
      <c r="L453" s="20"/>
    </row>
    <row r="454" spans="10:12" x14ac:dyDescent="0.25">
      <c r="J454" s="14"/>
      <c r="K454" s="94"/>
      <c r="L454" s="20"/>
    </row>
    <row r="455" spans="10:12" x14ac:dyDescent="0.25">
      <c r="J455" s="14"/>
      <c r="K455" s="94"/>
      <c r="L455" s="20"/>
    </row>
    <row r="456" spans="10:12" x14ac:dyDescent="0.25">
      <c r="J456" s="14"/>
      <c r="K456" s="94"/>
      <c r="L456" s="20"/>
    </row>
    <row r="457" spans="10:12" x14ac:dyDescent="0.25">
      <c r="J457" s="14"/>
      <c r="K457" s="94"/>
      <c r="L457" s="20"/>
    </row>
    <row r="458" spans="10:12" x14ac:dyDescent="0.25">
      <c r="J458" s="14"/>
      <c r="K458" s="94"/>
      <c r="L458" s="20"/>
    </row>
    <row r="459" spans="10:12" x14ac:dyDescent="0.25">
      <c r="J459" s="14"/>
      <c r="K459" s="94"/>
      <c r="L459" s="20"/>
    </row>
    <row r="460" spans="10:12" x14ac:dyDescent="0.25">
      <c r="J460" s="14"/>
      <c r="K460" s="94"/>
      <c r="L460" s="20"/>
    </row>
    <row r="461" spans="10:12" x14ac:dyDescent="0.25">
      <c r="J461" s="14"/>
      <c r="K461" s="94"/>
      <c r="L461" s="20"/>
    </row>
    <row r="462" spans="10:12" x14ac:dyDescent="0.25">
      <c r="J462" s="14"/>
      <c r="K462" s="94"/>
      <c r="L462" s="20"/>
    </row>
    <row r="463" spans="10:12" x14ac:dyDescent="0.25">
      <c r="J463" s="14"/>
      <c r="K463" s="94"/>
      <c r="L463" s="20"/>
    </row>
    <row r="464" spans="10:12" x14ac:dyDescent="0.25">
      <c r="J464" s="14"/>
      <c r="K464" s="94"/>
      <c r="L464" s="20"/>
    </row>
    <row r="465" spans="10:12" x14ac:dyDescent="0.25">
      <c r="J465" s="14"/>
      <c r="K465" s="94"/>
      <c r="L465" s="20"/>
    </row>
    <row r="466" spans="10:12" x14ac:dyDescent="0.25">
      <c r="J466" s="14"/>
      <c r="K466" s="94"/>
      <c r="L466" s="20"/>
    </row>
    <row r="467" spans="10:12" x14ac:dyDescent="0.25">
      <c r="J467" s="14"/>
      <c r="K467" s="94"/>
      <c r="L467" s="20"/>
    </row>
    <row r="468" spans="10:12" x14ac:dyDescent="0.25">
      <c r="J468" s="14"/>
      <c r="K468" s="94"/>
      <c r="L468" s="20"/>
    </row>
    <row r="469" spans="10:12" x14ac:dyDescent="0.25">
      <c r="J469" s="14"/>
      <c r="K469" s="94"/>
      <c r="L469" s="20"/>
    </row>
    <row r="470" spans="10:12" x14ac:dyDescent="0.25">
      <c r="J470" s="14"/>
      <c r="K470" s="94"/>
      <c r="L470" s="20"/>
    </row>
    <row r="471" spans="10:12" x14ac:dyDescent="0.25">
      <c r="J471" s="14"/>
      <c r="K471" s="94"/>
      <c r="L471" s="20"/>
    </row>
    <row r="472" spans="10:12" x14ac:dyDescent="0.25">
      <c r="J472" s="14"/>
      <c r="K472" s="94"/>
      <c r="L472" s="20"/>
    </row>
    <row r="473" spans="10:12" x14ac:dyDescent="0.25">
      <c r="J473" s="14"/>
      <c r="K473" s="94"/>
      <c r="L473" s="20"/>
    </row>
    <row r="474" spans="10:12" x14ac:dyDescent="0.25">
      <c r="J474" s="14"/>
      <c r="K474" s="94"/>
      <c r="L474" s="20"/>
    </row>
    <row r="475" spans="10:12" x14ac:dyDescent="0.25">
      <c r="J475" s="14"/>
      <c r="K475" s="94"/>
      <c r="L475" s="20"/>
    </row>
    <row r="476" spans="10:12" x14ac:dyDescent="0.25">
      <c r="J476" s="14"/>
      <c r="K476" s="94"/>
      <c r="L476" s="20"/>
    </row>
    <row r="477" spans="10:12" x14ac:dyDescent="0.25">
      <c r="J477" s="14"/>
      <c r="K477" s="94"/>
      <c r="L477" s="20"/>
    </row>
    <row r="478" spans="10:12" x14ac:dyDescent="0.25">
      <c r="J478" s="14"/>
      <c r="K478" s="94"/>
      <c r="L478" s="20"/>
    </row>
    <row r="479" spans="10:12" x14ac:dyDescent="0.25">
      <c r="J479" s="14"/>
      <c r="K479" s="94"/>
      <c r="L479" s="20"/>
    </row>
    <row r="480" spans="10:12" x14ac:dyDescent="0.25">
      <c r="J480" s="14"/>
      <c r="K480" s="94"/>
      <c r="L480" s="20"/>
    </row>
    <row r="481" spans="10:12" x14ac:dyDescent="0.25">
      <c r="J481" s="14"/>
      <c r="K481" s="94"/>
      <c r="L481" s="20"/>
    </row>
    <row r="482" spans="10:12" x14ac:dyDescent="0.25">
      <c r="J482" s="14"/>
      <c r="K482" s="94"/>
      <c r="L482" s="20"/>
    </row>
    <row r="483" spans="10:12" x14ac:dyDescent="0.25">
      <c r="J483" s="14"/>
      <c r="K483" s="94"/>
      <c r="L483" s="20"/>
    </row>
    <row r="484" spans="10:12" x14ac:dyDescent="0.25">
      <c r="J484" s="14"/>
      <c r="K484" s="94"/>
      <c r="L484" s="20"/>
    </row>
    <row r="485" spans="10:12" x14ac:dyDescent="0.25">
      <c r="J485" s="14"/>
      <c r="K485" s="94"/>
      <c r="L485" s="20"/>
    </row>
    <row r="486" spans="10:12" x14ac:dyDescent="0.25">
      <c r="J486" s="14"/>
      <c r="K486" s="94"/>
      <c r="L486" s="20"/>
    </row>
    <row r="487" spans="10:12" x14ac:dyDescent="0.25">
      <c r="J487" s="14"/>
      <c r="K487" s="94"/>
      <c r="L487" s="20"/>
    </row>
    <row r="488" spans="10:12" x14ac:dyDescent="0.25">
      <c r="J488" s="14"/>
      <c r="K488" s="94"/>
      <c r="L488" s="20"/>
    </row>
    <row r="489" spans="10:12" x14ac:dyDescent="0.25">
      <c r="J489" s="14"/>
      <c r="K489" s="94"/>
      <c r="L489" s="20"/>
    </row>
    <row r="490" spans="10:12" x14ac:dyDescent="0.25">
      <c r="J490" s="14"/>
      <c r="K490" s="94"/>
      <c r="L490" s="20"/>
    </row>
    <row r="491" spans="10:12" x14ac:dyDescent="0.25">
      <c r="J491" s="14"/>
      <c r="K491" s="94"/>
      <c r="L491" s="20"/>
    </row>
    <row r="492" spans="10:12" x14ac:dyDescent="0.25">
      <c r="J492" s="14"/>
      <c r="K492" s="94"/>
      <c r="L492" s="20"/>
    </row>
    <row r="493" spans="10:12" x14ac:dyDescent="0.25">
      <c r="J493" s="14"/>
      <c r="K493" s="94"/>
      <c r="L493" s="20"/>
    </row>
    <row r="494" spans="10:12" x14ac:dyDescent="0.25">
      <c r="J494" s="14"/>
      <c r="K494" s="94"/>
      <c r="L494" s="20"/>
    </row>
    <row r="495" spans="10:12" x14ac:dyDescent="0.25">
      <c r="J495" s="14"/>
      <c r="K495" s="94"/>
      <c r="L495" s="20"/>
    </row>
    <row r="496" spans="10:12" x14ac:dyDescent="0.25">
      <c r="J496" s="14"/>
      <c r="K496" s="94"/>
      <c r="L496" s="20"/>
    </row>
    <row r="497" spans="10:12" x14ac:dyDescent="0.25">
      <c r="J497" s="14"/>
      <c r="K497" s="94"/>
      <c r="L497" s="20"/>
    </row>
    <row r="498" spans="10:12" x14ac:dyDescent="0.25">
      <c r="J498" s="14"/>
      <c r="K498" s="94"/>
      <c r="L498" s="20"/>
    </row>
    <row r="499" spans="10:12" x14ac:dyDescent="0.25">
      <c r="J499" s="14"/>
      <c r="K499" s="94"/>
      <c r="L499" s="20"/>
    </row>
    <row r="500" spans="10:12" x14ac:dyDescent="0.25">
      <c r="J500" s="14"/>
      <c r="K500" s="94"/>
      <c r="L500" s="20"/>
    </row>
    <row r="501" spans="10:12" x14ac:dyDescent="0.25">
      <c r="J501" s="14"/>
      <c r="K501" s="94"/>
      <c r="L501" s="20"/>
    </row>
    <row r="502" spans="10:12" x14ac:dyDescent="0.25">
      <c r="J502" s="14"/>
      <c r="K502" s="94"/>
      <c r="L502" s="20"/>
    </row>
    <row r="503" spans="10:12" x14ac:dyDescent="0.25">
      <c r="J503" s="14"/>
      <c r="K503" s="94"/>
      <c r="L503" s="20"/>
    </row>
    <row r="504" spans="10:12" x14ac:dyDescent="0.25">
      <c r="J504" s="14"/>
      <c r="K504" s="94"/>
      <c r="L504" s="20"/>
    </row>
    <row r="505" spans="10:12" x14ac:dyDescent="0.25">
      <c r="J505" s="14"/>
      <c r="K505" s="94"/>
      <c r="L505" s="20"/>
    </row>
    <row r="506" spans="10:12" x14ac:dyDescent="0.25">
      <c r="J506" s="14"/>
      <c r="K506" s="94"/>
      <c r="L506" s="20"/>
    </row>
    <row r="507" spans="10:12" x14ac:dyDescent="0.25">
      <c r="J507" s="14"/>
      <c r="K507" s="94"/>
      <c r="L507" s="20"/>
    </row>
  </sheetData>
  <sheetProtection formatCells="0" formatColumns="0" formatRows="0" insertColumns="0" insertRows="0" insertHyperlinks="0" deleteColumns="0" deleteRows="0" sort="0" autoFilter="0" pivotTables="0"/>
  <autoFilter ref="A2:L371"/>
  <mergeCells count="1">
    <mergeCell ref="B4:D4"/>
  </mergeCells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Реестр 2019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2019-06-06T08:27:06Z</dcterms:modified>
</cp:coreProperties>
</file>