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35" yWindow="105" windowWidth="17400" windowHeight="9855"/>
  </bookViews>
  <sheets>
    <sheet name="ПЗ" sheetId="12" r:id="rId1"/>
    <sheet name="Лист1" sheetId="11" r:id="rId2"/>
  </sheets>
  <definedNames>
    <definedName name="_xlnm.Print_Area" localSheetId="0">ПЗ!$A$1:$L$207</definedName>
  </definedNames>
  <calcPr calcId="144525"/>
</workbook>
</file>

<file path=xl/calcChain.xml><?xml version="1.0" encoding="utf-8"?>
<calcChain xmlns="http://schemas.openxmlformats.org/spreadsheetml/2006/main">
  <c r="H171" i="12" l="1"/>
  <c r="I171" i="12" s="1"/>
  <c r="H172" i="12"/>
  <c r="I172" i="12" s="1"/>
  <c r="H37" i="12" l="1"/>
  <c r="I37" i="12" s="1"/>
  <c r="H170" i="12" l="1"/>
  <c r="I170" i="12" s="1"/>
  <c r="H36" i="12" l="1"/>
  <c r="I36" i="12" l="1"/>
  <c r="H35" i="12"/>
  <c r="I35" i="12" s="1"/>
  <c r="I34" i="12" l="1"/>
  <c r="H34" i="12"/>
  <c r="H33" i="12"/>
  <c r="H169" i="12"/>
  <c r="I169" i="12" s="1"/>
  <c r="H185" i="12" l="1"/>
  <c r="H163" i="12" l="1"/>
  <c r="I163" i="12" s="1"/>
  <c r="H168" i="12" l="1"/>
  <c r="I168" i="12" s="1"/>
  <c r="I164" i="12" l="1"/>
  <c r="I165" i="12"/>
  <c r="I166" i="12"/>
  <c r="I167" i="12"/>
  <c r="I33" i="12" l="1"/>
  <c r="H162" i="12" l="1"/>
  <c r="I162" i="12" s="1"/>
  <c r="H161" i="12" l="1"/>
  <c r="I161" i="12" s="1"/>
  <c r="I45" i="12" l="1"/>
  <c r="H160" i="12"/>
  <c r="I160" i="12" l="1"/>
  <c r="H159" i="12"/>
  <c r="I159" i="12" l="1"/>
  <c r="H131" i="12"/>
  <c r="H157" i="12" l="1"/>
  <c r="I157" i="12" s="1"/>
  <c r="H158" i="12"/>
  <c r="I158" i="12" s="1"/>
  <c r="H155" i="12"/>
  <c r="I155" i="12" s="1"/>
  <c r="H32" i="12" l="1"/>
  <c r="I32" i="12" s="1"/>
  <c r="H53" i="12" l="1"/>
  <c r="I52" i="12"/>
  <c r="H30" i="12"/>
  <c r="I30" i="12" s="1"/>
  <c r="H27" i="12"/>
  <c r="I27" i="12" s="1"/>
  <c r="H154" i="12"/>
  <c r="I154" i="12" s="1"/>
  <c r="H153" i="12"/>
  <c r="I153" i="12" s="1"/>
  <c r="H26" i="12"/>
  <c r="I26" i="12" s="1"/>
  <c r="I42" i="12"/>
  <c r="H43" i="12"/>
  <c r="H152" i="12" l="1"/>
  <c r="I152" i="12" s="1"/>
  <c r="H151" i="12"/>
  <c r="I151" i="12" s="1"/>
  <c r="H150" i="12"/>
  <c r="I150" i="12" s="1"/>
  <c r="I41" i="12" l="1"/>
  <c r="I40" i="12" l="1"/>
  <c r="I43" i="12" s="1"/>
  <c r="H142" i="12" l="1"/>
  <c r="H143" i="12"/>
  <c r="H141" i="12" l="1"/>
  <c r="I141" i="12" s="1"/>
  <c r="H140" i="12"/>
  <c r="I140" i="12" s="1"/>
  <c r="I147" i="12"/>
  <c r="H148" i="12"/>
  <c r="I148" i="12" s="1"/>
  <c r="H149" i="12" l="1"/>
  <c r="I149" i="12" s="1"/>
  <c r="H146" i="12"/>
  <c r="I146" i="12" s="1"/>
  <c r="H22" i="12" l="1"/>
  <c r="I22" i="12" s="1"/>
  <c r="I142" i="12"/>
  <c r="I143" i="12"/>
  <c r="H145" i="12"/>
  <c r="I145" i="12" s="1"/>
  <c r="H144" i="12"/>
  <c r="I144" i="12" s="1"/>
  <c r="H25" i="12" l="1"/>
  <c r="I25" i="12" s="1"/>
  <c r="H24" i="12"/>
  <c r="I24" i="12" s="1"/>
  <c r="H23" i="12"/>
  <c r="I23" i="12" s="1"/>
  <c r="H139" i="12" l="1"/>
  <c r="I139" i="12" s="1"/>
  <c r="H204" i="12" l="1"/>
  <c r="I203" i="12"/>
  <c r="I184" i="12" l="1"/>
  <c r="I183" i="12" l="1"/>
  <c r="I182" i="12" l="1"/>
  <c r="H138" i="12"/>
  <c r="I138" i="12" s="1"/>
  <c r="H137" i="12" l="1"/>
  <c r="I137" i="12" s="1"/>
  <c r="H136" i="12"/>
  <c r="I136" i="12" s="1"/>
  <c r="I201" i="12"/>
  <c r="I200" i="12"/>
  <c r="H135" i="12" l="1"/>
  <c r="I135" i="12" s="1"/>
  <c r="I181" i="12" l="1"/>
  <c r="I202" i="12" l="1"/>
  <c r="H134" i="12"/>
  <c r="I134" i="12" s="1"/>
  <c r="H133" i="12" l="1"/>
  <c r="I133" i="12" s="1"/>
  <c r="H124" i="12" l="1"/>
  <c r="I124" i="12" s="1"/>
  <c r="H123" i="12"/>
  <c r="I123" i="12" s="1"/>
  <c r="H122" i="12"/>
  <c r="I122" i="12" s="1"/>
  <c r="H121" i="12"/>
  <c r="I121" i="12" s="1"/>
  <c r="H120" i="12"/>
  <c r="I120" i="12" s="1"/>
  <c r="H119" i="12"/>
  <c r="I119" i="12" s="1"/>
  <c r="H118" i="12"/>
  <c r="I118" i="12" s="1"/>
  <c r="H117" i="12"/>
  <c r="I117" i="12" s="1"/>
  <c r="H116" i="12"/>
  <c r="I116" i="12" s="1"/>
  <c r="H115" i="12"/>
  <c r="I115" i="12" s="1"/>
  <c r="H114" i="12"/>
  <c r="I114" i="12" s="1"/>
  <c r="H113" i="12"/>
  <c r="I113"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I87" i="12" s="1"/>
  <c r="H86" i="12"/>
  <c r="I86" i="12" s="1"/>
  <c r="H85" i="12"/>
  <c r="I85" i="12" s="1"/>
  <c r="H84" i="12"/>
  <c r="I84" i="12" s="1"/>
  <c r="H83" i="12"/>
  <c r="I83" i="12" s="1"/>
  <c r="H82" i="12"/>
  <c r="I82" i="12" s="1"/>
  <c r="H81" i="12"/>
  <c r="I81" i="12" s="1"/>
  <c r="H80" i="12"/>
  <c r="I80" i="12" s="1"/>
  <c r="H79" i="12"/>
  <c r="I79" i="12" s="1"/>
  <c r="H78" i="12"/>
  <c r="I78" i="12" s="1"/>
  <c r="H77" i="12"/>
  <c r="I77" i="12" s="1"/>
  <c r="H76" i="12"/>
  <c r="I76" i="12" s="1"/>
  <c r="H75" i="12"/>
  <c r="I75" i="12" s="1"/>
  <c r="H74" i="12"/>
  <c r="I74" i="12" s="1"/>
  <c r="H73" i="12"/>
  <c r="I73" i="12" s="1"/>
  <c r="H72" i="12"/>
  <c r="I72" i="12" s="1"/>
  <c r="H71" i="12"/>
  <c r="I71" i="12" s="1"/>
  <c r="H70" i="12"/>
  <c r="I70" i="12" s="1"/>
  <c r="H69" i="12"/>
  <c r="I69" i="12" s="1"/>
  <c r="H68" i="12"/>
  <c r="I68" i="12" s="1"/>
  <c r="H67" i="12"/>
  <c r="I67" i="12" s="1"/>
  <c r="H66" i="12"/>
  <c r="I66" i="12" s="1"/>
  <c r="H65" i="12"/>
  <c r="I65" i="12" s="1"/>
  <c r="H64" i="12"/>
  <c r="I64" i="12" s="1"/>
  <c r="H63" i="12"/>
  <c r="I63" i="12" s="1"/>
  <c r="H62" i="12"/>
  <c r="I62" i="12" s="1"/>
  <c r="H61" i="12"/>
  <c r="I61" i="12" s="1"/>
  <c r="H60" i="12"/>
  <c r="I60" i="12" s="1"/>
  <c r="H59" i="12"/>
  <c r="I59" i="12" s="1"/>
  <c r="H58" i="12"/>
  <c r="I58" i="12" s="1"/>
  <c r="H57" i="12"/>
  <c r="I57" i="12" l="1"/>
  <c r="H125" i="12"/>
  <c r="I125" i="12" s="1"/>
  <c r="H126" i="12"/>
  <c r="H173" i="12" s="1"/>
  <c r="H127" i="12"/>
  <c r="I127" i="12" s="1"/>
  <c r="H128" i="12"/>
  <c r="I128" i="12" s="1"/>
  <c r="H129" i="12"/>
  <c r="I129" i="12" s="1"/>
  <c r="H130" i="12"/>
  <c r="I130" i="12" s="1"/>
  <c r="H132" i="12"/>
  <c r="I132" i="12" s="1"/>
  <c r="I176" i="12"/>
  <c r="I177" i="12"/>
  <c r="I178" i="12"/>
  <c r="I179" i="12"/>
  <c r="I180" i="12"/>
  <c r="I187" i="12"/>
  <c r="I188" i="12"/>
  <c r="I189" i="12"/>
  <c r="I190" i="12"/>
  <c r="I191" i="12"/>
  <c r="I192" i="12"/>
  <c r="I193" i="12"/>
  <c r="I194" i="12"/>
  <c r="I195" i="12"/>
  <c r="I196" i="12"/>
  <c r="I197" i="12"/>
  <c r="I198" i="12"/>
  <c r="I199" i="12"/>
  <c r="I185" i="12" l="1"/>
  <c r="I204" i="12"/>
  <c r="I131" i="12"/>
  <c r="I126" i="12"/>
  <c r="I173" i="12" l="1"/>
  <c r="H21" i="12"/>
  <c r="G20" i="12"/>
  <c r="H20" i="12" s="1"/>
  <c r="I20" i="12" s="1"/>
  <c r="G19" i="12"/>
  <c r="H19" i="12" s="1"/>
  <c r="I19" i="12" l="1"/>
  <c r="I21" i="12"/>
  <c r="I51" i="12"/>
  <c r="I50" i="12"/>
  <c r="I49" i="12"/>
  <c r="I48" i="12"/>
  <c r="I47" i="12"/>
  <c r="I46" i="12"/>
  <c r="H18" i="12"/>
  <c r="I18" i="12" s="1"/>
  <c r="H17" i="12"/>
  <c r="I17" i="12" s="1"/>
  <c r="H16" i="12"/>
  <c r="I16" i="12" s="1"/>
  <c r="H15" i="12"/>
  <c r="I15" i="12" s="1"/>
  <c r="H14" i="12"/>
  <c r="I12" i="12"/>
  <c r="H38" i="12" l="1"/>
  <c r="I53" i="12"/>
  <c r="I205" i="12"/>
  <c r="H205" i="12"/>
  <c r="I14" i="12"/>
  <c r="I38" i="12" s="1"/>
  <c r="H54" i="12" l="1"/>
  <c r="H206" i="12" s="1"/>
  <c r="I54" i="12"/>
  <c r="I206" i="12" s="1"/>
</calcChain>
</file>

<file path=xl/sharedStrings.xml><?xml version="1.0" encoding="utf-8"?>
<sst xmlns="http://schemas.openxmlformats.org/spreadsheetml/2006/main" count="1217" uniqueCount="437">
  <si>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</si>
  <si>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</si>
  <si>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</si>
  <si>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</si>
  <si>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</si>
  <si>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</si>
  <si>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</si>
  <si>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</si>
  <si>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</si>
  <si>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</si>
  <si>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</si>
  <si>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</si>
  <si>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</si>
  <si>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запрос ценовых предложений</t>
  </si>
  <si>
    <t>г. Астана, пр. Кабанбай батыра,53</t>
  </si>
  <si>
    <t>г. Астана</t>
  </si>
  <si>
    <t>шт.</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</si>
  <si>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</si>
  <si>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</si>
  <si>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</si>
  <si>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</si>
  <si>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Транспортные услуги</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</si>
  <si>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</si>
  <si>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</si>
  <si>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</si>
  <si>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</si>
  <si>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</si>
  <si>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</si>
  <si>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</si>
  <si>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</si>
  <si>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</si>
  <si>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</si>
  <si>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</si>
  <si>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</si>
  <si>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</si>
  <si>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</si>
  <si>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</si>
  <si>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</si>
  <si>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</si>
  <si>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</si>
  <si>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</si>
  <si>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сентябрь 2013 года</t>
  </si>
  <si>
    <t>декабрь 2013 года</t>
  </si>
  <si>
    <t>Новогодние подарки детям</t>
  </si>
  <si>
    <t>Детский новогодний подарок содержащий шоколадные и кондитерские изделия, упакованный в красочную, подарочную новогоднюю упаковку. Полный перечень изделий согласно  технической спецификации</t>
  </si>
  <si>
    <t>до 30 декабря 2013 года</t>
  </si>
  <si>
    <t>Транспортные услуги по перевозке работников на легковом автомобиле</t>
  </si>
  <si>
    <t>г. Астана и Акмолинская область</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</si>
  <si>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</si>
  <si>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</si>
  <si>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</si>
  <si>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Расходные материалы для лабораторий биологии ШНТ: комплект 1</t>
  </si>
  <si>
    <t>подпункт 20</t>
  </si>
  <si>
    <t>Согласно технической спецификации</t>
  </si>
  <si>
    <t xml:space="preserve">комплект </t>
  </si>
  <si>
    <t>в течение месяца с даты вступления в силу договора</t>
  </si>
  <si>
    <t>Сервисное обслуживание системы газоснабжения</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</si>
  <si>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</si>
  <si>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</si>
  <si>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</si>
  <si>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c даты вступления в силу договора по 31 декабря 2013 года</t>
  </si>
  <si>
    <t>c даты вступления в силу договора до 31 декабря 2013 года</t>
  </si>
  <si>
    <t>30 календарных дней со дня вступления в силу договора</t>
  </si>
  <si>
    <t>Корпоративное празднование Нового года</t>
  </si>
  <si>
    <t>Письменный перевод</t>
  </si>
  <si>
    <t>Письменный перевод текстовой информации на казахский, русский и английский языки</t>
  </si>
  <si>
    <t>Старший менеджер Департамента закупок и материально-технического обеспечения _______________________Сагинов Б.С.</t>
  </si>
  <si>
    <t xml:space="preserve">Консультационные услуги по вопросам применения налогового законодательства (налоговый консалтинг) </t>
  </si>
  <si>
    <t>Мероприятие  направленное на укрепление корпоративного духа сотрудников Учреждения</t>
  </si>
  <si>
    <t>Ремонт газгольдера</t>
  </si>
  <si>
    <t>частного учреждения «Nazarbayev University Research and Innovation System»</t>
  </si>
  <si>
    <t xml:space="preserve">                           План закупок товаров, работ, услуг  на 2013 год </t>
  </si>
  <si>
    <t xml:space="preserve">    Приложение к Приказу  Генерального директора частного учреждения «Nazarbayev University Research and Innovation System»  от 31 января 2013 года №09</t>
  </si>
  <si>
    <t>в течение 2013 года</t>
  </si>
  <si>
    <t xml:space="preserve">Количественный анализ Т- и В- клеточного иммунного ответа против ВПГ-2, стимулированного синтетической вакциной на животной модели  </t>
  </si>
  <si>
    <t>подпункт 21</t>
  </si>
  <si>
    <t>Синтез заданной последовательности пептидов</t>
  </si>
  <si>
    <t>работа</t>
  </si>
  <si>
    <t>150 календарных дней со дня вступления в силу договора</t>
  </si>
  <si>
    <t>70 календарных дней со дня вступления в силу договора</t>
  </si>
  <si>
    <t>г. Киев, ул. Заболотного, 154</t>
  </si>
  <si>
    <t>г. Санкт-Петербург (Россия), Биржевая линия В.О., 14</t>
  </si>
  <si>
    <t>Научно-исследовательские работы по проекту "Совместные исследования по преобразованию солнечной энергии"</t>
  </si>
  <si>
    <t>Создание сайта</t>
  </si>
  <si>
    <t>90 календарных дней со дня вступления в силу договора</t>
  </si>
  <si>
    <t>г.Эймс, штат Айова, США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</si>
  <si>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ЭТАП- 1</t>
  </si>
  <si>
    <t>1) Калибровка модели TIMES-Kazakhstan 2) Содействие в моделировании и анализе альтернативных сценариев развития РК  3) Анализ энергетических систем стран Каспийского региона 4) Проведение тренинга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</si>
  <si>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ЭТАП- 2</t>
  </si>
  <si>
    <t xml:space="preserve"> Содействие в калибровке модели TIMES-Kazakhstan 2) Внедрение альтернативных методов прогнозирования спроса  3) Построение структуры потоков топливно- энергетических ресурсов  стран Каспийского региона 4) Содействие в создании общего равновесия для Казахстана</t>
  </si>
  <si>
    <t>c даты вступления в силу договора до 15 декабря 2013 года</t>
  </si>
  <si>
    <t>г. Астана, Республика Казахстан и г. Рим, Италия</t>
  </si>
  <si>
    <t>г. Астана, Республика Казахстан и г. Турин, Италия</t>
  </si>
  <si>
    <t xml:space="preserve">Услуги по изготовлению наноструктурных тонких пленок из тугоплавких металлов методом магнетронного осаждения и методом GLAD   </t>
  </si>
  <si>
    <t xml:space="preserve">Консультационные услуги по изготовлению наноструктурных тонких пленок из тугоплавких металлов методом магнетронного осаждения и методом GLAD </t>
  </si>
  <si>
    <t>Оборудование для UCL Foundation</t>
  </si>
  <si>
    <t>подпункт 26</t>
  </si>
  <si>
    <t>60 календарных дней со дня вступления в силу договора</t>
  </si>
  <si>
    <t>ЯМР-спектрометр</t>
  </si>
  <si>
    <t>тендер</t>
  </si>
  <si>
    <t>Расходные материалы для практических занятий в ШНТ по предмету "Синтетическая биология": комплект 1</t>
  </si>
  <si>
    <t>Лабораторный анализ веществ с помощью трансмиссионной электронной микроскопии по проекту "Создание диагностического оптического биосенсора на основе магнитных наночастиц и квантовых точек"</t>
  </si>
  <si>
    <t>Лабораторный анализ веществ с помощью сканирующей электронной микроскопии по проекту "Создание диагностического оптического биосенсора на основе магнитных наночастиц и квантовых точек"</t>
  </si>
  <si>
    <t>подпункт 39</t>
  </si>
  <si>
    <t>Каркас для установки съёмных функциональных модулей стандарта VME</t>
  </si>
  <si>
    <t>Каркас для установки съёмных функциональных блоков  на базе VME64X; корпус с размерами 19 дюйм x 8U (6U+2U); 21 гнезд для VME модулей с размерами 6U x 160 мм; съёмный умный вентилятор с высотой 2U; выходная мощность: 5V 110A, ± 12V 20A, 3.3V 110A; защита от коротких замыканий; защита от перенапряжения / недонапряжения; защита от избыточного нагрева</t>
  </si>
  <si>
    <t>шт</t>
  </si>
  <si>
    <t xml:space="preserve"> 130 календарных дней с даты вступления в силу договора</t>
  </si>
  <si>
    <t>Каркас для установки съёмных функциональных   модулей   стандарта  NIM</t>
  </si>
  <si>
    <t>Каркас для модулей низкого и высокого напряжения</t>
  </si>
  <si>
    <t>Высота корпуса 8U; 10 гнезд для  модулей низкого и высокого напряжения; состояние вывода устройства управления: передний;  интерфейс дистанционного управление: Ethernet, CAN, и USB; до 3 кВт низкого напряжения; 600 Вт высокого напряжения</t>
  </si>
  <si>
    <t xml:space="preserve">Предусилитель 
(16 каналов)
</t>
  </si>
  <si>
    <t>16 канальный предусилитель с дифференциальным выходом;  переключатель чувствительности, коэффициент 5; защита от электростатического разряда; дифференциальный выход: 100 Ом; вход для пульсатора; напряжение смещения до ± 400 В; диапазон энергий не менее 300 MэВ</t>
  </si>
  <si>
    <t>Цифро-аналоговый осциллограф</t>
  </si>
  <si>
    <t>Полоса пропускания не менее1 ГГц; 4 аналоговых каналов + 16 логических каналов; частота дискретизации не менее 4 ГГц; стандартный 8 Mpts Megazoom память</t>
  </si>
  <si>
    <t xml:space="preserve"> 56 календарных дней с даты вступления в силу договора</t>
  </si>
  <si>
    <t>Ядерный магнитный резонансный спектрометр с мульти-контроллером для проведения синхронного и асинхронного контроля каждого канала генератора частот, 4 радиочастотных (RF) канала  c возможностью соединения пятого RF канала.
Отклонение порядка 3-х МГц в районе минимально-фазового шага 0.01 и минимально-амплитудного шага 0.01 децибела. Точность импульса выше 15 бит, максимальная ширина полосы частот цифрового фильтра не менее 200 КГц при частоте сканирования более 800 КГц, цифровой шимм Лагранжа для не менее 44-х каналов, высокочувствительный предусилитель из GaAs для 1H/13C ЯМР-спектроскопии с высококачественным фильтром шумов.
Величина магнитной индукции не менее 11.74 Тл, внутренний диаметр не менее 54 мм, время удержки жидкого гелия не менее 110 дней (объём дозаправки не более 54 л), время удержки жидкого азота не менее 17 дней (объём дозаправки не более 88 л), поток рассеяния (при 0.5 мТл в положении уплотнения поднесущей) - аксиальный не менее 1.8 м, радиальный не менее 1.3 м.
Автоматический пробозаборник для не менее 16 образцов.
Стандартная частота - не менее 500 МГц (1Н).
Частота для 1Н измерений в базовой комплектации не менее 500 МГц с устойчивостью не менее 0.1 Гц/час при включённом внутреннем 2Н шлюзе.
Контроль передачи высоких частот в диапазоне от 10 до 535 МГц (500 МГц):
Высокочастотный (HF) усилитель мощности с широкополосным силовым усилителем: диапазон частот от 470 до 535 МГц (500 МГц), максимальная выходная мощность не менее 100 Вт (в пульсовом режиме) / не менее 20 Вт (в режиме непрерывных колебаний), время рост-затухание пульса не более 175 нс, с узкополосным (LF) силовым усилителем: диапазон частот от 10 до 230 МГц (500 МГц), максимальная выходная мощность не менее 300 Вт (в пульсовом режиме) / не менее 20 Вт (в режиме непрерывных колебаний), время роста-затухания импульса не более 150 нс.</t>
  </si>
  <si>
    <t>Эксперименты на животных: адаптация вирусов к данной линии животных, иммунизация животных препаратом, инфицирование иммунизированных животных, анализ in vivoи  in vitroТ-и В- клеточного иммунного ответа</t>
  </si>
  <si>
    <t>Синтез определенных методом компьютерного моделирования последовательности пептидов для дальнейшего использования в научно-исследовательской работе</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</si>
  <si>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t>
  </si>
  <si>
    <t>Услуги по  изготовлению наноструктурных тонких пленок из тугоплавких металлов по проекту "Детектирование фазового перехода в тугоплавких сплавах посредством наносекундой лазерной акустики"</t>
  </si>
  <si>
    <t>Консультационные услуги по проекту "Детектирование фазового перехода в тугоплавких сплавах посредством наносекундой лазерной акустики"</t>
  </si>
  <si>
    <t>Комплект биологических реагентов для проведения практических занятий по биологии для студентов 2-го курса по предмету "Синтетическая биология"</t>
  </si>
  <si>
    <t>Проведения исследования в области методов получения тонкопленочных кремниевых солнечных фотоэлементов, характеризации устройства и тестирования стабильности</t>
  </si>
  <si>
    <t xml:space="preserve">Создание веб-сайта для проекта "Cоздание лаборатории исследования фотоэлементов второго и третьего поколений". Оформление и разработка веб страницы </t>
  </si>
  <si>
    <t>Услуги по теоретическому и компьютерному моделированию упругих свойств тугоплавких пленок посредством детектирования ультразвуковых волн методом магнетронного осаждения и методом Гриновской функции</t>
  </si>
  <si>
    <t>180 календарных дней со дня вступления в силу договора</t>
  </si>
  <si>
    <t>г. Линз, Австрия</t>
  </si>
  <si>
    <t>г. Литл Рок, Арканзас, США</t>
  </si>
  <si>
    <t>г. Астана, Республика Казахстан</t>
  </si>
  <si>
    <t>Услуги по определению химической структуры на Ядерно-магнитном резонансном спектрометре по проекту "Дизайн и синтез органических нелинейно-оптических материалов"</t>
  </si>
  <si>
    <t>Вода питьевая, в бутылях не менее 19 литров. Биогенная питьевая вода, не менее 8 степеней очистки, бутыли из поликарбоната</t>
  </si>
  <si>
    <t>Лабораторные расходные материалы для обеспечения деятельности учебных и/или научных лабораторий «Назарбаев Университет» и его организаций</t>
  </si>
  <si>
    <t>Химические реагенты, лабораторная посуда и другие лабораторные расходные  материалы для обеспечения деятельности учебных и/или научных лабораторий «Назарбаев Университет» и его организаций. Согласно технической спецификации</t>
  </si>
  <si>
    <t>15 сентября 2013 года</t>
  </si>
  <si>
    <t>Лабораторные расходные материалы для обеспечения деятельности научных лабораторий Департамента нанобиотехнологий комплект 1</t>
  </si>
  <si>
    <t>Химические реагенты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</si>
  <si>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Контейнер стандартный 20-футовый транспортный. Размеры внешние: 6058 х 2438 х 2591, мм; Размеры внутренние 5905 х 2350 х 2381, мм; Дверной проем
2336 х 2291, мм; Объем
33-33,2, куб. м</t>
  </si>
  <si>
    <t>Контейнер стандартный 40-футовый транспортный. Размеры внешние: 12192 х 2438 х 2591, мм; размеры внутренние: 12039 х 2350 х 2372, мм; дверной проем: 2336 х 2291, мм; объем
67,3-67,8, куб. м</t>
  </si>
  <si>
    <t xml:space="preserve">Перемычка железобетонная </t>
  </si>
  <si>
    <t>Транспортный контейнер</t>
  </si>
  <si>
    <t>Лабораторные расходные материалы для обеспечения деятельности научных лабораторий Школы наук и технологии комплект 1</t>
  </si>
  <si>
    <t>Химические реагенты для обеспечения деятельности учебных лабораторий Школы наук и технологий, согласно технической спецификации</t>
  </si>
  <si>
    <t>Антистеплер</t>
  </si>
  <si>
    <t xml:space="preserve">Блокнот  </t>
  </si>
  <si>
    <t>Блок для записи в боксе</t>
  </si>
  <si>
    <t>Бумага для заметок с липким слоем</t>
  </si>
  <si>
    <t>Бумага А4</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</si>
  <si>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</si>
  <si>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</si>
  <si>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</si>
  <si>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</si>
  <si>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</si>
  <si>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</si>
  <si>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</si>
  <si>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</si>
  <si>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</si>
  <si>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</si>
  <si>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</si>
  <si>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</si>
  <si>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</si>
  <si>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</si>
  <si>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Книга канцелярская</t>
  </si>
  <si>
    <t>Карандаш простой с ластиком</t>
  </si>
  <si>
    <t>Карандаш механический</t>
  </si>
  <si>
    <t>Клей-карандаш 35 гр</t>
  </si>
  <si>
    <t>Конверты А4</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</si>
  <si>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</si>
  <si>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</si>
  <si>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</si>
  <si>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</si>
  <si>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</si>
  <si>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</si>
  <si>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</si>
  <si>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</si>
  <si>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</si>
  <si>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</si>
  <si>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</si>
  <si>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</si>
  <si>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</si>
  <si>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</si>
  <si>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</si>
  <si>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</si>
  <si>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 xml:space="preserve">Портфель </t>
  </si>
  <si>
    <t>Папка адресная "на подпись"</t>
  </si>
  <si>
    <t>Папка с зажимом</t>
  </si>
  <si>
    <t>Перекидной календарь</t>
  </si>
  <si>
    <t>Подставка под перекидной календарь</t>
  </si>
  <si>
    <t>Ручка шариковая</t>
  </si>
  <si>
    <t>Разделитель</t>
  </si>
  <si>
    <t>Ручка гелевая</t>
  </si>
  <si>
    <t>Степлер № 24/6</t>
  </si>
  <si>
    <t>Степлер № 10</t>
  </si>
  <si>
    <t>Скобы № 24/6</t>
  </si>
  <si>
    <t>Скобы № 10</t>
  </si>
  <si>
    <t>Скоросшиватель</t>
  </si>
  <si>
    <t>Скотч 50 мм</t>
  </si>
  <si>
    <t>Скотч 19 мм</t>
  </si>
  <si>
    <t>Скрепки 25 мм</t>
  </si>
  <si>
    <t>Скрепки 50 мм</t>
  </si>
  <si>
    <t>Стикер-закладка</t>
  </si>
  <si>
    <t>Стикер 76х76/50 л</t>
  </si>
  <si>
    <t>Скоросшиватель пластмассовый</t>
  </si>
  <si>
    <t>Светильник настольный</t>
  </si>
  <si>
    <t>Стержень</t>
  </si>
  <si>
    <t>Тетрадь общая</t>
  </si>
  <si>
    <t>Точилка</t>
  </si>
  <si>
    <t>Тетради на кольцах</t>
  </si>
  <si>
    <t>Фломастер</t>
  </si>
  <si>
    <t>Штрих + растворитель</t>
  </si>
  <si>
    <t>Антистеплер ручной, металлический захват с загнутыми краями из нержавеющей стали с пластиковыми ручками. Предназначен для удаления скоб</t>
  </si>
  <si>
    <t>Бумага д/записей 90 мм. х 90мм. х 50 листов ,упакован в термоусадочную пленку, цвет белый</t>
  </si>
  <si>
    <t>Толщина ISO 534 (106+/-4); Вес: м2 г/м2, ISO 80 (80+/-3.0)</t>
  </si>
  <si>
    <t>Бумага для факса  в рулонах 210х15х12, размер 210х15</t>
  </si>
  <si>
    <t>Ватман белого цвета: формат А1 размером 594мм. Х 841 мм., плотность одного листа 160г/м2</t>
  </si>
  <si>
    <t>Файл прозрачный формата А4, плотностью 30-50 мкр.</t>
  </si>
  <si>
    <t>Грифели -05. НВ для механического карандаша, твердость- твердо-мягкий, ширина линии стержня -0.5 мм.</t>
  </si>
  <si>
    <t>Ежедневник, с твердым переплетом, формата А4, цвет по согласованию Заказчиком</t>
  </si>
  <si>
    <t>Зажим для бумаги, металлическое крепление, размер 41 мм.</t>
  </si>
  <si>
    <t>Зажим для бумаги, металлическое крепление, размер 25 мм.</t>
  </si>
  <si>
    <t>Книга канцелярская, не менее 60 л., обложка картонная, в клетку</t>
  </si>
  <si>
    <t>Карандаш простой, корпус с металлическим креплением с ластиком</t>
  </si>
  <si>
    <t>Карандаш автоматический (механический)- отверстие для грифеля 0.5 мм</t>
  </si>
  <si>
    <t>Клей карандаш не менее 35 гр., нетоксичный, высокий клейкости, цвет клея белый, консистенция сухой.</t>
  </si>
  <si>
    <t>Конверт А4, бумага 90гр. плотности, цвет белый, размер 229*324 мм., тип склейная - силикон (отрывная лента)</t>
  </si>
  <si>
    <t>Конверт А6, бумага - 90 гр. Плотности цвет -белый, размер 220 мм. * 110 мм., тип склеивания -силикон ( отрывная лента)</t>
  </si>
  <si>
    <t>Каттер- нож канцелярский ширина не менее 15 мм, длина лезвия не менее 70 мм, пластиковый корпус черного цвета</t>
  </si>
  <si>
    <t>Лоток вертикальный, 6 секционный, вертикальный, прочный литый пластик, цвет по согласованию с Заказчиком</t>
  </si>
  <si>
    <t xml:space="preserve">Линейка пластиковая, L 30 ,цвет прозрачный </t>
  </si>
  <si>
    <t>Маркер для выделения текста на бумаге, цвет по согласованию с Заказчиком</t>
  </si>
  <si>
    <t>Ножницы - длина не менее 19 см., Ножницы изготовлены из нержавеющей стали с облегченными ручками из пластика черного цвета</t>
  </si>
  <si>
    <t>Настольный набор (7 предметов): подставка с двумя ручками, подставка для бумажного блока, коврик, визитница, лоток, нож, стакан для карандашей, материал-дерево,  цвет по согласованию Заказчиком</t>
  </si>
  <si>
    <t>Папка с файлами, обложка плотный пластик толщина не менее 1мм, содержит не менее 20 файлов</t>
  </si>
  <si>
    <t xml:space="preserve">Папка с завязками, картонный бокс, формат А4, размеры не менее 230*320 мм </t>
  </si>
  <si>
    <t>Папка пластиковая на резинке, формат А4, размеры не менее 210*297 мм</t>
  </si>
  <si>
    <t>Папка с обложкой из кожзаменителя с надписью "на подпись" красного и синего цвета</t>
  </si>
  <si>
    <t>Подставка под перекидной календарь, материал пластик, с ушками для календаря</t>
  </si>
  <si>
    <t>Разделитель страниц, формата А4 размер 210 мм. Х 297 мм. Разных цветов в упаковке</t>
  </si>
  <si>
    <t>Степлер для скоб 24/6, материал пластик/ металл, с прочным устройством для скоб, глубина захвата не менее 20 листов</t>
  </si>
  <si>
    <t>Степлер для скоб 10, материал пластик/ металл, с прочным устройством для скоб, глубина захвата не менее 10 листов</t>
  </si>
  <si>
    <t xml:space="preserve">Скобы № 24/6, материал нержавеющая сталь </t>
  </si>
  <si>
    <t xml:space="preserve">Скобы № 10, материал нержавеющая сталь </t>
  </si>
  <si>
    <t>Скотч , клейкая лента, ширина 45 до 50 мм, длина не менее 65 м, цвет прозрачный</t>
  </si>
  <si>
    <t>Скотч , клейкая лента, ширина около 19 мм, длина не менее 65 м, цвет прозрачный</t>
  </si>
  <si>
    <t>Скрепки 25 мм в упаковке не менее 100 шт.</t>
  </si>
  <si>
    <t>Скрепки 50 мм в упаковке не менее 100 шт.</t>
  </si>
  <si>
    <t xml:space="preserve">Стикеры , шириной не менее 1 см. в упаковке 5 цветов, пластиковые </t>
  </si>
  <si>
    <t>Стержень -0.5 НВ для механического карандаша, твердость- твердо мягкий, ширина линий стержня 0.5 мм.</t>
  </si>
  <si>
    <t>Тетрадь форматом А5 48 л. Обложка кожзаменитель</t>
  </si>
  <si>
    <t>Точилка материал пластик с контейнером для стружек</t>
  </si>
  <si>
    <t xml:space="preserve">Тетрадь общая А5 48 л., с переплетом "пружина"  </t>
  </si>
  <si>
    <t xml:space="preserve">Фломастера 12 цветные, нетоксичные </t>
  </si>
  <si>
    <t>пачка.</t>
  </si>
  <si>
    <t>кор.</t>
  </si>
  <si>
    <t>пачка/чел</t>
  </si>
  <si>
    <t>c даты вступления в силу договора до 31 декабря 2013 года.</t>
  </si>
  <si>
    <t>Календарь настольный на 2013 год с отверстием для подставки</t>
  </si>
  <si>
    <t>Блокноты офисные из качественной бумаги,формат А5, размером 148 мм х 210 мм., 50  листов в линейку на спирали</t>
  </si>
  <si>
    <t>Набор самоклеящихся этикеток, Примечание: для записей заметок. Размеры: 760 мм. Х 101 мм. Кол-во листов 50.</t>
  </si>
  <si>
    <t>Дырокол металлический. Кол-во пробивания листов: не менее 60 листов, пробивание в кол-ве 2 отверстий</t>
  </si>
  <si>
    <t>Дырокол металлический. Кол-во пробивания листов: не менее 16 листов, пробивание в кол-ве 2 отверстий</t>
  </si>
  <si>
    <t>Объём памяти не менее 700 мега байт</t>
  </si>
  <si>
    <t>Журналы, обложка из кожзаменителя, формат А4, в клетку</t>
  </si>
  <si>
    <t>Журнал регистрации в кожаном переплете, в полоску, формат А4</t>
  </si>
  <si>
    <t xml:space="preserve">Разрядность 12 разрядов, коррекция ввода, есть автоматическое отключение 5-10 минут, кнопки пластиковые,ЖК дисплей с фиксированным углом наклона, питание батарейки + солнечные элементы, размеры внешние 180 мм.х 140 мм. </t>
  </si>
  <si>
    <t>Конверты маленькие (евро стандарт)</t>
  </si>
  <si>
    <t>Лоток для бумаг 2-х либо 3-х секционный горизонтальный прочный литой пластик, цвет черный либо серый.</t>
  </si>
  <si>
    <t>Ластик прямоугольной формы, мягкий,  предназначен для удаления записей черно графитными карандашами</t>
  </si>
  <si>
    <t>Мастика синяя, объём флакона от 25 мл.-28 мл. штемпельная краска на водной основе для дозаправки штемпельных подушек</t>
  </si>
  <si>
    <t xml:space="preserve">Набор офисных принадлежностей с подставкой для канцелярских принадлежностей , объёмные, удобно расположенные секции разной высоты, гладкая глянцевая поверхность, наличие отделений для канцелярских мелочей и пишущих принадлежностей : визиток, листков </t>
  </si>
  <si>
    <t>Белые нитки шелковые для прошивки, бобине около 100 м</t>
  </si>
  <si>
    <t>Папка уголок, доступ к файлу сверху и снизу</t>
  </si>
  <si>
    <t>Кожаный портфель</t>
  </si>
  <si>
    <t>Папка с зажимом А4, размером 210 мм. Х 297 мм., обложка плотный пластик, толщина не менее 1 мм, с металлическим зажимом</t>
  </si>
  <si>
    <t>Ручка шариковая, прозрачный корпус винтовой, с колпачком и сменным тонким стержнем, следующих цветов синих 1500 шт., черных 440 шт., красных 250 шт.</t>
  </si>
  <si>
    <t>Ручки гелевые, прозрачный корпус винтовой, с колпачком и сменным тонким стержнем</t>
  </si>
  <si>
    <t>Скоросшиватель картонный, 220-320 гр. плотности, с металлическими скобами для прошивки, с отверстиями</t>
  </si>
  <si>
    <t>Набор самоклеющихся этикетов . Примечание : для записей и заметок размеры 760 мм х 760 мм. 50 листов</t>
  </si>
  <si>
    <t xml:space="preserve">Пластиковые скоросшиватели предназначенные для хранения документов. Прозрачная верхняя обложка. Наличие сменного белого ярлычка для описания содержимого скоросшивателя </t>
  </si>
  <si>
    <t>Точечное освещение , светильники с регулируемой высотой и угла над столом, цвет черный</t>
  </si>
  <si>
    <t>Штрих с кисточкой , объём 20 мл.,</t>
  </si>
  <si>
    <t>Перемычка железобетонная с ненапрягаемой арматурой. Длина: 2460мм; ширина: 250мм; высота: 220мм</t>
  </si>
  <si>
    <t>Лабораторные расходные материалы для обеспечения деятельности научных лабораторий Департамента физических исследований комплект 1</t>
  </si>
  <si>
    <t>Лабораторные расходные материалы для обеспечения деятельности научных лабораторий Департамента химии МИЦ комплект 1</t>
  </si>
  <si>
    <t>c даты вступления в силу договора до 31 августа 2013 года</t>
  </si>
  <si>
    <t>Съемка Н-1 и С-13 и обработка синтезированных производных ß-циклодекстрина</t>
  </si>
  <si>
    <t>Республиканское государственное предприятие на праве хозяйственного ведения "Восточно-Казахстанский государственный университет имени Сарсенова Аманжола" МО РК, 070020, г. Усть-Каменогорск, ул. 30-й Гвардейской дивизии, 34</t>
  </si>
  <si>
    <t>Организация и проведение сбора плаценты человека по проекту "Получение нано - и микроструктурных полимеров с секретируемыми продуктами стволовых клеток для инициации процесса коллатерогенеза"</t>
  </si>
  <si>
    <t xml:space="preserve"> до 31 декабря 2013 года</t>
  </si>
  <si>
    <t>г. Астана Национальный Научный Центр Материнства и Детства</t>
  </si>
  <si>
    <t>Лабораторные расходные материалы для проекта  "Исследования резонанса взаимодействий α+13С при малых энергиях", согласно технической спецификации</t>
  </si>
  <si>
    <t>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</si>
  <si>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 Подбор доноров плаценты в соответствии с критериями указанными заказчиком, проведение разъяснительных работ с донорами плаценты отобранных в соответствии с критериями указанными заказчиком, получение от согласившихся доноров подписанного информированного согласия донора.
Предоставление материала (плацента человека)</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</si>
  <si>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согласно технической спецификации</t>
  </si>
  <si>
    <t>120 календарных дней со дня вступления в силу договора</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</si>
  <si>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1</t>
  </si>
  <si>
    <t>со дня вступления в силу договора по 10 декабря 2013 года</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</si>
  <si>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 этап 1</t>
  </si>
  <si>
    <t xml:space="preserve">Проведение поиска литературы с целью идентификации соответствующих температурно-зависимых теплофизических свойств вольфрама, решение одномерного уравнения теплопроводности с использованием свойств вольфрама;
решение одномерного уравнения теплопроводности в двумерном случае с аксиальной симметрией; 
осуществление примерного поверхностного распределения сил для задач распространения упругих волн  на основе моделирования эласто-динамической Гриновской функции и  результатов задачи теплопроводности; 
исследование задачи получения моделируемых эпицентральных сигналов для детектирования плавления поверхности вольфрама посредством наносекундных лазерных импульсов, решение задачи прибытия сдвиговых волн в зависимости от падающей лазерной пиковой мощности
</t>
  </si>
  <si>
    <t>Сотовая связь</t>
  </si>
  <si>
    <t>подпункт 34</t>
  </si>
  <si>
    <t>Предоставление мобильной сотовой связи оператора Beeline</t>
  </si>
  <si>
    <t>Предоставление мобильной сотовой связи оператора Kcell</t>
  </si>
  <si>
    <t>Лабораторные расходные материалы для обеспечения деятельности учебных лабораторий Школы наук и технологии комплект 2</t>
  </si>
  <si>
    <t>Лабораторные расходные материалы для обеспечения деятельности учебных лабораторий Школы наук и технологии комплект 3</t>
  </si>
  <si>
    <t>Лабораторные расходные материалы для обеспечения деятельности учебных лабораторий Школы инженерии комплект 1</t>
  </si>
  <si>
    <t>Лабораторные расходные материалы для обеспечения деятельности учебных лабораторий Школы инженерии, согласно технической спецификации</t>
  </si>
  <si>
    <t>140 календарных дней со дня вступления в силу договора</t>
  </si>
  <si>
    <t>Эксперименты на мышах: адаптация вирусов к данной линии мышей, иммунизация мышей препаратом, инфицирование иммунизированных мышей, анализ in vivo и  in vitroТ-и В- клеточного иммунного ответа</t>
  </si>
  <si>
    <t>с даты вступления в силу договора до 30 ноября 2013 года</t>
  </si>
  <si>
    <t>60 календарных дней</t>
  </si>
  <si>
    <t>до 31 августа 2013 года</t>
  </si>
  <si>
    <t>Разработка и установка солнечной электростанции включающей солнечные панели  200Вт / 24В/ 5,6 А в количестве 14 штук, соединенные попараллельно в систему на 24 Вольт; Установка блока аккумулирования энергии на базе 8-ми аккумуляторных батарей 200Ач/ 12В соединенных последовательно по 2 шт  и  параллельно по 4 пары , для получения системы в 24 Вольт; Разработка и инсталляция системы зарядки аккумуляторных батарей, на основе контроллеров 50 А – 2 шт.;
Сборка и монтаж схемы преобразования постоянного тока аккумуляторных батарей в ток промышленной частоты с помощью инвертора 24В  4000Вт ( пик 6000 Вт );
Разработка схемы резервирования электроснабжения посредством дизель генератора 4,5 кВт/ 220В - 1 шт, схемы АВР и схемы резервного заряда АКБ; монтаж указанного оборудования, объединение всего оборудование в единую систему.</t>
  </si>
  <si>
    <t>Имущественный найм (аренда) нежилого помещения</t>
  </si>
  <si>
    <t xml:space="preserve">до 25 ноября 2013 года </t>
  </si>
  <si>
    <t>г. Астана, Абылай хана, 42</t>
  </si>
  <si>
    <t>Лабораторные расходные материалы для обеспечения деятельности научных лабораторий Департамента возобновляемой энергетики комплект 1</t>
  </si>
  <si>
    <t>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</si>
  <si>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Изготовление двух экспериментальных помещений общей площадью 30 м2, соединенных друг с другом с целью испытания энергоэффективных технологий и системы Смарт Грид;
Установка малых экспериментальных зданий на территории "Назарбаев Университет", проектирование и установка распределительного щита с оборудованием (автоматические выключатели, счетчики, устройство защиты отключения, резервный автомат);
Установка системы отопления, системы вентиляции, кондиционирования, системы дымоудаления, сигнализатора загазованности;
Проектирование и установка распределительной электрической сети согласно однолинейной схеме;
Установка креплений на стальном каркасе для дальнейшей установки оборудования на крыше экспериментальных зданий.</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</si>
  <si>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1</t>
  </si>
  <si>
    <t>Изготовление и установка малых экспериментальных помещений для испытания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</si>
  <si>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Изготовление и установка экспериментальной умной микросети на основе возобновляемых источников энергии и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</si>
  <si>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Аренда офисных и лабораторных помещений 8,9 блоков общей площадью не менее 6589,85 мх2</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</si>
  <si>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t>
  </si>
  <si>
    <t>Замена неисправных частей, подключение испарителя к системе электроснабжения, заправка испарителя охлаждающей жидкостью, проведение работ по термоизоляции емкости и трубопровода газгольдера</t>
  </si>
  <si>
    <t>Разработка методики проведения анализа на пропускающем (трансмиссионном) электронном микроскопе для изучения наночастиц, предоставляемых Заказчиком;
предварительное изучение методики и предоставление рекомендации по необходимым расходным материалам во избежание  задержки и срыва исследовательской работы;
оказание максимальной помощи в получении результатов с использованием всех возможностей и преимуществ трансмиссионного электронного микроскопа;
обработка полученных результатов с высоким разрешением</t>
  </si>
  <si>
    <t>DАP</t>
  </si>
  <si>
    <t>Система для элементного  анализа</t>
  </si>
  <si>
    <t xml:space="preserve">Микроцентрифуга </t>
  </si>
  <si>
    <t xml:space="preserve">Микроцентрифуга с охлаждением, с низким уровнем шума, для выделения нуклеиновых кислот, белков и вирусов. Диапазон устанавливаемой температуры  от _ 10°С до + 40°С ( с шагом 2°С). Максимальный объем  66 мл (30 х 2,2 мл). Максимальная скорость  от 500 до 14 000 об/мин. Максимальное ускорение  21 920 х g.  Высота: не более 30,0 см (11,8 дюймов), с открытой дверь не более  61,0 см (24,0 дюйма). Ширина: не более  36,5 см (14,4 дюйма). Глубина: не более 58,5 см (23,0 дюйма).Вес: не более 41,0 кг (90,4 фунта). Быстрый разгон (до 18 сек. до макс. скорости) и плавное торможение (до 19 сек. до полной остановки). Согласно технической спецификации </t>
  </si>
  <si>
    <t>Центрифуга</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</si>
  <si>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</si>
  <si>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обеспечения деятельности учебных лабораторий Школы наук и технологий комплект 7</t>
  </si>
  <si>
    <t>Лабораторная посуда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</si>
  <si>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8</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</si>
  <si>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</si>
  <si>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9</t>
  </si>
  <si>
    <t>Рабочий кабинет</t>
  </si>
  <si>
    <t>45 календарных дней со дня вступления в силу договора</t>
  </si>
  <si>
    <t>Лабораторная посуда для реализации проекта №6-2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</si>
  <si>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Лабораторные расходные материалы для обеспечения деятельности научных лабораторий Департамента химии МИЦ комплект 2</t>
  </si>
  <si>
    <t>Лабораторные расходные материалы для обеспечения деятельности научных лабораторий Департамента химии МИЦ комплект 4</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</si>
  <si>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1</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</si>
  <si>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2</t>
  </si>
  <si>
    <t>Лабораторные расходные  материалы для реализации  проекта "Исследование и разработка технологий возобновляемой энергетики и интеллектуальных (умных) энергетических сетей для применения в Республике Казахстан",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</si>
  <si>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</si>
  <si>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комплект 5</t>
  </si>
  <si>
    <t>Химические реагенты и лиофилизированные микроорганизмы для обеспечения деятельности учебных лабораторий Школы наук и технологий, согласно технической спецификации</t>
  </si>
  <si>
    <t>Химические реагенты лабораторная посуда для обеспечения деятельности учебных лабораторий Школы наук и технологий, согласно технической спецификации</t>
  </si>
  <si>
    <t>120 календарных день со дня вступления в силу договора</t>
  </si>
  <si>
    <t xml:space="preserve"> 60 календарных дней со дня вступления в силу договора</t>
  </si>
  <si>
    <t>Текущий ремонт склада прекурсоров</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</si>
  <si>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3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</si>
  <si>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2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</si>
  <si>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1
</t>
  </si>
  <si>
    <t>Химические реагенты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</si>
  <si>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</si>
  <si>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Химические реагенты и  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</si>
  <si>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 xml:space="preserve">Текущий ремонт  комнаты Лазерной оптики </t>
  </si>
  <si>
    <t xml:space="preserve">Разборка подшивки потолков из декоративных панелей (42,5 м2).
Разборка кладки простых стен из кирпича  (1,1 м2).
Разборка покрытия полов из керамических плиток  (42,5 м2).
Устройство каркасно-обшивных потолков из декоративных панелей  (43,33 м2).
Установка конструкции распашной двери с дверью шириной 1,6 м., высотой 2,1 м. с коробкой.
Отделка стен  (107,1 м2).
Устройство наливных особо прочных полов по бетонному основанию толщ. 40 мм. (42,5 м2).
Установка вентиляционной системы  (5 м2).
Очистка помещений от строительного мусора  (80,89 м2).
Вывоз строительного мусора  (~6,9 тонн)
</t>
  </si>
  <si>
    <t xml:space="preserve">Склад № 1:
Разборка подшивки потолков из гипсокартонных листов  (24,13 м2).
Пробивка борозд в бетонных стенах  (5 м).
Устройство подвесных потолков из гипсокартона  (24,61 м2).
Прокладка электрических кабелей до 35 кВ  (5 м).
Прокладка силовых кабелей до 660 В  (5,1 м).
Заделка борозд в бетонных стенах  (5 м).
Склад № 2
Демонтаж дверных коробок с отбивкой откосов (1 шт.).
Разборка подшивки потолков из гипсокартонных листов  (14,26 м2).
Демонтаж радиатора (1 шт.).
Укрепление стен решетчатой конструкцией (70 м2).
Отделка стен (68 м2).
Устройство подвесных потолков из гипсокартона (14,55 м2).
Установка одинарной пожаропрочной двери с двумя ригельными замками, с коробкой (1 х 2,1 м)
</t>
  </si>
  <si>
    <t>Каркас для установки съёмных функциональных блоков  стандарта NIM,
высота корпуса 7U
12 гнезд для NIM модулей
вентилятор с высотой 2U
мощность: 600Вт
выходная мощность: ± 6В 20A, ±12 В 15 A, ± 24В 4A,
115VAC: 0.5A,
вход 230В/50 Гц</t>
  </si>
  <si>
    <t>В комплект входит : офисные перегородки из закаленного прозрачного одинарного стекла - 5.53 м.кв.; офисные перегородки из ЛДСП - 31.62 м.кв.; офисные перегородки из закаленного прозрачного одинарного стекла и ЛДСП - 86.94 м.кв.; дверь распашная одностворчатая, нестандартная - 1 шт.; дверь раздвижная, двустворчатая стандартная - 2 шт.;  дверь распашная, двустворчатая, стандартная - 2 шт.; глухой модуль для ограждения столов - 32 шт.; комбинированный модуль для ограждения столов - 36 шт.; стойка квадратная - 21 шт.; планка торцевая декоративная - 36 шт.; кабельный канал для технической проводки - 32 шт.; столешница для организации рабочего места - 28 шт. Согласно технической спецификации</t>
  </si>
  <si>
    <t>Прибор для определения содержания C, H, N, S, O в органических веществах методом Прегла-Думоса. Анализ C,H, N, S. Анализ О (кислорода). Регуляторы газов: He, O2, N2, пиролитического газа. Специальная система для автоматической смены колонок при анализе О. Основные типы анализа: CHN, CHNS, CHN/O, CHNS/O, O. Размеры и тип образцов: твердые и жидкие, 0 – 500 мг. Комплектация: Базовый блок элементарного анализатора.  Сетевой кабель. Комплект на 500 прожигов для анализа C,H, N, S. Опция анализа на кислород (О). Комплект материалов для О-анализа (не менее 960 определений).  Регуляторы газов: He, O2, N2, пиролитического газа. Набор расходных материалов для C, H, N, S анализа (2000 прожигов). Алюминиевые капсулы на 4 мкл (1000 шт.). Алюминиевые капсулы на 30 мкл (1000 шт.). Представление результатов: соотношение элементов, процентное содержание, теплотворная способность, содержание в мг на единицу массы. Система загрузки образцов: ручное и возможно через автосэмплер (до 60 образцов). Диапазон измерения (мг): С – не хуже 0.001 – 3.6;H – не хуже 0.001 – 1.0;N – не хуже 0.001 – 6.0;S – не хуже 0.001 – 2.0;O – не хуже 0.001 – 2.0; Точность определения: не хуже 0.3%; Время анализа: CHN – не более 6 мин.;CHNS – не более 8 мин.;О – не более 4 мин.;  Габариты: ширина не более 63 см, глубина не более 57 см, высота не более 57 см. Вес базового блока не более 47 кг. Электропитание 220-240 Вольт. Согласно технической спецификации</t>
  </si>
  <si>
    <t xml:space="preserve">Обеспечение периодическими изданиями  </t>
  </si>
  <si>
    <t>с 1 января по 31 декабря 2013 года</t>
  </si>
  <si>
    <t>Монтаж системы для транспорта особо чистых газов</t>
  </si>
  <si>
    <t>Монтаж:технологического трубопровода от газобаллонных шкафов до исследовательских установок; маслоотделительного фильтра для предотвращения попадания масла в систему подачи сжатого воздуха; осушителя воздуха для предотвращения попадания влаги в систему подачи сжатого воздуха; трубопроводов для транспорта особо чистых газов от шкафов хранения газовых баллонов до исследовательских установок, общей длинной 220 метров, трубами из нержавеющей стали или специальными медными, для медицинских и особо чистых газов. Проведение испытании под давлением и нанесением соответствующих маркировок.</t>
  </si>
  <si>
    <t>Рампы для подключения газовых баллонов</t>
  </si>
  <si>
    <t>Рампы для особо чистых газов с возможностью переключения на резервный баллон в шкафах для хранения газовых баллонов шириной 60 см. с установкой и накладкой. Комплект: из 2-х редукторов первичной цепи для регулировки входного давления в 200 бар до подачи давления в 4 бар; из 2-х отсечных клапанов; контактного манометра высокого давления и манометра низкого давления, резервного баллона на 10 л., системы сигнализации, 2-х держателей для баллонов  и 2-х шлангов подключения . Одна система сигнализации на четыре комплекта</t>
  </si>
  <si>
    <t xml:space="preserve">Изготовление и установка экспериментальной мониторинговой системы для ветроэнергетического полигона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 </t>
  </si>
  <si>
    <t xml:space="preserve">Лабораторные расходные материалы для обеспечения деятельности научных лабораторий Департамента химии МИЦ
комплект 3
</t>
  </si>
  <si>
    <t xml:space="preserve">Лабораторные расходные материалы для обеспечения деятельности научных лабораторий Департамента химии МИЦ
комплект 5
</t>
  </si>
  <si>
    <t>Химические реактивы для реализации  проекта "Дизайн и синтез органических нелинейно-оптических материалов", согласно технической спецификации</t>
  </si>
  <si>
    <t>Многопараметровый проточный цитофлуориметр, сортировщик клеток</t>
  </si>
  <si>
    <t>Микроскоп с системой изображения живых клеток</t>
  </si>
  <si>
    <t>Консультационные услуги по бизнес инкубированию в целях  развития научного потенциала инновационно-интеллектуального кластера при автономной организации образования «Назарбаев Университет»</t>
  </si>
  <si>
    <t>c даты вступления в силу договора до 20 декабря 2013 года</t>
  </si>
  <si>
    <t>112 календарных дней со дня вступления в силу договора</t>
  </si>
  <si>
    <t>Микроскоп с системой изображения живых клеток, инвертированный, обеспечивающий исследование в проходящем свете  по методам светлого поля, и дифференциально-интерференционного контраста, а также в отраженном свете люминесценции. Наборы люминесцентных светофильтров: возбуждение в диапазоне до 365 нм, эмиссия в диапазоне не уже 420 – 470нм.; возбуждение в диапазоне не уже 625 – 655, эмиссия в диапазоне не уже 665 -  715; возбуждение в диапазоне не уже 533- 557 нм., эмиссия в диапазоне не уже 570 – 640 нм; возбуждение в диапазоне не уже 450 – 490 нм, эмиссия в диапазоне не уже  500 – 575 нм.  А так же мульти волновой светофильтр для возбуждения не менее трех красителей с диапазонами возбуждения не уже 350 – 390 нм; 460 – 488 нм и 568 – 602 нм. 5 объективов: объектив 10x с числовой апертурой не менее 0.45, рабочее расстояние 2,1 мм
объектив 20x с числовой апертурой не менее 0.8, рабочее расстояние 0,55 мм
объектив 40x масляной иммерсии с числовой апертурой не менее 1.3
объектив 63x масляной иммерсии с числовой апертурой не менее 1.3 и фазовым кольцом для реализации фазового контраста.
объектив 63x масляной иммерсии с числовой апертурой не менее 1.46. Укомплектован сканирующим предметным столиком, совместимым с устройством для культивирования биологических объектов в атмосфере CO2, с диапазоном перемещений не менее 110х90 мм, абсолютной точностью не менее ± 5 мкм. В комплект входят: две монохромные камеры с размером пикселя не менее 8х8 мкм и максимальным разрешением не менее 1004 x 1002 и квантовым выходом не менее 65%, монохромная камера высокого разрешения с размером пикселя не менее 6.45 х 6.45 мкм и максимальным разрешением не менее 1388 x 1040; рабочая станция с процессором не менее 6 ядер, оперативной памятью не менее 24 гб, а так же ЖК монитором с диагональю не менее 76 см и разрешением не менее 2560x1600; с твердым диском не менее 1 Тб (1000 Гб), антивибрационный  стол с вибрационно-абсорбирующей пневматической подвеской для установки компонентов сканирующей  системы, размер не менее 900 х 750 мм. Согласно технической спецификации</t>
  </si>
  <si>
    <t>Система прецизионного кондиционирования</t>
  </si>
  <si>
    <t>в течение 90 календарных дней со дня вступления в силу договора</t>
  </si>
  <si>
    <t>Обеспечивает точность поддержания температуры 0,5°С градусов, ламинарный поток воздуха. В комплект входит: инверторный вентилятор, часовая карта, пленум для подсоединения воздуховода, датчик фильтра, звукоизоляция компрессора, регулируемое рамное основание h: 200х600мм, конденсаторный блок низкотемпературный, стабилизатор напряжения на 15 кВт, система отвода конденсата, фреоновая коммуникация с теплоизоляцией, зимний комплект для  наружного блока общей длиной до 15м, система питания: кабель 3х2,5мм и 5х2,5мм общей длиной до 100м, фреон: R410A. Мощность по холоду: не менее 16 кВ                                                                                                                                                                                                                                                                                                                                                                                                                                                                                                                                                                                                                                                                                                                                                                                                                                                                                                                                                                                                                                                                                                                                                                                                                                                                                                                                                                                                                                                                                                                                                                                                                                                                                                                                                                                                                                                                                                                                                                                                                                                                                                                                                                                                                                                                                                                                                                                                                                                                                                                                                                                                                                                                                                                                                                                                                                                                                                                                                                                                                                                                                                                                                                                                                                                                                                                                                                                                                                                                                                                                                                                                                                                                                                                                                                                                                                                                                                                                                                                                                                                                                                                                                                                                                                                                                                                                                                                                                                                                                                                                                                                                                                                                                                                                                                                                                                                                                                                                                                                                                                                                                                                                                                                                                                                                                                                                                                                                                                                                                                                                                                                                                                                                                                                                                                                                                                                                                                                                                                                                                                                                                                                                                                                                                                                                                                                                                                                                                                                                                                                                                                                                                                                                                                                                                                                                                                                                                                                                                                                                                                                                                                                                                                                                                                                                                                                                                                                                                                                                                                                                                                                                                                                                                                                                                                                                                                                                                                                                                                                                                                                                                                                                                                                                                                                                                                                                                                                                                                                                                                                                                                                                                                                                                                                                                                                                                                                                                                                                                                                                                                                                                                                                                                                                                                                                                                                                                                                                                                                                                                                                                                                                                                                                                                                                                                                                                                                                                                                                                                                                                                                                                                                                                                                                                                                                                                                                                                                                                                                                                                                                                                                                                                                                                                                                                                                                                                                                                                                                                                                                                                                                                                                                                                                                                                                                                                                                                                                                                                                                                                                                                                                                                                                                                                                                                                                                                                                                                                                                                                                                                                                                                                                                                                                                                                                                                                                                                                                                                                                                                                                                                                                                                                                                                                                                                                                                                                                                                                                                                                                                                                                                                                                                                                                                                                                                                                                                                                                                                                                                                                                                                                                                                                                                                                                                                                                                                                                                                                                                                                                                                                                                                                                                                                                                                                                                                                                                                                                                                                                                                                                                                                                                                                                                                                                                                                                                                                                                                                                                                                                                                                                                                                                                                                                                                                                                                                                                                                                                                                                                                                                                                                                                                                                                                                                                                                                                                                                                                                                                                                                                                                                                                                                                                                                                                                                                                                                                                                                                                                                                                                                                                                                                                                                                                                                                                                                                                                                                                                                                                                                                                                                                                                                                                                                                                                                                                                                                                                                                                                                                                                                                                                                                                                                                                                                                                                                                                                                                                                                                                                                                                                                                                                                                                                                                                                                                                                                                                                                                                                                                                                                                                                                                                                                                                                                                                                                                                                                                                                                                                                                                                                                                                                                                                                                                                                                                                                                                                                                                                                                                                                                                                                                                                                                                                                                                                                                                                                                                                                                                                                                                                                                                                                                                                                                                                                                                                                                                                                                                                                                                                                                                                                                                                                                                                                                                                                                                                                                                                                                                                                                                                                                                                                                                                                                                                                                                                                                                                                                                                                                                                                                                                                                                                                                                                                                                                                                                                                                                                                                                                                                                                                                                                                                                                                                                                                                                                                                                                                                                                                                                                                                                                                                                                                                                                                                                                                                                                                                                                                                                                                                                                                                                                                                                                                                                                                                                                                                                                                                                                                                                                                                                                                                                                                                                                                                                                                                                                                                                                                                                                                                                                                                                                                                                                                                                                                                                                                                                                                                                                                                                                                                                                                                                                                                                                                                                                                                                                                                                                                                                                                                                                                                                                                                                                                                                                                                                                                                                                                                                                                                                                                                                                                                                                                                                                                                                                                                                                                                                                                                                                                                                                                                                                                                                                                                                                                                                                                                                                                                                                                                                                                                                                                                                                                                                                                                                                                                 Производительность: не менее 4900 м3/ч.  Поставка включает монтаж и пуско-наладочные работы.</t>
  </si>
  <si>
    <t>Проведение маркетингового исследования не менее 5 научно-технических проектов с выдачей экспертного заключения о целесообразности их реализации, разработку бизнес плана, предоставление консультаций по стратегии выхода на рынок и привлечения потенциальных инвесторов</t>
  </si>
  <si>
    <t xml:space="preserve">Изготовление и установка экспериментальной мониторинговой системы включает в себя: 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приема и передачи сигналов через 16- канальный аналоговый модуль каналов в диапазоне +21,5 мА входа т +10 В; создание подсистемы обработки сигналов на базе микроконтроллера  сRIO 9014, создание подсистемы отображения данных </t>
  </si>
  <si>
    <t>Химичиеские реагенты, 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</si>
  <si>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Оборудование для лабораторий химии и биологии ШНТ комплект 1</t>
  </si>
  <si>
    <t>98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</si>
  <si>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нанобиотехнологий комплект 2</t>
  </si>
  <si>
    <t>Лабораторные расходные материалы для обеспечения деятельности учебных лабораторий Школы наук и технологий комплект 10</t>
  </si>
  <si>
    <t>Лиофилизированные микроорганизмы для обеспечения деятельности учебных лабораторий Школы наук и технологий, согласно технической спецификации</t>
  </si>
  <si>
    <t>В комплект входит: ротор с набором бутылей объемом 250 мл - 1 шт.; ротор для микропробирок - 1 шт.; диафрагмальный вакуумный насос - 20 шт.; эпифлюоресцентный инвертированный микроскоп - 1 шт.; набор портативного мультипараметрического метра - 2 шт.; лабораторная микроволновая печь - 1 шт.; ротор для микроволновой печи - 1 шт.; датчик давления/температуры для микроволновой печи - 1 шт.; микровесы - 2 шт.; печь вакуумная - 1 шт.; диафрагмальный насос для вакуумной печи - 1 шт.; шейкер гидрогенатор со взрывозащищенным мотором и переключателем - 1 шт.; генератор водорода - 4 шт., высоко скоростной диспергатор с набором дисперсионных мешалок - 1 шт.; сверхпрочная дисперсионная мешалка  50 мм  - 1 шт.; сверхпрочная дисперсионная мешалка  60 мм  - 1 шт.; сверхпрочная дисперсионная мешалка  70 мм  - 1 шт.; бак с однослойной стенкой на 250 мл - 1 шт.; раздельная крышка для емкости на 250 мл - 1 шт.; дисперсионный бак с двойной стенкой на 250 мл - 1 шт.; усиленная раздельная крышка для емкости на 250 мл - 1 шт.; охватывающая быстросъемная муфта для бака с двойной стенкой на  125-1000 мл - 2 шт.; бак с однослойной стенкой на 500 мл - 1 шт.; раздельная крышка для емкости на 500 мл - 1 шт.; дисперсионный бак с двойной стенкой на 500 мл - 1 шт.; усиленная раздельная крышка для емкости на 500 мл - 1 шт.; охватывающая быстросъемная муфта для бака с двойной стенкой на  125-1000 мл - 2  шт.; бак с однослойной стенкой на 1000 мл - 1 шт.; раздельная крышка для емкости на 1000 мл - 1 шт.; дисперсионный бак с двойной стенкой на 1000 мл - 1 шт.; усиленная раздельная крышка для емкости на 1000 мл - 1 шт.; охватывающая быстросъемная муфта для бака с двойной стенкой на  125-1000 мл - 1 шт.; бак с однослойной стенкой на 2000 мл - 1 шт.; раздельная крышка для емкости на 2000 мл - 1 шт.; дисперсионный бак с двойной стенкой на 2000 мл - 1 шт.; усиленная раздельная крышка для емкости на 2000 мл - 1 шт.; охватывающая быстросъемная муфта для бака с двойной стенкой на 2000-5000 мл - 1 шт., согласно технической спецификации</t>
  </si>
  <si>
    <t xml:space="preserve">Проточный цитофлуориметр должен поддерживать мультипараметрический анализ с одновременным определением до 23 параметров (до 22 параметров одновременно) в одной пробе – до 3 параметров светорассеяния и до 20 параметров флуоресценции; Потребляемая мощность прибора – от 500 до 1500 Вт в разных режимах; Чувствительность флуоресценции: нижний предел чувствительности цитофлуориметра &lt;85 MESF (молекул эквивалентного растворимого флуоресцеина)  для FITC, и &lt;29 MESF (молекул эквивалентного растворимого флуоресцеина) для фикоэритрина.  Разрешение флуоресценции: коэффициент вариации по пропидиум-иодиду менее 3%, по Хёхст – менее 3.5%  для стандартного материала - ядер эритроцитов цыпленка. Для обоих ядерных красителей должен наблюдаться полный пик фаз G1/G0. Линейность флуоресценции: соотношение дублеты/синглеты для стандартного материала – ядер эритроцитов цыпленка, окрашенных пропидиум-иодидом – в интервале 1.95-2.05 при возбуждении лазером 488 нм, или, для тех же ядер, окрашенных Хёхст – в интервале 1.95-2.05 при возбуждении лазером 405 нм.  Чувствительность: отделение фиксированных тромбоцитов от "белого шума", выявление бактерий и выявление гранул размером 0.5 мкм; при переключении на фотоумножитель до 0,2 мкм.  Прибор должен иметь не менее 6 лазеров (488 нм, 640 нм, 561 нм, 355 нм, 592 нм, 405нм), обеспечивающих работу со всеми необходимыми приложениями, включая анализ растворимых аналитов и ДНК-цитометрию; Световой сигнал от лазеров должен передаваться через волоконную оптику для уменьшения потерь энергии; Минимальное время службы лазерного оборудования – не менее 5000 часов;
Наличие цифровой фокусировки лазеров; Наличие цифровой переменной для лазеров 488 нм, 640 нм и 405 нм;  Наличие опции переключения между датчиками на канале бокового светорассеяния с фотодиода на фотоумножитель. Система должна обеспечивать непрерывное встряхивание образца для поддержания клеток в гомогенной суспензии; Индикация состояния проточной системы на панели прибора или на экране монитора компьютера;
Наличие режима очистки проточной системы во время исследования без нарушения настроек прибора; Фактор «переноса клеток» от образца к образцу - не более 0,1%;  Наличие опции термостатирования проточной ячейки и нагревания или охлаждения сортируемого материала. Интервал температур – от -20оС до 120оС. 
Обработка нескольких сигналов одновременно (до 22 параметров); Возможность сортировки клеточных популяций со скоростью до 70000 клеток/сек при чистоте отсортированного материала 98%; Наличие не менее 5 режимов сортировки; Возможность сортировки в различные сборочные устройства (пробирки разных размеров, планшеты, предметные стекла, и др.).  Рабочая станция - на основе Pentium 4 со скоростью от 3 ГГц; Память не ниже 2 Гб RAM;Жесткие диски 250 Гб и 80 Гб, Два 22” монитора с разрешением не менее 2560 x 1024. Программное обеспечение цитометра должно обеспечивать возможность одновременной работы с разными панелями антител; Комплекс программ должен включать алгоритмы для корректного анализа человеческих лимфоцитов и дискриминации клеточного дебриса, моноцитов, гранулоцитов и лимфоцитов; Программное обеспечение должно поддерживать возможность переноса данных в документы MS Word и MS Excel для составления отчетов;  Стол повышенной устойчивости; Согласно технической спецификации
</t>
  </si>
  <si>
    <t>Химические реагенты для обеспечения деятельности учебных лабораторий Школы инженерии, согласно технической спецификации</t>
  </si>
  <si>
    <t>Лабораторные расходные материалы для обеспечения деятельности учебных лабораторий Школы инженерии комплект 2</t>
  </si>
  <si>
    <t>Лабораторные расходные материалы для реализации проектов Офиса коммерциализации,
комплект 1</t>
  </si>
  <si>
    <t>Химические реагенты для реализации проекта «Высокоемкостные экологичные батареи для соединения возобновляемых источников энергии к энергетическим системам электрических автомобилей», согласно технической спецификации</t>
  </si>
  <si>
    <t>в течение 70 календарных дней со дня вступления в силу договора</t>
  </si>
  <si>
    <t>Лабораторные расходные материалы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</si>
  <si>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</si>
  <si>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11</t>
  </si>
  <si>
    <t>Лабораторные расходные материалы для обеспечения деятельности научных лабораторий Департамента нанобиотехнологий комплект 3</t>
  </si>
  <si>
    <t>Составление общего налогового обзора и выявление потенциальных налоговых рисков и налоговых обязательств, проведение анализа и проверки правильности и полноты исчисления и уплаты налогов за 2012 год, определение основных факторов, влияющих на формирование налогооблагаемой базы и исчисление налогов, возникающих в течении осуществления деятельности  Учреждения  (согласно технической спецификации)</t>
  </si>
  <si>
    <t>запрос ценовых предложении</t>
  </si>
  <si>
    <t>Лабораторные расходные материалы  для реализации проектов офиса  коммерциализации комплект 2</t>
  </si>
  <si>
    <t>Лабораторные расходные материалы  для реализации проектов офиса  коммерциализации  комплект 3</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</si>
  <si>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</si>
  <si>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проектов офиса  коммерциализации  комплект 5</t>
  </si>
  <si>
    <t>Лабораторные расходные материалы для обеспечения деятельности научных лабораторий Департамента нанобиотехнологий комплект 4</t>
  </si>
  <si>
    <t>Прибор для нанесения покрытий методом вращения</t>
  </si>
  <si>
    <t>Лабораторные расходные материалы для обеспечения деятельности  научных лабораторий в рамках формирования Инновационно-интеллектуального кластера</t>
  </si>
  <si>
    <t>Химические реагенты, лабораторная посуда и другие лабораторные расходные  материалы для обеспечения деятельности научных лабораторий в рамках формирования Инновационно-интеллектуального кластера. Согласно технической спецификации</t>
  </si>
  <si>
    <t>130 календарных дней со дня вступления в силу договора</t>
  </si>
  <si>
    <t xml:space="preserve">Комплектующие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</si>
  <si>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</si>
  <si>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 xml:space="preserve">Лабораторная посуда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</si>
  <si>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2</t>
  </si>
  <si>
    <t>Перчаточный бокс</t>
  </si>
  <si>
    <t>170 календарных дней со дня вступления в силу договора</t>
  </si>
  <si>
    <t>Роторный вакуумный насос</t>
  </si>
  <si>
    <t>100 календарных дней со дня вступления в силу договора</t>
  </si>
  <si>
    <t>Четырехперчаточный бокс</t>
  </si>
  <si>
    <t>Газы для обеспечения деятельности учебных и научных лабораторий ЧУ"NURIS"</t>
  </si>
  <si>
    <t xml:space="preserve">Термоциклер </t>
  </si>
  <si>
    <t xml:space="preserve">Модульный термоциклер, не менее 48 пробирок объемом 0,5 мл, не менее 96 пробирок объемом 0,2 мл, стрипы из 0,2 мл пробирок или 96-луночный планшет, объём реакционной смеси, не менее 3-125 мкл., максимальная скорость изменения температуры, 5 ˚C/сек., точность поддержания температуры не более +/-0,2˚С, количество одновременно устанавливаемых термостатируемых камер не менее 2,  
градиентный нагрев до 24˚C, энергопотребление не более 400 W, дисплей с разрешением не менее 12 х 9 см, цветной. Согласно технической спецификации </t>
  </si>
  <si>
    <t>80 календарных дней со дня вступления в силу договора</t>
  </si>
  <si>
    <t xml:space="preserve">Размеры прибора не более чем: 35см × 50см × 31см, вес более 46 кг,  разрешение не менее 0,1 сек., скорость оборотов не менее 6000 в мин., ускорение не менее 30000 оборотов в мин., ненагруженный не менее 23000 оборотов в мин. с подложкой 200-мм, держатель с размером  4.0 " для поддержки пластин размерами 5", 6 "и 8", ручной центрирующий патрон для пластин 150 мм, вставка в камеру центрифуги. Ручной очиститель инертным газом. Автоматическая распределяющая система для распыления вещества из шприца </t>
  </si>
  <si>
    <t xml:space="preserve">Настольная центрифуга с охлаждением, максимальная скорость с бакетным ротором не менее 4 700 об/мин, максимальное ускорение с бакетным ротором не менее 4 255×g при 4 700 об/мин., максимальная скорость с угловым ротором не менее 18 000 об/мин., максимальное ускорение с угловым ротором не менее 29 756 ×g при 18 000 об/мин., максимальная емкость ротора не менее 4 х 400 мл., шаг задания скорости 100 об/мин., диапазон температур от -20 до +40°с., точность удержания температуры не более + 2,5°с., максимальный уровень шума, не более 68 дб. Согласно технической спецификации
</t>
  </si>
  <si>
    <t>Химические реагенты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</si>
  <si>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</si>
  <si>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 xml:space="preserve">Оборудование  для изготовления лабораторных органических фотоэлементов в условиях высоко-инертной атмосферы, состоящее из двух камер: "мокрой" и "сухой", изготовленные из  нержавеющей стали. Уровень шума  не более 50 дБ (класс А) во время очистки/регулирования. "Мокрая" камера на два рабочих места с габаритными размерами: ширина – не менее 1500 мм., высота – не менее 900 мм., глубина – не менее 1200 мм. Диаметр перчаточного ввода не менее 180 мм.  Мощность вакуумного насоса не менее 20 м3/ч включительно с влагоотделителем.   Вакуумный шлюз диаметром не менее 150 мм и длина не менее 400 мм. Т-образный вакуумный электрополированный шлюз автоматического цикла из нержавеющей стали, диаметр не менее 400 мм и длина не менее 850 мм. "Сухая" камера с габаритными размерами: ширина - не менее 1500 мм, высота – не менее 900мм., глубина – не менее 720 мм, 1 электрический вывод  220 В., 2 свободных вывода. Регулятор давления: прессостат, игольчатый клапан+распределитель с электрическим управлением. Подробное описание согласно технической спецификации
</t>
  </si>
  <si>
    <t>Роторный вакуумный насос, скорость откачки   не менее 1,5 куб.фут/мин, остаточное давление не менее 2*10&lt;-3&gt;Торр, 1/4л.с. , 230 вольт, 50 Гц., не менее 2 л. масло премиум класса для вакуумного насоса с техническими характеристиками не ниже стандарта 79201-74, не менее 5м резиновые вакуумные шланги, фильтр для масла</t>
  </si>
  <si>
    <t>Оборудование для изготовления литий-ионных батарей с габаритными размерами: длина – не менее 1800 мм., высота – не менее 920 мм., ширина – не менее 840 мм. Логический контроллер (PLC) с сенсорной панелью размером не менее 5 дюймов. Электрическое подключение должно  быть 220VAC, 1-фазный 50/60Гц, максимально 10A. Материал перчаточного порта из полиформальдегида,  220 мм в диаметре, с кольцевым уплотнением. Перчатки бутиловые толщиной не менее 0,4 мм, в количестве 4 шт.  Перчаточный бокс должен иметь внутри две (2) системы очистки газа. Должны быть две (2) переходные камеры с правой стороны. Дверцы алюминиевые, анодированные, толщиной не менее 10 мм. Анализатор кислорода (2-проводной, 4-20mA, датчик влажности, фланец,  номинальное напряжение: 24VDC, общий диапозон: 0-500 ppm (v)), анализатор влажности (2-проводной, 4-20mA, номинальное напряжение: 24VDC, общий диапозон: 0-1000 ppm(v)) и вакуумная печь (внутренние размеры 250 * 250 * 320 мм) с опорой высотой не менее  10 см, максимальной температурой до 200°C. Подробное описание согласно технической спецификации</t>
  </si>
  <si>
    <t xml:space="preserve"> со дня вступления в силу договора до 31 декабря 2013 года  </t>
  </si>
  <si>
    <t>Азот: доля азота не менее 99,9% в баллонах по 40 литров, в кол-ве 24шт. Азот: доля азота не менее 99,999% в баллонах по 40 литров, в кол-ве 24. Гелий марка (А): доля гелия не менее 99,995%, в баллонах по 40 литров, в кол-ве 10шт. Сжатый воздух: чистый воздух в баллонах по 40 литров, в кол-ве 13шт. Углекислый газ: доля двуокиси углерода не менее 99,5%, в баллонах по 40 литров, в кол-ве 36 шт. Метан: чистота 99,999% в баллонах по 40 литров, в кол-ве 6шт. Аргон: доля   аргона   не   менее  99,987   в баллонах по 40 литров, в кол-ве 6шт. Кислород: Доля кислорода не менее 99,7% в баллонах по 40 литров, в кол-ве 12шт. Ацетилен: Доля ацетилена не менее 98,5%, в баллонах по 40 литров,  в кол-ве 12шт.,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</si>
  <si>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12</t>
  </si>
  <si>
    <r>
      <t xml:space="preserve">Приказ  Генерального директора частного учреждения «Nazarbayev University Research and Innovation System» </t>
    </r>
    <r>
      <rPr>
        <b/>
        <sz val="11"/>
        <color rgb="FFFF0000"/>
        <rFont val="Times New Roman"/>
        <family val="1"/>
        <charset val="204"/>
      </rPr>
      <t xml:space="preserve"> </t>
    </r>
    <r>
      <rPr>
        <b/>
        <sz val="11"/>
        <rFont val="Times New Roman"/>
        <family val="1"/>
        <charset val="204"/>
      </rPr>
      <t>от 27 мая 2013 года №72</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</si>
</sst>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419]mmmm\ yyyy;@"/>
  </numFmts>
  <fonts count="17" x14ac:knownFonts="1">
    <font>
      <sz val="11"/>
      <color theme="1"/>
      <name val="Calibri"/>
      <family val="2"/>
      <charset val="204"/>
      <scheme val="minor"/>
    </font>
    <font>
      <sz val="11"/>
      <color theme="1"/>
      <name val="Calibri"/>
      <family val="2"/>
      <charset val="204"/>
      <scheme val="minor"/>
    </font>
    <font>
      <sz val="11"/>
      <name val="Times New Roman"/>
      <family val="1"/>
      <charset val="204"/>
    </font>
    <font>
      <sz val="11"/>
      <color indexed="8"/>
      <name val="Calibri"/>
      <family val="2"/>
      <charset val="204"/>
    </font>
    <font>
      <sz val="8"/>
      <name val="Arial"/>
      <family val="2"/>
      <charset val="204"/>
    </font>
    <font>
      <b/>
      <sz val="14"/>
      <name val="Times New Roman"/>
      <family val="1"/>
      <charset val="204"/>
    </font>
    <font>
      <b/>
      <sz val="11"/>
      <name val="Times New Roman"/>
      <family val="1"/>
      <charset val="204"/>
    </font>
    <font>
      <sz val="11"/>
      <color theme="1"/>
      <name val="Calibri"/>
      <family val="2"/>
      <scheme val="minor"/>
    </font>
    <font>
      <b/>
      <sz val="18"/>
      <name val="Times New Roman"/>
      <family val="1"/>
      <charset val="204"/>
    </font>
    <font>
      <sz val="14"/>
      <name val="Times New Roman"/>
      <family val="1"/>
      <charset val="204"/>
    </font>
    <font>
      <sz val="12"/>
      <name val="Times New Roman"/>
      <family val="1"/>
      <charset val="204"/>
    </font>
    <font>
      <sz val="11"/>
      <color indexed="8"/>
      <name val="Times New Roman"/>
      <family val="1"/>
      <charset val="204"/>
    </font>
    <font>
      <sz val="11"/>
      <color theme="1"/>
      <name val="Times New Roman"/>
      <family val="1"/>
      <charset val="204"/>
    </font>
    <font>
      <sz val="11"/>
      <color rgb="FF000000"/>
      <name val="Times New Roman"/>
      <family val="1"/>
      <charset val="204"/>
    </font>
    <font>
      <b/>
      <sz val="11"/>
      <color rgb="FFFF0000"/>
      <name val="Times New Roman"/>
      <family val="1"/>
      <charset val="204"/>
    </font>
    <font>
      <sz val="12"/>
      <color indexed="8"/>
      <name val="Times New Roman"/>
      <family val="1"/>
      <charset val="204"/>
    </font>
    <font>
      <sz val="12"/>
      <color theme="1"/>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12">
    <xf numFmtId="0" fontId="0"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cellStyleXfs>
  <cellXfs count="168">
    <xf numFmtId="0" fontId="0" fillId="0" borderId="0" xfId="0"/>
    <xf numFmtId="0" fontId="2" fillId="2" borderId="1" xfId="4"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165" fontId="2" fillId="0" borderId="10"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3" fontId="2" fillId="2" borderId="0" xfId="1" applyNumberFormat="1" applyFont="1" applyFill="1" applyBorder="1" applyAlignment="1">
      <alignment horizontal="center" vertical="center" wrapText="1"/>
    </xf>
    <xf numFmtId="0" fontId="2" fillId="2" borderId="0" xfId="0" applyFont="1" applyFill="1"/>
    <xf numFmtId="3" fontId="6" fillId="2" borderId="0" xfId="0" applyNumberFormat="1" applyFont="1" applyFill="1" applyBorder="1" applyAlignment="1">
      <alignment horizontal="center" vertical="center" wrapText="1"/>
    </xf>
    <xf numFmtId="3" fontId="6" fillId="2" borderId="9" xfId="1" applyNumberFormat="1" applyFont="1" applyFill="1" applyBorder="1" applyAlignment="1">
      <alignment vertical="center" wrapText="1"/>
    </xf>
    <xf numFmtId="3" fontId="6" fillId="2" borderId="1" xfId="2"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3" fontId="6" fillId="3" borderId="2" xfId="2" applyNumberFormat="1" applyFont="1" applyFill="1" applyBorder="1" applyAlignment="1">
      <alignment horizontal="center" vertical="center" wrapText="1"/>
    </xf>
    <xf numFmtId="3" fontId="6" fillId="5"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10" applyNumberFormat="1" applyFont="1" applyFill="1" applyBorder="1" applyAlignment="1">
      <alignment horizontal="center" vertical="center"/>
    </xf>
    <xf numFmtId="3" fontId="2" fillId="2" borderId="1" xfId="10" applyNumberFormat="1" applyFont="1" applyFill="1" applyBorder="1" applyAlignment="1">
      <alignment horizontal="center" vertical="center" wrapText="1"/>
    </xf>
    <xf numFmtId="3" fontId="9" fillId="4"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0" xfId="0" applyFont="1" applyFill="1"/>
    <xf numFmtId="3" fontId="9" fillId="5" borderId="2" xfId="2"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9" fillId="4" borderId="1" xfId="2"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9" fillId="5"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 fillId="4" borderId="2" xfId="0" applyFont="1" applyFill="1" applyBorder="1" applyAlignment="1">
      <alignment horizontal="center" vertical="center"/>
    </xf>
    <xf numFmtId="0" fontId="9"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justify" vertical="center" wrapText="1"/>
    </xf>
    <xf numFmtId="3" fontId="2" fillId="4" borderId="2" xfId="2" applyNumberFormat="1" applyFont="1" applyFill="1" applyBorder="1" applyAlignment="1">
      <alignment horizontal="center" vertical="center" wrapText="1"/>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vertical="center"/>
    </xf>
    <xf numFmtId="0" fontId="9" fillId="2" borderId="0" xfId="0" applyFont="1" applyFill="1" applyAlignment="1">
      <alignment vertical="center"/>
    </xf>
    <xf numFmtId="0" fontId="9" fillId="2" borderId="1" xfId="0" applyFont="1" applyFill="1" applyBorder="1" applyAlignment="1">
      <alignment vertical="center"/>
    </xf>
    <xf numFmtId="3" fontId="5"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3" fontId="2" fillId="2"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1" xfId="1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0" xfId="0" applyFont="1" applyFill="1"/>
    <xf numFmtId="3" fontId="2" fillId="0" borderId="1"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2" fillId="0" borderId="1" xfId="1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6" borderId="0" xfId="0" applyFont="1" applyFill="1"/>
    <xf numFmtId="3" fontId="2" fillId="0" borderId="1"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12" fillId="2" borderId="1"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6" fillId="2" borderId="0" xfId="1"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2" fillId="2" borderId="2"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5" xfId="4" applyNumberFormat="1" applyFont="1" applyFill="1" applyBorder="1" applyAlignment="1">
      <alignment horizontal="center" vertical="center" wrapText="1"/>
    </xf>
    <xf numFmtId="0" fontId="5" fillId="4" borderId="7" xfId="4" applyNumberFormat="1" applyFont="1" applyFill="1" applyBorder="1" applyAlignment="1">
      <alignment horizontal="center" vertical="center" wrapText="1"/>
    </xf>
    <xf numFmtId="0" fontId="5" fillId="4" borderId="6" xfId="4" applyNumberFormat="1" applyFont="1" applyFill="1" applyBorder="1" applyAlignment="1">
      <alignment horizontal="center" vertical="center" wrapText="1"/>
    </xf>
    <xf numFmtId="0" fontId="5" fillId="5" borderId="5" xfId="4" applyNumberFormat="1" applyFont="1" applyFill="1" applyBorder="1" applyAlignment="1">
      <alignment horizontal="center" vertical="center" wrapText="1"/>
    </xf>
    <xf numFmtId="0" fontId="5" fillId="5" borderId="7" xfId="4" applyNumberFormat="1" applyFont="1" applyFill="1" applyBorder="1" applyAlignment="1">
      <alignment horizontal="center" vertical="center" wrapText="1"/>
    </xf>
    <xf numFmtId="0" fontId="5" fillId="5" borderId="6" xfId="4" applyNumberFormat="1"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3" xfId="1"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2" fillId="2" borderId="8" xfId="0" applyFont="1" applyFill="1" applyBorder="1" applyAlignment="1">
      <alignment horizontal="left"/>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3" fontId="5" fillId="5" borderId="5" xfId="2" applyNumberFormat="1" applyFont="1" applyFill="1" applyBorder="1" applyAlignment="1">
      <alignment horizontal="center" vertical="center" wrapText="1"/>
    </xf>
    <xf numFmtId="3" fontId="5" fillId="5" borderId="7" xfId="2" applyNumberFormat="1" applyFont="1" applyFill="1" applyBorder="1" applyAlignment="1">
      <alignment horizontal="center" vertical="center" wrapText="1"/>
    </xf>
    <xf numFmtId="3" fontId="5" fillId="5" borderId="6" xfId="2" applyNumberFormat="1" applyFont="1" applyFill="1" applyBorder="1" applyAlignment="1">
      <alignment horizontal="center" vertical="center" wrapText="1"/>
    </xf>
    <xf numFmtId="3" fontId="6" fillId="2" borderId="0"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8" fillId="3" borderId="5" xfId="2" applyNumberFormat="1" applyFont="1" applyFill="1" applyBorder="1" applyAlignment="1">
      <alignment horizontal="center" vertical="center" wrapText="1"/>
    </xf>
    <xf numFmtId="3" fontId="8" fillId="3" borderId="7" xfId="2" applyNumberFormat="1" applyFont="1" applyFill="1" applyBorder="1" applyAlignment="1">
      <alignment horizontal="center" vertical="center" wrapText="1"/>
    </xf>
    <xf numFmtId="3" fontId="8" fillId="3" borderId="6" xfId="2"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3" fontId="2" fillId="0" borderId="2" xfId="10" applyNumberFormat="1" applyFont="1" applyFill="1" applyBorder="1" applyAlignment="1">
      <alignment horizontal="center" vertical="center" wrapText="1"/>
    </xf>
    <xf numFmtId="3" fontId="2" fillId="0" borderId="10" xfId="10" applyNumberFormat="1" applyFont="1" applyFill="1" applyBorder="1" applyAlignment="1">
      <alignment horizontal="center" vertical="center" wrapText="1"/>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3" fontId="2" fillId="2" borderId="2" xfId="10" applyNumberFormat="1" applyFont="1" applyFill="1" applyBorder="1" applyAlignment="1">
      <alignment horizontal="center" vertical="center"/>
    </xf>
    <xf numFmtId="3" fontId="2" fillId="2" borderId="3" xfId="10" applyNumberFormat="1" applyFont="1" applyFill="1" applyBorder="1" applyAlignment="1">
      <alignment horizontal="center" vertical="center"/>
    </xf>
    <xf numFmtId="3" fontId="2" fillId="2" borderId="3" xfId="1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0" xfId="0" applyNumberFormat="1" applyFont="1" applyFill="1"/>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cellXfs>
  <cellStyles count="12">
    <cellStyle name="Обычный" xfId="0" builtinId="0"/>
    <cellStyle name="Обычный 12" xfId="1"/>
    <cellStyle name="Обычный 15" xfId="3"/>
    <cellStyle name="Обычный 2" xfId="6"/>
    <cellStyle name="Обычный 4 2" xfId="5"/>
    <cellStyle name="Финансовый" xfId="10" builtinId="3"/>
    <cellStyle name="Финансовый 10" xfId="11"/>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7"/>
  <sheetViews>
    <sheetView tabSelected="1" view="pageBreakPreview" topLeftCell="A201" zoomScale="60" zoomScaleNormal="90" workbookViewId="0">
      <selection activeCell="H204" sqref="H204"/>
    </sheetView>
  </sheetViews>
  <sheetFormatPr defaultRowHeight="15" x14ac:dyDescent="0.25"/>
  <cols>
    <col min="1" max="1" width="6.42578125" style="12" customWidth="1"/>
    <col min="2" max="2" width="24" style="50" customWidth="1"/>
    <col min="3" max="3" width="13.28515625" style="12" customWidth="1"/>
    <col min="4" max="4" width="58.7109375" style="51" customWidth="1"/>
    <col min="5" max="5" width="12.85546875" style="12" customWidth="1"/>
    <col min="6" max="6" width="8.140625" style="12" customWidth="1"/>
    <col min="7" max="7" width="18.28515625" style="52" customWidth="1"/>
    <col min="8" max="8" width="26.28515625" style="52" customWidth="1"/>
    <col min="9" max="9" width="26.42578125" style="52" customWidth="1"/>
    <col min="10" max="10" width="23.140625" style="50" customWidth="1"/>
    <col min="11" max="11" width="15.42578125" style="50" customWidth="1"/>
    <col min="12" max="12" width="20.140625" style="50" customWidth="1"/>
    <col min="13" max="16384" width="9.140625" style="12"/>
  </cols>
  <sheetData>
    <row r="1" spans="1:12" x14ac:dyDescent="0.25">
      <c r="A1" s="11" t="s">
        <v>0</v>
      </c>
      <c r="B1" s="11"/>
      <c r="C1" s="11"/>
      <c r="D1" s="11"/>
      <c r="E1" s="11"/>
      <c r="F1" s="11"/>
      <c r="G1" s="11"/>
      <c r="H1" s="11"/>
      <c r="I1" s="11"/>
      <c r="J1" s="130" t="s">
        <v>72</v>
      </c>
      <c r="K1" s="130"/>
      <c r="L1" s="130"/>
    </row>
    <row r="2" spans="1:12" x14ac:dyDescent="0.25">
      <c r="A2" s="11"/>
      <c r="B2" s="11"/>
      <c r="C2" s="11"/>
      <c r="D2" s="11"/>
      <c r="E2" s="11"/>
      <c r="F2" s="11"/>
      <c r="G2" s="11"/>
      <c r="H2" s="11"/>
      <c r="I2" s="11"/>
      <c r="J2" s="130"/>
      <c r="K2" s="130"/>
      <c r="L2" s="130"/>
    </row>
    <row r="3" spans="1:12" x14ac:dyDescent="0.25">
      <c r="A3" s="11"/>
      <c r="B3" s="11"/>
      <c r="C3" s="11"/>
      <c r="D3" s="11"/>
      <c r="E3" s="11"/>
      <c r="F3" s="11"/>
      <c r="G3" s="11"/>
      <c r="H3" s="11"/>
      <c r="I3" s="11"/>
      <c r="J3" s="130"/>
      <c r="K3" s="130"/>
      <c r="L3" s="130"/>
    </row>
    <row r="4" spans="1:12" ht="64.5" customHeight="1" x14ac:dyDescent="0.25">
      <c r="A4" s="11"/>
      <c r="B4" s="11"/>
      <c r="C4" s="11"/>
      <c r="D4" s="11"/>
      <c r="E4" s="11"/>
      <c r="F4" s="11"/>
      <c r="G4" s="11"/>
      <c r="H4" s="11"/>
      <c r="I4" s="11"/>
      <c r="J4" s="130" t="s">
        <v>436</v>
      </c>
      <c r="K4" s="130"/>
      <c r="L4" s="130"/>
    </row>
    <row r="5" spans="1:12" x14ac:dyDescent="0.25">
      <c r="A5" s="11"/>
      <c r="B5" s="11"/>
      <c r="C5" s="11"/>
      <c r="D5" s="11"/>
      <c r="E5" s="11"/>
      <c r="F5" s="11"/>
      <c r="G5" s="11"/>
      <c r="H5" s="11"/>
      <c r="I5" s="11"/>
      <c r="J5" s="85"/>
      <c r="K5" s="85"/>
      <c r="L5" s="85"/>
    </row>
    <row r="6" spans="1:12" ht="15" customHeight="1" x14ac:dyDescent="0.25">
      <c r="A6" s="11"/>
      <c r="B6" s="11"/>
      <c r="C6" s="130" t="s">
        <v>71</v>
      </c>
      <c r="D6" s="130"/>
      <c r="E6" s="130"/>
      <c r="F6" s="130"/>
      <c r="G6" s="130"/>
      <c r="H6" s="130"/>
      <c r="I6" s="130"/>
      <c r="J6" s="11"/>
      <c r="K6" s="11"/>
      <c r="L6" s="13"/>
    </row>
    <row r="7" spans="1:12" ht="15" customHeight="1" x14ac:dyDescent="0.25">
      <c r="A7" s="14"/>
      <c r="B7" s="14"/>
      <c r="C7" s="14"/>
      <c r="D7" s="131" t="s">
        <v>70</v>
      </c>
      <c r="E7" s="131"/>
      <c r="F7" s="131"/>
      <c r="G7" s="131"/>
      <c r="H7" s="131"/>
      <c r="I7" s="131"/>
      <c r="J7" s="14"/>
      <c r="K7" s="14"/>
      <c r="L7" s="14"/>
    </row>
    <row r="8" spans="1:12" ht="71.25" x14ac:dyDescent="0.25">
      <c r="A8" s="15" t="s">
        <v>1</v>
      </c>
      <c r="B8" s="15" t="s">
        <v>19</v>
      </c>
      <c r="C8" s="15" t="s">
        <v>2</v>
      </c>
      <c r="D8" s="15" t="s">
        <v>20</v>
      </c>
      <c r="E8" s="15" t="s">
        <v>3</v>
      </c>
      <c r="F8" s="15" t="s">
        <v>4</v>
      </c>
      <c r="G8" s="15" t="s">
        <v>5</v>
      </c>
      <c r="H8" s="15" t="s">
        <v>8</v>
      </c>
      <c r="I8" s="15" t="s">
        <v>9</v>
      </c>
      <c r="J8" s="15" t="s">
        <v>6</v>
      </c>
      <c r="K8" s="16" t="s">
        <v>18</v>
      </c>
      <c r="L8" s="15" t="s">
        <v>7</v>
      </c>
    </row>
    <row r="9" spans="1:12" ht="73.5" customHeight="1" x14ac:dyDescent="0.25">
      <c r="A9" s="17"/>
      <c r="B9" s="132" t="s">
        <v>35</v>
      </c>
      <c r="C9" s="133"/>
      <c r="D9" s="133"/>
      <c r="E9" s="133"/>
      <c r="F9" s="133"/>
      <c r="G9" s="133"/>
      <c r="H9" s="133"/>
      <c r="I9" s="133"/>
      <c r="J9" s="133"/>
      <c r="K9" s="133"/>
      <c r="L9" s="134"/>
    </row>
    <row r="10" spans="1:12" ht="27.75" customHeight="1" x14ac:dyDescent="0.25">
      <c r="A10" s="18"/>
      <c r="B10" s="127" t="s">
        <v>27</v>
      </c>
      <c r="C10" s="128"/>
      <c r="D10" s="128"/>
      <c r="E10" s="128"/>
      <c r="F10" s="128"/>
      <c r="G10" s="128"/>
      <c r="H10" s="128"/>
      <c r="I10" s="128"/>
      <c r="J10" s="128"/>
      <c r="K10" s="128"/>
      <c r="L10" s="129"/>
    </row>
    <row r="11" spans="1:12" ht="34.5" hidden="1" customHeight="1" x14ac:dyDescent="0.25">
      <c r="A11" s="80"/>
      <c r="B11" s="81"/>
      <c r="C11" s="81"/>
      <c r="D11" s="81"/>
      <c r="E11" s="81"/>
      <c r="F11" s="81"/>
      <c r="G11" s="78"/>
      <c r="H11" s="19"/>
      <c r="I11" s="19"/>
      <c r="J11" s="81"/>
      <c r="K11" s="81"/>
      <c r="L11" s="81"/>
    </row>
    <row r="12" spans="1:12" ht="339" customHeight="1" x14ac:dyDescent="0.25">
      <c r="A12" s="135">
        <v>1</v>
      </c>
      <c r="B12" s="137" t="s">
        <v>98</v>
      </c>
      <c r="C12" s="138" t="s">
        <v>99</v>
      </c>
      <c r="D12" s="139" t="s">
        <v>116</v>
      </c>
      <c r="E12" s="140" t="s">
        <v>11</v>
      </c>
      <c r="F12" s="141">
        <v>1</v>
      </c>
      <c r="G12" s="141">
        <v>122968000</v>
      </c>
      <c r="H12" s="118">
        <v>122968000</v>
      </c>
      <c r="I12" s="116">
        <f>H12*1.12</f>
        <v>137724160</v>
      </c>
      <c r="J12" s="112" t="s">
        <v>126</v>
      </c>
      <c r="K12" s="112" t="s">
        <v>17</v>
      </c>
      <c r="L12" s="112" t="s">
        <v>14</v>
      </c>
    </row>
    <row r="13" spans="1:12" ht="234.75" customHeight="1" x14ac:dyDescent="0.25">
      <c r="A13" s="136"/>
      <c r="B13" s="137"/>
      <c r="C13" s="138"/>
      <c r="D13" s="139"/>
      <c r="E13" s="140"/>
      <c r="F13" s="141"/>
      <c r="G13" s="141"/>
      <c r="H13" s="119"/>
      <c r="I13" s="117"/>
      <c r="J13" s="113"/>
      <c r="K13" s="113"/>
      <c r="L13" s="113"/>
    </row>
    <row r="14" spans="1:12" ht="132.75" customHeight="1" x14ac:dyDescent="0.25">
      <c r="A14" s="20">
        <v>2</v>
      </c>
      <c r="B14" s="81" t="s">
        <v>104</v>
      </c>
      <c r="C14" s="82" t="s">
        <v>13</v>
      </c>
      <c r="D14" s="81" t="s">
        <v>105</v>
      </c>
      <c r="E14" s="84" t="s">
        <v>106</v>
      </c>
      <c r="F14" s="78">
        <v>1</v>
      </c>
      <c r="G14" s="21">
        <v>2166793.75</v>
      </c>
      <c r="H14" s="19">
        <f t="shared" ref="H14:H18" si="0">F14*G14</f>
        <v>2166793.75</v>
      </c>
      <c r="I14" s="19">
        <f t="shared" ref="I14:I24" si="1">H14*1.12</f>
        <v>2426809</v>
      </c>
      <c r="J14" s="81" t="s">
        <v>107</v>
      </c>
      <c r="K14" s="81" t="s">
        <v>17</v>
      </c>
      <c r="L14" s="81" t="s">
        <v>14</v>
      </c>
    </row>
    <row r="15" spans="1:12" ht="146.25" customHeight="1" x14ac:dyDescent="0.25">
      <c r="A15" s="20">
        <v>3</v>
      </c>
      <c r="B15" s="81" t="s">
        <v>108</v>
      </c>
      <c r="C15" s="82" t="s">
        <v>13</v>
      </c>
      <c r="D15" s="81" t="s">
        <v>361</v>
      </c>
      <c r="E15" s="84" t="s">
        <v>106</v>
      </c>
      <c r="F15" s="78">
        <v>1</v>
      </c>
      <c r="G15" s="21">
        <v>1949399</v>
      </c>
      <c r="H15" s="19">
        <f t="shared" si="0"/>
        <v>1949399</v>
      </c>
      <c r="I15" s="19">
        <f t="shared" si="1"/>
        <v>2183326.8800000004</v>
      </c>
      <c r="J15" s="81" t="s">
        <v>107</v>
      </c>
      <c r="K15" s="81" t="s">
        <v>17</v>
      </c>
      <c r="L15" s="81" t="s">
        <v>14</v>
      </c>
    </row>
    <row r="16" spans="1:12" ht="104.25" customHeight="1" x14ac:dyDescent="0.25">
      <c r="A16" s="20">
        <v>4</v>
      </c>
      <c r="B16" s="81" t="s">
        <v>109</v>
      </c>
      <c r="C16" s="82" t="s">
        <v>13</v>
      </c>
      <c r="D16" s="81" t="s">
        <v>110</v>
      </c>
      <c r="E16" s="84" t="s">
        <v>106</v>
      </c>
      <c r="F16" s="78">
        <v>1</v>
      </c>
      <c r="G16" s="21">
        <v>1520719.64</v>
      </c>
      <c r="H16" s="19">
        <f t="shared" si="0"/>
        <v>1520719.64</v>
      </c>
      <c r="I16" s="19">
        <f t="shared" si="1"/>
        <v>1703205.9968000001</v>
      </c>
      <c r="J16" s="81" t="s">
        <v>107</v>
      </c>
      <c r="K16" s="81" t="s">
        <v>17</v>
      </c>
      <c r="L16" s="81" t="s">
        <v>14</v>
      </c>
    </row>
    <row r="17" spans="1:12" ht="111" customHeight="1" x14ac:dyDescent="0.25">
      <c r="A17" s="20">
        <v>5</v>
      </c>
      <c r="B17" s="81" t="s">
        <v>111</v>
      </c>
      <c r="C17" s="82" t="s">
        <v>13</v>
      </c>
      <c r="D17" s="83" t="s">
        <v>112</v>
      </c>
      <c r="E17" s="84" t="s">
        <v>106</v>
      </c>
      <c r="F17" s="78">
        <v>1</v>
      </c>
      <c r="G17" s="21">
        <v>523321.43</v>
      </c>
      <c r="H17" s="19">
        <f t="shared" si="0"/>
        <v>523321.43</v>
      </c>
      <c r="I17" s="19">
        <f t="shared" si="1"/>
        <v>586120.00160000008</v>
      </c>
      <c r="J17" s="81" t="s">
        <v>107</v>
      </c>
      <c r="K17" s="81" t="s">
        <v>17</v>
      </c>
      <c r="L17" s="81" t="s">
        <v>14</v>
      </c>
    </row>
    <row r="18" spans="1:12" ht="81" customHeight="1" x14ac:dyDescent="0.25">
      <c r="A18" s="20">
        <v>6</v>
      </c>
      <c r="B18" s="81" t="s">
        <v>113</v>
      </c>
      <c r="C18" s="82" t="s">
        <v>13</v>
      </c>
      <c r="D18" s="83" t="s">
        <v>114</v>
      </c>
      <c r="E18" s="84" t="s">
        <v>106</v>
      </c>
      <c r="F18" s="78">
        <v>1</v>
      </c>
      <c r="G18" s="21">
        <v>4101750</v>
      </c>
      <c r="H18" s="19">
        <f t="shared" si="0"/>
        <v>4101750</v>
      </c>
      <c r="I18" s="19">
        <f t="shared" si="1"/>
        <v>4593960</v>
      </c>
      <c r="J18" s="81" t="s">
        <v>115</v>
      </c>
      <c r="K18" s="81" t="s">
        <v>17</v>
      </c>
      <c r="L18" s="81" t="s">
        <v>14</v>
      </c>
    </row>
    <row r="19" spans="1:12" ht="99" customHeight="1" x14ac:dyDescent="0.25">
      <c r="A19" s="80">
        <v>7</v>
      </c>
      <c r="B19" s="81" t="s">
        <v>140</v>
      </c>
      <c r="C19" s="81" t="s">
        <v>13</v>
      </c>
      <c r="D19" s="81" t="s">
        <v>137</v>
      </c>
      <c r="E19" s="81" t="s">
        <v>16</v>
      </c>
      <c r="F19" s="81">
        <v>2</v>
      </c>
      <c r="G19" s="78">
        <f>300000+25000</f>
        <v>325000</v>
      </c>
      <c r="H19" s="19">
        <f t="shared" ref="H19:H27" si="2">F19*G19</f>
        <v>650000</v>
      </c>
      <c r="I19" s="19">
        <f t="shared" si="1"/>
        <v>728000.00000000012</v>
      </c>
      <c r="J19" s="78" t="s">
        <v>62</v>
      </c>
      <c r="K19" s="81" t="s">
        <v>17</v>
      </c>
      <c r="L19" s="81" t="s">
        <v>14</v>
      </c>
    </row>
    <row r="20" spans="1:12" ht="99" customHeight="1" x14ac:dyDescent="0.25">
      <c r="A20" s="80">
        <v>8</v>
      </c>
      <c r="B20" s="81" t="s">
        <v>140</v>
      </c>
      <c r="C20" s="81" t="s">
        <v>13</v>
      </c>
      <c r="D20" s="81" t="s">
        <v>138</v>
      </c>
      <c r="E20" s="81" t="s">
        <v>16</v>
      </c>
      <c r="F20" s="81">
        <v>1</v>
      </c>
      <c r="G20" s="78">
        <f>385000+25000</f>
        <v>410000</v>
      </c>
      <c r="H20" s="19">
        <f t="shared" si="2"/>
        <v>410000</v>
      </c>
      <c r="I20" s="19">
        <f t="shared" si="1"/>
        <v>459200.00000000006</v>
      </c>
      <c r="J20" s="78" t="s">
        <v>62</v>
      </c>
      <c r="K20" s="81" t="s">
        <v>17</v>
      </c>
      <c r="L20" s="81" t="s">
        <v>14</v>
      </c>
    </row>
    <row r="21" spans="1:12" ht="81" customHeight="1" x14ac:dyDescent="0.25">
      <c r="A21" s="80">
        <v>9</v>
      </c>
      <c r="B21" s="81" t="s">
        <v>139</v>
      </c>
      <c r="C21" s="81" t="s">
        <v>13</v>
      </c>
      <c r="D21" s="81" t="s">
        <v>281</v>
      </c>
      <c r="E21" s="81" t="s">
        <v>16</v>
      </c>
      <c r="F21" s="81">
        <v>6</v>
      </c>
      <c r="G21" s="78">
        <v>15000</v>
      </c>
      <c r="H21" s="19">
        <f t="shared" si="2"/>
        <v>90000</v>
      </c>
      <c r="I21" s="19">
        <f t="shared" si="1"/>
        <v>100800.00000000001</v>
      </c>
      <c r="J21" s="78" t="s">
        <v>62</v>
      </c>
      <c r="K21" s="81" t="s">
        <v>17</v>
      </c>
      <c r="L21" s="81" t="s">
        <v>14</v>
      </c>
    </row>
    <row r="22" spans="1:12" ht="205.5" customHeight="1" x14ac:dyDescent="0.25">
      <c r="A22" s="80">
        <v>10</v>
      </c>
      <c r="B22" s="81" t="s">
        <v>337</v>
      </c>
      <c r="C22" s="81" t="s">
        <v>13</v>
      </c>
      <c r="D22" s="81" t="s">
        <v>362</v>
      </c>
      <c r="E22" s="81" t="s">
        <v>11</v>
      </c>
      <c r="F22" s="81">
        <v>1</v>
      </c>
      <c r="G22" s="78">
        <v>6191923</v>
      </c>
      <c r="H22" s="19">
        <f t="shared" si="2"/>
        <v>6191923</v>
      </c>
      <c r="I22" s="19">
        <f t="shared" si="1"/>
        <v>6934953.7600000007</v>
      </c>
      <c r="J22" s="78" t="s">
        <v>338</v>
      </c>
      <c r="K22" s="81" t="s">
        <v>17</v>
      </c>
      <c r="L22" s="81" t="s">
        <v>14</v>
      </c>
    </row>
    <row r="23" spans="1:12" ht="409.5" customHeight="1" x14ac:dyDescent="0.25">
      <c r="A23" s="20">
        <v>11</v>
      </c>
      <c r="B23" s="81" t="s">
        <v>327</v>
      </c>
      <c r="C23" s="81" t="s">
        <v>99</v>
      </c>
      <c r="D23" s="81" t="s">
        <v>363</v>
      </c>
      <c r="E23" s="84" t="s">
        <v>11</v>
      </c>
      <c r="F23" s="81">
        <v>1</v>
      </c>
      <c r="G23" s="78">
        <v>17650000</v>
      </c>
      <c r="H23" s="78">
        <f t="shared" si="2"/>
        <v>17650000</v>
      </c>
      <c r="I23" s="78">
        <f>H23*1.12</f>
        <v>19768000.000000004</v>
      </c>
      <c r="J23" s="78" t="s">
        <v>349</v>
      </c>
      <c r="K23" s="81" t="s">
        <v>17</v>
      </c>
      <c r="L23" s="81" t="s">
        <v>14</v>
      </c>
    </row>
    <row r="24" spans="1:12" ht="191.25" customHeight="1" x14ac:dyDescent="0.25">
      <c r="A24" s="80">
        <v>12</v>
      </c>
      <c r="B24" s="81" t="s">
        <v>328</v>
      </c>
      <c r="C24" s="81" t="s">
        <v>13</v>
      </c>
      <c r="D24" s="81" t="s">
        <v>329</v>
      </c>
      <c r="E24" s="84" t="s">
        <v>11</v>
      </c>
      <c r="F24" s="81">
        <v>3</v>
      </c>
      <c r="G24" s="22">
        <v>1409813</v>
      </c>
      <c r="H24" s="22">
        <f t="shared" si="2"/>
        <v>4229439</v>
      </c>
      <c r="I24" s="19">
        <f t="shared" si="1"/>
        <v>4736971.6800000006</v>
      </c>
      <c r="J24" s="78" t="s">
        <v>84</v>
      </c>
      <c r="K24" s="81" t="s">
        <v>17</v>
      </c>
      <c r="L24" s="81" t="s">
        <v>14</v>
      </c>
    </row>
    <row r="25" spans="1:12" ht="193.5" customHeight="1" x14ac:dyDescent="0.25">
      <c r="A25" s="80">
        <v>13</v>
      </c>
      <c r="B25" s="81" t="s">
        <v>330</v>
      </c>
      <c r="C25" s="81" t="s">
        <v>13</v>
      </c>
      <c r="D25" s="91" t="s">
        <v>427</v>
      </c>
      <c r="E25" s="84" t="s">
        <v>11</v>
      </c>
      <c r="F25" s="81">
        <v>1</v>
      </c>
      <c r="G25" s="22">
        <v>2964007</v>
      </c>
      <c r="H25" s="22">
        <f t="shared" si="2"/>
        <v>2964007</v>
      </c>
      <c r="I25" s="78">
        <f>H25*1.12</f>
        <v>3319687.8400000003</v>
      </c>
      <c r="J25" s="78" t="s">
        <v>84</v>
      </c>
      <c r="K25" s="81" t="s">
        <v>17</v>
      </c>
      <c r="L25" s="81" t="s">
        <v>14</v>
      </c>
    </row>
    <row r="26" spans="1:12" s="57" customFormat="1" ht="167.25" customHeight="1" x14ac:dyDescent="0.25">
      <c r="A26" s="77">
        <v>14</v>
      </c>
      <c r="B26" s="53" t="s">
        <v>368</v>
      </c>
      <c r="C26" s="53" t="s">
        <v>13</v>
      </c>
      <c r="D26" s="53" t="s">
        <v>369</v>
      </c>
      <c r="E26" s="54" t="s">
        <v>11</v>
      </c>
      <c r="F26" s="53">
        <v>4</v>
      </c>
      <c r="G26" s="55">
        <v>760500</v>
      </c>
      <c r="H26" s="55">
        <f t="shared" si="2"/>
        <v>3042000</v>
      </c>
      <c r="I26" s="56">
        <f>H26*1.12</f>
        <v>3407040.0000000005</v>
      </c>
      <c r="J26" s="56" t="s">
        <v>84</v>
      </c>
      <c r="K26" s="53" t="s">
        <v>17</v>
      </c>
      <c r="L26" s="53" t="s">
        <v>14</v>
      </c>
    </row>
    <row r="27" spans="1:12" s="57" customFormat="1" ht="257.25" customHeight="1" x14ac:dyDescent="0.25">
      <c r="A27" s="154">
        <v>15</v>
      </c>
      <c r="B27" s="145" t="s">
        <v>374</v>
      </c>
      <c r="C27" s="145" t="s">
        <v>99</v>
      </c>
      <c r="D27" s="112" t="s">
        <v>392</v>
      </c>
      <c r="E27" s="148" t="s">
        <v>11</v>
      </c>
      <c r="F27" s="145">
        <v>1</v>
      </c>
      <c r="G27" s="151">
        <v>200000000</v>
      </c>
      <c r="H27" s="151">
        <f t="shared" si="2"/>
        <v>200000000</v>
      </c>
      <c r="I27" s="142">
        <f t="shared" ref="I27" si="3">H27*1.12</f>
        <v>224000000.00000003</v>
      </c>
      <c r="J27" s="142" t="s">
        <v>294</v>
      </c>
      <c r="K27" s="145" t="s">
        <v>17</v>
      </c>
      <c r="L27" s="145" t="s">
        <v>14</v>
      </c>
    </row>
    <row r="28" spans="1:12" s="57" customFormat="1" ht="326.25" customHeight="1" x14ac:dyDescent="0.25">
      <c r="A28" s="155"/>
      <c r="B28" s="146"/>
      <c r="C28" s="146"/>
      <c r="D28" s="157"/>
      <c r="E28" s="149"/>
      <c r="F28" s="146"/>
      <c r="G28" s="152"/>
      <c r="H28" s="152"/>
      <c r="I28" s="143"/>
      <c r="J28" s="143"/>
      <c r="K28" s="146"/>
      <c r="L28" s="146"/>
    </row>
    <row r="29" spans="1:12" s="57" customFormat="1" ht="307.5" customHeight="1" x14ac:dyDescent="0.25">
      <c r="A29" s="156"/>
      <c r="B29" s="147"/>
      <c r="C29" s="147"/>
      <c r="D29" s="113"/>
      <c r="E29" s="150"/>
      <c r="F29" s="147"/>
      <c r="G29" s="153"/>
      <c r="H29" s="153"/>
      <c r="I29" s="144"/>
      <c r="J29" s="144"/>
      <c r="K29" s="147"/>
      <c r="L29" s="147"/>
    </row>
    <row r="30" spans="1:12" s="57" customFormat="1" ht="198.75" customHeight="1" x14ac:dyDescent="0.25">
      <c r="A30" s="154">
        <v>16</v>
      </c>
      <c r="B30" s="145" t="s">
        <v>375</v>
      </c>
      <c r="C30" s="145" t="s">
        <v>99</v>
      </c>
      <c r="D30" s="145" t="s">
        <v>379</v>
      </c>
      <c r="E30" s="148" t="s">
        <v>11</v>
      </c>
      <c r="F30" s="145">
        <v>1</v>
      </c>
      <c r="G30" s="151">
        <v>146875786</v>
      </c>
      <c r="H30" s="151">
        <f>F30*G30</f>
        <v>146875786</v>
      </c>
      <c r="I30" s="142">
        <f>H30*1.12</f>
        <v>164500880.32000002</v>
      </c>
      <c r="J30" s="142" t="s">
        <v>378</v>
      </c>
      <c r="K30" s="145" t="s">
        <v>17</v>
      </c>
      <c r="L30" s="145" t="s">
        <v>14</v>
      </c>
    </row>
    <row r="31" spans="1:12" s="57" customFormat="1" ht="409.6" customHeight="1" x14ac:dyDescent="0.25">
      <c r="A31" s="156"/>
      <c r="B31" s="147"/>
      <c r="C31" s="147"/>
      <c r="D31" s="147"/>
      <c r="E31" s="150"/>
      <c r="F31" s="147"/>
      <c r="G31" s="153"/>
      <c r="H31" s="153"/>
      <c r="I31" s="144"/>
      <c r="J31" s="144"/>
      <c r="K31" s="147"/>
      <c r="L31" s="147"/>
    </row>
    <row r="32" spans="1:12" s="57" customFormat="1" ht="256.5" customHeight="1" x14ac:dyDescent="0.25">
      <c r="A32" s="68">
        <v>17</v>
      </c>
      <c r="B32" s="53" t="s">
        <v>380</v>
      </c>
      <c r="C32" s="58" t="s">
        <v>13</v>
      </c>
      <c r="D32" s="53" t="s">
        <v>382</v>
      </c>
      <c r="E32" s="54" t="s">
        <v>11</v>
      </c>
      <c r="F32" s="53">
        <v>1</v>
      </c>
      <c r="G32" s="55">
        <v>3891355</v>
      </c>
      <c r="H32" s="76">
        <f t="shared" ref="H32:H37" si="4">G32*F32</f>
        <v>3891355</v>
      </c>
      <c r="I32" s="74">
        <f t="shared" ref="I32:I37" si="5">H32*1.12</f>
        <v>4358317.6000000006</v>
      </c>
      <c r="J32" s="53" t="s">
        <v>381</v>
      </c>
      <c r="K32" s="53" t="s">
        <v>17</v>
      </c>
      <c r="L32" s="53" t="s">
        <v>14</v>
      </c>
    </row>
    <row r="33" spans="1:12" ht="213" customHeight="1" x14ac:dyDescent="0.25">
      <c r="A33" s="20">
        <v>18</v>
      </c>
      <c r="B33" s="69" t="s">
        <v>409</v>
      </c>
      <c r="C33" s="70" t="s">
        <v>403</v>
      </c>
      <c r="D33" s="69" t="s">
        <v>426</v>
      </c>
      <c r="E33" s="69" t="s">
        <v>106</v>
      </c>
      <c r="F33" s="71">
        <v>1</v>
      </c>
      <c r="G33" s="71">
        <v>4147767.86</v>
      </c>
      <c r="H33" s="162">
        <f t="shared" si="4"/>
        <v>4147767.86</v>
      </c>
      <c r="I33" s="71">
        <f t="shared" si="5"/>
        <v>4645500.0032000002</v>
      </c>
      <c r="J33" s="71" t="s">
        <v>412</v>
      </c>
      <c r="K33" s="91" t="s">
        <v>17</v>
      </c>
      <c r="L33" s="91" t="s">
        <v>14</v>
      </c>
    </row>
    <row r="34" spans="1:12" ht="279" customHeight="1" x14ac:dyDescent="0.25">
      <c r="A34" s="90">
        <v>19</v>
      </c>
      <c r="B34" s="69" t="s">
        <v>417</v>
      </c>
      <c r="C34" s="70" t="s">
        <v>99</v>
      </c>
      <c r="D34" s="91" t="s">
        <v>430</v>
      </c>
      <c r="E34" s="69" t="s">
        <v>11</v>
      </c>
      <c r="F34" s="71">
        <v>1</v>
      </c>
      <c r="G34" s="71">
        <v>27657053.57</v>
      </c>
      <c r="H34" s="162">
        <f t="shared" si="4"/>
        <v>27657053.57</v>
      </c>
      <c r="I34" s="88">
        <f t="shared" si="5"/>
        <v>30975899.998400003</v>
      </c>
      <c r="J34" s="71" t="s">
        <v>418</v>
      </c>
      <c r="K34" s="91" t="s">
        <v>17</v>
      </c>
      <c r="L34" s="91" t="s">
        <v>14</v>
      </c>
    </row>
    <row r="35" spans="1:12" ht="144" customHeight="1" x14ac:dyDescent="0.25">
      <c r="A35" s="90">
        <v>20</v>
      </c>
      <c r="B35" s="69" t="s">
        <v>419</v>
      </c>
      <c r="C35" s="92" t="s">
        <v>13</v>
      </c>
      <c r="D35" s="69" t="s">
        <v>431</v>
      </c>
      <c r="E35" s="69" t="s">
        <v>11</v>
      </c>
      <c r="F35" s="71">
        <v>1</v>
      </c>
      <c r="G35" s="71">
        <v>992825</v>
      </c>
      <c r="H35" s="162">
        <f t="shared" si="4"/>
        <v>992825</v>
      </c>
      <c r="I35" s="88">
        <f t="shared" si="5"/>
        <v>1111964</v>
      </c>
      <c r="J35" s="71" t="s">
        <v>79</v>
      </c>
      <c r="K35" s="91" t="s">
        <v>17</v>
      </c>
      <c r="L35" s="91" t="s">
        <v>14</v>
      </c>
    </row>
    <row r="36" spans="1:12" s="164" customFormat="1" ht="330.75" customHeight="1" x14ac:dyDescent="0.25">
      <c r="A36" s="90">
        <v>21</v>
      </c>
      <c r="B36" s="163" t="s">
        <v>421</v>
      </c>
      <c r="C36" s="92" t="s">
        <v>99</v>
      </c>
      <c r="D36" s="89" t="s">
        <v>432</v>
      </c>
      <c r="E36" s="163" t="s">
        <v>11</v>
      </c>
      <c r="F36" s="163">
        <v>1</v>
      </c>
      <c r="G36" s="163">
        <v>12565411</v>
      </c>
      <c r="H36" s="162">
        <f t="shared" si="4"/>
        <v>12565411</v>
      </c>
      <c r="I36" s="88">
        <f t="shared" si="5"/>
        <v>14073260.320000002</v>
      </c>
      <c r="J36" s="71" t="s">
        <v>420</v>
      </c>
      <c r="K36" s="89" t="s">
        <v>17</v>
      </c>
      <c r="L36" s="89" t="s">
        <v>14</v>
      </c>
    </row>
    <row r="37" spans="1:12" s="164" customFormat="1" ht="204" customHeight="1" x14ac:dyDescent="0.25">
      <c r="A37" s="90">
        <v>22</v>
      </c>
      <c r="B37" s="165" t="s">
        <v>423</v>
      </c>
      <c r="C37" s="166" t="s">
        <v>13</v>
      </c>
      <c r="D37" s="166" t="s">
        <v>424</v>
      </c>
      <c r="E37" s="163" t="s">
        <v>11</v>
      </c>
      <c r="F37" s="163">
        <v>1</v>
      </c>
      <c r="G37" s="163">
        <v>2829802</v>
      </c>
      <c r="H37" s="162">
        <f t="shared" si="4"/>
        <v>2829802</v>
      </c>
      <c r="I37" s="88">
        <f t="shared" si="5"/>
        <v>3169378.24</v>
      </c>
      <c r="J37" s="71" t="s">
        <v>425</v>
      </c>
      <c r="K37" s="89" t="s">
        <v>17</v>
      </c>
      <c r="L37" s="89" t="s">
        <v>14</v>
      </c>
    </row>
    <row r="38" spans="1:12" s="25" customFormat="1" ht="28.5" customHeight="1" x14ac:dyDescent="0.3">
      <c r="A38" s="23"/>
      <c r="B38" s="97" t="s">
        <v>29</v>
      </c>
      <c r="C38" s="98"/>
      <c r="D38" s="98"/>
      <c r="E38" s="98"/>
      <c r="F38" s="98"/>
      <c r="G38" s="99"/>
      <c r="H38" s="2">
        <f>SUM(H12:H37)</f>
        <v>567417353.25</v>
      </c>
      <c r="I38" s="2">
        <f>SUM(I12:I37)</f>
        <v>635507435.64000022</v>
      </c>
      <c r="J38" s="24"/>
      <c r="K38" s="24"/>
      <c r="L38" s="24"/>
    </row>
    <row r="39" spans="1:12" s="25" customFormat="1" ht="28.5" customHeight="1" x14ac:dyDescent="0.3">
      <c r="A39" s="26"/>
      <c r="B39" s="100" t="s">
        <v>38</v>
      </c>
      <c r="C39" s="101"/>
      <c r="D39" s="101"/>
      <c r="E39" s="101"/>
      <c r="F39" s="101"/>
      <c r="G39" s="101"/>
      <c r="H39" s="101"/>
      <c r="I39" s="101"/>
      <c r="J39" s="101"/>
      <c r="K39" s="101"/>
      <c r="L39" s="102"/>
    </row>
    <row r="40" spans="1:12" ht="221.25" customHeight="1" x14ac:dyDescent="0.25">
      <c r="A40" s="80">
        <v>1</v>
      </c>
      <c r="B40" s="81" t="s">
        <v>358</v>
      </c>
      <c r="C40" s="82" t="s">
        <v>13</v>
      </c>
      <c r="D40" s="81" t="s">
        <v>359</v>
      </c>
      <c r="E40" s="1" t="s">
        <v>77</v>
      </c>
      <c r="F40" s="1">
        <v>1</v>
      </c>
      <c r="G40" s="78"/>
      <c r="H40" s="78">
        <v>2407560</v>
      </c>
      <c r="I40" s="78">
        <f>H40*1.12</f>
        <v>2696467.2</v>
      </c>
      <c r="J40" s="81" t="s">
        <v>84</v>
      </c>
      <c r="K40" s="81"/>
      <c r="L40" s="82" t="s">
        <v>14</v>
      </c>
    </row>
    <row r="41" spans="1:12" ht="286.5" customHeight="1" x14ac:dyDescent="0.25">
      <c r="A41" s="80">
        <v>2</v>
      </c>
      <c r="B41" s="81" t="s">
        <v>351</v>
      </c>
      <c r="C41" s="82" t="s">
        <v>13</v>
      </c>
      <c r="D41" s="81" t="s">
        <v>360</v>
      </c>
      <c r="E41" s="1" t="s">
        <v>77</v>
      </c>
      <c r="F41" s="1">
        <v>1</v>
      </c>
      <c r="G41" s="78"/>
      <c r="H41" s="78">
        <v>1700900</v>
      </c>
      <c r="I41" s="78">
        <f>H41*1.12</f>
        <v>1905008.0000000002</v>
      </c>
      <c r="J41" s="81" t="s">
        <v>84</v>
      </c>
      <c r="K41" s="81"/>
      <c r="L41" s="82" t="s">
        <v>14</v>
      </c>
    </row>
    <row r="42" spans="1:12" s="57" customFormat="1" ht="189" customHeight="1" x14ac:dyDescent="0.25">
      <c r="A42" s="77">
        <v>3</v>
      </c>
      <c r="B42" s="53" t="s">
        <v>366</v>
      </c>
      <c r="C42" s="53" t="s">
        <v>13</v>
      </c>
      <c r="D42" s="53" t="s">
        <v>367</v>
      </c>
      <c r="E42" s="54" t="s">
        <v>77</v>
      </c>
      <c r="F42" s="53">
        <v>1</v>
      </c>
      <c r="G42" s="56"/>
      <c r="H42" s="56">
        <v>2098214</v>
      </c>
      <c r="I42" s="56">
        <f>H42*1.12</f>
        <v>2349999.6800000002</v>
      </c>
      <c r="J42" s="53" t="s">
        <v>84</v>
      </c>
      <c r="K42" s="53"/>
      <c r="L42" s="58" t="s">
        <v>14</v>
      </c>
    </row>
    <row r="43" spans="1:12" s="25" customFormat="1" ht="28.5" customHeight="1" x14ac:dyDescent="0.3">
      <c r="A43" s="23"/>
      <c r="B43" s="97" t="s">
        <v>39</v>
      </c>
      <c r="C43" s="98"/>
      <c r="D43" s="98"/>
      <c r="E43" s="98"/>
      <c r="F43" s="98"/>
      <c r="G43" s="99"/>
      <c r="H43" s="2">
        <f>SUM(H40:H42)</f>
        <v>6206674</v>
      </c>
      <c r="I43" s="2">
        <f>SUM(I40:I42)</f>
        <v>6951474.8800000008</v>
      </c>
      <c r="J43" s="24"/>
      <c r="K43" s="24"/>
      <c r="L43" s="24"/>
    </row>
    <row r="44" spans="1:12" s="25" customFormat="1" ht="23.25" customHeight="1" x14ac:dyDescent="0.3">
      <c r="A44" s="26"/>
      <c r="B44" s="103" t="s">
        <v>28</v>
      </c>
      <c r="C44" s="104"/>
      <c r="D44" s="104"/>
      <c r="E44" s="104"/>
      <c r="F44" s="104"/>
      <c r="G44" s="104"/>
      <c r="H44" s="104"/>
      <c r="I44" s="104"/>
      <c r="J44" s="104"/>
      <c r="K44" s="104"/>
      <c r="L44" s="105"/>
    </row>
    <row r="45" spans="1:12" ht="117.75" customHeight="1" x14ac:dyDescent="0.25">
      <c r="A45" s="80">
        <v>1</v>
      </c>
      <c r="B45" s="1" t="s">
        <v>67</v>
      </c>
      <c r="C45" s="82" t="s">
        <v>13</v>
      </c>
      <c r="D45" s="1" t="s">
        <v>402</v>
      </c>
      <c r="E45" s="81" t="s">
        <v>10</v>
      </c>
      <c r="F45" s="78">
        <v>1</v>
      </c>
      <c r="G45" s="78"/>
      <c r="H45" s="19">
        <v>1875000</v>
      </c>
      <c r="I45" s="19">
        <f>H45*1.12</f>
        <v>2100000</v>
      </c>
      <c r="J45" s="53" t="s">
        <v>397</v>
      </c>
      <c r="K45" s="81"/>
      <c r="L45" s="82" t="s">
        <v>14</v>
      </c>
    </row>
    <row r="46" spans="1:12" ht="51.75" customHeight="1" x14ac:dyDescent="0.25">
      <c r="A46" s="80">
        <v>2</v>
      </c>
      <c r="B46" s="20" t="s">
        <v>40</v>
      </c>
      <c r="C46" s="82" t="s">
        <v>13</v>
      </c>
      <c r="D46" s="20" t="s">
        <v>68</v>
      </c>
      <c r="E46" s="84" t="s">
        <v>10</v>
      </c>
      <c r="F46" s="84">
        <v>1</v>
      </c>
      <c r="G46" s="19"/>
      <c r="H46" s="19">
        <v>2823080</v>
      </c>
      <c r="I46" s="19">
        <f t="shared" ref="I46:I52" si="6">H46*1.12</f>
        <v>3161849.6</v>
      </c>
      <c r="J46" s="81" t="s">
        <v>41</v>
      </c>
      <c r="K46" s="81"/>
      <c r="L46" s="82" t="s">
        <v>15</v>
      </c>
    </row>
    <row r="47" spans="1:12" ht="47.25" customHeight="1" x14ac:dyDescent="0.25">
      <c r="A47" s="80">
        <v>3</v>
      </c>
      <c r="B47" s="81" t="s">
        <v>21</v>
      </c>
      <c r="C47" s="82" t="s">
        <v>13</v>
      </c>
      <c r="D47" s="81" t="s">
        <v>46</v>
      </c>
      <c r="E47" s="84" t="s">
        <v>10</v>
      </c>
      <c r="F47" s="84">
        <v>1</v>
      </c>
      <c r="G47" s="19"/>
      <c r="H47" s="19">
        <v>2640000</v>
      </c>
      <c r="I47" s="19">
        <f t="shared" si="6"/>
        <v>2956800.0000000005</v>
      </c>
      <c r="J47" s="81" t="s">
        <v>60</v>
      </c>
      <c r="K47" s="81"/>
      <c r="L47" s="82" t="s">
        <v>47</v>
      </c>
    </row>
    <row r="48" spans="1:12" ht="67.5" customHeight="1" x14ac:dyDescent="0.25">
      <c r="A48" s="80">
        <v>4</v>
      </c>
      <c r="B48" s="81" t="s">
        <v>12</v>
      </c>
      <c r="C48" s="82" t="s">
        <v>13</v>
      </c>
      <c r="D48" s="81" t="s">
        <v>48</v>
      </c>
      <c r="E48" s="84" t="s">
        <v>10</v>
      </c>
      <c r="F48" s="84">
        <v>1</v>
      </c>
      <c r="G48" s="19"/>
      <c r="H48" s="19">
        <v>2520000</v>
      </c>
      <c r="I48" s="19">
        <f t="shared" si="6"/>
        <v>2822400.0000000005</v>
      </c>
      <c r="J48" s="81" t="s">
        <v>60</v>
      </c>
      <c r="K48" s="81"/>
      <c r="L48" s="82" t="s">
        <v>49</v>
      </c>
    </row>
    <row r="49" spans="1:12" ht="72" customHeight="1" x14ac:dyDescent="0.25">
      <c r="A49" s="80">
        <v>5</v>
      </c>
      <c r="B49" s="81" t="s">
        <v>26</v>
      </c>
      <c r="C49" s="81" t="s">
        <v>13</v>
      </c>
      <c r="D49" s="81" t="s">
        <v>50</v>
      </c>
      <c r="E49" s="81" t="s">
        <v>10</v>
      </c>
      <c r="F49" s="81">
        <v>1</v>
      </c>
      <c r="G49" s="78"/>
      <c r="H49" s="27">
        <v>1031100</v>
      </c>
      <c r="I49" s="79">
        <f t="shared" si="6"/>
        <v>1154832</v>
      </c>
      <c r="J49" s="81" t="s">
        <v>61</v>
      </c>
      <c r="K49" s="81"/>
      <c r="L49" s="81" t="s">
        <v>14</v>
      </c>
    </row>
    <row r="50" spans="1:12" ht="114" customHeight="1" x14ac:dyDescent="0.25">
      <c r="A50" s="80">
        <v>6</v>
      </c>
      <c r="B50" s="81" t="s">
        <v>69</v>
      </c>
      <c r="C50" s="82" t="s">
        <v>13</v>
      </c>
      <c r="D50" s="81" t="s">
        <v>324</v>
      </c>
      <c r="E50" s="81" t="s">
        <v>10</v>
      </c>
      <c r="F50" s="81">
        <v>1</v>
      </c>
      <c r="G50" s="78"/>
      <c r="H50" s="19">
        <v>339286</v>
      </c>
      <c r="I50" s="19">
        <f t="shared" si="6"/>
        <v>380000.32000000007</v>
      </c>
      <c r="J50" s="81" t="s">
        <v>55</v>
      </c>
      <c r="K50" s="81"/>
      <c r="L50" s="81" t="s">
        <v>14</v>
      </c>
    </row>
    <row r="51" spans="1:12" ht="105" customHeight="1" x14ac:dyDescent="0.25">
      <c r="A51" s="80">
        <v>7</v>
      </c>
      <c r="B51" s="81" t="s">
        <v>56</v>
      </c>
      <c r="C51" s="82" t="s">
        <v>13</v>
      </c>
      <c r="D51" s="81" t="s">
        <v>323</v>
      </c>
      <c r="E51" s="81" t="s">
        <v>10</v>
      </c>
      <c r="F51" s="81">
        <v>1</v>
      </c>
      <c r="G51" s="78"/>
      <c r="H51" s="19">
        <v>3750000</v>
      </c>
      <c r="I51" s="19">
        <f t="shared" si="6"/>
        <v>4200000</v>
      </c>
      <c r="J51" s="81" t="s">
        <v>61</v>
      </c>
      <c r="K51" s="81"/>
      <c r="L51" s="81" t="s">
        <v>14</v>
      </c>
    </row>
    <row r="52" spans="1:12" s="57" customFormat="1" ht="165" customHeight="1" x14ac:dyDescent="0.25">
      <c r="A52" s="77">
        <v>8</v>
      </c>
      <c r="B52" s="53" t="s">
        <v>376</v>
      </c>
      <c r="C52" s="58" t="s">
        <v>99</v>
      </c>
      <c r="D52" s="53" t="s">
        <v>383</v>
      </c>
      <c r="E52" s="53" t="s">
        <v>10</v>
      </c>
      <c r="F52" s="53">
        <v>1</v>
      </c>
      <c r="G52" s="56"/>
      <c r="H52" s="59">
        <v>10000000</v>
      </c>
      <c r="I52" s="59">
        <f t="shared" si="6"/>
        <v>11200000.000000002</v>
      </c>
      <c r="J52" s="53" t="s">
        <v>377</v>
      </c>
      <c r="K52" s="53"/>
      <c r="L52" s="53" t="s">
        <v>14</v>
      </c>
    </row>
    <row r="53" spans="1:12" s="25" customFormat="1" ht="22.5" customHeight="1" x14ac:dyDescent="0.3">
      <c r="A53" s="28"/>
      <c r="B53" s="94" t="s">
        <v>30</v>
      </c>
      <c r="C53" s="95"/>
      <c r="D53" s="95"/>
      <c r="E53" s="95"/>
      <c r="F53" s="95"/>
      <c r="G53" s="96"/>
      <c r="H53" s="29">
        <f>SUM(H45:H52)</f>
        <v>24978466</v>
      </c>
      <c r="I53" s="29">
        <f>SUM(I45:I52)</f>
        <v>27975881.920000002</v>
      </c>
      <c r="J53" s="24"/>
      <c r="K53" s="24"/>
      <c r="L53" s="24"/>
    </row>
    <row r="54" spans="1:12" s="25" customFormat="1" ht="24" customHeight="1" x14ac:dyDescent="0.3">
      <c r="A54" s="28"/>
      <c r="B54" s="94" t="s">
        <v>31</v>
      </c>
      <c r="C54" s="95"/>
      <c r="D54" s="95"/>
      <c r="E54" s="95"/>
      <c r="F54" s="95"/>
      <c r="G54" s="96"/>
      <c r="H54" s="29">
        <f>H38+H53+H43</f>
        <v>598602493.25</v>
      </c>
      <c r="I54" s="29">
        <f>I38+I53+I43</f>
        <v>670434792.44000018</v>
      </c>
      <c r="J54" s="30"/>
      <c r="K54" s="24"/>
      <c r="L54" s="24"/>
    </row>
    <row r="55" spans="1:12" ht="43.5" customHeight="1" x14ac:dyDescent="0.25">
      <c r="A55" s="31"/>
      <c r="B55" s="109" t="s">
        <v>34</v>
      </c>
      <c r="C55" s="110"/>
      <c r="D55" s="110"/>
      <c r="E55" s="110"/>
      <c r="F55" s="110"/>
      <c r="G55" s="110"/>
      <c r="H55" s="110"/>
      <c r="I55" s="110"/>
      <c r="J55" s="110"/>
      <c r="K55" s="110"/>
      <c r="L55" s="111"/>
    </row>
    <row r="56" spans="1:12" s="25" customFormat="1" ht="26.25" customHeight="1" x14ac:dyDescent="0.3">
      <c r="A56" s="32"/>
      <c r="B56" s="103" t="s">
        <v>27</v>
      </c>
      <c r="C56" s="104"/>
      <c r="D56" s="104"/>
      <c r="E56" s="104"/>
      <c r="F56" s="104"/>
      <c r="G56" s="104"/>
      <c r="H56" s="104"/>
      <c r="I56" s="104"/>
      <c r="J56" s="104"/>
      <c r="K56" s="104"/>
      <c r="L56" s="105"/>
    </row>
    <row r="57" spans="1:12" ht="82.5" customHeight="1" x14ac:dyDescent="0.25">
      <c r="A57" s="33">
        <v>1</v>
      </c>
      <c r="B57" s="4" t="s">
        <v>143</v>
      </c>
      <c r="C57" s="82" t="s">
        <v>36</v>
      </c>
      <c r="D57" s="4" t="s">
        <v>210</v>
      </c>
      <c r="E57" s="5" t="s">
        <v>16</v>
      </c>
      <c r="F57" s="78">
        <v>66</v>
      </c>
      <c r="G57" s="78">
        <v>73.288700000000006</v>
      </c>
      <c r="H57" s="19">
        <f t="shared" ref="H57:H120" si="7">F57*G57</f>
        <v>4837.0542000000005</v>
      </c>
      <c r="I57" s="19">
        <f>H57*1.12</f>
        <v>5417.500704000001</v>
      </c>
      <c r="J57" s="81" t="s">
        <v>61</v>
      </c>
      <c r="K57" s="81" t="s">
        <v>17</v>
      </c>
      <c r="L57" s="81" t="s">
        <v>14</v>
      </c>
    </row>
    <row r="58" spans="1:12" ht="72.75" customHeight="1" x14ac:dyDescent="0.25">
      <c r="A58" s="33">
        <v>2</v>
      </c>
      <c r="B58" s="4" t="s">
        <v>144</v>
      </c>
      <c r="C58" s="82" t="s">
        <v>36</v>
      </c>
      <c r="D58" s="4" t="s">
        <v>257</v>
      </c>
      <c r="E58" s="5" t="s">
        <v>16</v>
      </c>
      <c r="F58" s="78">
        <v>197</v>
      </c>
      <c r="G58" s="78">
        <v>340.80360000000002</v>
      </c>
      <c r="H58" s="19">
        <f t="shared" si="7"/>
        <v>67138.309200000003</v>
      </c>
      <c r="I58" s="19">
        <f t="shared" ref="I58:I121" si="8">H58*1.12</f>
        <v>75194.906304000004</v>
      </c>
      <c r="J58" s="81" t="s">
        <v>61</v>
      </c>
      <c r="K58" s="81" t="s">
        <v>17</v>
      </c>
      <c r="L58" s="81" t="s">
        <v>14</v>
      </c>
    </row>
    <row r="59" spans="1:12" ht="60.75" customHeight="1" x14ac:dyDescent="0.25">
      <c r="A59" s="33">
        <v>3</v>
      </c>
      <c r="B59" s="4" t="s">
        <v>145</v>
      </c>
      <c r="C59" s="82" t="s">
        <v>36</v>
      </c>
      <c r="D59" s="4" t="s">
        <v>211</v>
      </c>
      <c r="E59" s="5" t="s">
        <v>16</v>
      </c>
      <c r="F59" s="78">
        <v>394</v>
      </c>
      <c r="G59" s="78">
        <v>299.55360000000002</v>
      </c>
      <c r="H59" s="19">
        <f t="shared" si="7"/>
        <v>118024.11840000001</v>
      </c>
      <c r="I59" s="19">
        <f t="shared" si="8"/>
        <v>132187.01260800002</v>
      </c>
      <c r="J59" s="81" t="s">
        <v>61</v>
      </c>
      <c r="K59" s="81" t="s">
        <v>17</v>
      </c>
      <c r="L59" s="81" t="s">
        <v>14</v>
      </c>
    </row>
    <row r="60" spans="1:12" ht="69" customHeight="1" x14ac:dyDescent="0.25">
      <c r="A60" s="33">
        <v>4</v>
      </c>
      <c r="B60" s="6" t="s">
        <v>146</v>
      </c>
      <c r="C60" s="82" t="s">
        <v>36</v>
      </c>
      <c r="D60" s="6" t="s">
        <v>258</v>
      </c>
      <c r="E60" s="5" t="s">
        <v>16</v>
      </c>
      <c r="F60" s="78">
        <v>985</v>
      </c>
      <c r="G60" s="78">
        <v>343.75</v>
      </c>
      <c r="H60" s="19">
        <f t="shared" si="7"/>
        <v>338593.75</v>
      </c>
      <c r="I60" s="19">
        <f t="shared" si="8"/>
        <v>379225.00000000006</v>
      </c>
      <c r="J60" s="81" t="s">
        <v>61</v>
      </c>
      <c r="K60" s="81" t="s">
        <v>17</v>
      </c>
      <c r="L60" s="81" t="s">
        <v>14</v>
      </c>
    </row>
    <row r="61" spans="1:12" ht="53.25" customHeight="1" x14ac:dyDescent="0.25">
      <c r="A61" s="33">
        <v>5</v>
      </c>
      <c r="B61" s="6" t="s">
        <v>147</v>
      </c>
      <c r="C61" s="82" t="s">
        <v>36</v>
      </c>
      <c r="D61" s="6" t="s">
        <v>212</v>
      </c>
      <c r="E61" s="5" t="s">
        <v>252</v>
      </c>
      <c r="F61" s="10">
        <v>2364</v>
      </c>
      <c r="G61" s="78">
        <v>638.39290000000005</v>
      </c>
      <c r="H61" s="19">
        <f t="shared" si="7"/>
        <v>1509160.8156000001</v>
      </c>
      <c r="I61" s="19">
        <f t="shared" si="8"/>
        <v>1690260.1134720002</v>
      </c>
      <c r="J61" s="81" t="s">
        <v>61</v>
      </c>
      <c r="K61" s="81" t="s">
        <v>17</v>
      </c>
      <c r="L61" s="81" t="s">
        <v>14</v>
      </c>
    </row>
    <row r="62" spans="1:12" ht="48" customHeight="1" x14ac:dyDescent="0.25">
      <c r="A62" s="33">
        <v>6</v>
      </c>
      <c r="B62" s="6" t="s">
        <v>148</v>
      </c>
      <c r="C62" s="82" t="s">
        <v>36</v>
      </c>
      <c r="D62" s="6" t="s">
        <v>148</v>
      </c>
      <c r="E62" s="5" t="s">
        <v>252</v>
      </c>
      <c r="F62" s="78">
        <v>197</v>
      </c>
      <c r="G62" s="78">
        <v>1276.7856999999999</v>
      </c>
      <c r="H62" s="19">
        <f t="shared" si="7"/>
        <v>251526.78289999999</v>
      </c>
      <c r="I62" s="19">
        <f t="shared" si="8"/>
        <v>281709.99684800004</v>
      </c>
      <c r="J62" s="81" t="s">
        <v>61</v>
      </c>
      <c r="K62" s="81" t="s">
        <v>17</v>
      </c>
      <c r="L62" s="81" t="s">
        <v>14</v>
      </c>
    </row>
    <row r="63" spans="1:12" ht="53.25" customHeight="1" x14ac:dyDescent="0.25">
      <c r="A63" s="33">
        <v>7</v>
      </c>
      <c r="B63" s="6" t="s">
        <v>149</v>
      </c>
      <c r="C63" s="82" t="s">
        <v>36</v>
      </c>
      <c r="D63" s="6" t="s">
        <v>213</v>
      </c>
      <c r="E63" s="5" t="s">
        <v>16</v>
      </c>
      <c r="F63" s="78">
        <v>45</v>
      </c>
      <c r="G63" s="78">
        <v>230.8</v>
      </c>
      <c r="H63" s="19">
        <f t="shared" si="7"/>
        <v>10386</v>
      </c>
      <c r="I63" s="19">
        <f t="shared" si="8"/>
        <v>11632.320000000002</v>
      </c>
      <c r="J63" s="81" t="s">
        <v>61</v>
      </c>
      <c r="K63" s="81" t="s">
        <v>17</v>
      </c>
      <c r="L63" s="81" t="s">
        <v>14</v>
      </c>
    </row>
    <row r="64" spans="1:12" ht="58.5" customHeight="1" x14ac:dyDescent="0.25">
      <c r="A64" s="33">
        <v>8</v>
      </c>
      <c r="B64" s="6" t="s">
        <v>150</v>
      </c>
      <c r="C64" s="82" t="s">
        <v>36</v>
      </c>
      <c r="D64" s="6" t="s">
        <v>214</v>
      </c>
      <c r="E64" s="5" t="s">
        <v>16</v>
      </c>
      <c r="F64" s="78">
        <v>90</v>
      </c>
      <c r="G64" s="78">
        <v>44.2</v>
      </c>
      <c r="H64" s="19">
        <f t="shared" si="7"/>
        <v>3978.0000000000005</v>
      </c>
      <c r="I64" s="19">
        <f t="shared" si="8"/>
        <v>4455.3600000000006</v>
      </c>
      <c r="J64" s="81" t="s">
        <v>61</v>
      </c>
      <c r="K64" s="81" t="s">
        <v>17</v>
      </c>
      <c r="L64" s="81" t="s">
        <v>14</v>
      </c>
    </row>
    <row r="65" spans="1:12" ht="49.5" customHeight="1" x14ac:dyDescent="0.25">
      <c r="A65" s="33">
        <v>9</v>
      </c>
      <c r="B65" s="6" t="s">
        <v>151</v>
      </c>
      <c r="C65" s="82" t="s">
        <v>36</v>
      </c>
      <c r="D65" s="6" t="s">
        <v>215</v>
      </c>
      <c r="E65" s="5" t="s">
        <v>16</v>
      </c>
      <c r="F65" s="10">
        <v>6000</v>
      </c>
      <c r="G65" s="78">
        <v>5.8929</v>
      </c>
      <c r="H65" s="19">
        <f t="shared" si="7"/>
        <v>35357.4</v>
      </c>
      <c r="I65" s="19">
        <f t="shared" si="8"/>
        <v>39600.288000000008</v>
      </c>
      <c r="J65" s="81" t="s">
        <v>61</v>
      </c>
      <c r="K65" s="81" t="s">
        <v>17</v>
      </c>
      <c r="L65" s="81" t="s">
        <v>14</v>
      </c>
    </row>
    <row r="66" spans="1:12" ht="45" x14ac:dyDescent="0.25">
      <c r="A66" s="33">
        <v>10</v>
      </c>
      <c r="B66" s="6" t="s">
        <v>152</v>
      </c>
      <c r="C66" s="82" t="s">
        <v>36</v>
      </c>
      <c r="D66" s="6" t="s">
        <v>216</v>
      </c>
      <c r="E66" s="5" t="s">
        <v>252</v>
      </c>
      <c r="F66" s="78">
        <v>394</v>
      </c>
      <c r="G66" s="78">
        <v>29.464300000000001</v>
      </c>
      <c r="H66" s="19">
        <f t="shared" si="7"/>
        <v>11608.9342</v>
      </c>
      <c r="I66" s="19">
        <f t="shared" si="8"/>
        <v>13002.006304</v>
      </c>
      <c r="J66" s="81" t="s">
        <v>61</v>
      </c>
      <c r="K66" s="81" t="s">
        <v>17</v>
      </c>
      <c r="L66" s="81" t="s">
        <v>14</v>
      </c>
    </row>
    <row r="67" spans="1:12" ht="70.5" customHeight="1" x14ac:dyDescent="0.25">
      <c r="A67" s="33">
        <v>11</v>
      </c>
      <c r="B67" s="6" t="s">
        <v>153</v>
      </c>
      <c r="C67" s="82" t="s">
        <v>36</v>
      </c>
      <c r="D67" s="6" t="s">
        <v>259</v>
      </c>
      <c r="E67" s="5" t="s">
        <v>16</v>
      </c>
      <c r="F67" s="78">
        <v>99</v>
      </c>
      <c r="G67" s="78">
        <v>998.93</v>
      </c>
      <c r="H67" s="19">
        <f t="shared" si="7"/>
        <v>98894.069999999992</v>
      </c>
      <c r="I67" s="19">
        <f t="shared" si="8"/>
        <v>110761.3584</v>
      </c>
      <c r="J67" s="81" t="s">
        <v>61</v>
      </c>
      <c r="K67" s="81" t="s">
        <v>17</v>
      </c>
      <c r="L67" s="81" t="s">
        <v>14</v>
      </c>
    </row>
    <row r="68" spans="1:12" ht="70.5" customHeight="1" x14ac:dyDescent="0.25">
      <c r="A68" s="33">
        <v>12</v>
      </c>
      <c r="B68" s="6" t="s">
        <v>154</v>
      </c>
      <c r="C68" s="82" t="s">
        <v>36</v>
      </c>
      <c r="D68" s="6" t="s">
        <v>260</v>
      </c>
      <c r="E68" s="5" t="s">
        <v>16</v>
      </c>
      <c r="F68" s="78">
        <v>99</v>
      </c>
      <c r="G68" s="78">
        <v>318.38</v>
      </c>
      <c r="H68" s="19">
        <f t="shared" si="7"/>
        <v>31519.62</v>
      </c>
      <c r="I68" s="19">
        <f t="shared" si="8"/>
        <v>35301.974399999999</v>
      </c>
      <c r="J68" s="81" t="s">
        <v>61</v>
      </c>
      <c r="K68" s="81" t="s">
        <v>17</v>
      </c>
      <c r="L68" s="81" t="s">
        <v>14</v>
      </c>
    </row>
    <row r="69" spans="1:12" ht="53.25" customHeight="1" x14ac:dyDescent="0.25">
      <c r="A69" s="33">
        <v>13</v>
      </c>
      <c r="B69" s="6" t="s">
        <v>155</v>
      </c>
      <c r="C69" s="82" t="s">
        <v>36</v>
      </c>
      <c r="D69" s="6" t="s">
        <v>261</v>
      </c>
      <c r="E69" s="5" t="s">
        <v>16</v>
      </c>
      <c r="F69" s="78">
        <v>103</v>
      </c>
      <c r="G69" s="78">
        <v>58</v>
      </c>
      <c r="H69" s="19">
        <f t="shared" si="7"/>
        <v>5974</v>
      </c>
      <c r="I69" s="19">
        <f t="shared" si="8"/>
        <v>6690.880000000001</v>
      </c>
      <c r="J69" s="81" t="s">
        <v>61</v>
      </c>
      <c r="K69" s="81" t="s">
        <v>17</v>
      </c>
      <c r="L69" s="81" t="s">
        <v>14</v>
      </c>
    </row>
    <row r="70" spans="1:12" ht="54" customHeight="1" x14ac:dyDescent="0.25">
      <c r="A70" s="33">
        <v>14</v>
      </c>
      <c r="B70" s="6" t="s">
        <v>156</v>
      </c>
      <c r="C70" s="82" t="s">
        <v>36</v>
      </c>
      <c r="D70" s="34" t="s">
        <v>217</v>
      </c>
      <c r="E70" s="5" t="s">
        <v>16</v>
      </c>
      <c r="F70" s="78">
        <v>197</v>
      </c>
      <c r="G70" s="78">
        <v>584.375</v>
      </c>
      <c r="H70" s="19">
        <f t="shared" si="7"/>
        <v>115121.875</v>
      </c>
      <c r="I70" s="19">
        <f t="shared" si="8"/>
        <v>128936.50000000001</v>
      </c>
      <c r="J70" s="81" t="s">
        <v>61</v>
      </c>
      <c r="K70" s="81" t="s">
        <v>17</v>
      </c>
      <c r="L70" s="81" t="s">
        <v>14</v>
      </c>
    </row>
    <row r="71" spans="1:12" ht="51.75" customHeight="1" x14ac:dyDescent="0.25">
      <c r="A71" s="33">
        <v>15</v>
      </c>
      <c r="B71" s="6" t="s">
        <v>157</v>
      </c>
      <c r="C71" s="82" t="s">
        <v>36</v>
      </c>
      <c r="D71" s="6" t="s">
        <v>262</v>
      </c>
      <c r="E71" s="5" t="s">
        <v>16</v>
      </c>
      <c r="F71" s="78">
        <v>60</v>
      </c>
      <c r="G71" s="78">
        <v>1178.57</v>
      </c>
      <c r="H71" s="19">
        <f t="shared" si="7"/>
        <v>70714.2</v>
      </c>
      <c r="I71" s="19">
        <f t="shared" si="8"/>
        <v>79199.90400000001</v>
      </c>
      <c r="J71" s="81" t="s">
        <v>61</v>
      </c>
      <c r="K71" s="81" t="s">
        <v>17</v>
      </c>
      <c r="L71" s="81" t="s">
        <v>14</v>
      </c>
    </row>
    <row r="72" spans="1:12" ht="45" x14ac:dyDescent="0.25">
      <c r="A72" s="33">
        <v>16</v>
      </c>
      <c r="B72" s="6" t="s">
        <v>158</v>
      </c>
      <c r="C72" s="82" t="s">
        <v>36</v>
      </c>
      <c r="D72" s="6" t="s">
        <v>263</v>
      </c>
      <c r="E72" s="5" t="s">
        <v>16</v>
      </c>
      <c r="F72" s="78">
        <v>60</v>
      </c>
      <c r="G72" s="78">
        <v>530.36</v>
      </c>
      <c r="H72" s="19">
        <f t="shared" si="7"/>
        <v>31821.600000000002</v>
      </c>
      <c r="I72" s="19">
        <f t="shared" si="8"/>
        <v>35640.192000000003</v>
      </c>
      <c r="J72" s="81" t="s">
        <v>61</v>
      </c>
      <c r="K72" s="81" t="s">
        <v>17</v>
      </c>
      <c r="L72" s="81" t="s">
        <v>14</v>
      </c>
    </row>
    <row r="73" spans="1:12" ht="58.5" customHeight="1" x14ac:dyDescent="0.25">
      <c r="A73" s="33">
        <v>17</v>
      </c>
      <c r="B73" s="6" t="s">
        <v>159</v>
      </c>
      <c r="C73" s="82" t="s">
        <v>36</v>
      </c>
      <c r="D73" s="6" t="s">
        <v>218</v>
      </c>
      <c r="E73" s="5" t="s">
        <v>16</v>
      </c>
      <c r="F73" s="10">
        <v>3940</v>
      </c>
      <c r="G73" s="78">
        <v>22.589300000000001</v>
      </c>
      <c r="H73" s="19">
        <f t="shared" si="7"/>
        <v>89001.842000000004</v>
      </c>
      <c r="I73" s="19">
        <f t="shared" si="8"/>
        <v>99682.063040000008</v>
      </c>
      <c r="J73" s="81" t="s">
        <v>61</v>
      </c>
      <c r="K73" s="81" t="s">
        <v>17</v>
      </c>
      <c r="L73" s="81" t="s">
        <v>14</v>
      </c>
    </row>
    <row r="74" spans="1:12" ht="54.75" customHeight="1" x14ac:dyDescent="0.25">
      <c r="A74" s="33">
        <v>18</v>
      </c>
      <c r="B74" s="6" t="s">
        <v>160</v>
      </c>
      <c r="C74" s="82" t="s">
        <v>36</v>
      </c>
      <c r="D74" s="6" t="s">
        <v>219</v>
      </c>
      <c r="E74" s="5" t="s">
        <v>16</v>
      </c>
      <c r="F74" s="10">
        <v>5910</v>
      </c>
      <c r="G74" s="78">
        <v>8.6755999999999993</v>
      </c>
      <c r="H74" s="19">
        <f t="shared" si="7"/>
        <v>51272.795999999995</v>
      </c>
      <c r="I74" s="19">
        <f t="shared" si="8"/>
        <v>57425.531519999997</v>
      </c>
      <c r="J74" s="81" t="s">
        <v>61</v>
      </c>
      <c r="K74" s="81" t="s">
        <v>17</v>
      </c>
      <c r="L74" s="81" t="s">
        <v>14</v>
      </c>
    </row>
    <row r="75" spans="1:12" ht="96.75" customHeight="1" x14ac:dyDescent="0.25">
      <c r="A75" s="33">
        <v>19</v>
      </c>
      <c r="B75" s="6" t="s">
        <v>161</v>
      </c>
      <c r="C75" s="82" t="s">
        <v>36</v>
      </c>
      <c r="D75" s="6" t="s">
        <v>264</v>
      </c>
      <c r="E75" s="5" t="s">
        <v>16</v>
      </c>
      <c r="F75" s="78">
        <v>197</v>
      </c>
      <c r="G75" s="78">
        <v>2795.18</v>
      </c>
      <c r="H75" s="19">
        <f t="shared" si="7"/>
        <v>550650.46</v>
      </c>
      <c r="I75" s="19">
        <f t="shared" si="8"/>
        <v>616728.51520000002</v>
      </c>
      <c r="J75" s="81" t="s">
        <v>61</v>
      </c>
      <c r="K75" s="81" t="s">
        <v>17</v>
      </c>
      <c r="L75" s="81" t="s">
        <v>14</v>
      </c>
    </row>
    <row r="76" spans="1:12" ht="45" x14ac:dyDescent="0.25">
      <c r="A76" s="33">
        <v>20</v>
      </c>
      <c r="B76" s="6" t="s">
        <v>162</v>
      </c>
      <c r="C76" s="82" t="s">
        <v>36</v>
      </c>
      <c r="D76" s="6" t="s">
        <v>220</v>
      </c>
      <c r="E76" s="5" t="s">
        <v>16</v>
      </c>
      <c r="F76" s="78">
        <v>100</v>
      </c>
      <c r="G76" s="78">
        <v>265.18</v>
      </c>
      <c r="H76" s="19">
        <f t="shared" si="7"/>
        <v>26518</v>
      </c>
      <c r="I76" s="19">
        <f t="shared" si="8"/>
        <v>29700.160000000003</v>
      </c>
      <c r="J76" s="81" t="s">
        <v>61</v>
      </c>
      <c r="K76" s="81" t="s">
        <v>17</v>
      </c>
      <c r="L76" s="81" t="s">
        <v>14</v>
      </c>
    </row>
    <row r="77" spans="1:12" ht="62.25" customHeight="1" x14ac:dyDescent="0.25">
      <c r="A77" s="33">
        <v>21</v>
      </c>
      <c r="B77" s="6" t="s">
        <v>163</v>
      </c>
      <c r="C77" s="82" t="s">
        <v>36</v>
      </c>
      <c r="D77" s="6" t="s">
        <v>221</v>
      </c>
      <c r="E77" s="5" t="s">
        <v>16</v>
      </c>
      <c r="F77" s="78">
        <v>591</v>
      </c>
      <c r="G77" s="78">
        <v>17.678599999999999</v>
      </c>
      <c r="H77" s="19">
        <f t="shared" si="7"/>
        <v>10448.052599999999</v>
      </c>
      <c r="I77" s="19">
        <f t="shared" si="8"/>
        <v>11701.818912000001</v>
      </c>
      <c r="J77" s="81" t="s">
        <v>61</v>
      </c>
      <c r="K77" s="81" t="s">
        <v>17</v>
      </c>
      <c r="L77" s="81" t="s">
        <v>14</v>
      </c>
    </row>
    <row r="78" spans="1:12" ht="59.25" customHeight="1" x14ac:dyDescent="0.25">
      <c r="A78" s="33">
        <v>22</v>
      </c>
      <c r="B78" s="6" t="s">
        <v>164</v>
      </c>
      <c r="C78" s="82" t="s">
        <v>36</v>
      </c>
      <c r="D78" s="6" t="s">
        <v>222</v>
      </c>
      <c r="E78" s="5" t="s">
        <v>16</v>
      </c>
      <c r="F78" s="78">
        <v>394</v>
      </c>
      <c r="G78" s="78">
        <v>139.46430000000001</v>
      </c>
      <c r="H78" s="19">
        <f t="shared" si="7"/>
        <v>54948.934200000003</v>
      </c>
      <c r="I78" s="19">
        <f t="shared" si="8"/>
        <v>61542.806304000012</v>
      </c>
      <c r="J78" s="81" t="s">
        <v>61</v>
      </c>
      <c r="K78" s="81" t="s">
        <v>17</v>
      </c>
      <c r="L78" s="81" t="s">
        <v>14</v>
      </c>
    </row>
    <row r="79" spans="1:12" ht="54.75" customHeight="1" x14ac:dyDescent="0.25">
      <c r="A79" s="33">
        <v>23</v>
      </c>
      <c r="B79" s="6" t="s">
        <v>165</v>
      </c>
      <c r="C79" s="82" t="s">
        <v>36</v>
      </c>
      <c r="D79" s="6" t="s">
        <v>223</v>
      </c>
      <c r="E79" s="5" t="s">
        <v>16</v>
      </c>
      <c r="F79" s="78">
        <v>591</v>
      </c>
      <c r="G79" s="78">
        <v>132.59</v>
      </c>
      <c r="H79" s="19">
        <f t="shared" si="7"/>
        <v>78360.69</v>
      </c>
      <c r="I79" s="19">
        <f t="shared" si="8"/>
        <v>87763.972800000018</v>
      </c>
      <c r="J79" s="81" t="s">
        <v>61</v>
      </c>
      <c r="K79" s="81" t="s">
        <v>17</v>
      </c>
      <c r="L79" s="81" t="s">
        <v>14</v>
      </c>
    </row>
    <row r="80" spans="1:12" ht="45" x14ac:dyDescent="0.25">
      <c r="A80" s="33">
        <v>24</v>
      </c>
      <c r="B80" s="6" t="s">
        <v>166</v>
      </c>
      <c r="C80" s="82" t="s">
        <v>36</v>
      </c>
      <c r="D80" s="7" t="s">
        <v>224</v>
      </c>
      <c r="E80" s="5" t="s">
        <v>16</v>
      </c>
      <c r="F80" s="78">
        <v>600</v>
      </c>
      <c r="G80" s="78">
        <v>28.482099999999999</v>
      </c>
      <c r="H80" s="19">
        <f t="shared" si="7"/>
        <v>17089.259999999998</v>
      </c>
      <c r="I80" s="19">
        <f t="shared" si="8"/>
        <v>19139.9712</v>
      </c>
      <c r="J80" s="81" t="s">
        <v>61</v>
      </c>
      <c r="K80" s="81" t="s">
        <v>17</v>
      </c>
      <c r="L80" s="81" t="s">
        <v>14</v>
      </c>
    </row>
    <row r="81" spans="1:12" ht="78" customHeight="1" x14ac:dyDescent="0.25">
      <c r="A81" s="33">
        <v>25</v>
      </c>
      <c r="B81" s="6" t="s">
        <v>265</v>
      </c>
      <c r="C81" s="82" t="s">
        <v>36</v>
      </c>
      <c r="D81" s="6" t="s">
        <v>225</v>
      </c>
      <c r="E81" s="5" t="s">
        <v>16</v>
      </c>
      <c r="F81" s="78">
        <v>600</v>
      </c>
      <c r="G81" s="78">
        <v>12</v>
      </c>
      <c r="H81" s="19">
        <f t="shared" si="7"/>
        <v>7200</v>
      </c>
      <c r="I81" s="19">
        <f t="shared" si="8"/>
        <v>8064.0000000000009</v>
      </c>
      <c r="J81" s="81" t="s">
        <v>61</v>
      </c>
      <c r="K81" s="81" t="s">
        <v>17</v>
      </c>
      <c r="L81" s="81" t="s">
        <v>14</v>
      </c>
    </row>
    <row r="82" spans="1:12" ht="74.25" customHeight="1" x14ac:dyDescent="0.25">
      <c r="A82" s="33">
        <v>26</v>
      </c>
      <c r="B82" s="6" t="s">
        <v>167</v>
      </c>
      <c r="C82" s="82" t="s">
        <v>36</v>
      </c>
      <c r="D82" s="6" t="s">
        <v>226</v>
      </c>
      <c r="E82" s="5" t="s">
        <v>16</v>
      </c>
      <c r="F82" s="78">
        <v>66</v>
      </c>
      <c r="G82" s="78">
        <v>108.46729999999999</v>
      </c>
      <c r="H82" s="19">
        <f t="shared" si="7"/>
        <v>7158.8417999999992</v>
      </c>
      <c r="I82" s="19">
        <f t="shared" si="8"/>
        <v>8017.9028159999998</v>
      </c>
      <c r="J82" s="81" t="s">
        <v>61</v>
      </c>
      <c r="K82" s="81" t="s">
        <v>17</v>
      </c>
      <c r="L82" s="81" t="s">
        <v>14</v>
      </c>
    </row>
    <row r="83" spans="1:12" ht="70.5" customHeight="1" x14ac:dyDescent="0.25">
      <c r="A83" s="33">
        <v>27</v>
      </c>
      <c r="B83" s="6" t="s">
        <v>168</v>
      </c>
      <c r="C83" s="82" t="s">
        <v>36</v>
      </c>
      <c r="D83" s="81" t="s">
        <v>227</v>
      </c>
      <c r="E83" s="5" t="s">
        <v>16</v>
      </c>
      <c r="F83" s="78">
        <v>66</v>
      </c>
      <c r="G83" s="78">
        <v>899.00789999999995</v>
      </c>
      <c r="H83" s="19">
        <f t="shared" si="7"/>
        <v>59334.521399999998</v>
      </c>
      <c r="I83" s="19">
        <f t="shared" si="8"/>
        <v>66454.663968000008</v>
      </c>
      <c r="J83" s="81" t="s">
        <v>61</v>
      </c>
      <c r="K83" s="81" t="s">
        <v>17</v>
      </c>
      <c r="L83" s="81" t="s">
        <v>14</v>
      </c>
    </row>
    <row r="84" spans="1:12" ht="45" x14ac:dyDescent="0.25">
      <c r="A84" s="33">
        <v>28</v>
      </c>
      <c r="B84" s="6" t="s">
        <v>169</v>
      </c>
      <c r="C84" s="82" t="s">
        <v>36</v>
      </c>
      <c r="D84" s="6" t="s">
        <v>266</v>
      </c>
      <c r="E84" s="5" t="s">
        <v>16</v>
      </c>
      <c r="F84" s="78">
        <v>66</v>
      </c>
      <c r="G84" s="78">
        <v>938.09519999999998</v>
      </c>
      <c r="H84" s="19">
        <f t="shared" si="7"/>
        <v>61914.283199999998</v>
      </c>
      <c r="I84" s="19">
        <f t="shared" si="8"/>
        <v>69343.997184000007</v>
      </c>
      <c r="J84" s="81" t="s">
        <v>61</v>
      </c>
      <c r="K84" s="81" t="s">
        <v>17</v>
      </c>
      <c r="L84" s="81" t="s">
        <v>14</v>
      </c>
    </row>
    <row r="85" spans="1:12" ht="49.5" customHeight="1" x14ac:dyDescent="0.25">
      <c r="A85" s="33">
        <v>29</v>
      </c>
      <c r="B85" s="6" t="s">
        <v>170</v>
      </c>
      <c r="C85" s="82" t="s">
        <v>36</v>
      </c>
      <c r="D85" s="6" t="s">
        <v>228</v>
      </c>
      <c r="E85" s="5" t="s">
        <v>16</v>
      </c>
      <c r="F85" s="78">
        <v>99</v>
      </c>
      <c r="G85" s="78">
        <v>39.090000000000003</v>
      </c>
      <c r="H85" s="19">
        <f t="shared" si="7"/>
        <v>3869.9100000000003</v>
      </c>
      <c r="I85" s="19">
        <f t="shared" si="8"/>
        <v>4334.2992000000004</v>
      </c>
      <c r="J85" s="81" t="s">
        <v>61</v>
      </c>
      <c r="K85" s="81" t="s">
        <v>17</v>
      </c>
      <c r="L85" s="81" t="s">
        <v>14</v>
      </c>
    </row>
    <row r="86" spans="1:12" ht="74.25" customHeight="1" x14ac:dyDescent="0.25">
      <c r="A86" s="33">
        <v>30</v>
      </c>
      <c r="B86" s="6" t="s">
        <v>171</v>
      </c>
      <c r="C86" s="82" t="s">
        <v>36</v>
      </c>
      <c r="D86" s="6" t="s">
        <v>267</v>
      </c>
      <c r="E86" s="5" t="s">
        <v>16</v>
      </c>
      <c r="F86" s="78">
        <v>591</v>
      </c>
      <c r="G86" s="78">
        <v>14.732100000000001</v>
      </c>
      <c r="H86" s="19">
        <f t="shared" si="7"/>
        <v>8706.6711000000014</v>
      </c>
      <c r="I86" s="19">
        <f t="shared" si="8"/>
        <v>9751.4716320000025</v>
      </c>
      <c r="J86" s="81" t="s">
        <v>61</v>
      </c>
      <c r="K86" s="81" t="s">
        <v>17</v>
      </c>
      <c r="L86" s="81" t="s">
        <v>14</v>
      </c>
    </row>
    <row r="87" spans="1:12" ht="68.25" customHeight="1" x14ac:dyDescent="0.25">
      <c r="A87" s="33">
        <v>31</v>
      </c>
      <c r="B87" s="6" t="s">
        <v>172</v>
      </c>
      <c r="C87" s="82" t="s">
        <v>36</v>
      </c>
      <c r="D87" s="6" t="s">
        <v>229</v>
      </c>
      <c r="E87" s="5" t="s">
        <v>16</v>
      </c>
      <c r="F87" s="78">
        <v>788</v>
      </c>
      <c r="G87" s="78">
        <v>88.392899999999997</v>
      </c>
      <c r="H87" s="19">
        <f t="shared" si="7"/>
        <v>69653.605199999991</v>
      </c>
      <c r="I87" s="19">
        <f t="shared" si="8"/>
        <v>78012.037823999999</v>
      </c>
      <c r="J87" s="81" t="s">
        <v>61</v>
      </c>
      <c r="K87" s="81" t="s">
        <v>17</v>
      </c>
      <c r="L87" s="81" t="s">
        <v>14</v>
      </c>
    </row>
    <row r="88" spans="1:12" ht="87.75" customHeight="1" x14ac:dyDescent="0.25">
      <c r="A88" s="33">
        <v>32</v>
      </c>
      <c r="B88" s="6" t="s">
        <v>173</v>
      </c>
      <c r="C88" s="82" t="s">
        <v>36</v>
      </c>
      <c r="D88" s="6" t="s">
        <v>268</v>
      </c>
      <c r="E88" s="5" t="s">
        <v>16</v>
      </c>
      <c r="F88" s="78">
        <v>30</v>
      </c>
      <c r="G88" s="78">
        <v>346.5</v>
      </c>
      <c r="H88" s="19">
        <f t="shared" si="7"/>
        <v>10395</v>
      </c>
      <c r="I88" s="19">
        <f t="shared" si="8"/>
        <v>11642.400000000001</v>
      </c>
      <c r="J88" s="81" t="s">
        <v>61</v>
      </c>
      <c r="K88" s="81" t="s">
        <v>17</v>
      </c>
      <c r="L88" s="81" t="s">
        <v>14</v>
      </c>
    </row>
    <row r="89" spans="1:12" ht="85.5" customHeight="1" x14ac:dyDescent="0.25">
      <c r="A89" s="33">
        <v>33</v>
      </c>
      <c r="B89" s="6" t="s">
        <v>174</v>
      </c>
      <c r="C89" s="82" t="s">
        <v>36</v>
      </c>
      <c r="D89" s="6" t="s">
        <v>230</v>
      </c>
      <c r="E89" s="5" t="s">
        <v>16</v>
      </c>
      <c r="F89" s="78">
        <v>66</v>
      </c>
      <c r="G89" s="78">
        <v>169.05</v>
      </c>
      <c r="H89" s="19">
        <f t="shared" si="7"/>
        <v>11157.300000000001</v>
      </c>
      <c r="I89" s="19">
        <f t="shared" si="8"/>
        <v>12496.176000000003</v>
      </c>
      <c r="J89" s="81" t="s">
        <v>61</v>
      </c>
      <c r="K89" s="81" t="s">
        <v>17</v>
      </c>
      <c r="L89" s="81" t="s">
        <v>14</v>
      </c>
    </row>
    <row r="90" spans="1:12" ht="150" customHeight="1" x14ac:dyDescent="0.25">
      <c r="A90" s="33">
        <v>34</v>
      </c>
      <c r="B90" s="6" t="s">
        <v>175</v>
      </c>
      <c r="C90" s="82" t="s">
        <v>36</v>
      </c>
      <c r="D90" s="8" t="s">
        <v>269</v>
      </c>
      <c r="E90" s="5" t="s">
        <v>16</v>
      </c>
      <c r="F90" s="78">
        <v>49</v>
      </c>
      <c r="G90" s="78">
        <v>1758.12</v>
      </c>
      <c r="H90" s="19">
        <f t="shared" si="7"/>
        <v>86147.87999999999</v>
      </c>
      <c r="I90" s="19">
        <f t="shared" si="8"/>
        <v>96485.625599999999</v>
      </c>
      <c r="J90" s="81" t="s">
        <v>61</v>
      </c>
      <c r="K90" s="81" t="s">
        <v>17</v>
      </c>
      <c r="L90" s="81" t="s">
        <v>14</v>
      </c>
    </row>
    <row r="91" spans="1:12" ht="129.75" customHeight="1" x14ac:dyDescent="0.25">
      <c r="A91" s="33">
        <v>35</v>
      </c>
      <c r="B91" s="6" t="s">
        <v>176</v>
      </c>
      <c r="C91" s="82" t="s">
        <v>36</v>
      </c>
      <c r="D91" s="7" t="s">
        <v>231</v>
      </c>
      <c r="E91" s="5" t="s">
        <v>16</v>
      </c>
      <c r="F91" s="78">
        <v>49</v>
      </c>
      <c r="G91" s="78">
        <v>15269.29</v>
      </c>
      <c r="H91" s="19">
        <f t="shared" si="7"/>
        <v>748195.21000000008</v>
      </c>
      <c r="I91" s="19">
        <f t="shared" si="8"/>
        <v>837978.63520000014</v>
      </c>
      <c r="J91" s="81" t="s">
        <v>61</v>
      </c>
      <c r="K91" s="81" t="s">
        <v>17</v>
      </c>
      <c r="L91" s="81" t="s">
        <v>14</v>
      </c>
    </row>
    <row r="92" spans="1:12" ht="55.5" customHeight="1" x14ac:dyDescent="0.25">
      <c r="A92" s="33">
        <v>36</v>
      </c>
      <c r="B92" s="6" t="s">
        <v>177</v>
      </c>
      <c r="C92" s="82" t="s">
        <v>36</v>
      </c>
      <c r="D92" s="6" t="s">
        <v>270</v>
      </c>
      <c r="E92" s="5" t="s">
        <v>16</v>
      </c>
      <c r="F92" s="78">
        <v>30</v>
      </c>
      <c r="G92" s="78">
        <v>1144</v>
      </c>
      <c r="H92" s="19">
        <f t="shared" si="7"/>
        <v>34320</v>
      </c>
      <c r="I92" s="19">
        <f t="shared" si="8"/>
        <v>38438.400000000001</v>
      </c>
      <c r="J92" s="81" t="s">
        <v>61</v>
      </c>
      <c r="K92" s="81" t="s">
        <v>17</v>
      </c>
      <c r="L92" s="81" t="s">
        <v>14</v>
      </c>
    </row>
    <row r="93" spans="1:12" ht="45" x14ac:dyDescent="0.25">
      <c r="A93" s="33">
        <v>37</v>
      </c>
      <c r="B93" s="6" t="s">
        <v>178</v>
      </c>
      <c r="C93" s="82" t="s">
        <v>36</v>
      </c>
      <c r="D93" s="6" t="s">
        <v>178</v>
      </c>
      <c r="E93" s="5" t="s">
        <v>16</v>
      </c>
      <c r="F93" s="78">
        <v>985</v>
      </c>
      <c r="G93" s="78">
        <v>515.625</v>
      </c>
      <c r="H93" s="19">
        <f t="shared" si="7"/>
        <v>507890.625</v>
      </c>
      <c r="I93" s="19">
        <f t="shared" si="8"/>
        <v>568837.5</v>
      </c>
      <c r="J93" s="81" t="s">
        <v>61</v>
      </c>
      <c r="K93" s="81" t="s">
        <v>17</v>
      </c>
      <c r="L93" s="81" t="s">
        <v>14</v>
      </c>
    </row>
    <row r="94" spans="1:12" ht="57" customHeight="1" x14ac:dyDescent="0.25">
      <c r="A94" s="33">
        <v>38</v>
      </c>
      <c r="B94" s="6" t="s">
        <v>179</v>
      </c>
      <c r="C94" s="82" t="s">
        <v>36</v>
      </c>
      <c r="D94" s="7" t="s">
        <v>232</v>
      </c>
      <c r="E94" s="5" t="s">
        <v>16</v>
      </c>
      <c r="F94" s="78">
        <v>394</v>
      </c>
      <c r="G94" s="78">
        <v>198</v>
      </c>
      <c r="H94" s="19">
        <f t="shared" si="7"/>
        <v>78012</v>
      </c>
      <c r="I94" s="19">
        <f t="shared" si="8"/>
        <v>87373.440000000002</v>
      </c>
      <c r="J94" s="81" t="s">
        <v>61</v>
      </c>
      <c r="K94" s="81" t="s">
        <v>17</v>
      </c>
      <c r="L94" s="81" t="s">
        <v>14</v>
      </c>
    </row>
    <row r="95" spans="1:12" ht="45" x14ac:dyDescent="0.25">
      <c r="A95" s="33">
        <v>39</v>
      </c>
      <c r="B95" s="6" t="s">
        <v>180</v>
      </c>
      <c r="C95" s="82" t="s">
        <v>36</v>
      </c>
      <c r="D95" s="7" t="s">
        <v>233</v>
      </c>
      <c r="E95" s="5" t="s">
        <v>16</v>
      </c>
      <c r="F95" s="78">
        <v>394</v>
      </c>
      <c r="G95" s="78">
        <v>591.79999999999995</v>
      </c>
      <c r="H95" s="19">
        <f t="shared" si="7"/>
        <v>233169.19999999998</v>
      </c>
      <c r="I95" s="19">
        <f t="shared" si="8"/>
        <v>261149.50400000002</v>
      </c>
      <c r="J95" s="81" t="s">
        <v>61</v>
      </c>
      <c r="K95" s="81" t="s">
        <v>17</v>
      </c>
      <c r="L95" s="81" t="s">
        <v>14</v>
      </c>
    </row>
    <row r="96" spans="1:12" ht="45" x14ac:dyDescent="0.25">
      <c r="A96" s="33">
        <v>40</v>
      </c>
      <c r="B96" s="6" t="s">
        <v>181</v>
      </c>
      <c r="C96" s="82" t="s">
        <v>36</v>
      </c>
      <c r="D96" s="7" t="s">
        <v>271</v>
      </c>
      <c r="E96" s="5" t="s">
        <v>16</v>
      </c>
      <c r="F96" s="78">
        <v>394</v>
      </c>
      <c r="G96" s="78">
        <v>34.375</v>
      </c>
      <c r="H96" s="19">
        <f t="shared" si="7"/>
        <v>13543.75</v>
      </c>
      <c r="I96" s="19">
        <f t="shared" si="8"/>
        <v>15169.000000000002</v>
      </c>
      <c r="J96" s="81" t="s">
        <v>61</v>
      </c>
      <c r="K96" s="81" t="s">
        <v>17</v>
      </c>
      <c r="L96" s="81" t="s">
        <v>14</v>
      </c>
    </row>
    <row r="97" spans="1:12" ht="45" x14ac:dyDescent="0.25">
      <c r="A97" s="33">
        <v>41</v>
      </c>
      <c r="B97" s="6" t="s">
        <v>182</v>
      </c>
      <c r="C97" s="82" t="s">
        <v>36</v>
      </c>
      <c r="D97" s="7" t="s">
        <v>234</v>
      </c>
      <c r="E97" s="5" t="s">
        <v>16</v>
      </c>
      <c r="F97" s="78">
        <v>197</v>
      </c>
      <c r="G97" s="78">
        <v>149.28569999999999</v>
      </c>
      <c r="H97" s="19">
        <f t="shared" si="7"/>
        <v>29409.282899999998</v>
      </c>
      <c r="I97" s="19">
        <f t="shared" si="8"/>
        <v>32938.396848000004</v>
      </c>
      <c r="J97" s="81" t="s">
        <v>61</v>
      </c>
      <c r="K97" s="81" t="s">
        <v>17</v>
      </c>
      <c r="L97" s="81" t="s">
        <v>14</v>
      </c>
    </row>
    <row r="98" spans="1:12" ht="45" x14ac:dyDescent="0.25">
      <c r="A98" s="33">
        <v>42</v>
      </c>
      <c r="B98" s="6" t="s">
        <v>183</v>
      </c>
      <c r="C98" s="82" t="s">
        <v>36</v>
      </c>
      <c r="D98" s="6" t="s">
        <v>272</v>
      </c>
      <c r="E98" s="5" t="s">
        <v>16</v>
      </c>
      <c r="F98" s="78">
        <v>39</v>
      </c>
      <c r="G98" s="78">
        <v>7687.69</v>
      </c>
      <c r="H98" s="19">
        <f t="shared" si="7"/>
        <v>299819.90999999997</v>
      </c>
      <c r="I98" s="19">
        <f t="shared" si="8"/>
        <v>335798.29920000001</v>
      </c>
      <c r="J98" s="81" t="s">
        <v>255</v>
      </c>
      <c r="K98" s="81" t="s">
        <v>17</v>
      </c>
      <c r="L98" s="81" t="s">
        <v>14</v>
      </c>
    </row>
    <row r="99" spans="1:12" ht="45" x14ac:dyDescent="0.25">
      <c r="A99" s="33">
        <v>43</v>
      </c>
      <c r="B99" s="6" t="s">
        <v>184</v>
      </c>
      <c r="C99" s="82" t="s">
        <v>36</v>
      </c>
      <c r="D99" s="6" t="s">
        <v>235</v>
      </c>
      <c r="E99" s="5" t="s">
        <v>16</v>
      </c>
      <c r="F99" s="78">
        <v>197</v>
      </c>
      <c r="G99" s="78">
        <v>392.8571</v>
      </c>
      <c r="H99" s="19">
        <f t="shared" si="7"/>
        <v>77392.848700000002</v>
      </c>
      <c r="I99" s="19">
        <f t="shared" si="8"/>
        <v>86679.990544000015</v>
      </c>
      <c r="J99" s="81" t="s">
        <v>61</v>
      </c>
      <c r="K99" s="81" t="s">
        <v>17</v>
      </c>
      <c r="L99" s="81" t="s">
        <v>14</v>
      </c>
    </row>
    <row r="100" spans="1:12" ht="60" customHeight="1" x14ac:dyDescent="0.25">
      <c r="A100" s="33">
        <v>44</v>
      </c>
      <c r="B100" s="6" t="s">
        <v>185</v>
      </c>
      <c r="C100" s="82" t="s">
        <v>36</v>
      </c>
      <c r="D100" s="6" t="s">
        <v>273</v>
      </c>
      <c r="E100" s="5" t="s">
        <v>16</v>
      </c>
      <c r="F100" s="78">
        <v>120</v>
      </c>
      <c r="G100" s="78">
        <v>385.98</v>
      </c>
      <c r="H100" s="19">
        <f t="shared" si="7"/>
        <v>46317.600000000006</v>
      </c>
      <c r="I100" s="19">
        <f t="shared" si="8"/>
        <v>51875.712000000014</v>
      </c>
      <c r="J100" s="81" t="s">
        <v>61</v>
      </c>
      <c r="K100" s="81" t="s">
        <v>17</v>
      </c>
      <c r="L100" s="81" t="s">
        <v>14</v>
      </c>
    </row>
    <row r="101" spans="1:12" ht="45" x14ac:dyDescent="0.25">
      <c r="A101" s="33">
        <v>45</v>
      </c>
      <c r="B101" s="6" t="s">
        <v>186</v>
      </c>
      <c r="C101" s="82" t="s">
        <v>36</v>
      </c>
      <c r="D101" s="6" t="s">
        <v>256</v>
      </c>
      <c r="E101" s="5" t="s">
        <v>16</v>
      </c>
      <c r="F101" s="78">
        <v>197</v>
      </c>
      <c r="G101" s="78">
        <v>649</v>
      </c>
      <c r="H101" s="19">
        <f t="shared" si="7"/>
        <v>127853</v>
      </c>
      <c r="I101" s="19">
        <f t="shared" si="8"/>
        <v>143195.36000000002</v>
      </c>
      <c r="J101" s="81" t="s">
        <v>61</v>
      </c>
      <c r="K101" s="81" t="s">
        <v>17</v>
      </c>
      <c r="L101" s="81" t="s">
        <v>14</v>
      </c>
    </row>
    <row r="102" spans="1:12" ht="66.75" customHeight="1" x14ac:dyDescent="0.25">
      <c r="A102" s="33">
        <v>46</v>
      </c>
      <c r="B102" s="6" t="s">
        <v>187</v>
      </c>
      <c r="C102" s="82" t="s">
        <v>36</v>
      </c>
      <c r="D102" s="6" t="s">
        <v>236</v>
      </c>
      <c r="E102" s="5" t="s">
        <v>16</v>
      </c>
      <c r="F102" s="78">
        <v>66</v>
      </c>
      <c r="G102" s="78">
        <v>195.44</v>
      </c>
      <c r="H102" s="19">
        <f t="shared" si="7"/>
        <v>12899.039999999999</v>
      </c>
      <c r="I102" s="19">
        <f t="shared" si="8"/>
        <v>14446.924800000001</v>
      </c>
      <c r="J102" s="81" t="s">
        <v>61</v>
      </c>
      <c r="K102" s="81" t="s">
        <v>17</v>
      </c>
      <c r="L102" s="81" t="s">
        <v>14</v>
      </c>
    </row>
    <row r="103" spans="1:12" ht="99.75" customHeight="1" x14ac:dyDescent="0.25">
      <c r="A103" s="33">
        <v>47</v>
      </c>
      <c r="B103" s="6" t="s">
        <v>188</v>
      </c>
      <c r="C103" s="82" t="s">
        <v>36</v>
      </c>
      <c r="D103" s="6" t="s">
        <v>274</v>
      </c>
      <c r="E103" s="5" t="s">
        <v>16</v>
      </c>
      <c r="F103" s="78">
        <v>788</v>
      </c>
      <c r="G103" s="78">
        <v>50.089300000000001</v>
      </c>
      <c r="H103" s="19">
        <f t="shared" si="7"/>
        <v>39470.368399999999</v>
      </c>
      <c r="I103" s="19">
        <f t="shared" si="8"/>
        <v>44206.812608</v>
      </c>
      <c r="J103" s="81" t="s">
        <v>61</v>
      </c>
      <c r="K103" s="81" t="s">
        <v>17</v>
      </c>
      <c r="L103" s="81" t="s">
        <v>14</v>
      </c>
    </row>
    <row r="104" spans="1:12" ht="58.5" customHeight="1" x14ac:dyDescent="0.25">
      <c r="A104" s="33">
        <v>48</v>
      </c>
      <c r="B104" s="6" t="s">
        <v>189</v>
      </c>
      <c r="C104" s="82" t="s">
        <v>36</v>
      </c>
      <c r="D104" s="6" t="s">
        <v>237</v>
      </c>
      <c r="E104" s="5" t="s">
        <v>252</v>
      </c>
      <c r="F104" s="78">
        <v>197</v>
      </c>
      <c r="G104" s="78">
        <v>180.71430000000001</v>
      </c>
      <c r="H104" s="19">
        <f t="shared" si="7"/>
        <v>35600.717100000002</v>
      </c>
      <c r="I104" s="19">
        <f t="shared" si="8"/>
        <v>39872.803152000008</v>
      </c>
      <c r="J104" s="81" t="s">
        <v>61</v>
      </c>
      <c r="K104" s="81" t="s">
        <v>17</v>
      </c>
      <c r="L104" s="81" t="s">
        <v>14</v>
      </c>
    </row>
    <row r="105" spans="1:12" ht="58.5" customHeight="1" x14ac:dyDescent="0.25">
      <c r="A105" s="33">
        <v>49</v>
      </c>
      <c r="B105" s="6" t="s">
        <v>190</v>
      </c>
      <c r="C105" s="82" t="s">
        <v>36</v>
      </c>
      <c r="D105" s="6" t="s">
        <v>275</v>
      </c>
      <c r="E105" s="5" t="s">
        <v>16</v>
      </c>
      <c r="F105" s="78">
        <v>197</v>
      </c>
      <c r="G105" s="78">
        <v>51.07</v>
      </c>
      <c r="H105" s="19">
        <f t="shared" si="7"/>
        <v>10060.790000000001</v>
      </c>
      <c r="I105" s="19">
        <f t="shared" si="8"/>
        <v>11268.084800000002</v>
      </c>
      <c r="J105" s="81" t="s">
        <v>61</v>
      </c>
      <c r="K105" s="81" t="s">
        <v>17</v>
      </c>
      <c r="L105" s="81" t="s">
        <v>14</v>
      </c>
    </row>
    <row r="106" spans="1:12" ht="70.5" customHeight="1" x14ac:dyDescent="0.25">
      <c r="A106" s="33">
        <v>50</v>
      </c>
      <c r="B106" s="6" t="s">
        <v>191</v>
      </c>
      <c r="C106" s="82" t="s">
        <v>36</v>
      </c>
      <c r="D106" s="6" t="s">
        <v>238</v>
      </c>
      <c r="E106" s="5" t="s">
        <v>16</v>
      </c>
      <c r="F106" s="78">
        <v>49</v>
      </c>
      <c r="G106" s="78">
        <v>239.88</v>
      </c>
      <c r="H106" s="19">
        <f t="shared" si="7"/>
        <v>11754.119999999999</v>
      </c>
      <c r="I106" s="19">
        <f t="shared" si="8"/>
        <v>13164.6144</v>
      </c>
      <c r="J106" s="81" t="s">
        <v>61</v>
      </c>
      <c r="K106" s="81" t="s">
        <v>17</v>
      </c>
      <c r="L106" s="81" t="s">
        <v>14</v>
      </c>
    </row>
    <row r="107" spans="1:12" ht="70.5" customHeight="1" x14ac:dyDescent="0.25">
      <c r="A107" s="33">
        <v>51</v>
      </c>
      <c r="B107" s="6" t="s">
        <v>192</v>
      </c>
      <c r="C107" s="82" t="s">
        <v>36</v>
      </c>
      <c r="D107" s="6" t="s">
        <v>239</v>
      </c>
      <c r="E107" s="5" t="s">
        <v>16</v>
      </c>
      <c r="F107" s="78">
        <v>49</v>
      </c>
      <c r="G107" s="78">
        <v>207.3</v>
      </c>
      <c r="H107" s="19">
        <f t="shared" si="7"/>
        <v>10157.700000000001</v>
      </c>
      <c r="I107" s="19">
        <f t="shared" si="8"/>
        <v>11376.624000000002</v>
      </c>
      <c r="J107" s="81" t="s">
        <v>61</v>
      </c>
      <c r="K107" s="81" t="s">
        <v>17</v>
      </c>
      <c r="L107" s="81" t="s">
        <v>14</v>
      </c>
    </row>
    <row r="108" spans="1:12" ht="53.25" customHeight="1" x14ac:dyDescent="0.25">
      <c r="A108" s="33">
        <v>52</v>
      </c>
      <c r="B108" s="6" t="s">
        <v>193</v>
      </c>
      <c r="C108" s="82" t="s">
        <v>36</v>
      </c>
      <c r="D108" s="6" t="s">
        <v>240</v>
      </c>
      <c r="E108" s="5" t="s">
        <v>253</v>
      </c>
      <c r="F108" s="78">
        <v>788</v>
      </c>
      <c r="G108" s="78">
        <v>58.928600000000003</v>
      </c>
      <c r="H108" s="19">
        <f t="shared" si="7"/>
        <v>46435.736799999999</v>
      </c>
      <c r="I108" s="19">
        <f t="shared" si="8"/>
        <v>52008.025216000002</v>
      </c>
      <c r="J108" s="81" t="s">
        <v>61</v>
      </c>
      <c r="K108" s="81" t="s">
        <v>17</v>
      </c>
      <c r="L108" s="81" t="s">
        <v>14</v>
      </c>
    </row>
    <row r="109" spans="1:12" ht="45" x14ac:dyDescent="0.25">
      <c r="A109" s="33">
        <v>53</v>
      </c>
      <c r="B109" s="6" t="s">
        <v>194</v>
      </c>
      <c r="C109" s="82" t="s">
        <v>36</v>
      </c>
      <c r="D109" s="6" t="s">
        <v>241</v>
      </c>
      <c r="E109" s="5" t="s">
        <v>253</v>
      </c>
      <c r="F109" s="78">
        <v>790</v>
      </c>
      <c r="G109" s="78">
        <v>31.428599999999999</v>
      </c>
      <c r="H109" s="19">
        <f t="shared" si="7"/>
        <v>24828.594000000001</v>
      </c>
      <c r="I109" s="19">
        <f t="shared" si="8"/>
        <v>27808.025280000005</v>
      </c>
      <c r="J109" s="81" t="s">
        <v>61</v>
      </c>
      <c r="K109" s="81" t="s">
        <v>17</v>
      </c>
      <c r="L109" s="81" t="s">
        <v>14</v>
      </c>
    </row>
    <row r="110" spans="1:12" ht="71.25" customHeight="1" x14ac:dyDescent="0.25">
      <c r="A110" s="33">
        <v>54</v>
      </c>
      <c r="B110" s="6" t="s">
        <v>195</v>
      </c>
      <c r="C110" s="82" t="s">
        <v>36</v>
      </c>
      <c r="D110" s="7" t="s">
        <v>276</v>
      </c>
      <c r="E110" s="5" t="s">
        <v>16</v>
      </c>
      <c r="F110" s="78">
        <v>985</v>
      </c>
      <c r="G110" s="78">
        <v>39.285699999999999</v>
      </c>
      <c r="H110" s="19">
        <f t="shared" si="7"/>
        <v>38696.414499999999</v>
      </c>
      <c r="I110" s="19">
        <f t="shared" si="8"/>
        <v>43339.984240000005</v>
      </c>
      <c r="J110" s="81" t="s">
        <v>61</v>
      </c>
      <c r="K110" s="81" t="s">
        <v>17</v>
      </c>
      <c r="L110" s="81" t="s">
        <v>14</v>
      </c>
    </row>
    <row r="111" spans="1:12" ht="45" x14ac:dyDescent="0.25">
      <c r="A111" s="33">
        <v>55</v>
      </c>
      <c r="B111" s="6" t="s">
        <v>196</v>
      </c>
      <c r="C111" s="82" t="s">
        <v>36</v>
      </c>
      <c r="D111" s="6" t="s">
        <v>242</v>
      </c>
      <c r="E111" s="5" t="s">
        <v>16</v>
      </c>
      <c r="F111" s="78">
        <v>90</v>
      </c>
      <c r="G111" s="78">
        <v>170.5</v>
      </c>
      <c r="H111" s="19">
        <f t="shared" si="7"/>
        <v>15345</v>
      </c>
      <c r="I111" s="19">
        <f t="shared" si="8"/>
        <v>17186.400000000001</v>
      </c>
      <c r="J111" s="81" t="s">
        <v>61</v>
      </c>
      <c r="K111" s="81" t="s">
        <v>17</v>
      </c>
      <c r="L111" s="81" t="s">
        <v>14</v>
      </c>
    </row>
    <row r="112" spans="1:12" ht="45" x14ac:dyDescent="0.25">
      <c r="A112" s="33">
        <v>56</v>
      </c>
      <c r="B112" s="6" t="s">
        <v>197</v>
      </c>
      <c r="C112" s="82" t="s">
        <v>36</v>
      </c>
      <c r="D112" s="6" t="s">
        <v>243</v>
      </c>
      <c r="E112" s="5" t="s">
        <v>16</v>
      </c>
      <c r="F112" s="10">
        <v>90</v>
      </c>
      <c r="G112" s="78">
        <v>110</v>
      </c>
      <c r="H112" s="19">
        <f t="shared" si="7"/>
        <v>9900</v>
      </c>
      <c r="I112" s="19">
        <f t="shared" si="8"/>
        <v>11088.000000000002</v>
      </c>
      <c r="J112" s="81" t="s">
        <v>61</v>
      </c>
      <c r="K112" s="81" t="s">
        <v>17</v>
      </c>
      <c r="L112" s="81" t="s">
        <v>14</v>
      </c>
    </row>
    <row r="113" spans="1:12" ht="49.5" customHeight="1" x14ac:dyDescent="0.25">
      <c r="A113" s="33">
        <v>57</v>
      </c>
      <c r="B113" s="6" t="s">
        <v>198</v>
      </c>
      <c r="C113" s="82" t="s">
        <v>36</v>
      </c>
      <c r="D113" s="6" t="s">
        <v>244</v>
      </c>
      <c r="E113" s="5" t="s">
        <v>254</v>
      </c>
      <c r="F113" s="10">
        <v>1576</v>
      </c>
      <c r="G113" s="78">
        <v>49.107100000000003</v>
      </c>
      <c r="H113" s="19">
        <f t="shared" si="7"/>
        <v>77392.789600000004</v>
      </c>
      <c r="I113" s="19">
        <f t="shared" si="8"/>
        <v>86679.924352000016</v>
      </c>
      <c r="J113" s="81" t="s">
        <v>61</v>
      </c>
      <c r="K113" s="81" t="s">
        <v>17</v>
      </c>
      <c r="L113" s="81" t="s">
        <v>14</v>
      </c>
    </row>
    <row r="114" spans="1:12" ht="45" x14ac:dyDescent="0.25">
      <c r="A114" s="33">
        <v>58</v>
      </c>
      <c r="B114" s="6" t="s">
        <v>199</v>
      </c>
      <c r="C114" s="82" t="s">
        <v>36</v>
      </c>
      <c r="D114" s="6" t="s">
        <v>245</v>
      </c>
      <c r="E114" s="5" t="s">
        <v>254</v>
      </c>
      <c r="F114" s="78">
        <v>394</v>
      </c>
      <c r="G114" s="78">
        <v>84.464299999999994</v>
      </c>
      <c r="H114" s="19">
        <f t="shared" si="7"/>
        <v>33278.934199999996</v>
      </c>
      <c r="I114" s="19">
        <f t="shared" si="8"/>
        <v>37272.406303999996</v>
      </c>
      <c r="J114" s="81" t="s">
        <v>61</v>
      </c>
      <c r="K114" s="81" t="s">
        <v>17</v>
      </c>
      <c r="L114" s="81" t="s">
        <v>14</v>
      </c>
    </row>
    <row r="115" spans="1:12" ht="51.75" customHeight="1" x14ac:dyDescent="0.25">
      <c r="A115" s="33">
        <v>59</v>
      </c>
      <c r="B115" s="6" t="s">
        <v>200</v>
      </c>
      <c r="C115" s="82" t="s">
        <v>36</v>
      </c>
      <c r="D115" s="6" t="s">
        <v>246</v>
      </c>
      <c r="E115" s="5" t="s">
        <v>252</v>
      </c>
      <c r="F115" s="78">
        <v>788</v>
      </c>
      <c r="G115" s="78">
        <v>242</v>
      </c>
      <c r="H115" s="19">
        <f t="shared" si="7"/>
        <v>190696</v>
      </c>
      <c r="I115" s="19">
        <f t="shared" si="8"/>
        <v>213579.52000000002</v>
      </c>
      <c r="J115" s="81" t="s">
        <v>61</v>
      </c>
      <c r="K115" s="81" t="s">
        <v>17</v>
      </c>
      <c r="L115" s="81" t="s">
        <v>14</v>
      </c>
    </row>
    <row r="116" spans="1:12" ht="66.75" customHeight="1" x14ac:dyDescent="0.25">
      <c r="A116" s="33">
        <v>60</v>
      </c>
      <c r="B116" s="6" t="s">
        <v>201</v>
      </c>
      <c r="C116" s="82" t="s">
        <v>36</v>
      </c>
      <c r="D116" s="6" t="s">
        <v>277</v>
      </c>
      <c r="E116" s="5" t="s">
        <v>252</v>
      </c>
      <c r="F116" s="78">
        <v>788</v>
      </c>
      <c r="G116" s="78">
        <v>242</v>
      </c>
      <c r="H116" s="19">
        <f t="shared" si="7"/>
        <v>190696</v>
      </c>
      <c r="I116" s="19">
        <f t="shared" si="8"/>
        <v>213579.52000000002</v>
      </c>
      <c r="J116" s="81" t="s">
        <v>61</v>
      </c>
      <c r="K116" s="81" t="s">
        <v>17</v>
      </c>
      <c r="L116" s="81" t="s">
        <v>14</v>
      </c>
    </row>
    <row r="117" spans="1:12" ht="108.75" customHeight="1" x14ac:dyDescent="0.25">
      <c r="A117" s="33">
        <v>61</v>
      </c>
      <c r="B117" s="6" t="s">
        <v>202</v>
      </c>
      <c r="C117" s="82" t="s">
        <v>36</v>
      </c>
      <c r="D117" s="6" t="s">
        <v>278</v>
      </c>
      <c r="E117" s="5" t="s">
        <v>16</v>
      </c>
      <c r="F117" s="78">
        <v>591</v>
      </c>
      <c r="G117" s="78">
        <v>39.285699999999999</v>
      </c>
      <c r="H117" s="19">
        <f t="shared" si="7"/>
        <v>23217.848699999999</v>
      </c>
      <c r="I117" s="19">
        <f t="shared" si="8"/>
        <v>26003.990544</v>
      </c>
      <c r="J117" s="81" t="s">
        <v>61</v>
      </c>
      <c r="K117" s="81" t="s">
        <v>17</v>
      </c>
      <c r="L117" s="81" t="s">
        <v>14</v>
      </c>
    </row>
    <row r="118" spans="1:12" ht="64.5" customHeight="1" x14ac:dyDescent="0.25">
      <c r="A118" s="33">
        <v>62</v>
      </c>
      <c r="B118" s="6" t="s">
        <v>203</v>
      </c>
      <c r="C118" s="82" t="s">
        <v>36</v>
      </c>
      <c r="D118" s="6" t="s">
        <v>279</v>
      </c>
      <c r="E118" s="5" t="s">
        <v>16</v>
      </c>
      <c r="F118" s="10">
        <v>49</v>
      </c>
      <c r="G118" s="78">
        <v>5330.63</v>
      </c>
      <c r="H118" s="19">
        <f t="shared" si="7"/>
        <v>261200.87</v>
      </c>
      <c r="I118" s="19">
        <f t="shared" si="8"/>
        <v>292544.97440000001</v>
      </c>
      <c r="J118" s="81" t="s">
        <v>61</v>
      </c>
      <c r="K118" s="81" t="s">
        <v>17</v>
      </c>
      <c r="L118" s="81" t="s">
        <v>14</v>
      </c>
    </row>
    <row r="119" spans="1:12" ht="75" customHeight="1" x14ac:dyDescent="0.25">
      <c r="A119" s="33">
        <v>63</v>
      </c>
      <c r="B119" s="6" t="s">
        <v>204</v>
      </c>
      <c r="C119" s="82" t="s">
        <v>36</v>
      </c>
      <c r="D119" s="6" t="s">
        <v>247</v>
      </c>
      <c r="E119" s="5" t="s">
        <v>16</v>
      </c>
      <c r="F119" s="10">
        <v>1773</v>
      </c>
      <c r="G119" s="78">
        <v>16.696400000000001</v>
      </c>
      <c r="H119" s="19">
        <f t="shared" si="7"/>
        <v>29602.717200000003</v>
      </c>
      <c r="I119" s="19">
        <f t="shared" si="8"/>
        <v>33155.043264000007</v>
      </c>
      <c r="J119" s="81" t="s">
        <v>61</v>
      </c>
      <c r="K119" s="81" t="s">
        <v>17</v>
      </c>
      <c r="L119" s="81" t="s">
        <v>14</v>
      </c>
    </row>
    <row r="120" spans="1:12" ht="51.75" customHeight="1" x14ac:dyDescent="0.25">
      <c r="A120" s="33">
        <v>64</v>
      </c>
      <c r="B120" s="6" t="s">
        <v>205</v>
      </c>
      <c r="C120" s="82" t="s">
        <v>36</v>
      </c>
      <c r="D120" s="9" t="s">
        <v>248</v>
      </c>
      <c r="E120" s="5" t="s">
        <v>16</v>
      </c>
      <c r="F120" s="78">
        <v>394</v>
      </c>
      <c r="G120" s="78">
        <v>55</v>
      </c>
      <c r="H120" s="19">
        <f t="shared" si="7"/>
        <v>21670</v>
      </c>
      <c r="I120" s="19">
        <f t="shared" si="8"/>
        <v>24270.400000000001</v>
      </c>
      <c r="J120" s="81" t="s">
        <v>61</v>
      </c>
      <c r="K120" s="81" t="s">
        <v>17</v>
      </c>
      <c r="L120" s="81" t="s">
        <v>14</v>
      </c>
    </row>
    <row r="121" spans="1:12" ht="53.25" customHeight="1" x14ac:dyDescent="0.25">
      <c r="A121" s="33">
        <v>65</v>
      </c>
      <c r="B121" s="6" t="s">
        <v>206</v>
      </c>
      <c r="C121" s="82" t="s">
        <v>36</v>
      </c>
      <c r="D121" s="6" t="s">
        <v>249</v>
      </c>
      <c r="E121" s="5" t="s">
        <v>16</v>
      </c>
      <c r="F121" s="78">
        <v>99</v>
      </c>
      <c r="G121" s="78">
        <v>21</v>
      </c>
      <c r="H121" s="19">
        <f t="shared" ref="H121:H124" si="9">F121*G121</f>
        <v>2079</v>
      </c>
      <c r="I121" s="19">
        <f t="shared" si="8"/>
        <v>2328.48</v>
      </c>
      <c r="J121" s="81" t="s">
        <v>61</v>
      </c>
      <c r="K121" s="81" t="s">
        <v>17</v>
      </c>
      <c r="L121" s="81" t="s">
        <v>14</v>
      </c>
    </row>
    <row r="122" spans="1:12" ht="45" x14ac:dyDescent="0.25">
      <c r="A122" s="33">
        <v>66</v>
      </c>
      <c r="B122" s="6" t="s">
        <v>207</v>
      </c>
      <c r="C122" s="82" t="s">
        <v>36</v>
      </c>
      <c r="D122" s="6" t="s">
        <v>250</v>
      </c>
      <c r="E122" s="5" t="s">
        <v>16</v>
      </c>
      <c r="F122" s="78">
        <v>60</v>
      </c>
      <c r="G122" s="78">
        <v>83.48</v>
      </c>
      <c r="H122" s="19">
        <f t="shared" si="9"/>
        <v>5008.8</v>
      </c>
      <c r="I122" s="19">
        <f t="shared" ref="I122:I124" si="10">H122*1.12</f>
        <v>5609.8560000000007</v>
      </c>
      <c r="J122" s="81" t="s">
        <v>61</v>
      </c>
      <c r="K122" s="81" t="s">
        <v>17</v>
      </c>
      <c r="L122" s="81" t="s">
        <v>14</v>
      </c>
    </row>
    <row r="123" spans="1:12" ht="45" x14ac:dyDescent="0.25">
      <c r="A123" s="33">
        <v>67</v>
      </c>
      <c r="B123" s="6" t="s">
        <v>208</v>
      </c>
      <c r="C123" s="82" t="s">
        <v>36</v>
      </c>
      <c r="D123" s="6" t="s">
        <v>251</v>
      </c>
      <c r="E123" s="5" t="s">
        <v>252</v>
      </c>
      <c r="F123" s="78">
        <v>197</v>
      </c>
      <c r="G123" s="78">
        <v>533.30359999999996</v>
      </c>
      <c r="H123" s="19">
        <f t="shared" si="9"/>
        <v>105060.80919999999</v>
      </c>
      <c r="I123" s="19">
        <f t="shared" si="10"/>
        <v>117668.106304</v>
      </c>
      <c r="J123" s="81" t="s">
        <v>61</v>
      </c>
      <c r="K123" s="81" t="s">
        <v>17</v>
      </c>
      <c r="L123" s="81" t="s">
        <v>14</v>
      </c>
    </row>
    <row r="124" spans="1:12" ht="45" x14ac:dyDescent="0.25">
      <c r="A124" s="33">
        <v>68</v>
      </c>
      <c r="B124" s="6" t="s">
        <v>209</v>
      </c>
      <c r="C124" s="82" t="s">
        <v>36</v>
      </c>
      <c r="D124" s="6" t="s">
        <v>280</v>
      </c>
      <c r="E124" s="5" t="s">
        <v>252</v>
      </c>
      <c r="F124" s="78">
        <v>394</v>
      </c>
      <c r="G124" s="78">
        <v>222.2</v>
      </c>
      <c r="H124" s="19">
        <f t="shared" si="9"/>
        <v>87546.799999999988</v>
      </c>
      <c r="I124" s="19">
        <f t="shared" si="10"/>
        <v>98052.415999999997</v>
      </c>
      <c r="J124" s="81" t="s">
        <v>61</v>
      </c>
      <c r="K124" s="81" t="s">
        <v>17</v>
      </c>
      <c r="L124" s="81" t="s">
        <v>14</v>
      </c>
    </row>
    <row r="125" spans="1:12" ht="74.25" customHeight="1" x14ac:dyDescent="0.25">
      <c r="A125" s="33">
        <v>69</v>
      </c>
      <c r="B125" s="81" t="s">
        <v>22</v>
      </c>
      <c r="C125" s="82" t="s">
        <v>36</v>
      </c>
      <c r="D125" s="81" t="s">
        <v>131</v>
      </c>
      <c r="E125" s="84" t="s">
        <v>23</v>
      </c>
      <c r="F125" s="84">
        <v>2366</v>
      </c>
      <c r="G125" s="19">
        <v>446</v>
      </c>
      <c r="H125" s="19">
        <f t="shared" ref="H125:H130" si="11">F125*G125</f>
        <v>1055236</v>
      </c>
      <c r="I125" s="19">
        <f t="shared" ref="I125:I130" si="12">H125*1.12</f>
        <v>1181864.32</v>
      </c>
      <c r="J125" s="81" t="s">
        <v>61</v>
      </c>
      <c r="K125" s="81" t="s">
        <v>17</v>
      </c>
      <c r="L125" s="82" t="s">
        <v>14</v>
      </c>
    </row>
    <row r="126" spans="1:12" ht="83.25" customHeight="1" x14ac:dyDescent="0.25">
      <c r="A126" s="33">
        <v>70</v>
      </c>
      <c r="B126" s="81" t="s">
        <v>43</v>
      </c>
      <c r="C126" s="82" t="s">
        <v>36</v>
      </c>
      <c r="D126" s="81" t="s">
        <v>44</v>
      </c>
      <c r="E126" s="84" t="s">
        <v>16</v>
      </c>
      <c r="F126" s="84">
        <v>75</v>
      </c>
      <c r="G126" s="19">
        <v>2232</v>
      </c>
      <c r="H126" s="19">
        <f t="shared" si="11"/>
        <v>167400</v>
      </c>
      <c r="I126" s="19">
        <f t="shared" si="12"/>
        <v>187488.00000000003</v>
      </c>
      <c r="J126" s="81" t="s">
        <v>45</v>
      </c>
      <c r="K126" s="81" t="s">
        <v>17</v>
      </c>
      <c r="L126" s="82" t="s">
        <v>14</v>
      </c>
    </row>
    <row r="127" spans="1:12" ht="73.5" customHeight="1" x14ac:dyDescent="0.25">
      <c r="A127" s="33">
        <v>71</v>
      </c>
      <c r="B127" s="81" t="s">
        <v>51</v>
      </c>
      <c r="C127" s="82" t="s">
        <v>52</v>
      </c>
      <c r="D127" s="81" t="s">
        <v>53</v>
      </c>
      <c r="E127" s="84" t="s">
        <v>54</v>
      </c>
      <c r="F127" s="84">
        <v>1</v>
      </c>
      <c r="G127" s="19">
        <v>680750</v>
      </c>
      <c r="H127" s="19">
        <f t="shared" si="11"/>
        <v>680750</v>
      </c>
      <c r="I127" s="19">
        <f t="shared" si="12"/>
        <v>762440.00000000012</v>
      </c>
      <c r="J127" s="81" t="s">
        <v>62</v>
      </c>
      <c r="K127" s="81" t="s">
        <v>17</v>
      </c>
      <c r="L127" s="82" t="s">
        <v>14</v>
      </c>
    </row>
    <row r="128" spans="1:12" ht="128.25" customHeight="1" x14ac:dyDescent="0.25">
      <c r="A128" s="33">
        <v>72</v>
      </c>
      <c r="B128" s="81" t="s">
        <v>95</v>
      </c>
      <c r="C128" s="82" t="s">
        <v>96</v>
      </c>
      <c r="D128" s="81" t="s">
        <v>53</v>
      </c>
      <c r="E128" s="84" t="s">
        <v>54</v>
      </c>
      <c r="F128" s="84">
        <v>1</v>
      </c>
      <c r="G128" s="19">
        <v>16101000</v>
      </c>
      <c r="H128" s="19">
        <f t="shared" si="11"/>
        <v>16101000</v>
      </c>
      <c r="I128" s="19">
        <f t="shared" si="12"/>
        <v>18033120</v>
      </c>
      <c r="J128" s="81" t="s">
        <v>97</v>
      </c>
      <c r="K128" s="81" t="s">
        <v>17</v>
      </c>
      <c r="L128" s="82" t="s">
        <v>14</v>
      </c>
    </row>
    <row r="129" spans="1:12" ht="128.25" customHeight="1" x14ac:dyDescent="0.25">
      <c r="A129" s="33">
        <v>73</v>
      </c>
      <c r="B129" s="81" t="s">
        <v>100</v>
      </c>
      <c r="C129" s="82" t="s">
        <v>52</v>
      </c>
      <c r="D129" s="81" t="s">
        <v>122</v>
      </c>
      <c r="E129" s="84" t="s">
        <v>54</v>
      </c>
      <c r="F129" s="84">
        <v>1</v>
      </c>
      <c r="G129" s="19">
        <v>1203485.3600000001</v>
      </c>
      <c r="H129" s="19">
        <f t="shared" si="11"/>
        <v>1203485.3600000001</v>
      </c>
      <c r="I129" s="19">
        <f t="shared" si="12"/>
        <v>1347903.6032000002</v>
      </c>
      <c r="J129" s="81" t="s">
        <v>97</v>
      </c>
      <c r="K129" s="81" t="s">
        <v>17</v>
      </c>
      <c r="L129" s="82" t="s">
        <v>14</v>
      </c>
    </row>
    <row r="130" spans="1:12" ht="128.25" customHeight="1" x14ac:dyDescent="0.25">
      <c r="A130" s="33">
        <v>74</v>
      </c>
      <c r="B130" s="81" t="s">
        <v>141</v>
      </c>
      <c r="C130" s="82" t="s">
        <v>52</v>
      </c>
      <c r="D130" s="81" t="s">
        <v>142</v>
      </c>
      <c r="E130" s="84" t="s">
        <v>54</v>
      </c>
      <c r="F130" s="84">
        <v>1</v>
      </c>
      <c r="G130" s="19">
        <v>752299.11</v>
      </c>
      <c r="H130" s="19">
        <f t="shared" si="11"/>
        <v>752299.11</v>
      </c>
      <c r="I130" s="19">
        <f t="shared" si="12"/>
        <v>842575.00320000004</v>
      </c>
      <c r="J130" s="81" t="s">
        <v>97</v>
      </c>
      <c r="K130" s="81" t="s">
        <v>17</v>
      </c>
      <c r="L130" s="82" t="s">
        <v>14</v>
      </c>
    </row>
    <row r="131" spans="1:12" ht="128.25" customHeight="1" x14ac:dyDescent="0.25">
      <c r="A131" s="84">
        <v>75</v>
      </c>
      <c r="B131" s="81" t="s">
        <v>132</v>
      </c>
      <c r="C131" s="82" t="s">
        <v>52</v>
      </c>
      <c r="D131" s="81" t="s">
        <v>133</v>
      </c>
      <c r="E131" s="84" t="s">
        <v>54</v>
      </c>
      <c r="F131" s="84">
        <v>1</v>
      </c>
      <c r="G131" s="19">
        <v>80965617.569999993</v>
      </c>
      <c r="H131" s="19">
        <f>F131*G131</f>
        <v>80965617.569999993</v>
      </c>
      <c r="I131" s="19">
        <f t="shared" ref="I131:I148" si="13">H131*1.12</f>
        <v>90681491.678399995</v>
      </c>
      <c r="J131" s="91" t="s">
        <v>73</v>
      </c>
      <c r="K131" s="81" t="s">
        <v>17</v>
      </c>
      <c r="L131" s="82" t="s">
        <v>14</v>
      </c>
    </row>
    <row r="132" spans="1:12" ht="128.25" customHeight="1" x14ac:dyDescent="0.25">
      <c r="A132" s="33">
        <v>76</v>
      </c>
      <c r="B132" s="81" t="s">
        <v>135</v>
      </c>
      <c r="C132" s="82" t="s">
        <v>52</v>
      </c>
      <c r="D132" s="81" t="s">
        <v>136</v>
      </c>
      <c r="E132" s="84" t="s">
        <v>54</v>
      </c>
      <c r="F132" s="84">
        <v>1</v>
      </c>
      <c r="G132" s="19">
        <v>1164085</v>
      </c>
      <c r="H132" s="19">
        <f t="shared" ref="H132:H141" si="14">F132*G132</f>
        <v>1164085</v>
      </c>
      <c r="I132" s="19">
        <f t="shared" si="13"/>
        <v>1303775.2000000002</v>
      </c>
      <c r="J132" s="81" t="s">
        <v>84</v>
      </c>
      <c r="K132" s="81" t="s">
        <v>17</v>
      </c>
      <c r="L132" s="82" t="s">
        <v>14</v>
      </c>
    </row>
    <row r="133" spans="1:12" ht="133.5" customHeight="1" x14ac:dyDescent="0.25">
      <c r="A133" s="84">
        <v>77</v>
      </c>
      <c r="B133" s="81" t="s">
        <v>282</v>
      </c>
      <c r="C133" s="82" t="s">
        <v>52</v>
      </c>
      <c r="D133" s="35" t="s">
        <v>290</v>
      </c>
      <c r="E133" s="84" t="s">
        <v>54</v>
      </c>
      <c r="F133" s="84">
        <v>1</v>
      </c>
      <c r="G133" s="36">
        <v>5459432</v>
      </c>
      <c r="H133" s="19">
        <f t="shared" si="14"/>
        <v>5459432</v>
      </c>
      <c r="I133" s="19">
        <f t="shared" si="13"/>
        <v>6114563.8400000008</v>
      </c>
      <c r="J133" s="81" t="s">
        <v>294</v>
      </c>
      <c r="K133" s="81" t="s">
        <v>17</v>
      </c>
      <c r="L133" s="82" t="s">
        <v>14</v>
      </c>
    </row>
    <row r="134" spans="1:12" ht="113.25" customHeight="1" x14ac:dyDescent="0.25">
      <c r="A134" s="84">
        <v>78</v>
      </c>
      <c r="B134" s="81" t="s">
        <v>283</v>
      </c>
      <c r="C134" s="82" t="s">
        <v>52</v>
      </c>
      <c r="D134" s="35" t="s">
        <v>291</v>
      </c>
      <c r="E134" s="84" t="s">
        <v>54</v>
      </c>
      <c r="F134" s="84">
        <v>1</v>
      </c>
      <c r="G134" s="36">
        <v>4268351</v>
      </c>
      <c r="H134" s="19">
        <f t="shared" si="14"/>
        <v>4268351</v>
      </c>
      <c r="I134" s="19">
        <f t="shared" si="13"/>
        <v>4780553.12</v>
      </c>
      <c r="J134" s="81" t="s">
        <v>84</v>
      </c>
      <c r="K134" s="81" t="s">
        <v>17</v>
      </c>
      <c r="L134" s="82" t="s">
        <v>14</v>
      </c>
    </row>
    <row r="135" spans="1:12" ht="189" customHeight="1" x14ac:dyDescent="0.25">
      <c r="A135" s="84">
        <v>79</v>
      </c>
      <c r="B135" s="81" t="s">
        <v>295</v>
      </c>
      <c r="C135" s="82" t="s">
        <v>52</v>
      </c>
      <c r="D135" s="81" t="s">
        <v>293</v>
      </c>
      <c r="E135" s="84" t="s">
        <v>54</v>
      </c>
      <c r="F135" s="84">
        <v>1</v>
      </c>
      <c r="G135" s="19">
        <v>3941428</v>
      </c>
      <c r="H135" s="19">
        <f t="shared" si="14"/>
        <v>3941428</v>
      </c>
      <c r="I135" s="19">
        <f t="shared" si="13"/>
        <v>4414399.3600000003</v>
      </c>
      <c r="J135" s="81" t="s">
        <v>294</v>
      </c>
      <c r="K135" s="81" t="s">
        <v>17</v>
      </c>
      <c r="L135" s="82" t="s">
        <v>14</v>
      </c>
    </row>
    <row r="136" spans="1:12" ht="149.25" customHeight="1" x14ac:dyDescent="0.25">
      <c r="A136" s="72">
        <v>80</v>
      </c>
      <c r="B136" s="81" t="s">
        <v>303</v>
      </c>
      <c r="C136" s="82" t="s">
        <v>52</v>
      </c>
      <c r="D136" s="81" t="s">
        <v>142</v>
      </c>
      <c r="E136" s="84" t="s">
        <v>54</v>
      </c>
      <c r="F136" s="84">
        <v>1</v>
      </c>
      <c r="G136" s="19">
        <v>902767.86</v>
      </c>
      <c r="H136" s="19">
        <f t="shared" si="14"/>
        <v>902767.86</v>
      </c>
      <c r="I136" s="19">
        <f t="shared" si="13"/>
        <v>1011100.0032</v>
      </c>
      <c r="J136" s="81" t="s">
        <v>62</v>
      </c>
      <c r="K136" s="81" t="s">
        <v>17</v>
      </c>
      <c r="L136" s="82" t="s">
        <v>14</v>
      </c>
    </row>
    <row r="137" spans="1:12" ht="149.25" customHeight="1" x14ac:dyDescent="0.25">
      <c r="A137" s="72">
        <v>81</v>
      </c>
      <c r="B137" s="81" t="s">
        <v>304</v>
      </c>
      <c r="C137" s="82" t="s">
        <v>52</v>
      </c>
      <c r="D137" s="81" t="s">
        <v>142</v>
      </c>
      <c r="E137" s="84" t="s">
        <v>54</v>
      </c>
      <c r="F137" s="84">
        <v>1</v>
      </c>
      <c r="G137" s="19">
        <v>107250</v>
      </c>
      <c r="H137" s="19">
        <f t="shared" si="14"/>
        <v>107250</v>
      </c>
      <c r="I137" s="19">
        <f t="shared" si="13"/>
        <v>120120.00000000001</v>
      </c>
      <c r="J137" s="81" t="s">
        <v>97</v>
      </c>
      <c r="K137" s="81" t="s">
        <v>17</v>
      </c>
      <c r="L137" s="82" t="s">
        <v>14</v>
      </c>
    </row>
    <row r="138" spans="1:12" ht="149.25" customHeight="1" x14ac:dyDescent="0.25">
      <c r="A138" s="72">
        <v>82</v>
      </c>
      <c r="B138" s="81" t="s">
        <v>305</v>
      </c>
      <c r="C138" s="82" t="s">
        <v>96</v>
      </c>
      <c r="D138" s="81" t="s">
        <v>306</v>
      </c>
      <c r="E138" s="84" t="s">
        <v>54</v>
      </c>
      <c r="F138" s="84">
        <v>1</v>
      </c>
      <c r="G138" s="19">
        <v>12584500</v>
      </c>
      <c r="H138" s="19">
        <f t="shared" si="14"/>
        <v>12584500</v>
      </c>
      <c r="I138" s="19">
        <f t="shared" si="13"/>
        <v>14094640.000000002</v>
      </c>
      <c r="J138" s="81" t="s">
        <v>307</v>
      </c>
      <c r="K138" s="81" t="s">
        <v>326</v>
      </c>
      <c r="L138" s="82" t="s">
        <v>14</v>
      </c>
    </row>
    <row r="139" spans="1:12" ht="149.25" customHeight="1" x14ac:dyDescent="0.25">
      <c r="A139" s="84">
        <v>83</v>
      </c>
      <c r="B139" s="81" t="s">
        <v>316</v>
      </c>
      <c r="C139" s="82" t="s">
        <v>52</v>
      </c>
      <c r="D139" s="81" t="s">
        <v>317</v>
      </c>
      <c r="E139" s="84" t="s">
        <v>54</v>
      </c>
      <c r="F139" s="84">
        <v>1</v>
      </c>
      <c r="G139" s="19">
        <v>2836621</v>
      </c>
      <c r="H139" s="19">
        <f t="shared" si="14"/>
        <v>2836621</v>
      </c>
      <c r="I139" s="19">
        <f t="shared" si="13"/>
        <v>3177015.5200000005</v>
      </c>
      <c r="J139" s="81" t="s">
        <v>294</v>
      </c>
      <c r="K139" s="81" t="s">
        <v>17</v>
      </c>
      <c r="L139" s="82" t="s">
        <v>14</v>
      </c>
    </row>
    <row r="140" spans="1:12" ht="149.25" customHeight="1" x14ac:dyDescent="0.25">
      <c r="A140" s="72">
        <v>84</v>
      </c>
      <c r="B140" s="81" t="s">
        <v>345</v>
      </c>
      <c r="C140" s="81" t="s">
        <v>52</v>
      </c>
      <c r="D140" s="81" t="s">
        <v>347</v>
      </c>
      <c r="E140" s="81" t="s">
        <v>11</v>
      </c>
      <c r="F140" s="84">
        <v>1</v>
      </c>
      <c r="G140" s="19">
        <v>3724136.61</v>
      </c>
      <c r="H140" s="19">
        <f t="shared" si="14"/>
        <v>3724136.61</v>
      </c>
      <c r="I140" s="19">
        <f t="shared" si="13"/>
        <v>4171033.0032000002</v>
      </c>
      <c r="J140" s="78" t="s">
        <v>294</v>
      </c>
      <c r="K140" s="81" t="s">
        <v>17</v>
      </c>
      <c r="L140" s="82" t="s">
        <v>14</v>
      </c>
    </row>
    <row r="141" spans="1:12" ht="149.25" customHeight="1" x14ac:dyDescent="0.25">
      <c r="A141" s="72">
        <v>85</v>
      </c>
      <c r="B141" s="81" t="s">
        <v>346</v>
      </c>
      <c r="C141" s="81" t="s">
        <v>52</v>
      </c>
      <c r="D141" s="81" t="s">
        <v>348</v>
      </c>
      <c r="E141" s="81" t="s">
        <v>11</v>
      </c>
      <c r="F141" s="84">
        <v>1</v>
      </c>
      <c r="G141" s="19">
        <v>287299.11</v>
      </c>
      <c r="H141" s="19">
        <f t="shared" si="14"/>
        <v>287299.11</v>
      </c>
      <c r="I141" s="19">
        <f t="shared" si="13"/>
        <v>321775.00320000004</v>
      </c>
      <c r="J141" s="78" t="s">
        <v>84</v>
      </c>
      <c r="K141" s="81" t="s">
        <v>17</v>
      </c>
      <c r="L141" s="82" t="s">
        <v>14</v>
      </c>
    </row>
    <row r="142" spans="1:12" ht="149.25" customHeight="1" x14ac:dyDescent="0.25">
      <c r="A142" s="72">
        <v>86</v>
      </c>
      <c r="B142" s="81" t="s">
        <v>331</v>
      </c>
      <c r="C142" s="81" t="s">
        <v>52</v>
      </c>
      <c r="D142" s="81" t="s">
        <v>142</v>
      </c>
      <c r="E142" s="81" t="s">
        <v>11</v>
      </c>
      <c r="F142" s="84">
        <v>1</v>
      </c>
      <c r="G142" s="78">
        <v>109795</v>
      </c>
      <c r="H142" s="78">
        <f>F142*G142</f>
        <v>109795</v>
      </c>
      <c r="I142" s="19">
        <f t="shared" si="13"/>
        <v>122970.40000000001</v>
      </c>
      <c r="J142" s="78" t="s">
        <v>97</v>
      </c>
      <c r="K142" s="81" t="s">
        <v>17</v>
      </c>
      <c r="L142" s="82" t="s">
        <v>14</v>
      </c>
    </row>
    <row r="143" spans="1:12" ht="149.25" customHeight="1" x14ac:dyDescent="0.25">
      <c r="A143" s="84">
        <v>87</v>
      </c>
      <c r="B143" s="81" t="s">
        <v>332</v>
      </c>
      <c r="C143" s="81" t="s">
        <v>52</v>
      </c>
      <c r="D143" s="81" t="s">
        <v>333</v>
      </c>
      <c r="E143" s="81" t="s">
        <v>11</v>
      </c>
      <c r="F143" s="84">
        <v>1</v>
      </c>
      <c r="G143" s="78">
        <v>3579438</v>
      </c>
      <c r="H143" s="78">
        <f>F143*G143</f>
        <v>3579438</v>
      </c>
      <c r="I143" s="19">
        <f t="shared" si="13"/>
        <v>4008970.5600000005</v>
      </c>
      <c r="J143" s="78" t="s">
        <v>97</v>
      </c>
      <c r="K143" s="81" t="s">
        <v>17</v>
      </c>
      <c r="L143" s="82" t="s">
        <v>14</v>
      </c>
    </row>
    <row r="144" spans="1:12" ht="149.25" customHeight="1" x14ac:dyDescent="0.25">
      <c r="A144" s="72">
        <v>88</v>
      </c>
      <c r="B144" s="81" t="s">
        <v>334</v>
      </c>
      <c r="C144" s="81" t="s">
        <v>52</v>
      </c>
      <c r="D144" s="81" t="s">
        <v>335</v>
      </c>
      <c r="E144" s="81" t="s">
        <v>11</v>
      </c>
      <c r="F144" s="84">
        <v>1</v>
      </c>
      <c r="G144" s="21">
        <v>5675022</v>
      </c>
      <c r="H144" s="19">
        <f t="shared" ref="H144:H146" si="15">F144*G144</f>
        <v>5675022</v>
      </c>
      <c r="I144" s="19">
        <f t="shared" si="13"/>
        <v>6356024.6400000006</v>
      </c>
      <c r="J144" s="78" t="s">
        <v>84</v>
      </c>
      <c r="K144" s="81" t="s">
        <v>17</v>
      </c>
      <c r="L144" s="82" t="s">
        <v>14</v>
      </c>
    </row>
    <row r="145" spans="1:12" ht="149.25" customHeight="1" x14ac:dyDescent="0.25">
      <c r="A145" s="72">
        <v>89</v>
      </c>
      <c r="B145" s="81" t="s">
        <v>336</v>
      </c>
      <c r="C145" s="81" t="s">
        <v>52</v>
      </c>
      <c r="D145" s="81" t="s">
        <v>142</v>
      </c>
      <c r="E145" s="81" t="s">
        <v>11</v>
      </c>
      <c r="F145" s="84">
        <v>1</v>
      </c>
      <c r="G145" s="21">
        <v>534679</v>
      </c>
      <c r="H145" s="19">
        <f t="shared" si="15"/>
        <v>534679</v>
      </c>
      <c r="I145" s="19">
        <f t="shared" si="13"/>
        <v>598840.4800000001</v>
      </c>
      <c r="J145" s="78" t="s">
        <v>97</v>
      </c>
      <c r="K145" s="81" t="s">
        <v>17</v>
      </c>
      <c r="L145" s="82" t="s">
        <v>14</v>
      </c>
    </row>
    <row r="146" spans="1:12" ht="149.25" customHeight="1" x14ac:dyDescent="0.25">
      <c r="A146" s="72">
        <v>90</v>
      </c>
      <c r="B146" s="81" t="s">
        <v>340</v>
      </c>
      <c r="C146" s="82" t="s">
        <v>52</v>
      </c>
      <c r="D146" s="35" t="s">
        <v>339</v>
      </c>
      <c r="E146" s="81" t="s">
        <v>11</v>
      </c>
      <c r="F146" s="84">
        <v>1</v>
      </c>
      <c r="G146" s="21">
        <v>152946</v>
      </c>
      <c r="H146" s="19">
        <f t="shared" si="15"/>
        <v>152946</v>
      </c>
      <c r="I146" s="19">
        <f t="shared" si="13"/>
        <v>171299.52000000002</v>
      </c>
      <c r="J146" s="78" t="s">
        <v>84</v>
      </c>
      <c r="K146" s="81" t="s">
        <v>17</v>
      </c>
      <c r="L146" s="82" t="s">
        <v>14</v>
      </c>
    </row>
    <row r="147" spans="1:12" ht="149.25" customHeight="1" x14ac:dyDescent="0.25">
      <c r="A147" s="84">
        <v>91</v>
      </c>
      <c r="B147" s="81" t="s">
        <v>341</v>
      </c>
      <c r="C147" s="82" t="s">
        <v>52</v>
      </c>
      <c r="D147" s="35" t="s">
        <v>339</v>
      </c>
      <c r="E147" s="37" t="s">
        <v>11</v>
      </c>
      <c r="F147" s="38">
        <v>1</v>
      </c>
      <c r="G147" s="21">
        <v>586978</v>
      </c>
      <c r="H147" s="21">
        <v>586978</v>
      </c>
      <c r="I147" s="19">
        <f t="shared" si="13"/>
        <v>657415.3600000001</v>
      </c>
      <c r="J147" s="78" t="s">
        <v>84</v>
      </c>
      <c r="K147" s="81" t="s">
        <v>17</v>
      </c>
      <c r="L147" s="82" t="s">
        <v>14</v>
      </c>
    </row>
    <row r="148" spans="1:12" ht="149.25" customHeight="1" x14ac:dyDescent="0.25">
      <c r="A148" s="72">
        <v>92</v>
      </c>
      <c r="B148" s="81" t="s">
        <v>342</v>
      </c>
      <c r="C148" s="82" t="s">
        <v>52</v>
      </c>
      <c r="D148" s="81" t="s">
        <v>344</v>
      </c>
      <c r="E148" s="37" t="s">
        <v>11</v>
      </c>
      <c r="F148" s="38">
        <v>1</v>
      </c>
      <c r="G148" s="21">
        <v>285804</v>
      </c>
      <c r="H148" s="19">
        <f t="shared" ref="H148:H158" si="16">F148*G148</f>
        <v>285804</v>
      </c>
      <c r="I148" s="19">
        <f t="shared" si="13"/>
        <v>320100.48000000004</v>
      </c>
      <c r="J148" s="78" t="s">
        <v>350</v>
      </c>
      <c r="K148" s="81" t="s">
        <v>17</v>
      </c>
      <c r="L148" s="82" t="s">
        <v>14</v>
      </c>
    </row>
    <row r="149" spans="1:12" ht="154.5" customHeight="1" x14ac:dyDescent="0.25">
      <c r="A149" s="72">
        <v>93</v>
      </c>
      <c r="B149" s="81" t="s">
        <v>343</v>
      </c>
      <c r="C149" s="82" t="s">
        <v>52</v>
      </c>
      <c r="D149" s="81" t="s">
        <v>344</v>
      </c>
      <c r="E149" s="37" t="s">
        <v>11</v>
      </c>
      <c r="F149" s="38">
        <v>1</v>
      </c>
      <c r="G149" s="21">
        <v>426740</v>
      </c>
      <c r="H149" s="78">
        <f t="shared" si="16"/>
        <v>426740</v>
      </c>
      <c r="I149" s="19">
        <f t="shared" ref="I149:I172" si="17">H149*1.12</f>
        <v>477948.80000000005</v>
      </c>
      <c r="J149" s="78" t="s">
        <v>97</v>
      </c>
      <c r="K149" s="81" t="s">
        <v>17</v>
      </c>
      <c r="L149" s="82" t="s">
        <v>14</v>
      </c>
    </row>
    <row r="150" spans="1:12" ht="149.25" customHeight="1" x14ac:dyDescent="0.25">
      <c r="A150" s="72">
        <v>94</v>
      </c>
      <c r="B150" s="81" t="s">
        <v>354</v>
      </c>
      <c r="C150" s="82" t="s">
        <v>52</v>
      </c>
      <c r="D150" s="81" t="s">
        <v>355</v>
      </c>
      <c r="E150" s="37" t="s">
        <v>11</v>
      </c>
      <c r="F150" s="38">
        <v>1</v>
      </c>
      <c r="G150" s="21">
        <v>914285.74</v>
      </c>
      <c r="H150" s="78">
        <f t="shared" si="16"/>
        <v>914285.74</v>
      </c>
      <c r="I150" s="19">
        <f t="shared" si="17"/>
        <v>1024000.0288000001</v>
      </c>
      <c r="J150" s="78" t="s">
        <v>84</v>
      </c>
      <c r="K150" s="81" t="s">
        <v>17</v>
      </c>
      <c r="L150" s="82" t="s">
        <v>14</v>
      </c>
    </row>
    <row r="151" spans="1:12" ht="149.25" customHeight="1" x14ac:dyDescent="0.25">
      <c r="A151" s="72">
        <v>95</v>
      </c>
      <c r="B151" s="81" t="s">
        <v>353</v>
      </c>
      <c r="C151" s="82" t="s">
        <v>52</v>
      </c>
      <c r="D151" s="81" t="s">
        <v>356</v>
      </c>
      <c r="E151" s="37" t="s">
        <v>11</v>
      </c>
      <c r="F151" s="38">
        <v>1</v>
      </c>
      <c r="G151" s="21">
        <v>373800</v>
      </c>
      <c r="H151" s="78">
        <f t="shared" si="16"/>
        <v>373800</v>
      </c>
      <c r="I151" s="19">
        <f t="shared" si="17"/>
        <v>418656.00000000006</v>
      </c>
      <c r="J151" s="78" t="s">
        <v>97</v>
      </c>
      <c r="K151" s="81" t="s">
        <v>17</v>
      </c>
      <c r="L151" s="82" t="s">
        <v>14</v>
      </c>
    </row>
    <row r="152" spans="1:12" ht="149.25" customHeight="1" x14ac:dyDescent="0.25">
      <c r="A152" s="72">
        <v>96</v>
      </c>
      <c r="B152" s="81" t="s">
        <v>352</v>
      </c>
      <c r="C152" s="82" t="s">
        <v>52</v>
      </c>
      <c r="D152" s="81" t="s">
        <v>357</v>
      </c>
      <c r="E152" s="37" t="s">
        <v>11</v>
      </c>
      <c r="F152" s="38">
        <v>1</v>
      </c>
      <c r="G152" s="21">
        <v>2431401</v>
      </c>
      <c r="H152" s="78">
        <f t="shared" si="16"/>
        <v>2431401</v>
      </c>
      <c r="I152" s="19">
        <f t="shared" si="17"/>
        <v>2723169.12</v>
      </c>
      <c r="J152" s="78" t="s">
        <v>84</v>
      </c>
      <c r="K152" s="81" t="s">
        <v>17</v>
      </c>
      <c r="L152" s="82" t="s">
        <v>14</v>
      </c>
    </row>
    <row r="153" spans="1:12" s="57" customFormat="1" ht="149.25" customHeight="1" x14ac:dyDescent="0.25">
      <c r="A153" s="75">
        <v>97</v>
      </c>
      <c r="B153" s="53" t="s">
        <v>371</v>
      </c>
      <c r="C153" s="58" t="s">
        <v>52</v>
      </c>
      <c r="D153" s="60" t="s">
        <v>385</v>
      </c>
      <c r="E153" s="61" t="s">
        <v>11</v>
      </c>
      <c r="F153" s="62">
        <v>1</v>
      </c>
      <c r="G153" s="63">
        <v>3147554</v>
      </c>
      <c r="H153" s="56">
        <f t="shared" si="16"/>
        <v>3147554</v>
      </c>
      <c r="I153" s="59">
        <f t="shared" si="17"/>
        <v>3525260.4800000004</v>
      </c>
      <c r="J153" s="56" t="s">
        <v>84</v>
      </c>
      <c r="K153" s="53" t="s">
        <v>17</v>
      </c>
      <c r="L153" s="58" t="s">
        <v>14</v>
      </c>
    </row>
    <row r="154" spans="1:12" s="57" customFormat="1" ht="132" customHeight="1" x14ac:dyDescent="0.25">
      <c r="A154" s="75">
        <v>98</v>
      </c>
      <c r="B154" s="53" t="s">
        <v>372</v>
      </c>
      <c r="C154" s="58" t="s">
        <v>52</v>
      </c>
      <c r="D154" s="53" t="s">
        <v>373</v>
      </c>
      <c r="E154" s="61" t="s">
        <v>11</v>
      </c>
      <c r="F154" s="62">
        <v>1</v>
      </c>
      <c r="G154" s="63">
        <v>6354342</v>
      </c>
      <c r="H154" s="56">
        <f t="shared" si="16"/>
        <v>6354342</v>
      </c>
      <c r="I154" s="59">
        <f t="shared" si="17"/>
        <v>7116863.040000001</v>
      </c>
      <c r="J154" s="56" t="s">
        <v>84</v>
      </c>
      <c r="K154" s="53" t="s">
        <v>17</v>
      </c>
      <c r="L154" s="58" t="s">
        <v>14</v>
      </c>
    </row>
    <row r="155" spans="1:12" ht="353.25" customHeight="1" x14ac:dyDescent="0.25">
      <c r="A155" s="158">
        <v>99</v>
      </c>
      <c r="B155" s="112" t="s">
        <v>386</v>
      </c>
      <c r="C155" s="114" t="s">
        <v>96</v>
      </c>
      <c r="D155" s="112" t="s">
        <v>391</v>
      </c>
      <c r="E155" s="112" t="s">
        <v>11</v>
      </c>
      <c r="F155" s="158">
        <v>1</v>
      </c>
      <c r="G155" s="160">
        <v>45212640</v>
      </c>
      <c r="H155" s="118">
        <f t="shared" si="16"/>
        <v>45212640</v>
      </c>
      <c r="I155" s="116">
        <f t="shared" si="17"/>
        <v>50638156.800000004</v>
      </c>
      <c r="J155" s="118" t="s">
        <v>387</v>
      </c>
      <c r="K155" s="112" t="s">
        <v>326</v>
      </c>
      <c r="L155" s="114" t="s">
        <v>14</v>
      </c>
    </row>
    <row r="156" spans="1:12" ht="171" customHeight="1" x14ac:dyDescent="0.25">
      <c r="A156" s="159"/>
      <c r="B156" s="113"/>
      <c r="C156" s="115"/>
      <c r="D156" s="113"/>
      <c r="E156" s="113"/>
      <c r="F156" s="159"/>
      <c r="G156" s="161"/>
      <c r="H156" s="119"/>
      <c r="I156" s="117"/>
      <c r="J156" s="119"/>
      <c r="K156" s="113"/>
      <c r="L156" s="115"/>
    </row>
    <row r="157" spans="1:12" ht="149.25" customHeight="1" x14ac:dyDescent="0.25">
      <c r="A157" s="72">
        <v>100</v>
      </c>
      <c r="B157" s="81" t="s">
        <v>388</v>
      </c>
      <c r="C157" s="82" t="s">
        <v>52</v>
      </c>
      <c r="D157" s="81" t="s">
        <v>136</v>
      </c>
      <c r="E157" s="81" t="s">
        <v>11</v>
      </c>
      <c r="F157" s="84">
        <v>1</v>
      </c>
      <c r="G157" s="21">
        <v>3119554</v>
      </c>
      <c r="H157" s="78">
        <f t="shared" si="16"/>
        <v>3119554</v>
      </c>
      <c r="I157" s="19">
        <f t="shared" si="17"/>
        <v>3493900.4800000004</v>
      </c>
      <c r="J157" s="78" t="s">
        <v>294</v>
      </c>
      <c r="K157" s="81" t="s">
        <v>17</v>
      </c>
      <c r="L157" s="82" t="s">
        <v>14</v>
      </c>
    </row>
    <row r="158" spans="1:12" ht="135" customHeight="1" x14ac:dyDescent="0.25">
      <c r="A158" s="72">
        <v>101</v>
      </c>
      <c r="B158" s="81" t="s">
        <v>389</v>
      </c>
      <c r="C158" s="81" t="s">
        <v>52</v>
      </c>
      <c r="D158" s="81" t="s">
        <v>390</v>
      </c>
      <c r="E158" s="81" t="s">
        <v>11</v>
      </c>
      <c r="F158" s="84">
        <v>1</v>
      </c>
      <c r="G158" s="21">
        <v>559133</v>
      </c>
      <c r="H158" s="78">
        <f t="shared" si="16"/>
        <v>559133</v>
      </c>
      <c r="I158" s="19">
        <f t="shared" si="17"/>
        <v>626228.96000000008</v>
      </c>
      <c r="J158" s="78" t="s">
        <v>294</v>
      </c>
      <c r="K158" s="81" t="s">
        <v>17</v>
      </c>
      <c r="L158" s="82" t="s">
        <v>14</v>
      </c>
    </row>
    <row r="159" spans="1:12" ht="149.25" customHeight="1" x14ac:dyDescent="0.25">
      <c r="A159" s="72">
        <v>102</v>
      </c>
      <c r="B159" s="81" t="s">
        <v>394</v>
      </c>
      <c r="C159" s="81" t="s">
        <v>52</v>
      </c>
      <c r="D159" s="81" t="s">
        <v>393</v>
      </c>
      <c r="E159" s="81" t="s">
        <v>11</v>
      </c>
      <c r="F159" s="84">
        <v>1</v>
      </c>
      <c r="G159" s="21">
        <v>158649.10999999999</v>
      </c>
      <c r="H159" s="78">
        <f>F159*G159</f>
        <v>158649.10999999999</v>
      </c>
      <c r="I159" s="19">
        <f t="shared" si="17"/>
        <v>177687.00320000001</v>
      </c>
      <c r="J159" s="78" t="s">
        <v>97</v>
      </c>
      <c r="K159" s="81" t="s">
        <v>17</v>
      </c>
      <c r="L159" s="82" t="s">
        <v>14</v>
      </c>
    </row>
    <row r="160" spans="1:12" ht="149.25" customHeight="1" x14ac:dyDescent="0.25">
      <c r="A160" s="72">
        <v>103</v>
      </c>
      <c r="B160" s="64" t="s">
        <v>395</v>
      </c>
      <c r="C160" s="82" t="s">
        <v>52</v>
      </c>
      <c r="D160" s="64" t="s">
        <v>396</v>
      </c>
      <c r="E160" s="65" t="s">
        <v>54</v>
      </c>
      <c r="F160" s="65">
        <v>1</v>
      </c>
      <c r="G160" s="66">
        <v>273447</v>
      </c>
      <c r="H160" s="66">
        <f>F160*G160</f>
        <v>273447</v>
      </c>
      <c r="I160" s="19">
        <f t="shared" si="17"/>
        <v>306260.64</v>
      </c>
      <c r="J160" s="78" t="s">
        <v>84</v>
      </c>
      <c r="K160" s="81" t="s">
        <v>17</v>
      </c>
      <c r="L160" s="82" t="s">
        <v>14</v>
      </c>
    </row>
    <row r="161" spans="1:12" ht="149.25" customHeight="1" x14ac:dyDescent="0.25">
      <c r="A161" s="72">
        <v>104</v>
      </c>
      <c r="B161" s="81" t="s">
        <v>401</v>
      </c>
      <c r="C161" s="82" t="s">
        <v>52</v>
      </c>
      <c r="D161" s="81" t="s">
        <v>398</v>
      </c>
      <c r="E161" s="65" t="s">
        <v>54</v>
      </c>
      <c r="F161" s="65">
        <v>1</v>
      </c>
      <c r="G161" s="66">
        <v>3795996</v>
      </c>
      <c r="H161" s="66">
        <f>F161*G161</f>
        <v>3795996</v>
      </c>
      <c r="I161" s="19">
        <f t="shared" si="17"/>
        <v>4251515.5200000005</v>
      </c>
      <c r="J161" s="78" t="s">
        <v>84</v>
      </c>
      <c r="K161" s="81" t="s">
        <v>17</v>
      </c>
      <c r="L161" s="82" t="s">
        <v>14</v>
      </c>
    </row>
    <row r="162" spans="1:12" ht="149.25" customHeight="1" x14ac:dyDescent="0.25">
      <c r="A162" s="72">
        <v>105</v>
      </c>
      <c r="B162" s="81" t="s">
        <v>400</v>
      </c>
      <c r="C162" s="81" t="s">
        <v>52</v>
      </c>
      <c r="D162" s="81" t="s">
        <v>399</v>
      </c>
      <c r="E162" s="65" t="s">
        <v>54</v>
      </c>
      <c r="F162" s="65">
        <v>1</v>
      </c>
      <c r="G162" s="66">
        <v>4085625</v>
      </c>
      <c r="H162" s="66">
        <f>F162*G162</f>
        <v>4085625</v>
      </c>
      <c r="I162" s="19">
        <f t="shared" si="17"/>
        <v>4575900</v>
      </c>
      <c r="J162" s="78" t="s">
        <v>97</v>
      </c>
      <c r="K162" s="81" t="s">
        <v>17</v>
      </c>
      <c r="L162" s="82" t="s">
        <v>14</v>
      </c>
    </row>
    <row r="163" spans="1:12" s="67" customFormat="1" ht="162.75" customHeight="1" x14ac:dyDescent="0.25">
      <c r="A163" s="72">
        <v>106</v>
      </c>
      <c r="B163" s="81" t="s">
        <v>410</v>
      </c>
      <c r="C163" s="81" t="s">
        <v>52</v>
      </c>
      <c r="D163" s="81" t="s">
        <v>411</v>
      </c>
      <c r="E163" s="65" t="s">
        <v>54</v>
      </c>
      <c r="F163" s="65">
        <v>1</v>
      </c>
      <c r="G163" s="66">
        <v>83155037</v>
      </c>
      <c r="H163" s="66">
        <f>F163*G163</f>
        <v>83155037</v>
      </c>
      <c r="I163" s="19">
        <f t="shared" si="17"/>
        <v>93133641.440000013</v>
      </c>
      <c r="J163" s="78" t="s">
        <v>73</v>
      </c>
      <c r="K163" s="81" t="s">
        <v>17</v>
      </c>
      <c r="L163" s="82" t="s">
        <v>14</v>
      </c>
    </row>
    <row r="164" spans="1:12" s="67" customFormat="1" ht="149.25" customHeight="1" x14ac:dyDescent="0.25">
      <c r="A164" s="72">
        <v>107</v>
      </c>
      <c r="B164" s="69" t="s">
        <v>404</v>
      </c>
      <c r="C164" s="65" t="s">
        <v>52</v>
      </c>
      <c r="D164" s="69" t="s">
        <v>413</v>
      </c>
      <c r="E164" s="65" t="s">
        <v>11</v>
      </c>
      <c r="F164" s="65">
        <v>1</v>
      </c>
      <c r="G164" s="66">
        <v>854710.72</v>
      </c>
      <c r="H164" s="66">
        <v>854710.72</v>
      </c>
      <c r="I164" s="19">
        <f t="shared" si="17"/>
        <v>957276.00640000007</v>
      </c>
      <c r="J164" s="78" t="s">
        <v>84</v>
      </c>
      <c r="K164" s="81" t="s">
        <v>17</v>
      </c>
      <c r="L164" s="82" t="s">
        <v>14</v>
      </c>
    </row>
    <row r="165" spans="1:12" s="67" customFormat="1" ht="149.25" customHeight="1" x14ac:dyDescent="0.25">
      <c r="A165" s="72">
        <v>108</v>
      </c>
      <c r="B165" s="69" t="s">
        <v>405</v>
      </c>
      <c r="C165" s="65" t="s">
        <v>52</v>
      </c>
      <c r="D165" s="69" t="s">
        <v>414</v>
      </c>
      <c r="E165" s="65" t="s">
        <v>11</v>
      </c>
      <c r="F165" s="65">
        <v>1</v>
      </c>
      <c r="G165" s="66">
        <v>3022763.39</v>
      </c>
      <c r="H165" s="66">
        <v>3022763.39</v>
      </c>
      <c r="I165" s="19">
        <f t="shared" si="17"/>
        <v>3385494.9968000003</v>
      </c>
      <c r="J165" s="78" t="s">
        <v>84</v>
      </c>
      <c r="K165" s="81" t="s">
        <v>17</v>
      </c>
      <c r="L165" s="82" t="s">
        <v>14</v>
      </c>
    </row>
    <row r="166" spans="1:12" s="67" customFormat="1" ht="149.25" customHeight="1" x14ac:dyDescent="0.25">
      <c r="A166" s="72">
        <v>109</v>
      </c>
      <c r="B166" s="69" t="s">
        <v>406</v>
      </c>
      <c r="C166" s="65" t="s">
        <v>52</v>
      </c>
      <c r="D166" s="69" t="s">
        <v>415</v>
      </c>
      <c r="E166" s="65" t="s">
        <v>11</v>
      </c>
      <c r="F166" s="65">
        <v>1</v>
      </c>
      <c r="G166" s="66">
        <v>1570272.32</v>
      </c>
      <c r="H166" s="66">
        <v>1570272.32</v>
      </c>
      <c r="I166" s="19">
        <f t="shared" si="17"/>
        <v>1758704.9984000002</v>
      </c>
      <c r="J166" s="78" t="s">
        <v>84</v>
      </c>
      <c r="K166" s="81" t="s">
        <v>17</v>
      </c>
      <c r="L166" s="82" t="s">
        <v>14</v>
      </c>
    </row>
    <row r="167" spans="1:12" s="67" customFormat="1" ht="149.25" customHeight="1" x14ac:dyDescent="0.25">
      <c r="A167" s="72">
        <v>110</v>
      </c>
      <c r="B167" s="69" t="s">
        <v>407</v>
      </c>
      <c r="C167" s="65" t="s">
        <v>52</v>
      </c>
      <c r="D167" s="69" t="s">
        <v>414</v>
      </c>
      <c r="E167" s="65" t="s">
        <v>11</v>
      </c>
      <c r="F167" s="65">
        <v>1</v>
      </c>
      <c r="G167" s="66">
        <v>1298214.29</v>
      </c>
      <c r="H167" s="66">
        <v>1298214.29</v>
      </c>
      <c r="I167" s="19">
        <f t="shared" si="17"/>
        <v>1454000.0048000002</v>
      </c>
      <c r="J167" s="78" t="s">
        <v>307</v>
      </c>
      <c r="K167" s="81" t="s">
        <v>17</v>
      </c>
      <c r="L167" s="82" t="s">
        <v>14</v>
      </c>
    </row>
    <row r="168" spans="1:12" s="67" customFormat="1" ht="149.25" customHeight="1" x14ac:dyDescent="0.25">
      <c r="A168" s="72">
        <v>111</v>
      </c>
      <c r="B168" s="81" t="s">
        <v>408</v>
      </c>
      <c r="C168" s="82" t="s">
        <v>52</v>
      </c>
      <c r="D168" s="81" t="s">
        <v>398</v>
      </c>
      <c r="E168" s="81" t="s">
        <v>11</v>
      </c>
      <c r="F168" s="84">
        <v>1</v>
      </c>
      <c r="G168" s="21">
        <v>836094</v>
      </c>
      <c r="H168" s="78">
        <f t="shared" ref="H168:H172" si="18">F168*G168</f>
        <v>836094</v>
      </c>
      <c r="I168" s="19">
        <f t="shared" si="17"/>
        <v>936425.28000000014</v>
      </c>
      <c r="J168" s="78" t="s">
        <v>84</v>
      </c>
      <c r="K168" s="81" t="s">
        <v>17</v>
      </c>
      <c r="L168" s="82" t="s">
        <v>14</v>
      </c>
    </row>
    <row r="169" spans="1:12" ht="190.5" customHeight="1" x14ac:dyDescent="0.25">
      <c r="A169" s="87">
        <v>112</v>
      </c>
      <c r="B169" s="91" t="s">
        <v>416</v>
      </c>
      <c r="C169" s="92" t="s">
        <v>52</v>
      </c>
      <c r="D169" s="91" t="s">
        <v>293</v>
      </c>
      <c r="E169" s="93" t="s">
        <v>54</v>
      </c>
      <c r="F169" s="93">
        <v>1</v>
      </c>
      <c r="G169" s="19">
        <v>2019986</v>
      </c>
      <c r="H169" s="19">
        <f t="shared" si="18"/>
        <v>2019986</v>
      </c>
      <c r="I169" s="19">
        <f t="shared" si="17"/>
        <v>2262384.3200000003</v>
      </c>
      <c r="J169" s="91" t="s">
        <v>84</v>
      </c>
      <c r="K169" s="91" t="s">
        <v>17</v>
      </c>
      <c r="L169" s="92" t="s">
        <v>14</v>
      </c>
    </row>
    <row r="170" spans="1:12" ht="224.25" customHeight="1" x14ac:dyDescent="0.25">
      <c r="A170" s="87">
        <v>113</v>
      </c>
      <c r="B170" s="64" t="s">
        <v>422</v>
      </c>
      <c r="C170" s="69" t="s">
        <v>52</v>
      </c>
      <c r="D170" s="167" t="s">
        <v>434</v>
      </c>
      <c r="E170" s="93" t="s">
        <v>54</v>
      </c>
      <c r="F170" s="93">
        <v>1</v>
      </c>
      <c r="G170" s="19">
        <v>7562504</v>
      </c>
      <c r="H170" s="19">
        <f t="shared" si="18"/>
        <v>7562504</v>
      </c>
      <c r="I170" s="19">
        <f t="shared" si="17"/>
        <v>8470004.4800000004</v>
      </c>
      <c r="J170" s="91" t="s">
        <v>433</v>
      </c>
      <c r="K170" s="91" t="s">
        <v>17</v>
      </c>
      <c r="L170" s="92" t="s">
        <v>14</v>
      </c>
    </row>
    <row r="171" spans="1:12" ht="224.25" customHeight="1" x14ac:dyDescent="0.25">
      <c r="A171" s="87">
        <v>114</v>
      </c>
      <c r="B171" s="91" t="s">
        <v>435</v>
      </c>
      <c r="C171" s="91" t="s">
        <v>52</v>
      </c>
      <c r="D171" s="91" t="s">
        <v>428</v>
      </c>
      <c r="E171" s="93" t="s">
        <v>54</v>
      </c>
      <c r="F171" s="93">
        <v>1</v>
      </c>
      <c r="G171" s="19">
        <v>97568</v>
      </c>
      <c r="H171" s="19">
        <f t="shared" si="18"/>
        <v>97568</v>
      </c>
      <c r="I171" s="19">
        <f t="shared" si="17"/>
        <v>109276.16</v>
      </c>
      <c r="J171" s="91" t="s">
        <v>97</v>
      </c>
      <c r="K171" s="91" t="s">
        <v>17</v>
      </c>
      <c r="L171" s="92" t="s">
        <v>14</v>
      </c>
    </row>
    <row r="172" spans="1:12" ht="224.25" customHeight="1" x14ac:dyDescent="0.25">
      <c r="A172" s="87">
        <v>115</v>
      </c>
      <c r="B172" s="91" t="s">
        <v>429</v>
      </c>
      <c r="C172" s="91" t="s">
        <v>52</v>
      </c>
      <c r="D172" s="91" t="s">
        <v>428</v>
      </c>
      <c r="E172" s="93" t="s">
        <v>54</v>
      </c>
      <c r="F172" s="93">
        <v>1</v>
      </c>
      <c r="G172" s="19">
        <v>118210</v>
      </c>
      <c r="H172" s="19">
        <f t="shared" si="18"/>
        <v>118210</v>
      </c>
      <c r="I172" s="19">
        <f t="shared" si="17"/>
        <v>132395.20000000001</v>
      </c>
      <c r="J172" s="91" t="s">
        <v>84</v>
      </c>
      <c r="K172" s="91" t="s">
        <v>17</v>
      </c>
      <c r="L172" s="92" t="s">
        <v>14</v>
      </c>
    </row>
    <row r="173" spans="1:12" s="25" customFormat="1" ht="35.25" customHeight="1" x14ac:dyDescent="0.3">
      <c r="A173" s="39"/>
      <c r="B173" s="94" t="s">
        <v>29</v>
      </c>
      <c r="C173" s="95"/>
      <c r="D173" s="95"/>
      <c r="E173" s="95"/>
      <c r="F173" s="95"/>
      <c r="G173" s="96"/>
      <c r="H173" s="29">
        <f>SUM(H57:H172)</f>
        <v>325901854.24330008</v>
      </c>
      <c r="I173" s="29">
        <f>SUM(I57:I172)</f>
        <v>365010076.752496</v>
      </c>
      <c r="J173" s="30"/>
      <c r="K173" s="40" t="s">
        <v>0</v>
      </c>
      <c r="L173" s="24"/>
    </row>
    <row r="174" spans="1:12" s="25" customFormat="1" ht="32.25" customHeight="1" x14ac:dyDescent="0.3">
      <c r="A174" s="41"/>
      <c r="B174" s="106" t="s">
        <v>38</v>
      </c>
      <c r="C174" s="107"/>
      <c r="D174" s="107"/>
      <c r="E174" s="107"/>
      <c r="F174" s="107"/>
      <c r="G174" s="107"/>
      <c r="H174" s="107"/>
      <c r="I174" s="107"/>
      <c r="J174" s="107"/>
      <c r="K174" s="107"/>
      <c r="L174" s="108"/>
    </row>
    <row r="175" spans="1:12" ht="108" hidden="1" customHeight="1" x14ac:dyDescent="0.25">
      <c r="A175" s="80"/>
      <c r="B175" s="81"/>
      <c r="C175" s="82"/>
      <c r="D175" s="81"/>
      <c r="E175" s="81"/>
      <c r="F175" s="81"/>
      <c r="G175" s="78"/>
      <c r="H175" s="78"/>
      <c r="I175" s="78"/>
      <c r="J175" s="81"/>
      <c r="K175" s="81"/>
      <c r="L175" s="81"/>
    </row>
    <row r="176" spans="1:12" ht="119.25" customHeight="1" x14ac:dyDescent="0.25">
      <c r="A176" s="80">
        <v>1</v>
      </c>
      <c r="B176" s="81" t="s">
        <v>74</v>
      </c>
      <c r="C176" s="82" t="s">
        <v>75</v>
      </c>
      <c r="D176" s="81" t="s">
        <v>117</v>
      </c>
      <c r="E176" s="81" t="s">
        <v>77</v>
      </c>
      <c r="F176" s="81">
        <v>1</v>
      </c>
      <c r="G176" s="78"/>
      <c r="H176" s="78">
        <v>7830600</v>
      </c>
      <c r="I176" s="78">
        <f t="shared" ref="I176:I180" si="19">H176*1.12</f>
        <v>8770272</v>
      </c>
      <c r="J176" s="81" t="s">
        <v>78</v>
      </c>
      <c r="K176" s="81"/>
      <c r="L176" s="81" t="s">
        <v>80</v>
      </c>
    </row>
    <row r="177" spans="1:12" ht="108" customHeight="1" x14ac:dyDescent="0.25">
      <c r="A177" s="80">
        <v>2</v>
      </c>
      <c r="B177" s="81" t="s">
        <v>76</v>
      </c>
      <c r="C177" s="82" t="s">
        <v>75</v>
      </c>
      <c r="D177" s="81" t="s">
        <v>118</v>
      </c>
      <c r="E177" s="81" t="s">
        <v>77</v>
      </c>
      <c r="F177" s="81">
        <v>1</v>
      </c>
      <c r="G177" s="78"/>
      <c r="H177" s="78">
        <v>3689000</v>
      </c>
      <c r="I177" s="78">
        <f t="shared" si="19"/>
        <v>4131680.0000000005</v>
      </c>
      <c r="J177" s="81" t="s">
        <v>79</v>
      </c>
      <c r="K177" s="81"/>
      <c r="L177" s="81" t="s">
        <v>81</v>
      </c>
    </row>
    <row r="178" spans="1:12" ht="126" customHeight="1" x14ac:dyDescent="0.25">
      <c r="A178" s="80">
        <v>3</v>
      </c>
      <c r="B178" s="81" t="s">
        <v>82</v>
      </c>
      <c r="C178" s="82" t="s">
        <v>75</v>
      </c>
      <c r="D178" s="81" t="s">
        <v>123</v>
      </c>
      <c r="E178" s="81" t="s">
        <v>77</v>
      </c>
      <c r="F178" s="81">
        <v>1</v>
      </c>
      <c r="G178" s="78"/>
      <c r="H178" s="78">
        <v>14918000</v>
      </c>
      <c r="I178" s="78">
        <f t="shared" si="19"/>
        <v>16708160.000000002</v>
      </c>
      <c r="J178" s="81" t="s">
        <v>134</v>
      </c>
      <c r="K178" s="81"/>
      <c r="L178" s="81" t="s">
        <v>85</v>
      </c>
    </row>
    <row r="179" spans="1:12" ht="108" customHeight="1" x14ac:dyDescent="0.25">
      <c r="A179" s="80">
        <v>4</v>
      </c>
      <c r="B179" s="81" t="s">
        <v>83</v>
      </c>
      <c r="C179" s="82" t="s">
        <v>75</v>
      </c>
      <c r="D179" s="81" t="s">
        <v>124</v>
      </c>
      <c r="E179" s="81" t="s">
        <v>77</v>
      </c>
      <c r="F179" s="81">
        <v>1</v>
      </c>
      <c r="G179" s="78"/>
      <c r="H179" s="78">
        <v>450000</v>
      </c>
      <c r="I179" s="78">
        <f t="shared" si="19"/>
        <v>504000.00000000006</v>
      </c>
      <c r="J179" s="81" t="s">
        <v>79</v>
      </c>
      <c r="K179" s="81"/>
      <c r="L179" s="82" t="s">
        <v>14</v>
      </c>
    </row>
    <row r="180" spans="1:12" s="57" customFormat="1" ht="165" customHeight="1" x14ac:dyDescent="0.25">
      <c r="A180" s="77">
        <v>5</v>
      </c>
      <c r="B180" s="53" t="s">
        <v>370</v>
      </c>
      <c r="C180" s="61" t="s">
        <v>75</v>
      </c>
      <c r="D180" s="53" t="s">
        <v>384</v>
      </c>
      <c r="E180" s="53" t="s">
        <v>77</v>
      </c>
      <c r="F180" s="53">
        <v>1</v>
      </c>
      <c r="G180" s="56"/>
      <c r="H180" s="56">
        <v>1796429</v>
      </c>
      <c r="I180" s="56">
        <f t="shared" si="19"/>
        <v>2012000.4800000002</v>
      </c>
      <c r="J180" s="56" t="s">
        <v>310</v>
      </c>
      <c r="K180" s="53"/>
      <c r="L180" s="58" t="s">
        <v>14</v>
      </c>
    </row>
    <row r="181" spans="1:12" ht="207" customHeight="1" x14ac:dyDescent="0.25">
      <c r="A181" s="20">
        <v>6</v>
      </c>
      <c r="B181" s="81" t="s">
        <v>287</v>
      </c>
      <c r="C181" s="81" t="s">
        <v>36</v>
      </c>
      <c r="D181" s="81" t="s">
        <v>292</v>
      </c>
      <c r="E181" s="81" t="s">
        <v>77</v>
      </c>
      <c r="F181" s="81">
        <v>1</v>
      </c>
      <c r="G181" s="78"/>
      <c r="H181" s="19">
        <v>1000000</v>
      </c>
      <c r="I181" s="19">
        <f>H181*1.12</f>
        <v>1120000</v>
      </c>
      <c r="J181" s="78" t="s">
        <v>288</v>
      </c>
      <c r="K181" s="81"/>
      <c r="L181" s="81" t="s">
        <v>289</v>
      </c>
    </row>
    <row r="182" spans="1:12" ht="214.5" customHeight="1" x14ac:dyDescent="0.25">
      <c r="A182" s="80">
        <v>7</v>
      </c>
      <c r="B182" s="81" t="s">
        <v>319</v>
      </c>
      <c r="C182" s="82" t="s">
        <v>75</v>
      </c>
      <c r="D182" s="81" t="s">
        <v>308</v>
      </c>
      <c r="E182" s="86" t="s">
        <v>77</v>
      </c>
      <c r="F182" s="86">
        <v>1</v>
      </c>
      <c r="G182" s="78"/>
      <c r="H182" s="19">
        <v>10620600</v>
      </c>
      <c r="I182" s="19">
        <f>H182*1.12</f>
        <v>11895072.000000002</v>
      </c>
      <c r="J182" s="78" t="s">
        <v>309</v>
      </c>
      <c r="K182" s="81"/>
      <c r="L182" s="81" t="s">
        <v>80</v>
      </c>
    </row>
    <row r="183" spans="1:12" ht="272.25" customHeight="1" x14ac:dyDescent="0.25">
      <c r="A183" s="80">
        <v>8</v>
      </c>
      <c r="B183" s="81" t="s">
        <v>320</v>
      </c>
      <c r="C183" s="37" t="s">
        <v>75</v>
      </c>
      <c r="D183" s="42" t="s">
        <v>318</v>
      </c>
      <c r="E183" s="86" t="s">
        <v>77</v>
      </c>
      <c r="F183" s="86">
        <v>1</v>
      </c>
      <c r="G183" s="78"/>
      <c r="H183" s="19">
        <v>3500000</v>
      </c>
      <c r="I183" s="19">
        <f>H183*1.12</f>
        <v>3920000.0000000005</v>
      </c>
      <c r="J183" s="78" t="s">
        <v>310</v>
      </c>
      <c r="K183" s="81"/>
      <c r="L183" s="82" t="s">
        <v>14</v>
      </c>
    </row>
    <row r="184" spans="1:12" ht="272.25" customHeight="1" x14ac:dyDescent="0.25">
      <c r="A184" s="80">
        <v>9</v>
      </c>
      <c r="B184" s="81" t="s">
        <v>321</v>
      </c>
      <c r="C184" s="37" t="s">
        <v>75</v>
      </c>
      <c r="D184" s="42" t="s">
        <v>312</v>
      </c>
      <c r="E184" s="86" t="s">
        <v>77</v>
      </c>
      <c r="F184" s="86">
        <v>1</v>
      </c>
      <c r="G184" s="78"/>
      <c r="H184" s="19">
        <v>4641071</v>
      </c>
      <c r="I184" s="19">
        <f>H184*1.12</f>
        <v>5197999.5200000005</v>
      </c>
      <c r="J184" s="78" t="s">
        <v>311</v>
      </c>
      <c r="K184" s="81"/>
      <c r="L184" s="82" t="s">
        <v>14</v>
      </c>
    </row>
    <row r="185" spans="1:12" s="25" customFormat="1" ht="37.5" customHeight="1" x14ac:dyDescent="0.3">
      <c r="A185" s="43"/>
      <c r="B185" s="94" t="s">
        <v>39</v>
      </c>
      <c r="C185" s="95"/>
      <c r="D185" s="95"/>
      <c r="E185" s="95"/>
      <c r="F185" s="95"/>
      <c r="G185" s="96"/>
      <c r="H185" s="2">
        <f>SUM(H176:H184)</f>
        <v>48445700</v>
      </c>
      <c r="I185" s="2">
        <f>SUM(I176:I184)</f>
        <v>54259184.000000007</v>
      </c>
      <c r="J185" s="3"/>
      <c r="K185" s="3"/>
      <c r="L185" s="3"/>
    </row>
    <row r="186" spans="1:12" ht="29.25" customHeight="1" x14ac:dyDescent="0.25">
      <c r="A186" s="44"/>
      <c r="B186" s="103" t="s">
        <v>28</v>
      </c>
      <c r="C186" s="104"/>
      <c r="D186" s="104"/>
      <c r="E186" s="104"/>
      <c r="F186" s="104"/>
      <c r="G186" s="104"/>
      <c r="H186" s="104"/>
      <c r="I186" s="104"/>
      <c r="J186" s="104"/>
      <c r="K186" s="104"/>
      <c r="L186" s="105"/>
    </row>
    <row r="187" spans="1:12" ht="72.75" customHeight="1" x14ac:dyDescent="0.25">
      <c r="A187" s="20">
        <v>1</v>
      </c>
      <c r="B187" s="1" t="s">
        <v>63</v>
      </c>
      <c r="C187" s="82" t="s">
        <v>36</v>
      </c>
      <c r="D187" s="1" t="s">
        <v>63</v>
      </c>
      <c r="E187" s="84" t="s">
        <v>10</v>
      </c>
      <c r="F187" s="78">
        <v>1</v>
      </c>
      <c r="G187" s="78"/>
      <c r="H187" s="19">
        <v>2638393</v>
      </c>
      <c r="I187" s="19">
        <f t="shared" ref="I187:I201" si="20">H187*1.12</f>
        <v>2955000.16</v>
      </c>
      <c r="J187" s="81" t="s">
        <v>42</v>
      </c>
      <c r="K187" s="81"/>
      <c r="L187" s="82" t="s">
        <v>15</v>
      </c>
    </row>
    <row r="188" spans="1:12" ht="97.5" customHeight="1" x14ac:dyDescent="0.25">
      <c r="A188" s="20">
        <v>2</v>
      </c>
      <c r="B188" s="81" t="s">
        <v>24</v>
      </c>
      <c r="C188" s="82" t="s">
        <v>37</v>
      </c>
      <c r="D188" s="81" t="s">
        <v>24</v>
      </c>
      <c r="E188" s="73" t="s">
        <v>10</v>
      </c>
      <c r="F188" s="73">
        <v>1</v>
      </c>
      <c r="G188" s="78"/>
      <c r="H188" s="27">
        <v>682741</v>
      </c>
      <c r="I188" s="79">
        <f t="shared" si="20"/>
        <v>764669.92</v>
      </c>
      <c r="J188" s="81" t="s">
        <v>58</v>
      </c>
      <c r="K188" s="81"/>
      <c r="L188" s="81" t="s">
        <v>14</v>
      </c>
    </row>
    <row r="189" spans="1:12" ht="93.75" customHeight="1" x14ac:dyDescent="0.25">
      <c r="A189" s="20">
        <v>3</v>
      </c>
      <c r="B189" s="81" t="s">
        <v>25</v>
      </c>
      <c r="C189" s="82" t="s">
        <v>37</v>
      </c>
      <c r="D189" s="81" t="s">
        <v>57</v>
      </c>
      <c r="E189" s="73" t="s">
        <v>10</v>
      </c>
      <c r="F189" s="73">
        <v>1</v>
      </c>
      <c r="G189" s="78"/>
      <c r="H189" s="27">
        <v>25050000</v>
      </c>
      <c r="I189" s="79">
        <f t="shared" si="20"/>
        <v>28056000.000000004</v>
      </c>
      <c r="J189" s="81" t="s">
        <v>59</v>
      </c>
      <c r="K189" s="81"/>
      <c r="L189" s="81" t="s">
        <v>14</v>
      </c>
    </row>
    <row r="190" spans="1:12" ht="93.75" customHeight="1" x14ac:dyDescent="0.25">
      <c r="A190" s="20">
        <v>4</v>
      </c>
      <c r="B190" s="81" t="s">
        <v>64</v>
      </c>
      <c r="C190" s="82" t="s">
        <v>36</v>
      </c>
      <c r="D190" s="81" t="s">
        <v>65</v>
      </c>
      <c r="E190" s="73" t="s">
        <v>10</v>
      </c>
      <c r="F190" s="73">
        <v>1</v>
      </c>
      <c r="G190" s="78"/>
      <c r="H190" s="19">
        <v>6900000</v>
      </c>
      <c r="I190" s="19">
        <f t="shared" si="20"/>
        <v>7728000.0000000009</v>
      </c>
      <c r="J190" s="81" t="s">
        <v>61</v>
      </c>
      <c r="K190" s="81"/>
      <c r="L190" s="81" t="s">
        <v>14</v>
      </c>
    </row>
    <row r="191" spans="1:12" ht="213.75" customHeight="1" x14ac:dyDescent="0.25">
      <c r="A191" s="20">
        <v>5</v>
      </c>
      <c r="B191" s="81" t="s">
        <v>86</v>
      </c>
      <c r="C191" s="82" t="s">
        <v>75</v>
      </c>
      <c r="D191" s="81" t="s">
        <v>87</v>
      </c>
      <c r="E191" s="73" t="s">
        <v>10</v>
      </c>
      <c r="F191" s="73">
        <v>1</v>
      </c>
      <c r="G191" s="78"/>
      <c r="H191" s="19">
        <v>5000000</v>
      </c>
      <c r="I191" s="19">
        <f t="shared" si="20"/>
        <v>5600000.0000000009</v>
      </c>
      <c r="J191" s="81" t="s">
        <v>90</v>
      </c>
      <c r="K191" s="81"/>
      <c r="L191" s="81" t="s">
        <v>91</v>
      </c>
    </row>
    <row r="192" spans="1:12" ht="224.25" customHeight="1" x14ac:dyDescent="0.25">
      <c r="A192" s="20">
        <v>6</v>
      </c>
      <c r="B192" s="81" t="s">
        <v>88</v>
      </c>
      <c r="C192" s="82" t="s">
        <v>75</v>
      </c>
      <c r="D192" s="81" t="s">
        <v>89</v>
      </c>
      <c r="E192" s="73" t="s">
        <v>10</v>
      </c>
      <c r="F192" s="73">
        <v>1</v>
      </c>
      <c r="G192" s="78"/>
      <c r="H192" s="19">
        <v>5000000</v>
      </c>
      <c r="I192" s="19">
        <f t="shared" si="20"/>
        <v>5600000.0000000009</v>
      </c>
      <c r="J192" s="81" t="s">
        <v>90</v>
      </c>
      <c r="K192" s="81"/>
      <c r="L192" s="81" t="s">
        <v>92</v>
      </c>
    </row>
    <row r="193" spans="1:12" ht="178.5" customHeight="1" x14ac:dyDescent="0.25">
      <c r="A193" s="20">
        <v>7</v>
      </c>
      <c r="B193" s="81" t="s">
        <v>119</v>
      </c>
      <c r="C193" s="82" t="s">
        <v>75</v>
      </c>
      <c r="D193" s="81" t="s">
        <v>125</v>
      </c>
      <c r="E193" s="73" t="s">
        <v>10</v>
      </c>
      <c r="F193" s="73">
        <v>1</v>
      </c>
      <c r="G193" s="78"/>
      <c r="H193" s="19">
        <v>1067820</v>
      </c>
      <c r="I193" s="19">
        <f t="shared" si="20"/>
        <v>1195958.4000000001</v>
      </c>
      <c r="J193" s="81" t="s">
        <v>73</v>
      </c>
      <c r="K193" s="81"/>
      <c r="L193" s="81" t="s">
        <v>127</v>
      </c>
    </row>
    <row r="194" spans="1:12" ht="208.5" customHeight="1" x14ac:dyDescent="0.25">
      <c r="A194" s="20">
        <v>8</v>
      </c>
      <c r="B194" s="81" t="s">
        <v>120</v>
      </c>
      <c r="C194" s="82" t="s">
        <v>75</v>
      </c>
      <c r="D194" s="81" t="s">
        <v>93</v>
      </c>
      <c r="E194" s="73" t="s">
        <v>10</v>
      </c>
      <c r="F194" s="73">
        <v>1</v>
      </c>
      <c r="G194" s="78"/>
      <c r="H194" s="19">
        <v>1200000</v>
      </c>
      <c r="I194" s="19">
        <f t="shared" si="20"/>
        <v>1344000.0000000002</v>
      </c>
      <c r="J194" s="81" t="s">
        <v>73</v>
      </c>
      <c r="K194" s="81"/>
      <c r="L194" s="81" t="s">
        <v>127</v>
      </c>
    </row>
    <row r="195" spans="1:12" ht="147" customHeight="1" x14ac:dyDescent="0.25">
      <c r="A195" s="20">
        <v>9</v>
      </c>
      <c r="B195" s="73" t="s">
        <v>121</v>
      </c>
      <c r="C195" s="82" t="s">
        <v>75</v>
      </c>
      <c r="D195" s="73" t="s">
        <v>94</v>
      </c>
      <c r="E195" s="73" t="s">
        <v>10</v>
      </c>
      <c r="F195" s="73">
        <v>1</v>
      </c>
      <c r="G195" s="78"/>
      <c r="H195" s="19">
        <v>6054500</v>
      </c>
      <c r="I195" s="19">
        <f t="shared" si="20"/>
        <v>6781040.0000000009</v>
      </c>
      <c r="J195" s="81" t="s">
        <v>73</v>
      </c>
      <c r="K195" s="81"/>
      <c r="L195" s="73" t="s">
        <v>128</v>
      </c>
    </row>
    <row r="196" spans="1:12" ht="220.5" customHeight="1" x14ac:dyDescent="0.25">
      <c r="A196" s="20">
        <v>10</v>
      </c>
      <c r="B196" s="73" t="s">
        <v>101</v>
      </c>
      <c r="C196" s="82" t="s">
        <v>75</v>
      </c>
      <c r="D196" s="73" t="s">
        <v>325</v>
      </c>
      <c r="E196" s="73" t="s">
        <v>10</v>
      </c>
      <c r="F196" s="73">
        <v>1</v>
      </c>
      <c r="G196" s="78"/>
      <c r="H196" s="19">
        <v>420000</v>
      </c>
      <c r="I196" s="19">
        <f t="shared" si="20"/>
        <v>470400.00000000006</v>
      </c>
      <c r="J196" s="81" t="s">
        <v>314</v>
      </c>
      <c r="K196" s="81"/>
      <c r="L196" s="81" t="s">
        <v>315</v>
      </c>
    </row>
    <row r="197" spans="1:12" ht="180" customHeight="1" x14ac:dyDescent="0.25">
      <c r="A197" s="20">
        <v>11</v>
      </c>
      <c r="B197" s="73" t="s">
        <v>102</v>
      </c>
      <c r="C197" s="82" t="s">
        <v>103</v>
      </c>
      <c r="D197" s="73" t="s">
        <v>102</v>
      </c>
      <c r="E197" s="73" t="s">
        <v>10</v>
      </c>
      <c r="F197" s="73">
        <v>1</v>
      </c>
      <c r="G197" s="78"/>
      <c r="H197" s="19">
        <v>100000</v>
      </c>
      <c r="I197" s="19">
        <f t="shared" si="20"/>
        <v>112000.00000000001</v>
      </c>
      <c r="J197" s="81" t="s">
        <v>73</v>
      </c>
      <c r="K197" s="81"/>
      <c r="L197" s="81" t="s">
        <v>129</v>
      </c>
    </row>
    <row r="198" spans="1:12" ht="246.75" customHeight="1" x14ac:dyDescent="0.25">
      <c r="A198" s="20">
        <v>12</v>
      </c>
      <c r="B198" s="73" t="s">
        <v>130</v>
      </c>
      <c r="C198" s="82" t="s">
        <v>75</v>
      </c>
      <c r="D198" s="73" t="s">
        <v>285</v>
      </c>
      <c r="E198" s="73" t="s">
        <v>10</v>
      </c>
      <c r="F198" s="73">
        <v>1</v>
      </c>
      <c r="G198" s="78"/>
      <c r="H198" s="19">
        <v>647321</v>
      </c>
      <c r="I198" s="19">
        <f t="shared" si="20"/>
        <v>724999.52</v>
      </c>
      <c r="J198" s="81" t="s">
        <v>296</v>
      </c>
      <c r="K198" s="81"/>
      <c r="L198" s="81" t="s">
        <v>286</v>
      </c>
    </row>
    <row r="199" spans="1:12" ht="89.25" customHeight="1" x14ac:dyDescent="0.25">
      <c r="A199" s="20">
        <v>13</v>
      </c>
      <c r="B199" s="73" t="s">
        <v>364</v>
      </c>
      <c r="C199" s="82" t="s">
        <v>36</v>
      </c>
      <c r="D199" s="73" t="s">
        <v>364</v>
      </c>
      <c r="E199" s="73" t="s">
        <v>10</v>
      </c>
      <c r="F199" s="73">
        <v>1</v>
      </c>
      <c r="G199" s="78"/>
      <c r="H199" s="19">
        <v>57523</v>
      </c>
      <c r="I199" s="19">
        <f t="shared" si="20"/>
        <v>64425.760000000009</v>
      </c>
      <c r="J199" s="81" t="s">
        <v>61</v>
      </c>
      <c r="K199" s="81"/>
      <c r="L199" s="82" t="s">
        <v>14</v>
      </c>
    </row>
    <row r="200" spans="1:12" ht="89.25" customHeight="1" x14ac:dyDescent="0.25">
      <c r="A200" s="20">
        <v>14</v>
      </c>
      <c r="B200" s="73" t="s">
        <v>299</v>
      </c>
      <c r="C200" s="82" t="s">
        <v>300</v>
      </c>
      <c r="D200" s="73" t="s">
        <v>301</v>
      </c>
      <c r="E200" s="73" t="s">
        <v>10</v>
      </c>
      <c r="F200" s="73">
        <v>1</v>
      </c>
      <c r="G200" s="78"/>
      <c r="H200" s="19">
        <v>125000</v>
      </c>
      <c r="I200" s="19">
        <f t="shared" si="20"/>
        <v>140000</v>
      </c>
      <c r="J200" s="81" t="s">
        <v>60</v>
      </c>
      <c r="K200" s="81"/>
      <c r="L200" s="82" t="s">
        <v>14</v>
      </c>
    </row>
    <row r="201" spans="1:12" ht="89.25" customHeight="1" x14ac:dyDescent="0.25">
      <c r="A201" s="20">
        <v>15</v>
      </c>
      <c r="B201" s="73" t="s">
        <v>299</v>
      </c>
      <c r="C201" s="82" t="s">
        <v>300</v>
      </c>
      <c r="D201" s="73" t="s">
        <v>302</v>
      </c>
      <c r="E201" s="73" t="s">
        <v>10</v>
      </c>
      <c r="F201" s="73">
        <v>1</v>
      </c>
      <c r="G201" s="78"/>
      <c r="H201" s="19">
        <v>500000</v>
      </c>
      <c r="I201" s="19">
        <f t="shared" si="20"/>
        <v>560000</v>
      </c>
      <c r="J201" s="81" t="s">
        <v>60</v>
      </c>
      <c r="K201" s="81"/>
      <c r="L201" s="82" t="s">
        <v>14</v>
      </c>
    </row>
    <row r="202" spans="1:12" ht="248.25" customHeight="1" x14ac:dyDescent="0.25">
      <c r="A202" s="20">
        <v>16</v>
      </c>
      <c r="B202" s="81" t="s">
        <v>297</v>
      </c>
      <c r="C202" s="82" t="s">
        <v>75</v>
      </c>
      <c r="D202" s="81" t="s">
        <v>298</v>
      </c>
      <c r="E202" s="73" t="s">
        <v>10</v>
      </c>
      <c r="F202" s="73">
        <v>1</v>
      </c>
      <c r="G202" s="78"/>
      <c r="H202" s="19">
        <v>2664180</v>
      </c>
      <c r="I202" s="19">
        <f t="shared" ref="I202:I203" si="21">H202*1.12</f>
        <v>2983881.6</v>
      </c>
      <c r="J202" s="81" t="s">
        <v>284</v>
      </c>
      <c r="K202" s="81"/>
      <c r="L202" s="81" t="s">
        <v>127</v>
      </c>
    </row>
    <row r="203" spans="1:12" ht="91.5" customHeight="1" x14ac:dyDescent="0.25">
      <c r="A203" s="20">
        <v>17</v>
      </c>
      <c r="B203" s="81" t="s">
        <v>313</v>
      </c>
      <c r="C203" s="82" t="s">
        <v>36</v>
      </c>
      <c r="D203" s="81" t="s">
        <v>322</v>
      </c>
      <c r="E203" s="73" t="s">
        <v>10</v>
      </c>
      <c r="F203" s="73">
        <v>1</v>
      </c>
      <c r="G203" s="78"/>
      <c r="H203" s="19">
        <v>102754356</v>
      </c>
      <c r="I203" s="19">
        <f t="shared" si="21"/>
        <v>115084878.72000001</v>
      </c>
      <c r="J203" s="81" t="s">
        <v>365</v>
      </c>
      <c r="K203" s="81"/>
      <c r="L203" s="82" t="s">
        <v>14</v>
      </c>
    </row>
    <row r="204" spans="1:12" s="46" customFormat="1" ht="27.75" customHeight="1" x14ac:dyDescent="0.25">
      <c r="A204" s="45"/>
      <c r="B204" s="124" t="s">
        <v>30</v>
      </c>
      <c r="C204" s="125"/>
      <c r="D204" s="125"/>
      <c r="E204" s="125"/>
      <c r="F204" s="125"/>
      <c r="G204" s="126"/>
      <c r="H204" s="29">
        <f>SUM(H187:H203)</f>
        <v>160861834</v>
      </c>
      <c r="I204" s="29">
        <f>SUM(I187:I203)</f>
        <v>180165254.08000001</v>
      </c>
      <c r="J204" s="40"/>
      <c r="K204" s="40"/>
      <c r="L204" s="40"/>
    </row>
    <row r="205" spans="1:12" s="46" customFormat="1" ht="29.25" customHeight="1" x14ac:dyDescent="0.25">
      <c r="A205" s="45"/>
      <c r="B205" s="124" t="s">
        <v>32</v>
      </c>
      <c r="C205" s="125"/>
      <c r="D205" s="125"/>
      <c r="E205" s="125"/>
      <c r="F205" s="125"/>
      <c r="G205" s="126"/>
      <c r="H205" s="29">
        <f>H173+H204+H185</f>
        <v>535209388.24330008</v>
      </c>
      <c r="I205" s="29">
        <f>I173+I204+I185</f>
        <v>599434514.83249605</v>
      </c>
      <c r="J205" s="40"/>
      <c r="K205" s="40"/>
      <c r="L205" s="40"/>
    </row>
    <row r="206" spans="1:12" s="46" customFormat="1" ht="32.25" customHeight="1" x14ac:dyDescent="0.25">
      <c r="A206" s="47"/>
      <c r="B206" s="121" t="s">
        <v>33</v>
      </c>
      <c r="C206" s="122"/>
      <c r="D206" s="122"/>
      <c r="E206" s="122"/>
      <c r="F206" s="122"/>
      <c r="G206" s="123"/>
      <c r="H206" s="48">
        <f>H54+H205</f>
        <v>1133811881.4933</v>
      </c>
      <c r="I206" s="48">
        <f>I205+I54</f>
        <v>1269869307.2724962</v>
      </c>
      <c r="J206" s="49"/>
      <c r="K206" s="38"/>
      <c r="L206" s="38"/>
    </row>
    <row r="207" spans="1:12" ht="33.75" customHeight="1" x14ac:dyDescent="0.25">
      <c r="A207" s="120" t="s">
        <v>66</v>
      </c>
      <c r="B207" s="120"/>
      <c r="C207" s="120"/>
      <c r="D207" s="120"/>
      <c r="E207" s="120"/>
      <c r="F207" s="120"/>
      <c r="G207" s="120"/>
      <c r="H207" s="120"/>
      <c r="I207" s="120"/>
      <c r="J207" s="120"/>
      <c r="K207" s="120"/>
      <c r="L207" s="120"/>
    </row>
  </sheetData>
  <mergeCells count="70">
    <mergeCell ref="A155:A156"/>
    <mergeCell ref="E155:E156"/>
    <mergeCell ref="F155:F156"/>
    <mergeCell ref="G155:G156"/>
    <mergeCell ref="H155:H156"/>
    <mergeCell ref="J30:J31"/>
    <mergeCell ref="K30:K31"/>
    <mergeCell ref="L30:L31"/>
    <mergeCell ref="E30:E31"/>
    <mergeCell ref="F30:F31"/>
    <mergeCell ref="G30:G31"/>
    <mergeCell ref="H30:H31"/>
    <mergeCell ref="I30:I31"/>
    <mergeCell ref="A27:A29"/>
    <mergeCell ref="D30:D31"/>
    <mergeCell ref="C30:C31"/>
    <mergeCell ref="B30:B31"/>
    <mergeCell ref="A30:A31"/>
    <mergeCell ref="D27:D29"/>
    <mergeCell ref="B27:B29"/>
    <mergeCell ref="C27:C29"/>
    <mergeCell ref="J27:J29"/>
    <mergeCell ref="K27:K29"/>
    <mergeCell ref="L27:L29"/>
    <mergeCell ref="E27:E29"/>
    <mergeCell ref="F27:F29"/>
    <mergeCell ref="G27:G29"/>
    <mergeCell ref="H27:H29"/>
    <mergeCell ref="I27:I29"/>
    <mergeCell ref="K12:K13"/>
    <mergeCell ref="L12:L13"/>
    <mergeCell ref="F12:F13"/>
    <mergeCell ref="G12:G13"/>
    <mergeCell ref="H12:H13"/>
    <mergeCell ref="I12:I13"/>
    <mergeCell ref="J12:J13"/>
    <mergeCell ref="A12:A13"/>
    <mergeCell ref="B12:B13"/>
    <mergeCell ref="C12:C13"/>
    <mergeCell ref="D12:D13"/>
    <mergeCell ref="E12:E13"/>
    <mergeCell ref="B10:L10"/>
    <mergeCell ref="J1:L3"/>
    <mergeCell ref="J4:L4"/>
    <mergeCell ref="C6:I6"/>
    <mergeCell ref="D7:I7"/>
    <mergeCell ref="B9:L9"/>
    <mergeCell ref="A207:L207"/>
    <mergeCell ref="B206:G206"/>
    <mergeCell ref="B205:G205"/>
    <mergeCell ref="B204:G204"/>
    <mergeCell ref="B186:L186"/>
    <mergeCell ref="B185:G185"/>
    <mergeCell ref="B174:L174"/>
    <mergeCell ref="B173:G173"/>
    <mergeCell ref="B56:L56"/>
    <mergeCell ref="B55:L55"/>
    <mergeCell ref="D155:D156"/>
    <mergeCell ref="C155:C156"/>
    <mergeCell ref="B155:B156"/>
    <mergeCell ref="I155:I156"/>
    <mergeCell ref="J155:J156"/>
    <mergeCell ref="K155:K156"/>
    <mergeCell ref="L155:L156"/>
    <mergeCell ref="B54:G54"/>
    <mergeCell ref="B43:G43"/>
    <mergeCell ref="B39:L39"/>
    <mergeCell ref="B38:G38"/>
    <mergeCell ref="B44:L44"/>
    <mergeCell ref="B53:G53"/>
  </mergeCells>
  <pageMargins left="0.11811023622047245" right="0.31496062992125984" top="0.74803149606299213" bottom="0.74803149606299213" header="0.31496062992125984" footer="0.31496062992125984"/>
  <pageSetup paperSize="9" scale="31" fitToHeight="0" orientation="landscape" r:id="rId1"/>
  <rowBreaks count="1" manualBreakCount="1">
    <brk id="70"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2013-03-04T04:31:18Z</cp:lastPrinted>
  <dcterms:created xsi:type="dcterms:W3CDTF">2012-01-05T05:15:13Z</dcterms:created>
  <dcterms:modified xsi:type="dcterms:W3CDTF">2013-06-03T04:23:09Z</dcterms:modified>
</cp:coreProperties>
</file>