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35" yWindow="225" windowWidth="17400" windowHeight="9735"/>
  </bookViews>
  <sheets>
    <sheet name="ПЗ" sheetId="12" r:id="rId1"/>
    <sheet name="Лист1" sheetId="11" r:id="rId2"/>
  </sheets>
  <definedNames>
    <definedName name="_xlnm.Print_Area" localSheetId="0">ПЗ!$A$1:$L$225</definedName>
  </definedNames>
  <calcPr calcId="144525"/>
</workbook>
</file>

<file path=xl/calcChain.xml><?xml version="1.0" encoding="utf-8"?>
<calcChain xmlns="http://schemas.openxmlformats.org/spreadsheetml/2006/main">
  <c r="I202" i="12" l="1"/>
  <c r="I203" i="12"/>
  <c r="H203" i="12"/>
  <c r="I201" i="12" l="1"/>
  <c r="I186" i="12" l="1"/>
  <c r="I187" i="12"/>
  <c r="I188" i="12"/>
  <c r="I44" i="12" l="1"/>
  <c r="I45" i="12"/>
  <c r="I46" i="12"/>
  <c r="I47" i="12"/>
  <c r="I48" i="12"/>
  <c r="I49" i="12"/>
  <c r="H50" i="12"/>
  <c r="I50" i="12" s="1"/>
  <c r="H42" i="12" l="1"/>
  <c r="I42" i="12" s="1"/>
  <c r="H41" i="12"/>
  <c r="I41" i="12" s="1"/>
  <c r="H40" i="12"/>
  <c r="I40" i="12" s="1"/>
  <c r="H39" i="12"/>
  <c r="I39" i="12" s="1"/>
  <c r="H38" i="12"/>
  <c r="I38" i="12" s="1"/>
  <c r="H43" i="12" l="1"/>
  <c r="I43" i="12" s="1"/>
  <c r="H184" i="12" l="1"/>
  <c r="I184" i="12" s="1"/>
  <c r="H185" i="12"/>
  <c r="I185" i="12" s="1"/>
  <c r="H37" i="12" l="1"/>
  <c r="I37" i="12" s="1"/>
  <c r="H183" i="12" l="1"/>
  <c r="I183" i="12" s="1"/>
  <c r="H36" i="12" l="1"/>
  <c r="I36" i="12" l="1"/>
  <c r="H35" i="12"/>
  <c r="I35" i="12" s="1"/>
  <c r="H34" i="12" l="1"/>
  <c r="I34" i="12" s="1"/>
  <c r="H33" i="12"/>
  <c r="H182" i="12"/>
  <c r="I182" i="12" s="1"/>
  <c r="H176" i="12" l="1"/>
  <c r="I176" i="12" s="1"/>
  <c r="H181" i="12" l="1"/>
  <c r="I181" i="12" s="1"/>
  <c r="I177" i="12" l="1"/>
  <c r="I178" i="12"/>
  <c r="I179" i="12"/>
  <c r="I180" i="12"/>
  <c r="I33" i="12" l="1"/>
  <c r="H175" i="12" l="1"/>
  <c r="I175" i="12" s="1"/>
  <c r="H174" i="12" l="1"/>
  <c r="I174" i="12" s="1"/>
  <c r="I58" i="12" l="1"/>
  <c r="H173" i="12"/>
  <c r="I173" i="12" l="1"/>
  <c r="H172" i="12"/>
  <c r="I172" i="12" l="1"/>
  <c r="H144" i="12"/>
  <c r="H170" i="12" l="1"/>
  <c r="I170" i="12" s="1"/>
  <c r="H171" i="12"/>
  <c r="I171" i="12" s="1"/>
  <c r="H168" i="12"/>
  <c r="I168" i="12" s="1"/>
  <c r="H32" i="12" l="1"/>
  <c r="I32" i="12" s="1"/>
  <c r="H66" i="12" l="1"/>
  <c r="I65" i="12"/>
  <c r="H30" i="12"/>
  <c r="I30" i="12" s="1"/>
  <c r="H27" i="12"/>
  <c r="I27" i="12" s="1"/>
  <c r="H167" i="12"/>
  <c r="I167" i="12" s="1"/>
  <c r="H166" i="12"/>
  <c r="I166" i="12" s="1"/>
  <c r="H26" i="12"/>
  <c r="I26" i="12" s="1"/>
  <c r="I55" i="12"/>
  <c r="H56" i="12"/>
  <c r="H165" i="12" l="1"/>
  <c r="I165" i="12" s="1"/>
  <c r="H164" i="12"/>
  <c r="I164" i="12" s="1"/>
  <c r="H163" i="12"/>
  <c r="I163" i="12" s="1"/>
  <c r="I54" i="12" l="1"/>
  <c r="I53" i="12" l="1"/>
  <c r="I56" i="12" s="1"/>
  <c r="H155" i="12" l="1"/>
  <c r="H156" i="12"/>
  <c r="H154" i="12" l="1"/>
  <c r="I154" i="12" s="1"/>
  <c r="H153" i="12"/>
  <c r="I153" i="12" s="1"/>
  <c r="I160" i="12"/>
  <c r="H161" i="12"/>
  <c r="I161" i="12" s="1"/>
  <c r="H162" i="12" l="1"/>
  <c r="I162" i="12" s="1"/>
  <c r="H159" i="12"/>
  <c r="I159" i="12" s="1"/>
  <c r="H22" i="12" l="1"/>
  <c r="I22" i="12" s="1"/>
  <c r="I155" i="12"/>
  <c r="I156" i="12"/>
  <c r="H158" i="12"/>
  <c r="I158" i="12" s="1"/>
  <c r="H157" i="12"/>
  <c r="I157" i="12" s="1"/>
  <c r="H25" i="12" l="1"/>
  <c r="I25" i="12" s="1"/>
  <c r="H24" i="12"/>
  <c r="I24" i="12" s="1"/>
  <c r="H23" i="12"/>
  <c r="I23" i="12" s="1"/>
  <c r="H152" i="12" l="1"/>
  <c r="I152" i="12" s="1"/>
  <c r="H222" i="12" l="1"/>
  <c r="I221" i="12"/>
  <c r="I200" i="12" l="1"/>
  <c r="I199" i="12" l="1"/>
  <c r="I198" i="12" l="1"/>
  <c r="H151" i="12"/>
  <c r="I151" i="12" s="1"/>
  <c r="H150" i="12" l="1"/>
  <c r="I150" i="12" s="1"/>
  <c r="H149" i="12"/>
  <c r="I149" i="12" s="1"/>
  <c r="I219" i="12"/>
  <c r="I218" i="12"/>
  <c r="H148" i="12" l="1"/>
  <c r="I148" i="12" s="1"/>
  <c r="I197" i="12" l="1"/>
  <c r="I220" i="12" l="1"/>
  <c r="H147" i="12"/>
  <c r="I147" i="12" s="1"/>
  <c r="H146" i="12" l="1"/>
  <c r="I146" i="12" s="1"/>
  <c r="H137" i="12" l="1"/>
  <c r="I137" i="12" s="1"/>
  <c r="H136" i="12"/>
  <c r="I136" i="12" s="1"/>
  <c r="H135" i="12"/>
  <c r="I135" i="12" s="1"/>
  <c r="H134" i="12"/>
  <c r="I134" i="12" s="1"/>
  <c r="H133" i="12"/>
  <c r="I133" i="12" s="1"/>
  <c r="H132" i="12"/>
  <c r="I132" i="12" s="1"/>
  <c r="H131" i="12"/>
  <c r="I131" i="12" s="1"/>
  <c r="H130" i="12"/>
  <c r="I130" i="12" s="1"/>
  <c r="H129" i="12"/>
  <c r="I129" i="12" s="1"/>
  <c r="H128" i="12"/>
  <c r="I128" i="12" s="1"/>
  <c r="H127" i="12"/>
  <c r="I127" i="12" s="1"/>
  <c r="H126" i="12"/>
  <c r="I126" i="12" s="1"/>
  <c r="H125" i="12"/>
  <c r="I125" i="12" s="1"/>
  <c r="H124" i="12"/>
  <c r="I124" i="12" s="1"/>
  <c r="H123" i="12"/>
  <c r="I123" i="12" s="1"/>
  <c r="H122" i="12"/>
  <c r="I122" i="12" s="1"/>
  <c r="H121" i="12"/>
  <c r="I121" i="12" s="1"/>
  <c r="H120" i="12"/>
  <c r="I120" i="12" s="1"/>
  <c r="H119" i="12"/>
  <c r="I119" i="12" s="1"/>
  <c r="H118" i="12"/>
  <c r="I118" i="12" s="1"/>
  <c r="H117" i="12"/>
  <c r="I117" i="12" s="1"/>
  <c r="H116" i="12"/>
  <c r="I116" i="12" s="1"/>
  <c r="H115" i="12"/>
  <c r="I115" i="12" s="1"/>
  <c r="H114" i="12"/>
  <c r="I114" i="12" s="1"/>
  <c r="H113" i="12"/>
  <c r="I113"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l="1"/>
  <c r="H138" i="12"/>
  <c r="I138" i="12" s="1"/>
  <c r="H139" i="12"/>
  <c r="H140" i="12"/>
  <c r="I140" i="12" s="1"/>
  <c r="H141" i="12"/>
  <c r="I141" i="12" s="1"/>
  <c r="H142" i="12"/>
  <c r="I142" i="12" s="1"/>
  <c r="H143" i="12"/>
  <c r="I143" i="12" s="1"/>
  <c r="H145" i="12"/>
  <c r="I145" i="12" s="1"/>
  <c r="I192" i="12"/>
  <c r="I193" i="12"/>
  <c r="I194" i="12"/>
  <c r="I195" i="12"/>
  <c r="I196" i="12"/>
  <c r="I205" i="12"/>
  <c r="I206" i="12"/>
  <c r="I207" i="12"/>
  <c r="I208" i="12"/>
  <c r="I209" i="12"/>
  <c r="I210" i="12"/>
  <c r="I211" i="12"/>
  <c r="I212" i="12"/>
  <c r="I213" i="12"/>
  <c r="I214" i="12"/>
  <c r="I215" i="12"/>
  <c r="I216" i="12"/>
  <c r="I217" i="12"/>
  <c r="H189" i="12" l="1"/>
  <c r="I222" i="12"/>
  <c r="I144" i="12"/>
  <c r="I139" i="12"/>
  <c r="I189" i="12" l="1"/>
  <c r="H21" i="12"/>
  <c r="G20" i="12"/>
  <c r="H20" i="12" s="1"/>
  <c r="I20" i="12" s="1"/>
  <c r="G19" i="12"/>
  <c r="H19" i="12" s="1"/>
  <c r="I19" i="12" l="1"/>
  <c r="I21" i="12"/>
  <c r="I64" i="12"/>
  <c r="I63" i="12"/>
  <c r="I62" i="12"/>
  <c r="I61" i="12"/>
  <c r="I60" i="12"/>
  <c r="I59" i="12"/>
  <c r="H18" i="12"/>
  <c r="I18" i="12" s="1"/>
  <c r="H17" i="12"/>
  <c r="I17" i="12" s="1"/>
  <c r="H16" i="12"/>
  <c r="I16" i="12" s="1"/>
  <c r="H15" i="12"/>
  <c r="I15" i="12" s="1"/>
  <c r="H14" i="12"/>
  <c r="I12" i="12"/>
  <c r="I51" i="12" l="1"/>
  <c r="H51" i="12"/>
  <c r="I66" i="12"/>
  <c r="I223" i="12"/>
  <c r="H223" i="12"/>
  <c r="I14" i="12"/>
  <c r="H67" i="12" l="1"/>
  <c r="H224" i="12" s="1"/>
  <c r="I67" i="12"/>
  <c r="I224" i="12" s="1"/>
</calcChain>
</file>

<file path=xl/sharedStrings.xml><?xml version="1.0" encoding="utf-8"?>
<sst xmlns="http://schemas.openxmlformats.org/spreadsheetml/2006/main" count="1344" uniqueCount="474">
  <si>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</si>
  <si>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</si>
  <si>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</si>
  <si>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</si>
  <si>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</si>
  <si>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</si>
  <si>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</si>
  <si>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</si>
  <si>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</si>
  <si>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</si>
  <si>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</si>
  <si>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</si>
  <si>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</si>
  <si>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</si>
  <si>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</si>
  <si>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</si>
  <si>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</si>
  <si>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</si>
  <si>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</si>
  <si>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</si>
  <si>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</si>
  <si>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</si>
  <si>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</si>
  <si>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</si>
  <si>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</si>
  <si>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</si>
  <si>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</si>
  <si>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</si>
  <si>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</si>
  <si>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</si>
  <si>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</si>
  <si>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</si>
  <si>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</si>
  <si>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</si>
  <si>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</si>
  <si>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</si>
  <si>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</si>
  <si>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</si>
  <si>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</si>
  <si>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</si>
  <si>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</si>
  <si>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</si>
  <si>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</si>
  <si>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</si>
  <si>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</si>
  <si>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</si>
  <si>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</si>
  <si>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</si>
  <si>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</si>
  <si>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</si>
  <si>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</si>
  <si>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</si>
  <si>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</si>
  <si>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</si>
  <si>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</si>
  <si>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</si>
  <si>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</si>
  <si>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</si>
  <si>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</si>
  <si>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</si>
  <si>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</si>
  <si>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</si>
  <si>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</si>
  <si>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</si>
  <si>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</si>
  <si>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</si>
  <si>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</si>
  <si>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</si>
  <si>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</si>
  <si>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</si>
  <si>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</si>
  <si>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</si>
  <si>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</si>
  <si>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</si>
  <si>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</si>
  <si>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</si>
  <si>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</si>
  <si>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</si>
  <si>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</si>
  <si>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</si>
  <si>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</si>
  <si>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</si>
  <si>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</si>
  <si>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</si>
  <si>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</si>
  <si>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</si>
  <si>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</si>
  <si>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</si>
  <si>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</si>
  <si>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</si>
  <si>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</si>
  <si>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</si>
  <si>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</si>
  <si>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</si>
  <si>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</si>
  <si>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</si>
  <si>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</si>
  <si>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</si>
  <si>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</si>
  <si>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</si>
  <si>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</si>
  <si>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</si>
  <si>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</si>
  <si>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</si>
  <si>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</si>
  <si>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</si>
  <si>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</si>
  <si>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</si>
  <si>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</si>
  <si>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</si>
  <si>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</si>
  <si>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</si>
  <si>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</si>
  <si>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</si>
  <si>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</si>
  <si>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</si>
  <si>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</si>
  <si>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</si>
  <si>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</si>
  <si>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</si>
  <si>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</si>
  <si>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</si>
  <si>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</si>
  <si>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</si>
  <si>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</si>
  <si>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</si>
  <si>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</si>
  <si>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</si>
  <si>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</si>
  <si>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</si>
  <si>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</si>
  <si>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</si>
  <si>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</si>
  <si>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</si>
  <si>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</si>
  <si>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</si>
  <si>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</si>
  <si>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</si>
  <si>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</si>
  <si>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</si>
  <si>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</si>
  <si>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</si>
  <si>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</si>
  <si>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</si>
  <si>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</si>
  <si>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</si>
  <si>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</si>
  <si>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</si>
  <si>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</si>
  <si>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</si>
  <si>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</si>
  <si>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</si>
  <si>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</si>
  <si>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</si>
  <si>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</si>
  <si>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</si>
  <si>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</si>
  <si>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</si>
  <si>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</si>
  <si>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</si>
  <si>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</si>
  <si>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</si>
  <si>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</si>
  <si>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</si>
  <si>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</si>
  <si>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</si>
  <si>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</si>
  <si>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</si>
  <si>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</si>
  <si>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</si>
  <si>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</si>
  <si>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</si>
  <si>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</si>
  <si>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</si>
  <si>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</si>
  <si>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</si>
  <si>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</si>
  <si>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</si>
  <si>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</si>
  <si>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</si>
  <si>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</si>
  <si>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</si>
  <si>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</si>
  <si>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</si>
  <si>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</si>
  <si>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</si>
  <si>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</si>
  <si>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</si>
  <si>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</si>
  <si>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</si>
  <si>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</si>
  <si>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</si>
  <si>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</si>
  <si>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</si>
  <si>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</si>
  <si>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</si>
  <si>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</si>
  <si>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</si>
  <si>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</si>
  <si>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</si>
  <si>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</si>
  <si>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</si>
  <si>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</si>
  <si>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</si>
  <si>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</si>
  <si>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</si>
  <si>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</si>
  <si>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</si>
  <si>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</si>
  <si>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</si>
  <si>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</si>
  <si>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</si>
  <si>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</si>
  <si>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</si>
  <si>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</si>
  <si>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</si>
  <si>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</si>
  <si>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</si>
  <si>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</si>
  <si>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</si>
  <si>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</si>
  <si>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</si>
  <si>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</si>
  <si>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</si>
  <si>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</si>
  <si>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</si>
  <si>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</si>
  <si>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</si>
  <si>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</si>
  <si>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</si>
  <si>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</si>
  <si>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</si>
  <si>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</si>
  <si>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</si>
  <si>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</si>
  <si>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</si>
  <si>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</si>
  <si>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</si>
  <si>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</si>
  <si>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</si>
  <si>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</si>
  <si>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</si>
  <si>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</si>
  <si>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</si>
  <si>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</si>
  <si>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</si>
  <si>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</si>
  <si>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</si>
  <si>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</si>
  <si>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</si>
  <si>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</si>
  <si>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</si>
  <si>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</si>
  <si>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</si>
  <si>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</si>
  <si>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</si>
  <si>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</si>
  <si>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</si>
  <si>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</si>
  <si>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</si>
  <si>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</si>
  <si>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</si>
  <si>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</si>
  <si>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</si>
  <si>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</si>
  <si>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</si>
  <si>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</si>
  <si>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</si>
  <si>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</si>
  <si>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</si>
  <si>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</si>
  <si>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</si>
  <si>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</si>
  <si>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</si>
  <si>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</si>
  <si>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</si>
  <si>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</si>
  <si>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</si>
  <si>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</si>
  <si>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</si>
  <si>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</si>
  <si>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</si>
  <si>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</si>
  <si>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</si>
  <si>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</si>
  <si>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</si>
  <si>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</si>
  <si>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</si>
  <si>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</si>
  <si>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</si>
  <si>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</si>
  <si>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</si>
  <si>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</si>
  <si>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</si>
  <si>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</si>
  <si>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</si>
  <si>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</si>
  <si>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</si>
  <si>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</si>
  <si>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</si>
  <si>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</si>
  <si>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</si>
  <si>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</si>
  <si>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</si>
  <si>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</si>
  <si>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</si>
  <si>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</si>
  <si>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</si>
  <si>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</si>
  <si>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</si>
  <si>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</si>
  <si>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</si>
  <si>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</si>
  <si>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</si>
  <si>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</si>
  <si>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</si>
  <si>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</si>
  <si>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</si>
  <si>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</si>
  <si>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</si>
  <si>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</si>
  <si>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</si>
  <si>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</si>
  <si>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</si>
  <si>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</si>
  <si>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</si>
  <si>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</si>
  <si>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</si>
  <si>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</si>
  <si>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</si>
  <si>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</si>
  <si>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</si>
  <si>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</si>
  <si>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</si>
  <si>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</si>
  <si>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</si>
  <si>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</si>
  <si>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</si>
  <si>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</si>
  <si>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</si>
  <si>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</si>
  <si>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</si>
  <si>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</si>
  <si>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</si>
  <si>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</si>
  <si>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</si>
  <si>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</si>
  <si>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</si>
  <si>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</si>
  <si>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</si>
  <si>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</si>
  <si>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</si>
  <si>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</si>
  <si>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</si>
  <si>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</si>
  <si>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</si>
  <si>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</si>
  <si>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</si>
  <si>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</si>
  <si>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</si>
  <si>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 xml:space="preserve">Склад № 1:
Разборка подшивки потолков из гипсокартонных листов  (24,13 м2).
Пробивка борозд в бетонных стенах  (5 м).
Устройство подвесных потолков из гипсокартона  (24,61 м2).
Прокладка электрических кабелей до 35 кВ  (5 м).
Прокладка силовых кабелей до 660 В  (5,1 м).
Заделка борозд в бетонных стенах  (5 м).
Склад № 2
Демонтаж дверных коробок с отбивкой откосов (1 шт.).
Разборка подшивки потолков из гипсокартонных листов  (14,26 м2).
Демонтаж радиатора (1 шт.).
Укрепление стен решетчатой конструкцией (70 м2).
Отделка стен (68 м2).
Устройство подвесных потолков из гипсокартона (14,55 м2).
Установка одинарной пожаропрочной двери с двумя ригельными замками, с коробкой (1 х 2,1 м)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</si>
  <si>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</si>
  <si>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</si>
  <si>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</si>
  <si>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</si>
  <si>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</si>
  <si>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</si>
  <si>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</si>
  <si>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</si>
  <si>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</si>
  <si>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</si>
  <si>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</si>
  <si>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</si>
  <si>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</si>
  <si>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</si>
  <si>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</si>
  <si>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</si>
  <si>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</si>
  <si>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</si>
  <si>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</si>
  <si>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</si>
  <si>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</si>
  <si>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</si>
  <si>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</si>
  <si>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</si>
  <si>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</si>
  <si>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</si>
  <si>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</si>
  <si>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</si>
  <si>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</si>
  <si>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</si>
  <si>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</si>
  <si>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</si>
  <si>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</si>
  <si>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</si>
  <si>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</si>
  <si>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</si>
  <si>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</si>
  <si>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</si>
  <si>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</si>
  <si>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</si>
  <si>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</si>
  <si>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</si>
  <si>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</si>
  <si>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</si>
  <si>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</si>
  <si>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</si>
  <si>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</si>
  <si>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</si>
  <si>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</si>
  <si>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</si>
  <si>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</si>
  <si>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</si>
  <si>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</si>
  <si>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</si>
  <si>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</si>
  <si>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</si>
  <si>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</si>
  <si>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</si>
  <si>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</si>
  <si>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</si>
  <si>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</si>
  <si>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</si>
  <si>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</si>
  <si>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</si>
  <si>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</si>
  <si>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</si>
  <si>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</si>
  <si>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</si>
  <si>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</si>
  <si>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</si>
  <si>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</si>
  <si>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Оборудование для изготовления литий-ионных батарей с габаритными размерами: длина – не менее 1800 мм., высота – не менее 920 мм., ширина – не менее 840 мм. Логический контроллер (PLC) с сенсорной панелью размером не менее 5 дюймов. Электрическое подключение должно  быть 220VAC, 1-фазный 50/60Гц, максимально 10A. Материал перчаточного порта из полиформальдегида,  220 мм в диаметре, с кольцевым уплотнением. Перчатки бутиловые толщиной не менее 0,4 мм, в количестве 4 шт.  Перчаточный бокс должен иметь внутри две (2) системы очистки газа. Должны быть две (2) переходные камеры с правой стороны. Дверцы алюминиевые, анодированные, толщиной не менее 10 мм. Анализатор кислорода (2-проводной, 4-20mA, датчик влажности, фланец,  номинальное напряжение: 24VDC, общий диапозон: 0-500 ppm (v)), анализатор влажности (2-проводной, 4-20mA, номинальное напряжение: 24VDC, общий диапозон: 0-1000 ppm(v)) и вакуумная печь (внутренние размеры 250 * 250 * 320 мм) с опорой высотой не менее  10 см, максимальной температурой до 200°C. Подробное описание согласно технической спецификации</t>
  </si>
  <si>
    <t xml:space="preserve"> со дня вступления в силу договора до 31 декабря 2013 года  </t>
  </si>
  <si>
    <t>Азот: доля азота не менее 99,9% в баллонах по 40 литров, в кол-ве 24шт. Азот: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</si>
  <si>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</si>
  <si>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</si>
  <si>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</si>
  <si>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</si>
  <si>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</si>
  <si>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</si>
  <si>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</si>
  <si>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</si>
  <si>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</si>
  <si>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</si>
  <si>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</si>
  <si>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</si>
  <si>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</si>
  <si>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</si>
  <si>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</si>
  <si>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</si>
  <si>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</si>
  <si>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</si>
  <si>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</si>
  <si>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</si>
  <si>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</si>
  <si>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</si>
  <si>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</si>
  <si>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</si>
  <si>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</si>
  <si>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</si>
  <si>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</si>
  <si>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</si>
  <si>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</si>
  <si>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</si>
  <si>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</si>
  <si>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</si>
  <si>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</si>
  <si>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</si>
  <si>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</si>
  <si>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</si>
  <si>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</si>
  <si>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r>
      <t xml:space="preserve">Приказ  Генерального директора частного учреждения «Nazarbayev University Research and Innovation System» </t>
    </r>
    <r>
      <rPr>
        <b/>
        <sz val="11"/>
        <color rgb="FFFF0000"/>
        <rFont val="Times New Roman"/>
        <family val="1"/>
        <charset val="204"/>
      </rPr>
      <t xml:space="preserve"> </t>
    </r>
    <r>
      <rPr>
        <b/>
        <sz val="11"/>
        <rFont val="Times New Roman"/>
        <family val="1"/>
        <charset val="204"/>
      </rPr>
      <t>от 11 июня 2013 года №81</t>
    </r>
  </si>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</sst>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7"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1"/>
      <color rgb="FFFF0000"/>
      <name val="Times New Roman"/>
      <family val="1"/>
      <charset val="204"/>
    </font>
    <font>
      <sz val="11"/>
      <color rgb="FF000000"/>
      <name val="Times New Roman"/>
      <family val="1"/>
    </font>
    <font>
      <sz val="11"/>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3">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cellStyleXfs>
  <cellXfs count="196">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3" fontId="5"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6" applyFont="1" applyFill="1" applyBorder="1" applyAlignment="1">
      <alignment horizontal="center" vertical="center" wrapText="1"/>
    </xf>
    <xf numFmtId="0" fontId="16"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2" xfId="0" applyNumberFormat="1"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cellXfs>
  <cellStyles count="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5"/>
  <sheetViews>
    <sheetView tabSelected="1" view="pageBreakPreview" zoomScale="70" zoomScaleNormal="90" zoomScaleSheetLayoutView="70" workbookViewId="0">
      <selection activeCell="K202" sqref="K202"/>
    </sheetView>
  </sheetViews>
  <sheetFormatPr defaultRowHeight="15" x14ac:dyDescent="0.25"/>
  <cols>
    <col min="1" max="1" width="6.42578125" style="12" customWidth="1"/>
    <col min="2" max="2" width="24" style="50" customWidth="1"/>
    <col min="3" max="3" width="13.28515625" style="12" customWidth="1"/>
    <col min="4" max="4" width="58.7109375" style="51" customWidth="1"/>
    <col min="5" max="5" width="12.85546875" style="12" customWidth="1"/>
    <col min="6" max="6" width="8.140625" style="12" customWidth="1"/>
    <col min="7" max="7" width="18.28515625" style="52" customWidth="1"/>
    <col min="8" max="8" width="26.28515625" style="52" customWidth="1"/>
    <col min="9" max="9" width="26.42578125" style="52" customWidth="1"/>
    <col min="10" max="10" width="23.140625" style="50" customWidth="1"/>
    <col min="11" max="11" width="15.42578125" style="50" customWidth="1"/>
    <col min="12" max="12" width="20.140625" style="50" customWidth="1"/>
    <col min="13" max="16384" width="9.140625" style="12"/>
  </cols>
  <sheetData>
    <row r="1" spans="1:12" x14ac:dyDescent="0.25">
      <c r="A1" s="11" t="s">
        <v>0</v>
      </c>
      <c r="B1" s="11"/>
      <c r="C1" s="11"/>
      <c r="D1" s="11"/>
      <c r="E1" s="11"/>
      <c r="F1" s="11"/>
      <c r="G1" s="11"/>
      <c r="H1" s="11"/>
      <c r="I1" s="11"/>
      <c r="J1" s="164" t="s">
        <v>72</v>
      </c>
      <c r="K1" s="164"/>
      <c r="L1" s="164"/>
    </row>
    <row r="2" spans="1:12" x14ac:dyDescent="0.25">
      <c r="A2" s="11"/>
      <c r="B2" s="11"/>
      <c r="C2" s="11"/>
      <c r="D2" s="11"/>
      <c r="E2" s="11"/>
      <c r="F2" s="11"/>
      <c r="G2" s="11"/>
      <c r="H2" s="11"/>
      <c r="I2" s="11"/>
      <c r="J2" s="164"/>
      <c r="K2" s="164"/>
      <c r="L2" s="164"/>
    </row>
    <row r="3" spans="1:12" x14ac:dyDescent="0.25">
      <c r="A3" s="11"/>
      <c r="B3" s="11"/>
      <c r="C3" s="11"/>
      <c r="D3" s="11"/>
      <c r="E3" s="11"/>
      <c r="F3" s="11"/>
      <c r="G3" s="11"/>
      <c r="H3" s="11"/>
      <c r="I3" s="11"/>
      <c r="J3" s="164"/>
      <c r="K3" s="164"/>
      <c r="L3" s="164"/>
    </row>
    <row r="4" spans="1:12" ht="64.5" customHeight="1" x14ac:dyDescent="0.25">
      <c r="A4" s="11"/>
      <c r="B4" s="11"/>
      <c r="C4" s="11"/>
      <c r="D4" s="11"/>
      <c r="E4" s="11"/>
      <c r="F4" s="11"/>
      <c r="G4" s="11"/>
      <c r="H4" s="11"/>
      <c r="I4" s="11"/>
      <c r="J4" s="164" t="s">
        <v>472</v>
      </c>
      <c r="K4" s="164"/>
      <c r="L4" s="164"/>
    </row>
    <row r="5" spans="1:12" x14ac:dyDescent="0.25">
      <c r="A5" s="11"/>
      <c r="B5" s="11"/>
      <c r="C5" s="11"/>
      <c r="D5" s="11"/>
      <c r="E5" s="11"/>
      <c r="F5" s="11"/>
      <c r="G5" s="11"/>
      <c r="H5" s="11"/>
      <c r="I5" s="11"/>
      <c r="J5" s="85"/>
      <c r="K5" s="85"/>
      <c r="L5" s="85"/>
    </row>
    <row r="6" spans="1:12" ht="15" customHeight="1" x14ac:dyDescent="0.25">
      <c r="A6" s="11"/>
      <c r="B6" s="11"/>
      <c r="C6" s="164" t="s">
        <v>71</v>
      </c>
      <c r="D6" s="164"/>
      <c r="E6" s="164"/>
      <c r="F6" s="164"/>
      <c r="G6" s="164"/>
      <c r="H6" s="164"/>
      <c r="I6" s="164"/>
      <c r="J6" s="11"/>
      <c r="K6" s="11"/>
      <c r="L6" s="13"/>
    </row>
    <row r="7" spans="1:12" ht="15" customHeight="1" x14ac:dyDescent="0.25">
      <c r="A7" s="14"/>
      <c r="B7" s="14"/>
      <c r="C7" s="14"/>
      <c r="D7" s="165" t="s">
        <v>70</v>
      </c>
      <c r="E7" s="165"/>
      <c r="F7" s="165"/>
      <c r="G7" s="165"/>
      <c r="H7" s="165"/>
      <c r="I7" s="165"/>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166" t="s">
        <v>35</v>
      </c>
      <c r="C9" s="167"/>
      <c r="D9" s="167"/>
      <c r="E9" s="167"/>
      <c r="F9" s="167"/>
      <c r="G9" s="167"/>
      <c r="H9" s="167"/>
      <c r="I9" s="167"/>
      <c r="J9" s="167"/>
      <c r="K9" s="167"/>
      <c r="L9" s="168"/>
    </row>
    <row r="10" spans="1:12" ht="27.75" customHeight="1" x14ac:dyDescent="0.25">
      <c r="A10" s="18"/>
      <c r="B10" s="161" t="s">
        <v>27</v>
      </c>
      <c r="C10" s="162"/>
      <c r="D10" s="162"/>
      <c r="E10" s="162"/>
      <c r="F10" s="162"/>
      <c r="G10" s="162"/>
      <c r="H10" s="162"/>
      <c r="I10" s="162"/>
      <c r="J10" s="162"/>
      <c r="K10" s="162"/>
      <c r="L10" s="163"/>
    </row>
    <row r="11" spans="1:12" ht="34.5" hidden="1" customHeight="1" x14ac:dyDescent="0.25">
      <c r="A11" s="80"/>
      <c r="B11" s="81"/>
      <c r="C11" s="81"/>
      <c r="D11" s="81"/>
      <c r="E11" s="81"/>
      <c r="F11" s="81"/>
      <c r="G11" s="78"/>
      <c r="H11" s="19"/>
      <c r="I11" s="19"/>
      <c r="J11" s="81"/>
      <c r="K11" s="81"/>
      <c r="L11" s="81"/>
    </row>
    <row r="12" spans="1:12" ht="339" customHeight="1" x14ac:dyDescent="0.25">
      <c r="A12" s="169">
        <v>1</v>
      </c>
      <c r="B12" s="171" t="s">
        <v>98</v>
      </c>
      <c r="C12" s="172" t="s">
        <v>99</v>
      </c>
      <c r="D12" s="173" t="s">
        <v>116</v>
      </c>
      <c r="E12" s="174" t="s">
        <v>11</v>
      </c>
      <c r="F12" s="175">
        <v>1</v>
      </c>
      <c r="G12" s="175">
        <v>122968000</v>
      </c>
      <c r="H12" s="152">
        <v>122968000</v>
      </c>
      <c r="I12" s="150">
        <f>H12*1.12</f>
        <v>137724160</v>
      </c>
      <c r="J12" s="146" t="s">
        <v>126</v>
      </c>
      <c r="K12" s="146" t="s">
        <v>17</v>
      </c>
      <c r="L12" s="146" t="s">
        <v>14</v>
      </c>
    </row>
    <row r="13" spans="1:12" ht="234.75" customHeight="1" x14ac:dyDescent="0.25">
      <c r="A13" s="170"/>
      <c r="B13" s="171"/>
      <c r="C13" s="172"/>
      <c r="D13" s="173"/>
      <c r="E13" s="174"/>
      <c r="F13" s="175"/>
      <c r="G13" s="175"/>
      <c r="H13" s="153"/>
      <c r="I13" s="151"/>
      <c r="J13" s="147"/>
      <c r="K13" s="147"/>
      <c r="L13" s="147"/>
    </row>
    <row r="14" spans="1:12" ht="132.75" customHeight="1" x14ac:dyDescent="0.25">
      <c r="A14" s="20">
        <v>2</v>
      </c>
      <c r="B14" s="81" t="s">
        <v>104</v>
      </c>
      <c r="C14" s="82" t="s">
        <v>13</v>
      </c>
      <c r="D14" s="81" t="s">
        <v>105</v>
      </c>
      <c r="E14" s="84" t="s">
        <v>106</v>
      </c>
      <c r="F14" s="78">
        <v>1</v>
      </c>
      <c r="G14" s="21">
        <v>2166793.75</v>
      </c>
      <c r="H14" s="19">
        <f t="shared" ref="H14:H18" si="0">F14*G14</f>
        <v>2166793.75</v>
      </c>
      <c r="I14" s="19">
        <f t="shared" ref="I14:I24" si="1">H14*1.12</f>
        <v>2426809</v>
      </c>
      <c r="J14" s="81" t="s">
        <v>107</v>
      </c>
      <c r="K14" s="81" t="s">
        <v>17</v>
      </c>
      <c r="L14" s="81" t="s">
        <v>14</v>
      </c>
    </row>
    <row r="15" spans="1:12" ht="146.25" customHeight="1" x14ac:dyDescent="0.25">
      <c r="A15" s="20">
        <v>3</v>
      </c>
      <c r="B15" s="81" t="s">
        <v>108</v>
      </c>
      <c r="C15" s="82" t="s">
        <v>13</v>
      </c>
      <c r="D15" s="81" t="s">
        <v>361</v>
      </c>
      <c r="E15" s="84" t="s">
        <v>106</v>
      </c>
      <c r="F15" s="78">
        <v>1</v>
      </c>
      <c r="G15" s="21">
        <v>1949399</v>
      </c>
      <c r="H15" s="19">
        <f t="shared" si="0"/>
        <v>1949399</v>
      </c>
      <c r="I15" s="19">
        <f t="shared" si="1"/>
        <v>2183326.8800000004</v>
      </c>
      <c r="J15" s="81" t="s">
        <v>107</v>
      </c>
      <c r="K15" s="81" t="s">
        <v>17</v>
      </c>
      <c r="L15" s="81" t="s">
        <v>14</v>
      </c>
    </row>
    <row r="16" spans="1:12" ht="104.25" customHeight="1" x14ac:dyDescent="0.25">
      <c r="A16" s="20">
        <v>4</v>
      </c>
      <c r="B16" s="81" t="s">
        <v>109</v>
      </c>
      <c r="C16" s="82" t="s">
        <v>13</v>
      </c>
      <c r="D16" s="81" t="s">
        <v>110</v>
      </c>
      <c r="E16" s="84" t="s">
        <v>106</v>
      </c>
      <c r="F16" s="78">
        <v>1</v>
      </c>
      <c r="G16" s="21">
        <v>1520719.64</v>
      </c>
      <c r="H16" s="19">
        <f t="shared" si="0"/>
        <v>1520719.64</v>
      </c>
      <c r="I16" s="19">
        <f t="shared" si="1"/>
        <v>1703205.9968000001</v>
      </c>
      <c r="J16" s="81" t="s">
        <v>107</v>
      </c>
      <c r="K16" s="81" t="s">
        <v>17</v>
      </c>
      <c r="L16" s="81" t="s">
        <v>14</v>
      </c>
    </row>
    <row r="17" spans="1:12" ht="111" customHeight="1" x14ac:dyDescent="0.25">
      <c r="A17" s="20">
        <v>5</v>
      </c>
      <c r="B17" s="81" t="s">
        <v>111</v>
      </c>
      <c r="C17" s="82" t="s">
        <v>13</v>
      </c>
      <c r="D17" s="83" t="s">
        <v>112</v>
      </c>
      <c r="E17" s="84" t="s">
        <v>106</v>
      </c>
      <c r="F17" s="78">
        <v>1</v>
      </c>
      <c r="G17" s="21">
        <v>523321.43</v>
      </c>
      <c r="H17" s="19">
        <f t="shared" si="0"/>
        <v>523321.43</v>
      </c>
      <c r="I17" s="19">
        <f t="shared" si="1"/>
        <v>586120.00160000008</v>
      </c>
      <c r="J17" s="81" t="s">
        <v>107</v>
      </c>
      <c r="K17" s="81" t="s">
        <v>17</v>
      </c>
      <c r="L17" s="81" t="s">
        <v>14</v>
      </c>
    </row>
    <row r="18" spans="1:12" ht="81" customHeight="1" x14ac:dyDescent="0.25">
      <c r="A18" s="20">
        <v>6</v>
      </c>
      <c r="B18" s="81" t="s">
        <v>113</v>
      </c>
      <c r="C18" s="82" t="s">
        <v>13</v>
      </c>
      <c r="D18" s="83" t="s">
        <v>114</v>
      </c>
      <c r="E18" s="84" t="s">
        <v>106</v>
      </c>
      <c r="F18" s="78">
        <v>1</v>
      </c>
      <c r="G18" s="21">
        <v>4101750</v>
      </c>
      <c r="H18" s="19">
        <f t="shared" si="0"/>
        <v>4101750</v>
      </c>
      <c r="I18" s="19">
        <f t="shared" si="1"/>
        <v>4593960</v>
      </c>
      <c r="J18" s="81" t="s">
        <v>115</v>
      </c>
      <c r="K18" s="81" t="s">
        <v>17</v>
      </c>
      <c r="L18" s="81" t="s">
        <v>14</v>
      </c>
    </row>
    <row r="19" spans="1:12" ht="99" customHeight="1" x14ac:dyDescent="0.25">
      <c r="A19" s="80">
        <v>7</v>
      </c>
      <c r="B19" s="81" t="s">
        <v>140</v>
      </c>
      <c r="C19" s="81" t="s">
        <v>13</v>
      </c>
      <c r="D19" s="81" t="s">
        <v>137</v>
      </c>
      <c r="E19" s="81" t="s">
        <v>16</v>
      </c>
      <c r="F19" s="81">
        <v>2</v>
      </c>
      <c r="G19" s="78">
        <f>300000+25000</f>
        <v>325000</v>
      </c>
      <c r="H19" s="19">
        <f t="shared" ref="H19:H27" si="2">F19*G19</f>
        <v>650000</v>
      </c>
      <c r="I19" s="19">
        <f t="shared" si="1"/>
        <v>728000.00000000012</v>
      </c>
      <c r="J19" s="78" t="s">
        <v>62</v>
      </c>
      <c r="K19" s="81" t="s">
        <v>17</v>
      </c>
      <c r="L19" s="81" t="s">
        <v>14</v>
      </c>
    </row>
    <row r="20" spans="1:12" ht="99" customHeight="1" x14ac:dyDescent="0.25">
      <c r="A20" s="80">
        <v>8</v>
      </c>
      <c r="B20" s="81" t="s">
        <v>140</v>
      </c>
      <c r="C20" s="81" t="s">
        <v>13</v>
      </c>
      <c r="D20" s="81" t="s">
        <v>138</v>
      </c>
      <c r="E20" s="81" t="s">
        <v>16</v>
      </c>
      <c r="F20" s="81">
        <v>1</v>
      </c>
      <c r="G20" s="78">
        <f>385000+25000</f>
        <v>410000</v>
      </c>
      <c r="H20" s="19">
        <f t="shared" si="2"/>
        <v>410000</v>
      </c>
      <c r="I20" s="19">
        <f t="shared" si="1"/>
        <v>459200.00000000006</v>
      </c>
      <c r="J20" s="78" t="s">
        <v>62</v>
      </c>
      <c r="K20" s="81" t="s">
        <v>17</v>
      </c>
      <c r="L20" s="81" t="s">
        <v>14</v>
      </c>
    </row>
    <row r="21" spans="1:12" ht="81" customHeight="1" x14ac:dyDescent="0.25">
      <c r="A21" s="80">
        <v>9</v>
      </c>
      <c r="B21" s="81" t="s">
        <v>139</v>
      </c>
      <c r="C21" s="81" t="s">
        <v>13</v>
      </c>
      <c r="D21" s="81" t="s">
        <v>281</v>
      </c>
      <c r="E21" s="81" t="s">
        <v>16</v>
      </c>
      <c r="F21" s="81">
        <v>6</v>
      </c>
      <c r="G21" s="78">
        <v>15000</v>
      </c>
      <c r="H21" s="19">
        <f t="shared" si="2"/>
        <v>90000</v>
      </c>
      <c r="I21" s="19">
        <f t="shared" si="1"/>
        <v>100800.00000000001</v>
      </c>
      <c r="J21" s="78" t="s">
        <v>62</v>
      </c>
      <c r="K21" s="81" t="s">
        <v>17</v>
      </c>
      <c r="L21" s="81" t="s">
        <v>14</v>
      </c>
    </row>
    <row r="22" spans="1:12" ht="205.5" customHeight="1" x14ac:dyDescent="0.25">
      <c r="A22" s="80">
        <v>10</v>
      </c>
      <c r="B22" s="81" t="s">
        <v>337</v>
      </c>
      <c r="C22" s="81" t="s">
        <v>13</v>
      </c>
      <c r="D22" s="81" t="s">
        <v>362</v>
      </c>
      <c r="E22" s="81" t="s">
        <v>11</v>
      </c>
      <c r="F22" s="81">
        <v>1</v>
      </c>
      <c r="G22" s="78">
        <v>6191923</v>
      </c>
      <c r="H22" s="19">
        <f t="shared" si="2"/>
        <v>6191923</v>
      </c>
      <c r="I22" s="19">
        <f t="shared" si="1"/>
        <v>6934953.7600000007</v>
      </c>
      <c r="J22" s="78" t="s">
        <v>338</v>
      </c>
      <c r="K22" s="81" t="s">
        <v>17</v>
      </c>
      <c r="L22" s="81" t="s">
        <v>14</v>
      </c>
    </row>
    <row r="23" spans="1:12" ht="409.5" customHeight="1" x14ac:dyDescent="0.25">
      <c r="A23" s="20">
        <v>11</v>
      </c>
      <c r="B23" s="81" t="s">
        <v>327</v>
      </c>
      <c r="C23" s="81" t="s">
        <v>99</v>
      </c>
      <c r="D23" s="81" t="s">
        <v>363</v>
      </c>
      <c r="E23" s="84" t="s">
        <v>11</v>
      </c>
      <c r="F23" s="81">
        <v>1</v>
      </c>
      <c r="G23" s="78">
        <v>17650000</v>
      </c>
      <c r="H23" s="78">
        <f t="shared" si="2"/>
        <v>17650000</v>
      </c>
      <c r="I23" s="78">
        <f>H23*1.12</f>
        <v>19768000.000000004</v>
      </c>
      <c r="J23" s="78" t="s">
        <v>349</v>
      </c>
      <c r="K23" s="81" t="s">
        <v>17</v>
      </c>
      <c r="L23" s="81" t="s">
        <v>14</v>
      </c>
    </row>
    <row r="24" spans="1:12" ht="191.25" customHeight="1" x14ac:dyDescent="0.25">
      <c r="A24" s="80">
        <v>12</v>
      </c>
      <c r="B24" s="81" t="s">
        <v>328</v>
      </c>
      <c r="C24" s="81" t="s">
        <v>13</v>
      </c>
      <c r="D24" s="81" t="s">
        <v>329</v>
      </c>
      <c r="E24" s="84" t="s">
        <v>11</v>
      </c>
      <c r="F24" s="81">
        <v>3</v>
      </c>
      <c r="G24" s="22">
        <v>1409813</v>
      </c>
      <c r="H24" s="22">
        <f t="shared" si="2"/>
        <v>4229439</v>
      </c>
      <c r="I24" s="19">
        <f t="shared" si="1"/>
        <v>4736971.6800000006</v>
      </c>
      <c r="J24" s="78" t="s">
        <v>84</v>
      </c>
      <c r="K24" s="81" t="s">
        <v>17</v>
      </c>
      <c r="L24" s="81" t="s">
        <v>14</v>
      </c>
    </row>
    <row r="25" spans="1:12" ht="193.5" customHeight="1" x14ac:dyDescent="0.25">
      <c r="A25" s="80">
        <v>13</v>
      </c>
      <c r="B25" s="81" t="s">
        <v>330</v>
      </c>
      <c r="C25" s="81" t="s">
        <v>13</v>
      </c>
      <c r="D25" s="91" t="s">
        <v>427</v>
      </c>
      <c r="E25" s="84" t="s">
        <v>11</v>
      </c>
      <c r="F25" s="81">
        <v>1</v>
      </c>
      <c r="G25" s="22">
        <v>2964007</v>
      </c>
      <c r="H25" s="22">
        <f t="shared" si="2"/>
        <v>2964007</v>
      </c>
      <c r="I25" s="78">
        <f>H25*1.12</f>
        <v>3319687.8400000003</v>
      </c>
      <c r="J25" s="78" t="s">
        <v>84</v>
      </c>
      <c r="K25" s="81" t="s">
        <v>17</v>
      </c>
      <c r="L25" s="81" t="s">
        <v>14</v>
      </c>
    </row>
    <row r="26" spans="1:12" s="57" customFormat="1" ht="167.25" customHeight="1" x14ac:dyDescent="0.25">
      <c r="A26" s="77">
        <v>14</v>
      </c>
      <c r="B26" s="53" t="s">
        <v>368</v>
      </c>
      <c r="C26" s="53" t="s">
        <v>13</v>
      </c>
      <c r="D26" s="53" t="s">
        <v>369</v>
      </c>
      <c r="E26" s="54" t="s">
        <v>11</v>
      </c>
      <c r="F26" s="53">
        <v>4</v>
      </c>
      <c r="G26" s="55">
        <v>760500</v>
      </c>
      <c r="H26" s="55">
        <f t="shared" si="2"/>
        <v>3042000</v>
      </c>
      <c r="I26" s="56">
        <f>H26*1.12</f>
        <v>3407040.0000000005</v>
      </c>
      <c r="J26" s="56" t="s">
        <v>84</v>
      </c>
      <c r="K26" s="53" t="s">
        <v>17</v>
      </c>
      <c r="L26" s="53" t="s">
        <v>14</v>
      </c>
    </row>
    <row r="27" spans="1:12" s="57" customFormat="1" ht="278.25" customHeight="1" x14ac:dyDescent="0.25">
      <c r="A27" s="188">
        <v>15</v>
      </c>
      <c r="B27" s="179" t="s">
        <v>374</v>
      </c>
      <c r="C27" s="179" t="s">
        <v>99</v>
      </c>
      <c r="D27" s="146" t="s">
        <v>392</v>
      </c>
      <c r="E27" s="182" t="s">
        <v>11</v>
      </c>
      <c r="F27" s="179">
        <v>1</v>
      </c>
      <c r="G27" s="185">
        <v>200000000</v>
      </c>
      <c r="H27" s="185">
        <f t="shared" si="2"/>
        <v>200000000</v>
      </c>
      <c r="I27" s="176">
        <f t="shared" ref="I27" si="3">H27*1.12</f>
        <v>224000000.00000003</v>
      </c>
      <c r="J27" s="176" t="s">
        <v>294</v>
      </c>
      <c r="K27" s="179" t="s">
        <v>17</v>
      </c>
      <c r="L27" s="179" t="s">
        <v>14</v>
      </c>
    </row>
    <row r="28" spans="1:12" s="57" customFormat="1" ht="326.25" customHeight="1" x14ac:dyDescent="0.25">
      <c r="A28" s="189"/>
      <c r="B28" s="180"/>
      <c r="C28" s="180"/>
      <c r="D28" s="191"/>
      <c r="E28" s="183"/>
      <c r="F28" s="180"/>
      <c r="G28" s="186"/>
      <c r="H28" s="186"/>
      <c r="I28" s="177"/>
      <c r="J28" s="177"/>
      <c r="K28" s="180"/>
      <c r="L28" s="180"/>
    </row>
    <row r="29" spans="1:12" s="57" customFormat="1" ht="327.75" customHeight="1" x14ac:dyDescent="0.25">
      <c r="A29" s="190"/>
      <c r="B29" s="181"/>
      <c r="C29" s="181"/>
      <c r="D29" s="147"/>
      <c r="E29" s="184"/>
      <c r="F29" s="181"/>
      <c r="G29" s="187"/>
      <c r="H29" s="187"/>
      <c r="I29" s="178"/>
      <c r="J29" s="178"/>
      <c r="K29" s="181"/>
      <c r="L29" s="181"/>
    </row>
    <row r="30" spans="1:12" s="57" customFormat="1" ht="240" customHeight="1" x14ac:dyDescent="0.25">
      <c r="A30" s="188">
        <v>16</v>
      </c>
      <c r="B30" s="179" t="s">
        <v>375</v>
      </c>
      <c r="C30" s="179" t="s">
        <v>99</v>
      </c>
      <c r="D30" s="179" t="s">
        <v>379</v>
      </c>
      <c r="E30" s="182" t="s">
        <v>11</v>
      </c>
      <c r="F30" s="179">
        <v>1</v>
      </c>
      <c r="G30" s="185">
        <v>146875786</v>
      </c>
      <c r="H30" s="185">
        <f>F30*G30</f>
        <v>146875786</v>
      </c>
      <c r="I30" s="176">
        <f>H30*1.12</f>
        <v>164500880.32000002</v>
      </c>
      <c r="J30" s="176" t="s">
        <v>378</v>
      </c>
      <c r="K30" s="179" t="s">
        <v>17</v>
      </c>
      <c r="L30" s="179" t="s">
        <v>14</v>
      </c>
    </row>
    <row r="31" spans="1:12" s="57" customFormat="1" ht="409.6" customHeight="1" x14ac:dyDescent="0.25">
      <c r="A31" s="190"/>
      <c r="B31" s="181"/>
      <c r="C31" s="181"/>
      <c r="D31" s="181"/>
      <c r="E31" s="184"/>
      <c r="F31" s="181"/>
      <c r="G31" s="187"/>
      <c r="H31" s="187"/>
      <c r="I31" s="178"/>
      <c r="J31" s="178"/>
      <c r="K31" s="181"/>
      <c r="L31" s="181"/>
    </row>
    <row r="32" spans="1:12" s="57" customFormat="1" ht="256.5" customHeight="1" x14ac:dyDescent="0.25">
      <c r="A32" s="68">
        <v>17</v>
      </c>
      <c r="B32" s="53" t="s">
        <v>380</v>
      </c>
      <c r="C32" s="58" t="s">
        <v>13</v>
      </c>
      <c r="D32" s="53" t="s">
        <v>382</v>
      </c>
      <c r="E32" s="54" t="s">
        <v>11</v>
      </c>
      <c r="F32" s="53">
        <v>1</v>
      </c>
      <c r="G32" s="55">
        <v>3891355</v>
      </c>
      <c r="H32" s="76">
        <f t="shared" ref="H32:H37" si="4">G32*F32</f>
        <v>3891355</v>
      </c>
      <c r="I32" s="74">
        <f t="shared" ref="I32:I50" si="5">H32*1.12</f>
        <v>4358317.6000000006</v>
      </c>
      <c r="J32" s="53" t="s">
        <v>381</v>
      </c>
      <c r="K32" s="53" t="s">
        <v>17</v>
      </c>
      <c r="L32" s="53" t="s">
        <v>14</v>
      </c>
    </row>
    <row r="33" spans="1:12" ht="213" customHeight="1" x14ac:dyDescent="0.25">
      <c r="A33" s="20">
        <v>18</v>
      </c>
      <c r="B33" s="69" t="s">
        <v>409</v>
      </c>
      <c r="C33" s="70" t="s">
        <v>403</v>
      </c>
      <c r="D33" s="69" t="s">
        <v>426</v>
      </c>
      <c r="E33" s="69" t="s">
        <v>106</v>
      </c>
      <c r="F33" s="71">
        <v>1</v>
      </c>
      <c r="G33" s="71">
        <v>4147767.86</v>
      </c>
      <c r="H33" s="97">
        <f t="shared" si="4"/>
        <v>4147767.86</v>
      </c>
      <c r="I33" s="71">
        <f t="shared" si="5"/>
        <v>4645500.0032000002</v>
      </c>
      <c r="J33" s="71" t="s">
        <v>412</v>
      </c>
      <c r="K33" s="91" t="s">
        <v>17</v>
      </c>
      <c r="L33" s="91" t="s">
        <v>14</v>
      </c>
    </row>
    <row r="34" spans="1:12" ht="348" customHeight="1" x14ac:dyDescent="0.25">
      <c r="A34" s="90">
        <v>19</v>
      </c>
      <c r="B34" s="69" t="s">
        <v>417</v>
      </c>
      <c r="C34" s="70" t="s">
        <v>99</v>
      </c>
      <c r="D34" s="91" t="s">
        <v>430</v>
      </c>
      <c r="E34" s="69" t="s">
        <v>11</v>
      </c>
      <c r="F34" s="71">
        <v>1</v>
      </c>
      <c r="G34" s="71">
        <v>27657053.57</v>
      </c>
      <c r="H34" s="97">
        <f t="shared" si="4"/>
        <v>27657053.57</v>
      </c>
      <c r="I34" s="88">
        <f t="shared" si="5"/>
        <v>30975899.998400003</v>
      </c>
      <c r="J34" s="71" t="s">
        <v>418</v>
      </c>
      <c r="K34" s="91" t="s">
        <v>17</v>
      </c>
      <c r="L34" s="91" t="s">
        <v>14</v>
      </c>
    </row>
    <row r="35" spans="1:12" ht="144" customHeight="1" x14ac:dyDescent="0.25">
      <c r="A35" s="90">
        <v>20</v>
      </c>
      <c r="B35" s="69" t="s">
        <v>419</v>
      </c>
      <c r="C35" s="92" t="s">
        <v>13</v>
      </c>
      <c r="D35" s="69" t="s">
        <v>431</v>
      </c>
      <c r="E35" s="69" t="s">
        <v>11</v>
      </c>
      <c r="F35" s="71">
        <v>1</v>
      </c>
      <c r="G35" s="71">
        <v>992825</v>
      </c>
      <c r="H35" s="97">
        <f t="shared" si="4"/>
        <v>992825</v>
      </c>
      <c r="I35" s="88">
        <f t="shared" si="5"/>
        <v>1111964</v>
      </c>
      <c r="J35" s="71" t="s">
        <v>79</v>
      </c>
      <c r="K35" s="91" t="s">
        <v>17</v>
      </c>
      <c r="L35" s="91" t="s">
        <v>14</v>
      </c>
    </row>
    <row r="36" spans="1:12" s="99" customFormat="1" ht="330.75" customHeight="1" x14ac:dyDescent="0.25">
      <c r="A36" s="90">
        <v>21</v>
      </c>
      <c r="B36" s="98" t="s">
        <v>421</v>
      </c>
      <c r="C36" s="92" t="s">
        <v>99</v>
      </c>
      <c r="D36" s="89" t="s">
        <v>432</v>
      </c>
      <c r="E36" s="98" t="s">
        <v>11</v>
      </c>
      <c r="F36" s="98">
        <v>1</v>
      </c>
      <c r="G36" s="98">
        <v>12565411</v>
      </c>
      <c r="H36" s="97">
        <f t="shared" si="4"/>
        <v>12565411</v>
      </c>
      <c r="I36" s="88">
        <f t="shared" si="5"/>
        <v>14073260.320000002</v>
      </c>
      <c r="J36" s="71" t="s">
        <v>420</v>
      </c>
      <c r="K36" s="89" t="s">
        <v>17</v>
      </c>
      <c r="L36" s="89" t="s">
        <v>14</v>
      </c>
    </row>
    <row r="37" spans="1:12" s="99" customFormat="1" ht="204" customHeight="1" x14ac:dyDescent="0.25">
      <c r="A37" s="95">
        <v>22</v>
      </c>
      <c r="B37" s="64" t="s">
        <v>423</v>
      </c>
      <c r="C37" s="69" t="s">
        <v>13</v>
      </c>
      <c r="D37" s="69" t="s">
        <v>424</v>
      </c>
      <c r="E37" s="98" t="s">
        <v>11</v>
      </c>
      <c r="F37" s="98">
        <v>1</v>
      </c>
      <c r="G37" s="98">
        <v>2829802</v>
      </c>
      <c r="H37" s="97">
        <f t="shared" si="4"/>
        <v>2829802</v>
      </c>
      <c r="I37" s="94">
        <f t="shared" si="5"/>
        <v>3169378.24</v>
      </c>
      <c r="J37" s="71" t="s">
        <v>425</v>
      </c>
      <c r="K37" s="96" t="s">
        <v>17</v>
      </c>
      <c r="L37" s="96" t="s">
        <v>14</v>
      </c>
    </row>
    <row r="38" spans="1:12" s="101" customFormat="1" ht="164.25" customHeight="1" x14ac:dyDescent="0.25">
      <c r="A38" s="105">
        <v>23</v>
      </c>
      <c r="B38" s="106" t="s">
        <v>439</v>
      </c>
      <c r="C38" s="106" t="s">
        <v>13</v>
      </c>
      <c r="D38" s="100" t="s">
        <v>451</v>
      </c>
      <c r="E38" s="69" t="s">
        <v>106</v>
      </c>
      <c r="F38" s="69">
        <v>16</v>
      </c>
      <c r="G38" s="66">
        <v>47732</v>
      </c>
      <c r="H38" s="66">
        <f>G38*F38</f>
        <v>763712</v>
      </c>
      <c r="I38" s="104">
        <f t="shared" si="5"/>
        <v>855357.44000000006</v>
      </c>
      <c r="J38" s="71" t="s">
        <v>84</v>
      </c>
      <c r="K38" s="108" t="s">
        <v>17</v>
      </c>
      <c r="L38" s="108" t="s">
        <v>14</v>
      </c>
    </row>
    <row r="39" spans="1:12" s="101" customFormat="1" ht="130.5" customHeight="1" x14ac:dyDescent="0.25">
      <c r="A39" s="105">
        <v>24</v>
      </c>
      <c r="B39" s="106" t="s">
        <v>440</v>
      </c>
      <c r="C39" s="106" t="s">
        <v>13</v>
      </c>
      <c r="D39" s="100" t="s">
        <v>465</v>
      </c>
      <c r="E39" s="69" t="s">
        <v>106</v>
      </c>
      <c r="F39" s="69">
        <v>16</v>
      </c>
      <c r="G39" s="66">
        <v>47732</v>
      </c>
      <c r="H39" s="66">
        <f t="shared" ref="H39:H42" si="6">G39*F39</f>
        <v>763712</v>
      </c>
      <c r="I39" s="104">
        <f t="shared" si="5"/>
        <v>855357.44000000006</v>
      </c>
      <c r="J39" s="71" t="s">
        <v>84</v>
      </c>
      <c r="K39" s="108" t="s">
        <v>17</v>
      </c>
      <c r="L39" s="108" t="s">
        <v>14</v>
      </c>
    </row>
    <row r="40" spans="1:12" s="101" customFormat="1" ht="183" customHeight="1" x14ac:dyDescent="0.25">
      <c r="A40" s="105">
        <v>25</v>
      </c>
      <c r="B40" s="100" t="s">
        <v>441</v>
      </c>
      <c r="C40" s="106" t="s">
        <v>13</v>
      </c>
      <c r="D40" s="100" t="s">
        <v>466</v>
      </c>
      <c r="E40" s="69" t="s">
        <v>106</v>
      </c>
      <c r="F40" s="69">
        <v>16</v>
      </c>
      <c r="G40" s="66">
        <v>12455</v>
      </c>
      <c r="H40" s="66">
        <f t="shared" si="6"/>
        <v>199280</v>
      </c>
      <c r="I40" s="104">
        <f t="shared" si="5"/>
        <v>223193.60000000003</v>
      </c>
      <c r="J40" s="71" t="s">
        <v>84</v>
      </c>
      <c r="K40" s="108" t="s">
        <v>17</v>
      </c>
      <c r="L40" s="108" t="s">
        <v>14</v>
      </c>
    </row>
    <row r="41" spans="1:12" s="101" customFormat="1" ht="164.25" customHeight="1" x14ac:dyDescent="0.25">
      <c r="A41" s="105">
        <v>26</v>
      </c>
      <c r="B41" s="100" t="s">
        <v>442</v>
      </c>
      <c r="C41" s="106" t="s">
        <v>13</v>
      </c>
      <c r="D41" s="100" t="s">
        <v>443</v>
      </c>
      <c r="E41" s="69" t="s">
        <v>106</v>
      </c>
      <c r="F41" s="69">
        <v>4</v>
      </c>
      <c r="G41" s="66">
        <v>76339</v>
      </c>
      <c r="H41" s="66">
        <f t="shared" si="6"/>
        <v>305356</v>
      </c>
      <c r="I41" s="104">
        <f t="shared" si="5"/>
        <v>341998.72000000003</v>
      </c>
      <c r="J41" s="71" t="s">
        <v>84</v>
      </c>
      <c r="K41" s="108" t="s">
        <v>17</v>
      </c>
      <c r="L41" s="108" t="s">
        <v>14</v>
      </c>
    </row>
    <row r="42" spans="1:12" s="101" customFormat="1" ht="102.75" customHeight="1" x14ac:dyDescent="0.25">
      <c r="A42" s="105">
        <v>27</v>
      </c>
      <c r="B42" s="109" t="s">
        <v>467</v>
      </c>
      <c r="C42" s="106" t="s">
        <v>13</v>
      </c>
      <c r="D42" s="100" t="s">
        <v>468</v>
      </c>
      <c r="E42" s="69" t="s">
        <v>106</v>
      </c>
      <c r="F42" s="69">
        <v>4</v>
      </c>
      <c r="G42" s="66">
        <v>69107</v>
      </c>
      <c r="H42" s="66">
        <f t="shared" si="6"/>
        <v>276428</v>
      </c>
      <c r="I42" s="104">
        <f t="shared" si="5"/>
        <v>309599.36000000004</v>
      </c>
      <c r="J42" s="71" t="s">
        <v>84</v>
      </c>
      <c r="K42" s="108" t="s">
        <v>17</v>
      </c>
      <c r="L42" s="108" t="s">
        <v>14</v>
      </c>
    </row>
    <row r="43" spans="1:12" s="101" customFormat="1" ht="360.75" customHeight="1" x14ac:dyDescent="0.25">
      <c r="A43" s="105">
        <v>28</v>
      </c>
      <c r="B43" s="106" t="s">
        <v>438</v>
      </c>
      <c r="C43" s="106" t="s">
        <v>13</v>
      </c>
      <c r="D43" s="106" t="s">
        <v>458</v>
      </c>
      <c r="E43" s="110" t="s">
        <v>11</v>
      </c>
      <c r="F43" s="110">
        <v>1</v>
      </c>
      <c r="G43" s="111">
        <v>975045</v>
      </c>
      <c r="H43" s="112">
        <f>G43*F43</f>
        <v>975045</v>
      </c>
      <c r="I43" s="104">
        <f t="shared" si="5"/>
        <v>1092050.4000000001</v>
      </c>
      <c r="J43" s="71" t="s">
        <v>84</v>
      </c>
      <c r="K43" s="108" t="s">
        <v>17</v>
      </c>
      <c r="L43" s="108" t="s">
        <v>14</v>
      </c>
    </row>
    <row r="44" spans="1:12" s="101" customFormat="1" ht="135.75" customHeight="1" x14ac:dyDescent="0.25">
      <c r="A44" s="105">
        <v>29</v>
      </c>
      <c r="B44" s="103" t="s">
        <v>444</v>
      </c>
      <c r="C44" s="106" t="s">
        <v>13</v>
      </c>
      <c r="D44" s="103" t="s">
        <v>452</v>
      </c>
      <c r="E44" s="113" t="s">
        <v>106</v>
      </c>
      <c r="F44" s="113">
        <v>1</v>
      </c>
      <c r="G44" s="114">
        <v>101170</v>
      </c>
      <c r="H44" s="114">
        <v>101170</v>
      </c>
      <c r="I44" s="104">
        <f t="shared" si="5"/>
        <v>113310.40000000001</v>
      </c>
      <c r="J44" s="115" t="s">
        <v>447</v>
      </c>
      <c r="K44" s="108" t="s">
        <v>17</v>
      </c>
      <c r="L44" s="108" t="s">
        <v>14</v>
      </c>
    </row>
    <row r="45" spans="1:12" s="101" customFormat="1" ht="144" customHeight="1" x14ac:dyDescent="0.25">
      <c r="A45" s="105">
        <v>30</v>
      </c>
      <c r="B45" s="103" t="s">
        <v>444</v>
      </c>
      <c r="C45" s="106" t="s">
        <v>13</v>
      </c>
      <c r="D45" s="103" t="s">
        <v>453</v>
      </c>
      <c r="E45" s="113" t="s">
        <v>106</v>
      </c>
      <c r="F45" s="113">
        <v>1</v>
      </c>
      <c r="G45" s="114">
        <v>124726</v>
      </c>
      <c r="H45" s="114">
        <v>124726</v>
      </c>
      <c r="I45" s="104">
        <f t="shared" si="5"/>
        <v>139693.12000000002</v>
      </c>
      <c r="J45" s="115" t="s">
        <v>447</v>
      </c>
      <c r="K45" s="108" t="s">
        <v>17</v>
      </c>
      <c r="L45" s="108" t="s">
        <v>14</v>
      </c>
    </row>
    <row r="46" spans="1:12" s="101" customFormat="1" ht="129" customHeight="1" x14ac:dyDescent="0.25">
      <c r="A46" s="105">
        <v>31</v>
      </c>
      <c r="B46" s="106" t="s">
        <v>444</v>
      </c>
      <c r="C46" s="106" t="s">
        <v>13</v>
      </c>
      <c r="D46" s="106" t="s">
        <v>454</v>
      </c>
      <c r="E46" s="65" t="s">
        <v>106</v>
      </c>
      <c r="F46" s="65">
        <v>1</v>
      </c>
      <c r="G46" s="66">
        <v>308040</v>
      </c>
      <c r="H46" s="66">
        <v>308040</v>
      </c>
      <c r="I46" s="104">
        <f t="shared" si="5"/>
        <v>345004.80000000005</v>
      </c>
      <c r="J46" s="98" t="s">
        <v>447</v>
      </c>
      <c r="K46" s="108" t="s">
        <v>17</v>
      </c>
      <c r="L46" s="108" t="s">
        <v>14</v>
      </c>
    </row>
    <row r="47" spans="1:12" s="101" customFormat="1" ht="98.25" customHeight="1" x14ac:dyDescent="0.25">
      <c r="A47" s="105">
        <v>32</v>
      </c>
      <c r="B47" s="106" t="s">
        <v>445</v>
      </c>
      <c r="C47" s="106" t="s">
        <v>13</v>
      </c>
      <c r="D47" s="106" t="s">
        <v>455</v>
      </c>
      <c r="E47" s="65" t="s">
        <v>106</v>
      </c>
      <c r="F47" s="65">
        <v>1</v>
      </c>
      <c r="G47" s="66">
        <v>11500</v>
      </c>
      <c r="H47" s="66">
        <v>11500</v>
      </c>
      <c r="I47" s="104">
        <f t="shared" si="5"/>
        <v>12880.000000000002</v>
      </c>
      <c r="J47" s="98" t="s">
        <v>448</v>
      </c>
      <c r="K47" s="108" t="s">
        <v>17</v>
      </c>
      <c r="L47" s="108" t="s">
        <v>14</v>
      </c>
    </row>
    <row r="48" spans="1:12" s="101" customFormat="1" ht="114" customHeight="1" x14ac:dyDescent="0.25">
      <c r="A48" s="105">
        <v>33</v>
      </c>
      <c r="B48" s="106" t="s">
        <v>445</v>
      </c>
      <c r="C48" s="106" t="s">
        <v>13</v>
      </c>
      <c r="D48" s="106" t="s">
        <v>456</v>
      </c>
      <c r="E48" s="65" t="s">
        <v>106</v>
      </c>
      <c r="F48" s="65">
        <v>1</v>
      </c>
      <c r="G48" s="66">
        <v>20400</v>
      </c>
      <c r="H48" s="66">
        <v>20400</v>
      </c>
      <c r="I48" s="104">
        <f t="shared" si="5"/>
        <v>22848.000000000004</v>
      </c>
      <c r="J48" s="98" t="s">
        <v>448</v>
      </c>
      <c r="K48" s="108" t="s">
        <v>17</v>
      </c>
      <c r="L48" s="108" t="s">
        <v>14</v>
      </c>
    </row>
    <row r="49" spans="1:14" s="101" customFormat="1" ht="103.5" customHeight="1" x14ac:dyDescent="0.25">
      <c r="A49" s="105">
        <v>34</v>
      </c>
      <c r="B49" s="106" t="s">
        <v>445</v>
      </c>
      <c r="C49" s="106" t="s">
        <v>13</v>
      </c>
      <c r="D49" s="106" t="s">
        <v>457</v>
      </c>
      <c r="E49" s="65" t="s">
        <v>106</v>
      </c>
      <c r="F49" s="65">
        <v>1</v>
      </c>
      <c r="G49" s="66">
        <v>34800</v>
      </c>
      <c r="H49" s="66">
        <v>34800</v>
      </c>
      <c r="I49" s="104">
        <f t="shared" si="5"/>
        <v>38976.000000000007</v>
      </c>
      <c r="J49" s="98" t="s">
        <v>448</v>
      </c>
      <c r="K49" s="108" t="s">
        <v>17</v>
      </c>
      <c r="L49" s="108" t="s">
        <v>14</v>
      </c>
    </row>
    <row r="50" spans="1:14" s="101" customFormat="1" ht="191.25" customHeight="1" x14ac:dyDescent="0.25">
      <c r="A50" s="105">
        <v>35</v>
      </c>
      <c r="B50" s="116" t="s">
        <v>446</v>
      </c>
      <c r="C50" s="106" t="s">
        <v>13</v>
      </c>
      <c r="D50" s="106" t="s">
        <v>450</v>
      </c>
      <c r="E50" s="65" t="s">
        <v>106</v>
      </c>
      <c r="F50" s="65">
        <v>12</v>
      </c>
      <c r="G50" s="66">
        <v>75000</v>
      </c>
      <c r="H50" s="66">
        <f>F50*G50</f>
        <v>900000</v>
      </c>
      <c r="I50" s="104">
        <f t="shared" si="5"/>
        <v>1008000.0000000001</v>
      </c>
      <c r="J50" s="98" t="s">
        <v>449</v>
      </c>
      <c r="K50" s="108" t="s">
        <v>17</v>
      </c>
      <c r="L50" s="108" t="s">
        <v>14</v>
      </c>
      <c r="N50" s="101" t="s">
        <v>0</v>
      </c>
    </row>
    <row r="51" spans="1:14" s="25" customFormat="1" ht="28.5" customHeight="1" x14ac:dyDescent="0.3">
      <c r="A51" s="23"/>
      <c r="B51" s="131" t="s">
        <v>29</v>
      </c>
      <c r="C51" s="132"/>
      <c r="D51" s="132"/>
      <c r="E51" s="132"/>
      <c r="F51" s="132"/>
      <c r="G51" s="133"/>
      <c r="H51" s="2">
        <f>SUM(H12:H50)</f>
        <v>572201522.25</v>
      </c>
      <c r="I51" s="102">
        <f>SUM(I12:I50)</f>
        <v>640865704.92000031</v>
      </c>
      <c r="J51" s="24"/>
      <c r="K51" s="24"/>
      <c r="L51" s="24"/>
    </row>
    <row r="52" spans="1:14" s="25" customFormat="1" ht="28.5" customHeight="1" x14ac:dyDescent="0.3">
      <c r="A52" s="26"/>
      <c r="B52" s="134" t="s">
        <v>38</v>
      </c>
      <c r="C52" s="135"/>
      <c r="D52" s="135"/>
      <c r="E52" s="135"/>
      <c r="F52" s="135"/>
      <c r="G52" s="135"/>
      <c r="H52" s="135"/>
      <c r="I52" s="135"/>
      <c r="J52" s="135"/>
      <c r="K52" s="135"/>
      <c r="L52" s="136"/>
    </row>
    <row r="53" spans="1:14" ht="221.25" customHeight="1" x14ac:dyDescent="0.25">
      <c r="A53" s="80">
        <v>1</v>
      </c>
      <c r="B53" s="81" t="s">
        <v>358</v>
      </c>
      <c r="C53" s="82" t="s">
        <v>13</v>
      </c>
      <c r="D53" s="81" t="s">
        <v>359</v>
      </c>
      <c r="E53" s="1" t="s">
        <v>77</v>
      </c>
      <c r="F53" s="1">
        <v>1</v>
      </c>
      <c r="G53" s="78"/>
      <c r="H53" s="78">
        <v>2407560</v>
      </c>
      <c r="I53" s="78">
        <f>H53*1.12</f>
        <v>2696467.2</v>
      </c>
      <c r="J53" s="81" t="s">
        <v>84</v>
      </c>
      <c r="K53" s="81"/>
      <c r="L53" s="82" t="s">
        <v>14</v>
      </c>
    </row>
    <row r="54" spans="1:14" ht="286.5" customHeight="1" x14ac:dyDescent="0.25">
      <c r="A54" s="80">
        <v>2</v>
      </c>
      <c r="B54" s="81" t="s">
        <v>351</v>
      </c>
      <c r="C54" s="82" t="s">
        <v>13</v>
      </c>
      <c r="D54" s="81" t="s">
        <v>360</v>
      </c>
      <c r="E54" s="1" t="s">
        <v>77</v>
      </c>
      <c r="F54" s="1">
        <v>1</v>
      </c>
      <c r="G54" s="78"/>
      <c r="H54" s="78">
        <v>1700900</v>
      </c>
      <c r="I54" s="78">
        <f>H54*1.12</f>
        <v>1905008.0000000002</v>
      </c>
      <c r="J54" s="81" t="s">
        <v>84</v>
      </c>
      <c r="K54" s="81"/>
      <c r="L54" s="82" t="s">
        <v>14</v>
      </c>
    </row>
    <row r="55" spans="1:14" s="57" customFormat="1" ht="189" customHeight="1" x14ac:dyDescent="0.25">
      <c r="A55" s="77">
        <v>3</v>
      </c>
      <c r="B55" s="53" t="s">
        <v>366</v>
      </c>
      <c r="C55" s="53" t="s">
        <v>13</v>
      </c>
      <c r="D55" s="53" t="s">
        <v>367</v>
      </c>
      <c r="E55" s="54" t="s">
        <v>77</v>
      </c>
      <c r="F55" s="53">
        <v>1</v>
      </c>
      <c r="G55" s="56"/>
      <c r="H55" s="56">
        <v>2098214</v>
      </c>
      <c r="I55" s="56">
        <f>H55*1.12</f>
        <v>2349999.6800000002</v>
      </c>
      <c r="J55" s="53" t="s">
        <v>84</v>
      </c>
      <c r="K55" s="53"/>
      <c r="L55" s="58" t="s">
        <v>14</v>
      </c>
    </row>
    <row r="56" spans="1:14" s="25" customFormat="1" ht="28.5" customHeight="1" x14ac:dyDescent="0.3">
      <c r="A56" s="23"/>
      <c r="B56" s="131" t="s">
        <v>39</v>
      </c>
      <c r="C56" s="132"/>
      <c r="D56" s="132"/>
      <c r="E56" s="132"/>
      <c r="F56" s="132"/>
      <c r="G56" s="133"/>
      <c r="H56" s="2">
        <f>SUM(H53:H55)</f>
        <v>6206674</v>
      </c>
      <c r="I56" s="2">
        <f>SUM(I53:I55)</f>
        <v>6951474.8800000008</v>
      </c>
      <c r="J56" s="24"/>
      <c r="K56" s="24"/>
      <c r="L56" s="24"/>
    </row>
    <row r="57" spans="1:14" s="25" customFormat="1" ht="23.25" customHeight="1" x14ac:dyDescent="0.3">
      <c r="A57" s="26"/>
      <c r="B57" s="137" t="s">
        <v>28</v>
      </c>
      <c r="C57" s="138"/>
      <c r="D57" s="138"/>
      <c r="E57" s="138"/>
      <c r="F57" s="138"/>
      <c r="G57" s="138"/>
      <c r="H57" s="138"/>
      <c r="I57" s="138"/>
      <c r="J57" s="138"/>
      <c r="K57" s="138"/>
      <c r="L57" s="139"/>
    </row>
    <row r="58" spans="1:14" ht="117.75" customHeight="1" x14ac:dyDescent="0.25">
      <c r="A58" s="80">
        <v>1</v>
      </c>
      <c r="B58" s="1" t="s">
        <v>67</v>
      </c>
      <c r="C58" s="82" t="s">
        <v>13</v>
      </c>
      <c r="D58" s="1" t="s">
        <v>402</v>
      </c>
      <c r="E58" s="81" t="s">
        <v>10</v>
      </c>
      <c r="F58" s="78">
        <v>1</v>
      </c>
      <c r="G58" s="78"/>
      <c r="H58" s="19">
        <v>1875000</v>
      </c>
      <c r="I58" s="19">
        <f>H58*1.12</f>
        <v>2100000</v>
      </c>
      <c r="J58" s="53" t="s">
        <v>397</v>
      </c>
      <c r="K58" s="81"/>
      <c r="L58" s="82" t="s">
        <v>14</v>
      </c>
    </row>
    <row r="59" spans="1:14" ht="51.75" customHeight="1" x14ac:dyDescent="0.25">
      <c r="A59" s="80">
        <v>2</v>
      </c>
      <c r="B59" s="20" t="s">
        <v>40</v>
      </c>
      <c r="C59" s="82" t="s">
        <v>13</v>
      </c>
      <c r="D59" s="20" t="s">
        <v>68</v>
      </c>
      <c r="E59" s="84" t="s">
        <v>10</v>
      </c>
      <c r="F59" s="84">
        <v>1</v>
      </c>
      <c r="G59" s="19"/>
      <c r="H59" s="19">
        <v>2823080</v>
      </c>
      <c r="I59" s="19">
        <f t="shared" ref="I59:I65" si="7">H59*1.12</f>
        <v>3161849.6</v>
      </c>
      <c r="J59" s="81" t="s">
        <v>41</v>
      </c>
      <c r="K59" s="81"/>
      <c r="L59" s="82" t="s">
        <v>15</v>
      </c>
    </row>
    <row r="60" spans="1:14" ht="47.25" customHeight="1" x14ac:dyDescent="0.25">
      <c r="A60" s="80">
        <v>3</v>
      </c>
      <c r="B60" s="81" t="s">
        <v>21</v>
      </c>
      <c r="C60" s="82" t="s">
        <v>13</v>
      </c>
      <c r="D60" s="81" t="s">
        <v>46</v>
      </c>
      <c r="E60" s="84" t="s">
        <v>10</v>
      </c>
      <c r="F60" s="84">
        <v>1</v>
      </c>
      <c r="G60" s="19"/>
      <c r="H60" s="19">
        <v>2640000</v>
      </c>
      <c r="I60" s="19">
        <f t="shared" si="7"/>
        <v>2956800.0000000005</v>
      </c>
      <c r="J60" s="81" t="s">
        <v>60</v>
      </c>
      <c r="K60" s="81"/>
      <c r="L60" s="82" t="s">
        <v>47</v>
      </c>
    </row>
    <row r="61" spans="1:14" ht="67.5" customHeight="1" x14ac:dyDescent="0.25">
      <c r="A61" s="80">
        <v>4</v>
      </c>
      <c r="B61" s="81" t="s">
        <v>12</v>
      </c>
      <c r="C61" s="82" t="s">
        <v>13</v>
      </c>
      <c r="D61" s="81" t="s">
        <v>48</v>
      </c>
      <c r="E61" s="84" t="s">
        <v>10</v>
      </c>
      <c r="F61" s="84">
        <v>1</v>
      </c>
      <c r="G61" s="19"/>
      <c r="H61" s="19">
        <v>2520000</v>
      </c>
      <c r="I61" s="19">
        <f t="shared" si="7"/>
        <v>2822400.0000000005</v>
      </c>
      <c r="J61" s="81" t="s">
        <v>60</v>
      </c>
      <c r="K61" s="81"/>
      <c r="L61" s="82" t="s">
        <v>49</v>
      </c>
    </row>
    <row r="62" spans="1:14" ht="72" customHeight="1" x14ac:dyDescent="0.25">
      <c r="A62" s="80">
        <v>5</v>
      </c>
      <c r="B62" s="81" t="s">
        <v>26</v>
      </c>
      <c r="C62" s="81" t="s">
        <v>13</v>
      </c>
      <c r="D62" s="81" t="s">
        <v>50</v>
      </c>
      <c r="E62" s="81" t="s">
        <v>10</v>
      </c>
      <c r="F62" s="81">
        <v>1</v>
      </c>
      <c r="G62" s="78"/>
      <c r="H62" s="27">
        <v>1031100</v>
      </c>
      <c r="I62" s="79">
        <f t="shared" si="7"/>
        <v>1154832</v>
      </c>
      <c r="J62" s="81" t="s">
        <v>61</v>
      </c>
      <c r="K62" s="81"/>
      <c r="L62" s="81" t="s">
        <v>14</v>
      </c>
    </row>
    <row r="63" spans="1:14" ht="114" customHeight="1" x14ac:dyDescent="0.25">
      <c r="A63" s="80">
        <v>6</v>
      </c>
      <c r="B63" s="81" t="s">
        <v>69</v>
      </c>
      <c r="C63" s="82" t="s">
        <v>13</v>
      </c>
      <c r="D63" s="81" t="s">
        <v>324</v>
      </c>
      <c r="E63" s="81" t="s">
        <v>10</v>
      </c>
      <c r="F63" s="81">
        <v>1</v>
      </c>
      <c r="G63" s="78"/>
      <c r="H63" s="19">
        <v>339286</v>
      </c>
      <c r="I63" s="19">
        <f t="shared" si="7"/>
        <v>380000.32000000007</v>
      </c>
      <c r="J63" s="81" t="s">
        <v>55</v>
      </c>
      <c r="K63" s="81"/>
      <c r="L63" s="81" t="s">
        <v>14</v>
      </c>
    </row>
    <row r="64" spans="1:14" ht="105" customHeight="1" x14ac:dyDescent="0.25">
      <c r="A64" s="80">
        <v>7</v>
      </c>
      <c r="B64" s="81" t="s">
        <v>56</v>
      </c>
      <c r="C64" s="82" t="s">
        <v>13</v>
      </c>
      <c r="D64" s="81" t="s">
        <v>323</v>
      </c>
      <c r="E64" s="81" t="s">
        <v>10</v>
      </c>
      <c r="F64" s="81">
        <v>1</v>
      </c>
      <c r="G64" s="78"/>
      <c r="H64" s="19">
        <v>3750000</v>
      </c>
      <c r="I64" s="19">
        <f t="shared" si="7"/>
        <v>4200000</v>
      </c>
      <c r="J64" s="81" t="s">
        <v>61</v>
      </c>
      <c r="K64" s="81"/>
      <c r="L64" s="81" t="s">
        <v>14</v>
      </c>
    </row>
    <row r="65" spans="1:12" s="57" customFormat="1" ht="165" customHeight="1" x14ac:dyDescent="0.25">
      <c r="A65" s="77">
        <v>8</v>
      </c>
      <c r="B65" s="53" t="s">
        <v>376</v>
      </c>
      <c r="C65" s="58" t="s">
        <v>99</v>
      </c>
      <c r="D65" s="53" t="s">
        <v>383</v>
      </c>
      <c r="E65" s="53" t="s">
        <v>10</v>
      </c>
      <c r="F65" s="53">
        <v>1</v>
      </c>
      <c r="G65" s="56"/>
      <c r="H65" s="59">
        <v>10000000</v>
      </c>
      <c r="I65" s="59">
        <f t="shared" si="7"/>
        <v>11200000.000000002</v>
      </c>
      <c r="J65" s="53" t="s">
        <v>377</v>
      </c>
      <c r="K65" s="53"/>
      <c r="L65" s="53" t="s">
        <v>14</v>
      </c>
    </row>
    <row r="66" spans="1:12" s="25" customFormat="1" ht="22.5" customHeight="1" x14ac:dyDescent="0.3">
      <c r="A66" s="28"/>
      <c r="B66" s="128" t="s">
        <v>30</v>
      </c>
      <c r="C66" s="129"/>
      <c r="D66" s="129"/>
      <c r="E66" s="129"/>
      <c r="F66" s="129"/>
      <c r="G66" s="130"/>
      <c r="H66" s="29">
        <f>SUM(H58:H65)</f>
        <v>24978466</v>
      </c>
      <c r="I66" s="29">
        <f>SUM(I58:I65)</f>
        <v>27975881.920000002</v>
      </c>
      <c r="J66" s="24"/>
      <c r="K66" s="24"/>
      <c r="L66" s="24"/>
    </row>
    <row r="67" spans="1:12" s="25" customFormat="1" ht="24" customHeight="1" x14ac:dyDescent="0.3">
      <c r="A67" s="28"/>
      <c r="B67" s="128" t="s">
        <v>31</v>
      </c>
      <c r="C67" s="129"/>
      <c r="D67" s="129"/>
      <c r="E67" s="129"/>
      <c r="F67" s="129"/>
      <c r="G67" s="130"/>
      <c r="H67" s="29">
        <f>H51+H66+H56</f>
        <v>603386662.25</v>
      </c>
      <c r="I67" s="29">
        <f>I51+I66+I56</f>
        <v>675793061.72000027</v>
      </c>
      <c r="J67" s="30"/>
      <c r="K67" s="24"/>
      <c r="L67" s="24"/>
    </row>
    <row r="68" spans="1:12" ht="43.5" customHeight="1" x14ac:dyDescent="0.25">
      <c r="A68" s="31"/>
      <c r="B68" s="143" t="s">
        <v>34</v>
      </c>
      <c r="C68" s="144"/>
      <c r="D68" s="144"/>
      <c r="E68" s="144"/>
      <c r="F68" s="144"/>
      <c r="G68" s="144"/>
      <c r="H68" s="144"/>
      <c r="I68" s="144"/>
      <c r="J68" s="144"/>
      <c r="K68" s="144"/>
      <c r="L68" s="145"/>
    </row>
    <row r="69" spans="1:12" s="25" customFormat="1" ht="26.25" customHeight="1" x14ac:dyDescent="0.3">
      <c r="A69" s="32"/>
      <c r="B69" s="137" t="s">
        <v>27</v>
      </c>
      <c r="C69" s="138"/>
      <c r="D69" s="138"/>
      <c r="E69" s="138"/>
      <c r="F69" s="138"/>
      <c r="G69" s="138"/>
      <c r="H69" s="138"/>
      <c r="I69" s="138"/>
      <c r="J69" s="138"/>
      <c r="K69" s="138"/>
      <c r="L69" s="139"/>
    </row>
    <row r="70" spans="1:12" ht="82.5" customHeight="1" x14ac:dyDescent="0.25">
      <c r="A70" s="33">
        <v>1</v>
      </c>
      <c r="B70" s="4" t="s">
        <v>143</v>
      </c>
      <c r="C70" s="82" t="s">
        <v>36</v>
      </c>
      <c r="D70" s="4" t="s">
        <v>210</v>
      </c>
      <c r="E70" s="5" t="s">
        <v>16</v>
      </c>
      <c r="F70" s="78">
        <v>66</v>
      </c>
      <c r="G70" s="78">
        <v>73.288700000000006</v>
      </c>
      <c r="H70" s="19">
        <f t="shared" ref="H70:H133" si="8">F70*G70</f>
        <v>4837.0542000000005</v>
      </c>
      <c r="I70" s="19">
        <f>H70*1.12</f>
        <v>5417.500704000001</v>
      </c>
      <c r="J70" s="81" t="s">
        <v>61</v>
      </c>
      <c r="K70" s="81" t="s">
        <v>17</v>
      </c>
      <c r="L70" s="81" t="s">
        <v>14</v>
      </c>
    </row>
    <row r="71" spans="1:12" ht="72.75" customHeight="1" x14ac:dyDescent="0.25">
      <c r="A71" s="33">
        <v>2</v>
      </c>
      <c r="B71" s="4" t="s">
        <v>144</v>
      </c>
      <c r="C71" s="82" t="s">
        <v>36</v>
      </c>
      <c r="D71" s="4" t="s">
        <v>257</v>
      </c>
      <c r="E71" s="5" t="s">
        <v>16</v>
      </c>
      <c r="F71" s="78">
        <v>197</v>
      </c>
      <c r="G71" s="78">
        <v>340.80360000000002</v>
      </c>
      <c r="H71" s="19">
        <f t="shared" si="8"/>
        <v>67138.309200000003</v>
      </c>
      <c r="I71" s="19">
        <f t="shared" ref="I71:I134" si="9">H71*1.12</f>
        <v>75194.906304000004</v>
      </c>
      <c r="J71" s="81" t="s">
        <v>61</v>
      </c>
      <c r="K71" s="81" t="s">
        <v>17</v>
      </c>
      <c r="L71" s="81" t="s">
        <v>14</v>
      </c>
    </row>
    <row r="72" spans="1:12" ht="60.75" customHeight="1" x14ac:dyDescent="0.25">
      <c r="A72" s="33">
        <v>3</v>
      </c>
      <c r="B72" s="4" t="s">
        <v>145</v>
      </c>
      <c r="C72" s="82" t="s">
        <v>36</v>
      </c>
      <c r="D72" s="4" t="s">
        <v>211</v>
      </c>
      <c r="E72" s="5" t="s">
        <v>16</v>
      </c>
      <c r="F72" s="78">
        <v>394</v>
      </c>
      <c r="G72" s="78">
        <v>299.55360000000002</v>
      </c>
      <c r="H72" s="19">
        <f t="shared" si="8"/>
        <v>118024.11840000001</v>
      </c>
      <c r="I72" s="19">
        <f t="shared" si="9"/>
        <v>132187.01260800002</v>
      </c>
      <c r="J72" s="81" t="s">
        <v>61</v>
      </c>
      <c r="K72" s="81" t="s">
        <v>17</v>
      </c>
      <c r="L72" s="81" t="s">
        <v>14</v>
      </c>
    </row>
    <row r="73" spans="1:12" ht="69" customHeight="1" x14ac:dyDescent="0.25">
      <c r="A73" s="33">
        <v>4</v>
      </c>
      <c r="B73" s="6" t="s">
        <v>146</v>
      </c>
      <c r="C73" s="82" t="s">
        <v>36</v>
      </c>
      <c r="D73" s="6" t="s">
        <v>258</v>
      </c>
      <c r="E73" s="5" t="s">
        <v>16</v>
      </c>
      <c r="F73" s="78">
        <v>985</v>
      </c>
      <c r="G73" s="78">
        <v>343.75</v>
      </c>
      <c r="H73" s="19">
        <f t="shared" si="8"/>
        <v>338593.75</v>
      </c>
      <c r="I73" s="19">
        <f t="shared" si="9"/>
        <v>379225.00000000006</v>
      </c>
      <c r="J73" s="81" t="s">
        <v>61</v>
      </c>
      <c r="K73" s="81" t="s">
        <v>17</v>
      </c>
      <c r="L73" s="81" t="s">
        <v>14</v>
      </c>
    </row>
    <row r="74" spans="1:12" ht="53.25" customHeight="1" x14ac:dyDescent="0.25">
      <c r="A74" s="33">
        <v>5</v>
      </c>
      <c r="B74" s="6" t="s">
        <v>147</v>
      </c>
      <c r="C74" s="82" t="s">
        <v>36</v>
      </c>
      <c r="D74" s="6" t="s">
        <v>212</v>
      </c>
      <c r="E74" s="5" t="s">
        <v>252</v>
      </c>
      <c r="F74" s="10">
        <v>2364</v>
      </c>
      <c r="G74" s="78">
        <v>638.39290000000005</v>
      </c>
      <c r="H74" s="19">
        <f t="shared" si="8"/>
        <v>1509160.8156000001</v>
      </c>
      <c r="I74" s="19">
        <f t="shared" si="9"/>
        <v>1690260.1134720002</v>
      </c>
      <c r="J74" s="81" t="s">
        <v>61</v>
      </c>
      <c r="K74" s="81" t="s">
        <v>17</v>
      </c>
      <c r="L74" s="81" t="s">
        <v>14</v>
      </c>
    </row>
    <row r="75" spans="1:12" ht="48" customHeight="1" x14ac:dyDescent="0.25">
      <c r="A75" s="33">
        <v>6</v>
      </c>
      <c r="B75" s="6" t="s">
        <v>148</v>
      </c>
      <c r="C75" s="82" t="s">
        <v>36</v>
      </c>
      <c r="D75" s="6" t="s">
        <v>148</v>
      </c>
      <c r="E75" s="5" t="s">
        <v>252</v>
      </c>
      <c r="F75" s="78">
        <v>197</v>
      </c>
      <c r="G75" s="78">
        <v>1276.7856999999999</v>
      </c>
      <c r="H75" s="19">
        <f t="shared" si="8"/>
        <v>251526.78289999999</v>
      </c>
      <c r="I75" s="19">
        <f t="shared" si="9"/>
        <v>281709.99684800004</v>
      </c>
      <c r="J75" s="81" t="s">
        <v>61</v>
      </c>
      <c r="K75" s="81" t="s">
        <v>17</v>
      </c>
      <c r="L75" s="81" t="s">
        <v>14</v>
      </c>
    </row>
    <row r="76" spans="1:12" ht="53.25" customHeight="1" x14ac:dyDescent="0.25">
      <c r="A76" s="33">
        <v>7</v>
      </c>
      <c r="B76" s="6" t="s">
        <v>149</v>
      </c>
      <c r="C76" s="82" t="s">
        <v>36</v>
      </c>
      <c r="D76" s="6" t="s">
        <v>213</v>
      </c>
      <c r="E76" s="5" t="s">
        <v>16</v>
      </c>
      <c r="F76" s="78">
        <v>45</v>
      </c>
      <c r="G76" s="78">
        <v>230.8</v>
      </c>
      <c r="H76" s="19">
        <f t="shared" si="8"/>
        <v>10386</v>
      </c>
      <c r="I76" s="19">
        <f t="shared" si="9"/>
        <v>11632.320000000002</v>
      </c>
      <c r="J76" s="81" t="s">
        <v>61</v>
      </c>
      <c r="K76" s="81" t="s">
        <v>17</v>
      </c>
      <c r="L76" s="81" t="s">
        <v>14</v>
      </c>
    </row>
    <row r="77" spans="1:12" ht="58.5" customHeight="1" x14ac:dyDescent="0.25">
      <c r="A77" s="33">
        <v>8</v>
      </c>
      <c r="B77" s="6" t="s">
        <v>150</v>
      </c>
      <c r="C77" s="82" t="s">
        <v>36</v>
      </c>
      <c r="D77" s="6" t="s">
        <v>214</v>
      </c>
      <c r="E77" s="5" t="s">
        <v>16</v>
      </c>
      <c r="F77" s="78">
        <v>90</v>
      </c>
      <c r="G77" s="78">
        <v>44.2</v>
      </c>
      <c r="H77" s="19">
        <f t="shared" si="8"/>
        <v>3978.0000000000005</v>
      </c>
      <c r="I77" s="19">
        <f t="shared" si="9"/>
        <v>4455.3600000000006</v>
      </c>
      <c r="J77" s="81" t="s">
        <v>61</v>
      </c>
      <c r="K77" s="81" t="s">
        <v>17</v>
      </c>
      <c r="L77" s="81" t="s">
        <v>14</v>
      </c>
    </row>
    <row r="78" spans="1:12" ht="49.5" customHeight="1" x14ac:dyDescent="0.25">
      <c r="A78" s="33">
        <v>9</v>
      </c>
      <c r="B78" s="6" t="s">
        <v>151</v>
      </c>
      <c r="C78" s="82" t="s">
        <v>36</v>
      </c>
      <c r="D78" s="6" t="s">
        <v>215</v>
      </c>
      <c r="E78" s="5" t="s">
        <v>16</v>
      </c>
      <c r="F78" s="10">
        <v>6000</v>
      </c>
      <c r="G78" s="78">
        <v>5.8929</v>
      </c>
      <c r="H78" s="19">
        <f t="shared" si="8"/>
        <v>35357.4</v>
      </c>
      <c r="I78" s="19">
        <f t="shared" si="9"/>
        <v>39600.288000000008</v>
      </c>
      <c r="J78" s="81" t="s">
        <v>61</v>
      </c>
      <c r="K78" s="81" t="s">
        <v>17</v>
      </c>
      <c r="L78" s="81" t="s">
        <v>14</v>
      </c>
    </row>
    <row r="79" spans="1:12" ht="45" x14ac:dyDescent="0.25">
      <c r="A79" s="33">
        <v>10</v>
      </c>
      <c r="B79" s="6" t="s">
        <v>152</v>
      </c>
      <c r="C79" s="82" t="s">
        <v>36</v>
      </c>
      <c r="D79" s="6" t="s">
        <v>216</v>
      </c>
      <c r="E79" s="5" t="s">
        <v>252</v>
      </c>
      <c r="F79" s="78">
        <v>394</v>
      </c>
      <c r="G79" s="78">
        <v>29.464300000000001</v>
      </c>
      <c r="H79" s="19">
        <f t="shared" si="8"/>
        <v>11608.9342</v>
      </c>
      <c r="I79" s="19">
        <f t="shared" si="9"/>
        <v>13002.006304</v>
      </c>
      <c r="J79" s="81" t="s">
        <v>61</v>
      </c>
      <c r="K79" s="81" t="s">
        <v>17</v>
      </c>
      <c r="L79" s="81" t="s">
        <v>14</v>
      </c>
    </row>
    <row r="80" spans="1:12" ht="70.5" customHeight="1" x14ac:dyDescent="0.25">
      <c r="A80" s="33">
        <v>11</v>
      </c>
      <c r="B80" s="6" t="s">
        <v>153</v>
      </c>
      <c r="C80" s="82" t="s">
        <v>36</v>
      </c>
      <c r="D80" s="6" t="s">
        <v>259</v>
      </c>
      <c r="E80" s="5" t="s">
        <v>16</v>
      </c>
      <c r="F80" s="78">
        <v>99</v>
      </c>
      <c r="G80" s="78">
        <v>998.93</v>
      </c>
      <c r="H80" s="19">
        <f t="shared" si="8"/>
        <v>98894.069999999992</v>
      </c>
      <c r="I80" s="19">
        <f t="shared" si="9"/>
        <v>110761.3584</v>
      </c>
      <c r="J80" s="81" t="s">
        <v>61</v>
      </c>
      <c r="K80" s="81" t="s">
        <v>17</v>
      </c>
      <c r="L80" s="81" t="s">
        <v>14</v>
      </c>
    </row>
    <row r="81" spans="1:12" ht="70.5" customHeight="1" x14ac:dyDescent="0.25">
      <c r="A81" s="33">
        <v>12</v>
      </c>
      <c r="B81" s="6" t="s">
        <v>154</v>
      </c>
      <c r="C81" s="82" t="s">
        <v>36</v>
      </c>
      <c r="D81" s="6" t="s">
        <v>260</v>
      </c>
      <c r="E81" s="5" t="s">
        <v>16</v>
      </c>
      <c r="F81" s="78">
        <v>99</v>
      </c>
      <c r="G81" s="78">
        <v>318.38</v>
      </c>
      <c r="H81" s="19">
        <f t="shared" si="8"/>
        <v>31519.62</v>
      </c>
      <c r="I81" s="19">
        <f t="shared" si="9"/>
        <v>35301.974399999999</v>
      </c>
      <c r="J81" s="81" t="s">
        <v>61</v>
      </c>
      <c r="K81" s="81" t="s">
        <v>17</v>
      </c>
      <c r="L81" s="81" t="s">
        <v>14</v>
      </c>
    </row>
    <row r="82" spans="1:12" ht="53.25" customHeight="1" x14ac:dyDescent="0.25">
      <c r="A82" s="33">
        <v>13</v>
      </c>
      <c r="B82" s="6" t="s">
        <v>155</v>
      </c>
      <c r="C82" s="82" t="s">
        <v>36</v>
      </c>
      <c r="D82" s="6" t="s">
        <v>261</v>
      </c>
      <c r="E82" s="5" t="s">
        <v>16</v>
      </c>
      <c r="F82" s="78">
        <v>103</v>
      </c>
      <c r="G82" s="78">
        <v>58</v>
      </c>
      <c r="H82" s="19">
        <f t="shared" si="8"/>
        <v>5974</v>
      </c>
      <c r="I82" s="19">
        <f t="shared" si="9"/>
        <v>6690.880000000001</v>
      </c>
      <c r="J82" s="81" t="s">
        <v>61</v>
      </c>
      <c r="K82" s="81" t="s">
        <v>17</v>
      </c>
      <c r="L82" s="81" t="s">
        <v>14</v>
      </c>
    </row>
    <row r="83" spans="1:12" ht="54" customHeight="1" x14ac:dyDescent="0.25">
      <c r="A83" s="33">
        <v>14</v>
      </c>
      <c r="B83" s="6" t="s">
        <v>156</v>
      </c>
      <c r="C83" s="82" t="s">
        <v>36</v>
      </c>
      <c r="D83" s="34" t="s">
        <v>217</v>
      </c>
      <c r="E83" s="5" t="s">
        <v>16</v>
      </c>
      <c r="F83" s="78">
        <v>197</v>
      </c>
      <c r="G83" s="78">
        <v>584.375</v>
      </c>
      <c r="H83" s="19">
        <f t="shared" si="8"/>
        <v>115121.875</v>
      </c>
      <c r="I83" s="19">
        <f t="shared" si="9"/>
        <v>128936.50000000001</v>
      </c>
      <c r="J83" s="81" t="s">
        <v>61</v>
      </c>
      <c r="K83" s="81" t="s">
        <v>17</v>
      </c>
      <c r="L83" s="81" t="s">
        <v>14</v>
      </c>
    </row>
    <row r="84" spans="1:12" ht="51.75" customHeight="1" x14ac:dyDescent="0.25">
      <c r="A84" s="33">
        <v>15</v>
      </c>
      <c r="B84" s="6" t="s">
        <v>157</v>
      </c>
      <c r="C84" s="82" t="s">
        <v>36</v>
      </c>
      <c r="D84" s="6" t="s">
        <v>262</v>
      </c>
      <c r="E84" s="5" t="s">
        <v>16</v>
      </c>
      <c r="F84" s="78">
        <v>60</v>
      </c>
      <c r="G84" s="78">
        <v>1178.57</v>
      </c>
      <c r="H84" s="19">
        <f t="shared" si="8"/>
        <v>70714.2</v>
      </c>
      <c r="I84" s="19">
        <f t="shared" si="9"/>
        <v>79199.90400000001</v>
      </c>
      <c r="J84" s="81" t="s">
        <v>61</v>
      </c>
      <c r="K84" s="81" t="s">
        <v>17</v>
      </c>
      <c r="L84" s="81" t="s">
        <v>14</v>
      </c>
    </row>
    <row r="85" spans="1:12" ht="45" x14ac:dyDescent="0.25">
      <c r="A85" s="33">
        <v>16</v>
      </c>
      <c r="B85" s="6" t="s">
        <v>158</v>
      </c>
      <c r="C85" s="82" t="s">
        <v>36</v>
      </c>
      <c r="D85" s="6" t="s">
        <v>263</v>
      </c>
      <c r="E85" s="5" t="s">
        <v>16</v>
      </c>
      <c r="F85" s="78">
        <v>60</v>
      </c>
      <c r="G85" s="78">
        <v>530.36</v>
      </c>
      <c r="H85" s="19">
        <f t="shared" si="8"/>
        <v>31821.600000000002</v>
      </c>
      <c r="I85" s="19">
        <f t="shared" si="9"/>
        <v>35640.192000000003</v>
      </c>
      <c r="J85" s="81" t="s">
        <v>61</v>
      </c>
      <c r="K85" s="81" t="s">
        <v>17</v>
      </c>
      <c r="L85" s="81" t="s">
        <v>14</v>
      </c>
    </row>
    <row r="86" spans="1:12" ht="58.5" customHeight="1" x14ac:dyDescent="0.25">
      <c r="A86" s="33">
        <v>17</v>
      </c>
      <c r="B86" s="6" t="s">
        <v>159</v>
      </c>
      <c r="C86" s="82" t="s">
        <v>36</v>
      </c>
      <c r="D86" s="6" t="s">
        <v>218</v>
      </c>
      <c r="E86" s="5" t="s">
        <v>16</v>
      </c>
      <c r="F86" s="10">
        <v>3940</v>
      </c>
      <c r="G86" s="78">
        <v>22.589300000000001</v>
      </c>
      <c r="H86" s="19">
        <f t="shared" si="8"/>
        <v>89001.842000000004</v>
      </c>
      <c r="I86" s="19">
        <f t="shared" si="9"/>
        <v>99682.063040000008</v>
      </c>
      <c r="J86" s="81" t="s">
        <v>61</v>
      </c>
      <c r="K86" s="81" t="s">
        <v>17</v>
      </c>
      <c r="L86" s="81" t="s">
        <v>14</v>
      </c>
    </row>
    <row r="87" spans="1:12" ht="54.75" customHeight="1" x14ac:dyDescent="0.25">
      <c r="A87" s="33">
        <v>18</v>
      </c>
      <c r="B87" s="6" t="s">
        <v>160</v>
      </c>
      <c r="C87" s="82" t="s">
        <v>36</v>
      </c>
      <c r="D87" s="6" t="s">
        <v>219</v>
      </c>
      <c r="E87" s="5" t="s">
        <v>16</v>
      </c>
      <c r="F87" s="10">
        <v>5910</v>
      </c>
      <c r="G87" s="78">
        <v>8.6755999999999993</v>
      </c>
      <c r="H87" s="19">
        <f t="shared" si="8"/>
        <v>51272.795999999995</v>
      </c>
      <c r="I87" s="19">
        <f t="shared" si="9"/>
        <v>57425.531519999997</v>
      </c>
      <c r="J87" s="81" t="s">
        <v>61</v>
      </c>
      <c r="K87" s="81" t="s">
        <v>17</v>
      </c>
      <c r="L87" s="81" t="s">
        <v>14</v>
      </c>
    </row>
    <row r="88" spans="1:12" ht="96.75" customHeight="1" x14ac:dyDescent="0.25">
      <c r="A88" s="33">
        <v>19</v>
      </c>
      <c r="B88" s="6" t="s">
        <v>161</v>
      </c>
      <c r="C88" s="82" t="s">
        <v>36</v>
      </c>
      <c r="D88" s="6" t="s">
        <v>264</v>
      </c>
      <c r="E88" s="5" t="s">
        <v>16</v>
      </c>
      <c r="F88" s="78">
        <v>197</v>
      </c>
      <c r="G88" s="78">
        <v>2795.18</v>
      </c>
      <c r="H88" s="19">
        <f t="shared" si="8"/>
        <v>550650.46</v>
      </c>
      <c r="I88" s="19">
        <f t="shared" si="9"/>
        <v>616728.51520000002</v>
      </c>
      <c r="J88" s="81" t="s">
        <v>61</v>
      </c>
      <c r="K88" s="81" t="s">
        <v>17</v>
      </c>
      <c r="L88" s="81" t="s">
        <v>14</v>
      </c>
    </row>
    <row r="89" spans="1:12" ht="45" x14ac:dyDescent="0.25">
      <c r="A89" s="33">
        <v>20</v>
      </c>
      <c r="B89" s="6" t="s">
        <v>162</v>
      </c>
      <c r="C89" s="82" t="s">
        <v>36</v>
      </c>
      <c r="D89" s="6" t="s">
        <v>220</v>
      </c>
      <c r="E89" s="5" t="s">
        <v>16</v>
      </c>
      <c r="F89" s="78">
        <v>100</v>
      </c>
      <c r="G89" s="78">
        <v>265.18</v>
      </c>
      <c r="H89" s="19">
        <f t="shared" si="8"/>
        <v>26518</v>
      </c>
      <c r="I89" s="19">
        <f t="shared" si="9"/>
        <v>29700.160000000003</v>
      </c>
      <c r="J89" s="81" t="s">
        <v>61</v>
      </c>
      <c r="K89" s="81" t="s">
        <v>17</v>
      </c>
      <c r="L89" s="81" t="s">
        <v>14</v>
      </c>
    </row>
    <row r="90" spans="1:12" ht="62.25" customHeight="1" x14ac:dyDescent="0.25">
      <c r="A90" s="33">
        <v>21</v>
      </c>
      <c r="B90" s="6" t="s">
        <v>163</v>
      </c>
      <c r="C90" s="82" t="s">
        <v>36</v>
      </c>
      <c r="D90" s="6" t="s">
        <v>221</v>
      </c>
      <c r="E90" s="5" t="s">
        <v>16</v>
      </c>
      <c r="F90" s="78">
        <v>591</v>
      </c>
      <c r="G90" s="78">
        <v>17.678599999999999</v>
      </c>
      <c r="H90" s="19">
        <f t="shared" si="8"/>
        <v>10448.052599999999</v>
      </c>
      <c r="I90" s="19">
        <f t="shared" si="9"/>
        <v>11701.818912000001</v>
      </c>
      <c r="J90" s="81" t="s">
        <v>61</v>
      </c>
      <c r="K90" s="81" t="s">
        <v>17</v>
      </c>
      <c r="L90" s="81" t="s">
        <v>14</v>
      </c>
    </row>
    <row r="91" spans="1:12" ht="59.25" customHeight="1" x14ac:dyDescent="0.25">
      <c r="A91" s="33">
        <v>22</v>
      </c>
      <c r="B91" s="6" t="s">
        <v>164</v>
      </c>
      <c r="C91" s="82" t="s">
        <v>36</v>
      </c>
      <c r="D91" s="6" t="s">
        <v>222</v>
      </c>
      <c r="E91" s="5" t="s">
        <v>16</v>
      </c>
      <c r="F91" s="78">
        <v>394</v>
      </c>
      <c r="G91" s="78">
        <v>139.46430000000001</v>
      </c>
      <c r="H91" s="19">
        <f t="shared" si="8"/>
        <v>54948.934200000003</v>
      </c>
      <c r="I91" s="19">
        <f t="shared" si="9"/>
        <v>61542.806304000012</v>
      </c>
      <c r="J91" s="81" t="s">
        <v>61</v>
      </c>
      <c r="K91" s="81" t="s">
        <v>17</v>
      </c>
      <c r="L91" s="81" t="s">
        <v>14</v>
      </c>
    </row>
    <row r="92" spans="1:12" ht="54.75" customHeight="1" x14ac:dyDescent="0.25">
      <c r="A92" s="33">
        <v>23</v>
      </c>
      <c r="B92" s="6" t="s">
        <v>165</v>
      </c>
      <c r="C92" s="82" t="s">
        <v>36</v>
      </c>
      <c r="D92" s="6" t="s">
        <v>223</v>
      </c>
      <c r="E92" s="5" t="s">
        <v>16</v>
      </c>
      <c r="F92" s="78">
        <v>591</v>
      </c>
      <c r="G92" s="78">
        <v>132.59</v>
      </c>
      <c r="H92" s="19">
        <f t="shared" si="8"/>
        <v>78360.69</v>
      </c>
      <c r="I92" s="19">
        <f t="shared" si="9"/>
        <v>87763.972800000018</v>
      </c>
      <c r="J92" s="81" t="s">
        <v>61</v>
      </c>
      <c r="K92" s="81" t="s">
        <v>17</v>
      </c>
      <c r="L92" s="81" t="s">
        <v>14</v>
      </c>
    </row>
    <row r="93" spans="1:12" ht="45" x14ac:dyDescent="0.25">
      <c r="A93" s="33">
        <v>24</v>
      </c>
      <c r="B93" s="6" t="s">
        <v>166</v>
      </c>
      <c r="C93" s="82" t="s">
        <v>36</v>
      </c>
      <c r="D93" s="7" t="s">
        <v>224</v>
      </c>
      <c r="E93" s="5" t="s">
        <v>16</v>
      </c>
      <c r="F93" s="78">
        <v>600</v>
      </c>
      <c r="G93" s="78">
        <v>28.482099999999999</v>
      </c>
      <c r="H93" s="19">
        <f t="shared" si="8"/>
        <v>17089.259999999998</v>
      </c>
      <c r="I93" s="19">
        <f t="shared" si="9"/>
        <v>19139.9712</v>
      </c>
      <c r="J93" s="81" t="s">
        <v>61</v>
      </c>
      <c r="K93" s="81" t="s">
        <v>17</v>
      </c>
      <c r="L93" s="81" t="s">
        <v>14</v>
      </c>
    </row>
    <row r="94" spans="1:12" ht="78" customHeight="1" x14ac:dyDescent="0.25">
      <c r="A94" s="33">
        <v>25</v>
      </c>
      <c r="B94" s="6" t="s">
        <v>265</v>
      </c>
      <c r="C94" s="82" t="s">
        <v>36</v>
      </c>
      <c r="D94" s="6" t="s">
        <v>225</v>
      </c>
      <c r="E94" s="5" t="s">
        <v>16</v>
      </c>
      <c r="F94" s="78">
        <v>600</v>
      </c>
      <c r="G94" s="78">
        <v>12</v>
      </c>
      <c r="H94" s="19">
        <f t="shared" si="8"/>
        <v>7200</v>
      </c>
      <c r="I94" s="19">
        <f t="shared" si="9"/>
        <v>8064.0000000000009</v>
      </c>
      <c r="J94" s="81" t="s">
        <v>61</v>
      </c>
      <c r="K94" s="81" t="s">
        <v>17</v>
      </c>
      <c r="L94" s="81" t="s">
        <v>14</v>
      </c>
    </row>
    <row r="95" spans="1:12" ht="74.25" customHeight="1" x14ac:dyDescent="0.25">
      <c r="A95" s="33">
        <v>26</v>
      </c>
      <c r="B95" s="6" t="s">
        <v>167</v>
      </c>
      <c r="C95" s="82" t="s">
        <v>36</v>
      </c>
      <c r="D95" s="6" t="s">
        <v>226</v>
      </c>
      <c r="E95" s="5" t="s">
        <v>16</v>
      </c>
      <c r="F95" s="78">
        <v>66</v>
      </c>
      <c r="G95" s="78">
        <v>108.46729999999999</v>
      </c>
      <c r="H95" s="19">
        <f t="shared" si="8"/>
        <v>7158.8417999999992</v>
      </c>
      <c r="I95" s="19">
        <f t="shared" si="9"/>
        <v>8017.9028159999998</v>
      </c>
      <c r="J95" s="81" t="s">
        <v>61</v>
      </c>
      <c r="K95" s="81" t="s">
        <v>17</v>
      </c>
      <c r="L95" s="81" t="s">
        <v>14</v>
      </c>
    </row>
    <row r="96" spans="1:12" ht="70.5" customHeight="1" x14ac:dyDescent="0.25">
      <c r="A96" s="33">
        <v>27</v>
      </c>
      <c r="B96" s="6" t="s">
        <v>168</v>
      </c>
      <c r="C96" s="82" t="s">
        <v>36</v>
      </c>
      <c r="D96" s="81" t="s">
        <v>227</v>
      </c>
      <c r="E96" s="5" t="s">
        <v>16</v>
      </c>
      <c r="F96" s="78">
        <v>66</v>
      </c>
      <c r="G96" s="78">
        <v>899.00789999999995</v>
      </c>
      <c r="H96" s="19">
        <f t="shared" si="8"/>
        <v>59334.521399999998</v>
      </c>
      <c r="I96" s="19">
        <f t="shared" si="9"/>
        <v>66454.663968000008</v>
      </c>
      <c r="J96" s="81" t="s">
        <v>61</v>
      </c>
      <c r="K96" s="81" t="s">
        <v>17</v>
      </c>
      <c r="L96" s="81" t="s">
        <v>14</v>
      </c>
    </row>
    <row r="97" spans="1:12" ht="45" x14ac:dyDescent="0.25">
      <c r="A97" s="33">
        <v>28</v>
      </c>
      <c r="B97" s="6" t="s">
        <v>169</v>
      </c>
      <c r="C97" s="82" t="s">
        <v>36</v>
      </c>
      <c r="D97" s="6" t="s">
        <v>266</v>
      </c>
      <c r="E97" s="5" t="s">
        <v>16</v>
      </c>
      <c r="F97" s="78">
        <v>66</v>
      </c>
      <c r="G97" s="78">
        <v>938.09519999999998</v>
      </c>
      <c r="H97" s="19">
        <f t="shared" si="8"/>
        <v>61914.283199999998</v>
      </c>
      <c r="I97" s="19">
        <f t="shared" si="9"/>
        <v>69343.997184000007</v>
      </c>
      <c r="J97" s="81" t="s">
        <v>61</v>
      </c>
      <c r="K97" s="81" t="s">
        <v>17</v>
      </c>
      <c r="L97" s="81" t="s">
        <v>14</v>
      </c>
    </row>
    <row r="98" spans="1:12" ht="49.5" customHeight="1" x14ac:dyDescent="0.25">
      <c r="A98" s="33">
        <v>29</v>
      </c>
      <c r="B98" s="6" t="s">
        <v>170</v>
      </c>
      <c r="C98" s="82" t="s">
        <v>36</v>
      </c>
      <c r="D98" s="6" t="s">
        <v>228</v>
      </c>
      <c r="E98" s="5" t="s">
        <v>16</v>
      </c>
      <c r="F98" s="78">
        <v>99</v>
      </c>
      <c r="G98" s="78">
        <v>39.090000000000003</v>
      </c>
      <c r="H98" s="19">
        <f t="shared" si="8"/>
        <v>3869.9100000000003</v>
      </c>
      <c r="I98" s="19">
        <f t="shared" si="9"/>
        <v>4334.2992000000004</v>
      </c>
      <c r="J98" s="81" t="s">
        <v>61</v>
      </c>
      <c r="K98" s="81" t="s">
        <v>17</v>
      </c>
      <c r="L98" s="81" t="s">
        <v>14</v>
      </c>
    </row>
    <row r="99" spans="1:12" ht="74.25" customHeight="1" x14ac:dyDescent="0.25">
      <c r="A99" s="33">
        <v>30</v>
      </c>
      <c r="B99" s="6" t="s">
        <v>171</v>
      </c>
      <c r="C99" s="82" t="s">
        <v>36</v>
      </c>
      <c r="D99" s="6" t="s">
        <v>267</v>
      </c>
      <c r="E99" s="5" t="s">
        <v>16</v>
      </c>
      <c r="F99" s="78">
        <v>591</v>
      </c>
      <c r="G99" s="78">
        <v>14.732100000000001</v>
      </c>
      <c r="H99" s="19">
        <f t="shared" si="8"/>
        <v>8706.6711000000014</v>
      </c>
      <c r="I99" s="19">
        <f t="shared" si="9"/>
        <v>9751.4716320000025</v>
      </c>
      <c r="J99" s="81" t="s">
        <v>61</v>
      </c>
      <c r="K99" s="81" t="s">
        <v>17</v>
      </c>
      <c r="L99" s="81" t="s">
        <v>14</v>
      </c>
    </row>
    <row r="100" spans="1:12" ht="68.25" customHeight="1" x14ac:dyDescent="0.25">
      <c r="A100" s="33">
        <v>31</v>
      </c>
      <c r="B100" s="6" t="s">
        <v>172</v>
      </c>
      <c r="C100" s="82" t="s">
        <v>36</v>
      </c>
      <c r="D100" s="6" t="s">
        <v>229</v>
      </c>
      <c r="E100" s="5" t="s">
        <v>16</v>
      </c>
      <c r="F100" s="78">
        <v>788</v>
      </c>
      <c r="G100" s="78">
        <v>88.392899999999997</v>
      </c>
      <c r="H100" s="19">
        <f t="shared" si="8"/>
        <v>69653.605199999991</v>
      </c>
      <c r="I100" s="19">
        <f t="shared" si="9"/>
        <v>78012.037823999999</v>
      </c>
      <c r="J100" s="81" t="s">
        <v>61</v>
      </c>
      <c r="K100" s="81" t="s">
        <v>17</v>
      </c>
      <c r="L100" s="81" t="s">
        <v>14</v>
      </c>
    </row>
    <row r="101" spans="1:12" ht="87.75" customHeight="1" x14ac:dyDescent="0.25">
      <c r="A101" s="33">
        <v>32</v>
      </c>
      <c r="B101" s="6" t="s">
        <v>173</v>
      </c>
      <c r="C101" s="82" t="s">
        <v>36</v>
      </c>
      <c r="D101" s="6" t="s">
        <v>268</v>
      </c>
      <c r="E101" s="5" t="s">
        <v>16</v>
      </c>
      <c r="F101" s="78">
        <v>30</v>
      </c>
      <c r="G101" s="78">
        <v>346.5</v>
      </c>
      <c r="H101" s="19">
        <f t="shared" si="8"/>
        <v>10395</v>
      </c>
      <c r="I101" s="19">
        <f t="shared" si="9"/>
        <v>11642.400000000001</v>
      </c>
      <c r="J101" s="81" t="s">
        <v>61</v>
      </c>
      <c r="K101" s="81" t="s">
        <v>17</v>
      </c>
      <c r="L101" s="81" t="s">
        <v>14</v>
      </c>
    </row>
    <row r="102" spans="1:12" ht="85.5" customHeight="1" x14ac:dyDescent="0.25">
      <c r="A102" s="33">
        <v>33</v>
      </c>
      <c r="B102" s="6" t="s">
        <v>174</v>
      </c>
      <c r="C102" s="82" t="s">
        <v>36</v>
      </c>
      <c r="D102" s="6" t="s">
        <v>230</v>
      </c>
      <c r="E102" s="5" t="s">
        <v>16</v>
      </c>
      <c r="F102" s="78">
        <v>66</v>
      </c>
      <c r="G102" s="78">
        <v>169.05</v>
      </c>
      <c r="H102" s="19">
        <f t="shared" si="8"/>
        <v>11157.300000000001</v>
      </c>
      <c r="I102" s="19">
        <f t="shared" si="9"/>
        <v>12496.176000000003</v>
      </c>
      <c r="J102" s="81" t="s">
        <v>61</v>
      </c>
      <c r="K102" s="81" t="s">
        <v>17</v>
      </c>
      <c r="L102" s="81" t="s">
        <v>14</v>
      </c>
    </row>
    <row r="103" spans="1:12" ht="150" customHeight="1" x14ac:dyDescent="0.25">
      <c r="A103" s="33">
        <v>34</v>
      </c>
      <c r="B103" s="6" t="s">
        <v>175</v>
      </c>
      <c r="C103" s="82" t="s">
        <v>36</v>
      </c>
      <c r="D103" s="8" t="s">
        <v>269</v>
      </c>
      <c r="E103" s="5" t="s">
        <v>16</v>
      </c>
      <c r="F103" s="78">
        <v>49</v>
      </c>
      <c r="G103" s="78">
        <v>1758.12</v>
      </c>
      <c r="H103" s="19">
        <f t="shared" si="8"/>
        <v>86147.87999999999</v>
      </c>
      <c r="I103" s="19">
        <f t="shared" si="9"/>
        <v>96485.625599999999</v>
      </c>
      <c r="J103" s="81" t="s">
        <v>61</v>
      </c>
      <c r="K103" s="81" t="s">
        <v>17</v>
      </c>
      <c r="L103" s="81" t="s">
        <v>14</v>
      </c>
    </row>
    <row r="104" spans="1:12" ht="129.75" customHeight="1" x14ac:dyDescent="0.25">
      <c r="A104" s="33">
        <v>35</v>
      </c>
      <c r="B104" s="6" t="s">
        <v>176</v>
      </c>
      <c r="C104" s="82" t="s">
        <v>36</v>
      </c>
      <c r="D104" s="7" t="s">
        <v>231</v>
      </c>
      <c r="E104" s="5" t="s">
        <v>16</v>
      </c>
      <c r="F104" s="78">
        <v>49</v>
      </c>
      <c r="G104" s="78">
        <v>15269.29</v>
      </c>
      <c r="H104" s="19">
        <f t="shared" si="8"/>
        <v>748195.21000000008</v>
      </c>
      <c r="I104" s="19">
        <f t="shared" si="9"/>
        <v>837978.63520000014</v>
      </c>
      <c r="J104" s="81" t="s">
        <v>61</v>
      </c>
      <c r="K104" s="81" t="s">
        <v>17</v>
      </c>
      <c r="L104" s="81" t="s">
        <v>14</v>
      </c>
    </row>
    <row r="105" spans="1:12" ht="55.5" customHeight="1" x14ac:dyDescent="0.25">
      <c r="A105" s="33">
        <v>36</v>
      </c>
      <c r="B105" s="6" t="s">
        <v>177</v>
      </c>
      <c r="C105" s="82" t="s">
        <v>36</v>
      </c>
      <c r="D105" s="6" t="s">
        <v>270</v>
      </c>
      <c r="E105" s="5" t="s">
        <v>16</v>
      </c>
      <c r="F105" s="78">
        <v>30</v>
      </c>
      <c r="G105" s="78">
        <v>1144</v>
      </c>
      <c r="H105" s="19">
        <f t="shared" si="8"/>
        <v>34320</v>
      </c>
      <c r="I105" s="19">
        <f t="shared" si="9"/>
        <v>38438.400000000001</v>
      </c>
      <c r="J105" s="81" t="s">
        <v>61</v>
      </c>
      <c r="K105" s="81" t="s">
        <v>17</v>
      </c>
      <c r="L105" s="81" t="s">
        <v>14</v>
      </c>
    </row>
    <row r="106" spans="1:12" ht="45" x14ac:dyDescent="0.25">
      <c r="A106" s="33">
        <v>37</v>
      </c>
      <c r="B106" s="6" t="s">
        <v>178</v>
      </c>
      <c r="C106" s="82" t="s">
        <v>36</v>
      </c>
      <c r="D106" s="6" t="s">
        <v>178</v>
      </c>
      <c r="E106" s="5" t="s">
        <v>16</v>
      </c>
      <c r="F106" s="78">
        <v>985</v>
      </c>
      <c r="G106" s="78">
        <v>515.625</v>
      </c>
      <c r="H106" s="19">
        <f t="shared" si="8"/>
        <v>507890.625</v>
      </c>
      <c r="I106" s="19">
        <f t="shared" si="9"/>
        <v>568837.5</v>
      </c>
      <c r="J106" s="81" t="s">
        <v>61</v>
      </c>
      <c r="K106" s="81" t="s">
        <v>17</v>
      </c>
      <c r="L106" s="81" t="s">
        <v>14</v>
      </c>
    </row>
    <row r="107" spans="1:12" ht="57" customHeight="1" x14ac:dyDescent="0.25">
      <c r="A107" s="33">
        <v>38</v>
      </c>
      <c r="B107" s="6" t="s">
        <v>179</v>
      </c>
      <c r="C107" s="82" t="s">
        <v>36</v>
      </c>
      <c r="D107" s="7" t="s">
        <v>232</v>
      </c>
      <c r="E107" s="5" t="s">
        <v>16</v>
      </c>
      <c r="F107" s="78">
        <v>394</v>
      </c>
      <c r="G107" s="78">
        <v>198</v>
      </c>
      <c r="H107" s="19">
        <f t="shared" si="8"/>
        <v>78012</v>
      </c>
      <c r="I107" s="19">
        <f t="shared" si="9"/>
        <v>87373.440000000002</v>
      </c>
      <c r="J107" s="81" t="s">
        <v>61</v>
      </c>
      <c r="K107" s="81" t="s">
        <v>17</v>
      </c>
      <c r="L107" s="81" t="s">
        <v>14</v>
      </c>
    </row>
    <row r="108" spans="1:12" ht="45" x14ac:dyDescent="0.25">
      <c r="A108" s="33">
        <v>39</v>
      </c>
      <c r="B108" s="6" t="s">
        <v>180</v>
      </c>
      <c r="C108" s="82" t="s">
        <v>36</v>
      </c>
      <c r="D108" s="7" t="s">
        <v>233</v>
      </c>
      <c r="E108" s="5" t="s">
        <v>16</v>
      </c>
      <c r="F108" s="78">
        <v>394</v>
      </c>
      <c r="G108" s="78">
        <v>591.79999999999995</v>
      </c>
      <c r="H108" s="19">
        <f t="shared" si="8"/>
        <v>233169.19999999998</v>
      </c>
      <c r="I108" s="19">
        <f t="shared" si="9"/>
        <v>261149.50400000002</v>
      </c>
      <c r="J108" s="81" t="s">
        <v>61</v>
      </c>
      <c r="K108" s="81" t="s">
        <v>17</v>
      </c>
      <c r="L108" s="81" t="s">
        <v>14</v>
      </c>
    </row>
    <row r="109" spans="1:12" ht="45" x14ac:dyDescent="0.25">
      <c r="A109" s="33">
        <v>40</v>
      </c>
      <c r="B109" s="6" t="s">
        <v>181</v>
      </c>
      <c r="C109" s="82" t="s">
        <v>36</v>
      </c>
      <c r="D109" s="7" t="s">
        <v>271</v>
      </c>
      <c r="E109" s="5" t="s">
        <v>16</v>
      </c>
      <c r="F109" s="78">
        <v>394</v>
      </c>
      <c r="G109" s="78">
        <v>34.375</v>
      </c>
      <c r="H109" s="19">
        <f t="shared" si="8"/>
        <v>13543.75</v>
      </c>
      <c r="I109" s="19">
        <f t="shared" si="9"/>
        <v>15169.000000000002</v>
      </c>
      <c r="J109" s="81" t="s">
        <v>61</v>
      </c>
      <c r="K109" s="81" t="s">
        <v>17</v>
      </c>
      <c r="L109" s="81" t="s">
        <v>14</v>
      </c>
    </row>
    <row r="110" spans="1:12" ht="45" x14ac:dyDescent="0.25">
      <c r="A110" s="33">
        <v>41</v>
      </c>
      <c r="B110" s="6" t="s">
        <v>182</v>
      </c>
      <c r="C110" s="82" t="s">
        <v>36</v>
      </c>
      <c r="D110" s="7" t="s">
        <v>234</v>
      </c>
      <c r="E110" s="5" t="s">
        <v>16</v>
      </c>
      <c r="F110" s="78">
        <v>197</v>
      </c>
      <c r="G110" s="78">
        <v>149.28569999999999</v>
      </c>
      <c r="H110" s="19">
        <f t="shared" si="8"/>
        <v>29409.282899999998</v>
      </c>
      <c r="I110" s="19">
        <f t="shared" si="9"/>
        <v>32938.396848000004</v>
      </c>
      <c r="J110" s="81" t="s">
        <v>61</v>
      </c>
      <c r="K110" s="81" t="s">
        <v>17</v>
      </c>
      <c r="L110" s="81" t="s">
        <v>14</v>
      </c>
    </row>
    <row r="111" spans="1:12" ht="45" x14ac:dyDescent="0.25">
      <c r="A111" s="33">
        <v>42</v>
      </c>
      <c r="B111" s="6" t="s">
        <v>183</v>
      </c>
      <c r="C111" s="82" t="s">
        <v>36</v>
      </c>
      <c r="D111" s="6" t="s">
        <v>272</v>
      </c>
      <c r="E111" s="5" t="s">
        <v>16</v>
      </c>
      <c r="F111" s="78">
        <v>39</v>
      </c>
      <c r="G111" s="78">
        <v>7687.69</v>
      </c>
      <c r="H111" s="19">
        <f t="shared" si="8"/>
        <v>299819.90999999997</v>
      </c>
      <c r="I111" s="19">
        <f t="shared" si="9"/>
        <v>335798.29920000001</v>
      </c>
      <c r="J111" s="81" t="s">
        <v>255</v>
      </c>
      <c r="K111" s="81" t="s">
        <v>17</v>
      </c>
      <c r="L111" s="81" t="s">
        <v>14</v>
      </c>
    </row>
    <row r="112" spans="1:12" ht="45" x14ac:dyDescent="0.25">
      <c r="A112" s="33">
        <v>43</v>
      </c>
      <c r="B112" s="6" t="s">
        <v>184</v>
      </c>
      <c r="C112" s="82" t="s">
        <v>36</v>
      </c>
      <c r="D112" s="6" t="s">
        <v>235</v>
      </c>
      <c r="E112" s="5" t="s">
        <v>16</v>
      </c>
      <c r="F112" s="78">
        <v>197</v>
      </c>
      <c r="G112" s="78">
        <v>392.8571</v>
      </c>
      <c r="H112" s="19">
        <f t="shared" si="8"/>
        <v>77392.848700000002</v>
      </c>
      <c r="I112" s="19">
        <f t="shared" si="9"/>
        <v>86679.990544000015</v>
      </c>
      <c r="J112" s="81" t="s">
        <v>61</v>
      </c>
      <c r="K112" s="81" t="s">
        <v>17</v>
      </c>
      <c r="L112" s="81" t="s">
        <v>14</v>
      </c>
    </row>
    <row r="113" spans="1:12" ht="60" customHeight="1" x14ac:dyDescent="0.25">
      <c r="A113" s="33">
        <v>44</v>
      </c>
      <c r="B113" s="6" t="s">
        <v>185</v>
      </c>
      <c r="C113" s="82" t="s">
        <v>36</v>
      </c>
      <c r="D113" s="6" t="s">
        <v>273</v>
      </c>
      <c r="E113" s="5" t="s">
        <v>16</v>
      </c>
      <c r="F113" s="78">
        <v>120</v>
      </c>
      <c r="G113" s="78">
        <v>385.98</v>
      </c>
      <c r="H113" s="19">
        <f t="shared" si="8"/>
        <v>46317.600000000006</v>
      </c>
      <c r="I113" s="19">
        <f t="shared" si="9"/>
        <v>51875.712000000014</v>
      </c>
      <c r="J113" s="81" t="s">
        <v>61</v>
      </c>
      <c r="K113" s="81" t="s">
        <v>17</v>
      </c>
      <c r="L113" s="81" t="s">
        <v>14</v>
      </c>
    </row>
    <row r="114" spans="1:12" ht="45" x14ac:dyDescent="0.25">
      <c r="A114" s="33">
        <v>45</v>
      </c>
      <c r="B114" s="6" t="s">
        <v>186</v>
      </c>
      <c r="C114" s="82" t="s">
        <v>36</v>
      </c>
      <c r="D114" s="6" t="s">
        <v>256</v>
      </c>
      <c r="E114" s="5" t="s">
        <v>16</v>
      </c>
      <c r="F114" s="78">
        <v>197</v>
      </c>
      <c r="G114" s="78">
        <v>649</v>
      </c>
      <c r="H114" s="19">
        <f t="shared" si="8"/>
        <v>127853</v>
      </c>
      <c r="I114" s="19">
        <f t="shared" si="9"/>
        <v>143195.36000000002</v>
      </c>
      <c r="J114" s="81" t="s">
        <v>61</v>
      </c>
      <c r="K114" s="81" t="s">
        <v>17</v>
      </c>
      <c r="L114" s="81" t="s">
        <v>14</v>
      </c>
    </row>
    <row r="115" spans="1:12" ht="66.75" customHeight="1" x14ac:dyDescent="0.25">
      <c r="A115" s="33">
        <v>46</v>
      </c>
      <c r="B115" s="6" t="s">
        <v>187</v>
      </c>
      <c r="C115" s="82" t="s">
        <v>36</v>
      </c>
      <c r="D115" s="6" t="s">
        <v>236</v>
      </c>
      <c r="E115" s="5" t="s">
        <v>16</v>
      </c>
      <c r="F115" s="78">
        <v>66</v>
      </c>
      <c r="G115" s="78">
        <v>195.44</v>
      </c>
      <c r="H115" s="19">
        <f t="shared" si="8"/>
        <v>12899.039999999999</v>
      </c>
      <c r="I115" s="19">
        <f t="shared" si="9"/>
        <v>14446.924800000001</v>
      </c>
      <c r="J115" s="81" t="s">
        <v>61</v>
      </c>
      <c r="K115" s="81" t="s">
        <v>17</v>
      </c>
      <c r="L115" s="81" t="s">
        <v>14</v>
      </c>
    </row>
    <row r="116" spans="1:12" ht="99.75" customHeight="1" x14ac:dyDescent="0.25">
      <c r="A116" s="33">
        <v>47</v>
      </c>
      <c r="B116" s="6" t="s">
        <v>188</v>
      </c>
      <c r="C116" s="82" t="s">
        <v>36</v>
      </c>
      <c r="D116" s="6" t="s">
        <v>274</v>
      </c>
      <c r="E116" s="5" t="s">
        <v>16</v>
      </c>
      <c r="F116" s="78">
        <v>788</v>
      </c>
      <c r="G116" s="78">
        <v>50.089300000000001</v>
      </c>
      <c r="H116" s="19">
        <f t="shared" si="8"/>
        <v>39470.368399999999</v>
      </c>
      <c r="I116" s="19">
        <f t="shared" si="9"/>
        <v>44206.812608</v>
      </c>
      <c r="J116" s="81" t="s">
        <v>61</v>
      </c>
      <c r="K116" s="81" t="s">
        <v>17</v>
      </c>
      <c r="L116" s="81" t="s">
        <v>14</v>
      </c>
    </row>
    <row r="117" spans="1:12" ht="58.5" customHeight="1" x14ac:dyDescent="0.25">
      <c r="A117" s="33">
        <v>48</v>
      </c>
      <c r="B117" s="6" t="s">
        <v>189</v>
      </c>
      <c r="C117" s="82" t="s">
        <v>36</v>
      </c>
      <c r="D117" s="6" t="s">
        <v>237</v>
      </c>
      <c r="E117" s="5" t="s">
        <v>252</v>
      </c>
      <c r="F117" s="78">
        <v>197</v>
      </c>
      <c r="G117" s="78">
        <v>180.71430000000001</v>
      </c>
      <c r="H117" s="19">
        <f t="shared" si="8"/>
        <v>35600.717100000002</v>
      </c>
      <c r="I117" s="19">
        <f t="shared" si="9"/>
        <v>39872.803152000008</v>
      </c>
      <c r="J117" s="81" t="s">
        <v>61</v>
      </c>
      <c r="K117" s="81" t="s">
        <v>17</v>
      </c>
      <c r="L117" s="81" t="s">
        <v>14</v>
      </c>
    </row>
    <row r="118" spans="1:12" ht="58.5" customHeight="1" x14ac:dyDescent="0.25">
      <c r="A118" s="33">
        <v>49</v>
      </c>
      <c r="B118" s="6" t="s">
        <v>190</v>
      </c>
      <c r="C118" s="82" t="s">
        <v>36</v>
      </c>
      <c r="D118" s="6" t="s">
        <v>275</v>
      </c>
      <c r="E118" s="5" t="s">
        <v>16</v>
      </c>
      <c r="F118" s="78">
        <v>197</v>
      </c>
      <c r="G118" s="78">
        <v>51.07</v>
      </c>
      <c r="H118" s="19">
        <f t="shared" si="8"/>
        <v>10060.790000000001</v>
      </c>
      <c r="I118" s="19">
        <f t="shared" si="9"/>
        <v>11268.084800000002</v>
      </c>
      <c r="J118" s="81" t="s">
        <v>61</v>
      </c>
      <c r="K118" s="81" t="s">
        <v>17</v>
      </c>
      <c r="L118" s="81" t="s">
        <v>14</v>
      </c>
    </row>
    <row r="119" spans="1:12" ht="70.5" customHeight="1" x14ac:dyDescent="0.25">
      <c r="A119" s="33">
        <v>50</v>
      </c>
      <c r="B119" s="6" t="s">
        <v>191</v>
      </c>
      <c r="C119" s="82" t="s">
        <v>36</v>
      </c>
      <c r="D119" s="6" t="s">
        <v>238</v>
      </c>
      <c r="E119" s="5" t="s">
        <v>16</v>
      </c>
      <c r="F119" s="78">
        <v>49</v>
      </c>
      <c r="G119" s="78">
        <v>239.88</v>
      </c>
      <c r="H119" s="19">
        <f t="shared" si="8"/>
        <v>11754.119999999999</v>
      </c>
      <c r="I119" s="19">
        <f t="shared" si="9"/>
        <v>13164.6144</v>
      </c>
      <c r="J119" s="81" t="s">
        <v>61</v>
      </c>
      <c r="K119" s="81" t="s">
        <v>17</v>
      </c>
      <c r="L119" s="81" t="s">
        <v>14</v>
      </c>
    </row>
    <row r="120" spans="1:12" ht="70.5" customHeight="1" x14ac:dyDescent="0.25">
      <c r="A120" s="33">
        <v>51</v>
      </c>
      <c r="B120" s="6" t="s">
        <v>192</v>
      </c>
      <c r="C120" s="82" t="s">
        <v>36</v>
      </c>
      <c r="D120" s="6" t="s">
        <v>239</v>
      </c>
      <c r="E120" s="5" t="s">
        <v>16</v>
      </c>
      <c r="F120" s="78">
        <v>49</v>
      </c>
      <c r="G120" s="78">
        <v>207.3</v>
      </c>
      <c r="H120" s="19">
        <f t="shared" si="8"/>
        <v>10157.700000000001</v>
      </c>
      <c r="I120" s="19">
        <f t="shared" si="9"/>
        <v>11376.624000000002</v>
      </c>
      <c r="J120" s="81" t="s">
        <v>61</v>
      </c>
      <c r="K120" s="81" t="s">
        <v>17</v>
      </c>
      <c r="L120" s="81" t="s">
        <v>14</v>
      </c>
    </row>
    <row r="121" spans="1:12" ht="53.25" customHeight="1" x14ac:dyDescent="0.25">
      <c r="A121" s="33">
        <v>52</v>
      </c>
      <c r="B121" s="6" t="s">
        <v>193</v>
      </c>
      <c r="C121" s="82" t="s">
        <v>36</v>
      </c>
      <c r="D121" s="6" t="s">
        <v>240</v>
      </c>
      <c r="E121" s="5" t="s">
        <v>253</v>
      </c>
      <c r="F121" s="78">
        <v>788</v>
      </c>
      <c r="G121" s="78">
        <v>58.928600000000003</v>
      </c>
      <c r="H121" s="19">
        <f t="shared" si="8"/>
        <v>46435.736799999999</v>
      </c>
      <c r="I121" s="19">
        <f t="shared" si="9"/>
        <v>52008.025216000002</v>
      </c>
      <c r="J121" s="81" t="s">
        <v>61</v>
      </c>
      <c r="K121" s="81" t="s">
        <v>17</v>
      </c>
      <c r="L121" s="81" t="s">
        <v>14</v>
      </c>
    </row>
    <row r="122" spans="1:12" ht="45" x14ac:dyDescent="0.25">
      <c r="A122" s="33">
        <v>53</v>
      </c>
      <c r="B122" s="6" t="s">
        <v>194</v>
      </c>
      <c r="C122" s="82" t="s">
        <v>36</v>
      </c>
      <c r="D122" s="6" t="s">
        <v>241</v>
      </c>
      <c r="E122" s="5" t="s">
        <v>253</v>
      </c>
      <c r="F122" s="78">
        <v>790</v>
      </c>
      <c r="G122" s="78">
        <v>31.428599999999999</v>
      </c>
      <c r="H122" s="19">
        <f t="shared" si="8"/>
        <v>24828.594000000001</v>
      </c>
      <c r="I122" s="19">
        <f t="shared" si="9"/>
        <v>27808.025280000005</v>
      </c>
      <c r="J122" s="81" t="s">
        <v>61</v>
      </c>
      <c r="K122" s="81" t="s">
        <v>17</v>
      </c>
      <c r="L122" s="81" t="s">
        <v>14</v>
      </c>
    </row>
    <row r="123" spans="1:12" ht="71.25" customHeight="1" x14ac:dyDescent="0.25">
      <c r="A123" s="33">
        <v>54</v>
      </c>
      <c r="B123" s="6" t="s">
        <v>195</v>
      </c>
      <c r="C123" s="82" t="s">
        <v>36</v>
      </c>
      <c r="D123" s="7" t="s">
        <v>276</v>
      </c>
      <c r="E123" s="5" t="s">
        <v>16</v>
      </c>
      <c r="F123" s="78">
        <v>985</v>
      </c>
      <c r="G123" s="78">
        <v>39.285699999999999</v>
      </c>
      <c r="H123" s="19">
        <f t="shared" si="8"/>
        <v>38696.414499999999</v>
      </c>
      <c r="I123" s="19">
        <f t="shared" si="9"/>
        <v>43339.984240000005</v>
      </c>
      <c r="J123" s="81" t="s">
        <v>61</v>
      </c>
      <c r="K123" s="81" t="s">
        <v>17</v>
      </c>
      <c r="L123" s="81" t="s">
        <v>14</v>
      </c>
    </row>
    <row r="124" spans="1:12" ht="45" x14ac:dyDescent="0.25">
      <c r="A124" s="33">
        <v>55</v>
      </c>
      <c r="B124" s="6" t="s">
        <v>196</v>
      </c>
      <c r="C124" s="82" t="s">
        <v>36</v>
      </c>
      <c r="D124" s="6" t="s">
        <v>242</v>
      </c>
      <c r="E124" s="5" t="s">
        <v>16</v>
      </c>
      <c r="F124" s="78">
        <v>90</v>
      </c>
      <c r="G124" s="78">
        <v>170.5</v>
      </c>
      <c r="H124" s="19">
        <f t="shared" si="8"/>
        <v>15345</v>
      </c>
      <c r="I124" s="19">
        <f t="shared" si="9"/>
        <v>17186.400000000001</v>
      </c>
      <c r="J124" s="81" t="s">
        <v>61</v>
      </c>
      <c r="K124" s="81" t="s">
        <v>17</v>
      </c>
      <c r="L124" s="81" t="s">
        <v>14</v>
      </c>
    </row>
    <row r="125" spans="1:12" ht="45" x14ac:dyDescent="0.25">
      <c r="A125" s="33">
        <v>56</v>
      </c>
      <c r="B125" s="6" t="s">
        <v>197</v>
      </c>
      <c r="C125" s="82" t="s">
        <v>36</v>
      </c>
      <c r="D125" s="6" t="s">
        <v>243</v>
      </c>
      <c r="E125" s="5" t="s">
        <v>16</v>
      </c>
      <c r="F125" s="10">
        <v>90</v>
      </c>
      <c r="G125" s="78">
        <v>110</v>
      </c>
      <c r="H125" s="19">
        <f t="shared" si="8"/>
        <v>9900</v>
      </c>
      <c r="I125" s="19">
        <f t="shared" si="9"/>
        <v>11088.000000000002</v>
      </c>
      <c r="J125" s="81" t="s">
        <v>61</v>
      </c>
      <c r="K125" s="81" t="s">
        <v>17</v>
      </c>
      <c r="L125" s="81" t="s">
        <v>14</v>
      </c>
    </row>
    <row r="126" spans="1:12" ht="49.5" customHeight="1" x14ac:dyDescent="0.25">
      <c r="A126" s="33">
        <v>57</v>
      </c>
      <c r="B126" s="6" t="s">
        <v>198</v>
      </c>
      <c r="C126" s="82" t="s">
        <v>36</v>
      </c>
      <c r="D126" s="6" t="s">
        <v>244</v>
      </c>
      <c r="E126" s="5" t="s">
        <v>254</v>
      </c>
      <c r="F126" s="10">
        <v>1576</v>
      </c>
      <c r="G126" s="78">
        <v>49.107100000000003</v>
      </c>
      <c r="H126" s="19">
        <f t="shared" si="8"/>
        <v>77392.789600000004</v>
      </c>
      <c r="I126" s="19">
        <f t="shared" si="9"/>
        <v>86679.924352000016</v>
      </c>
      <c r="J126" s="81" t="s">
        <v>61</v>
      </c>
      <c r="K126" s="81" t="s">
        <v>17</v>
      </c>
      <c r="L126" s="81" t="s">
        <v>14</v>
      </c>
    </row>
    <row r="127" spans="1:12" ht="45" x14ac:dyDescent="0.25">
      <c r="A127" s="33">
        <v>58</v>
      </c>
      <c r="B127" s="6" t="s">
        <v>199</v>
      </c>
      <c r="C127" s="82" t="s">
        <v>36</v>
      </c>
      <c r="D127" s="6" t="s">
        <v>245</v>
      </c>
      <c r="E127" s="5" t="s">
        <v>254</v>
      </c>
      <c r="F127" s="78">
        <v>394</v>
      </c>
      <c r="G127" s="78">
        <v>84.464299999999994</v>
      </c>
      <c r="H127" s="19">
        <f t="shared" si="8"/>
        <v>33278.934199999996</v>
      </c>
      <c r="I127" s="19">
        <f t="shared" si="9"/>
        <v>37272.406303999996</v>
      </c>
      <c r="J127" s="81" t="s">
        <v>61</v>
      </c>
      <c r="K127" s="81" t="s">
        <v>17</v>
      </c>
      <c r="L127" s="81" t="s">
        <v>14</v>
      </c>
    </row>
    <row r="128" spans="1:12" ht="51.75" customHeight="1" x14ac:dyDescent="0.25">
      <c r="A128" s="33">
        <v>59</v>
      </c>
      <c r="B128" s="6" t="s">
        <v>200</v>
      </c>
      <c r="C128" s="82" t="s">
        <v>36</v>
      </c>
      <c r="D128" s="6" t="s">
        <v>246</v>
      </c>
      <c r="E128" s="5" t="s">
        <v>252</v>
      </c>
      <c r="F128" s="78">
        <v>788</v>
      </c>
      <c r="G128" s="78">
        <v>242</v>
      </c>
      <c r="H128" s="19">
        <f t="shared" si="8"/>
        <v>190696</v>
      </c>
      <c r="I128" s="19">
        <f t="shared" si="9"/>
        <v>213579.52000000002</v>
      </c>
      <c r="J128" s="81" t="s">
        <v>61</v>
      </c>
      <c r="K128" s="81" t="s">
        <v>17</v>
      </c>
      <c r="L128" s="81" t="s">
        <v>14</v>
      </c>
    </row>
    <row r="129" spans="1:12" ht="66.75" customHeight="1" x14ac:dyDescent="0.25">
      <c r="A129" s="33">
        <v>60</v>
      </c>
      <c r="B129" s="6" t="s">
        <v>201</v>
      </c>
      <c r="C129" s="82" t="s">
        <v>36</v>
      </c>
      <c r="D129" s="6" t="s">
        <v>277</v>
      </c>
      <c r="E129" s="5" t="s">
        <v>252</v>
      </c>
      <c r="F129" s="78">
        <v>788</v>
      </c>
      <c r="G129" s="78">
        <v>242</v>
      </c>
      <c r="H129" s="19">
        <f t="shared" si="8"/>
        <v>190696</v>
      </c>
      <c r="I129" s="19">
        <f t="shared" si="9"/>
        <v>213579.52000000002</v>
      </c>
      <c r="J129" s="81" t="s">
        <v>61</v>
      </c>
      <c r="K129" s="81" t="s">
        <v>17</v>
      </c>
      <c r="L129" s="81" t="s">
        <v>14</v>
      </c>
    </row>
    <row r="130" spans="1:12" ht="108.75" customHeight="1" x14ac:dyDescent="0.25">
      <c r="A130" s="33">
        <v>61</v>
      </c>
      <c r="B130" s="6" t="s">
        <v>202</v>
      </c>
      <c r="C130" s="82" t="s">
        <v>36</v>
      </c>
      <c r="D130" s="6" t="s">
        <v>278</v>
      </c>
      <c r="E130" s="5" t="s">
        <v>16</v>
      </c>
      <c r="F130" s="78">
        <v>591</v>
      </c>
      <c r="G130" s="78">
        <v>39.285699999999999</v>
      </c>
      <c r="H130" s="19">
        <f t="shared" si="8"/>
        <v>23217.848699999999</v>
      </c>
      <c r="I130" s="19">
        <f t="shared" si="9"/>
        <v>26003.990544</v>
      </c>
      <c r="J130" s="81" t="s">
        <v>61</v>
      </c>
      <c r="K130" s="81" t="s">
        <v>17</v>
      </c>
      <c r="L130" s="81" t="s">
        <v>14</v>
      </c>
    </row>
    <row r="131" spans="1:12" ht="64.5" customHeight="1" x14ac:dyDescent="0.25">
      <c r="A131" s="33">
        <v>62</v>
      </c>
      <c r="B131" s="6" t="s">
        <v>203</v>
      </c>
      <c r="C131" s="82" t="s">
        <v>36</v>
      </c>
      <c r="D131" s="6" t="s">
        <v>279</v>
      </c>
      <c r="E131" s="5" t="s">
        <v>16</v>
      </c>
      <c r="F131" s="10">
        <v>49</v>
      </c>
      <c r="G131" s="78">
        <v>5330.63</v>
      </c>
      <c r="H131" s="19">
        <f t="shared" si="8"/>
        <v>261200.87</v>
      </c>
      <c r="I131" s="19">
        <f t="shared" si="9"/>
        <v>292544.97440000001</v>
      </c>
      <c r="J131" s="81" t="s">
        <v>61</v>
      </c>
      <c r="K131" s="81" t="s">
        <v>17</v>
      </c>
      <c r="L131" s="81" t="s">
        <v>14</v>
      </c>
    </row>
    <row r="132" spans="1:12" ht="75" customHeight="1" x14ac:dyDescent="0.25">
      <c r="A132" s="33">
        <v>63</v>
      </c>
      <c r="B132" s="6" t="s">
        <v>204</v>
      </c>
      <c r="C132" s="82" t="s">
        <v>36</v>
      </c>
      <c r="D132" s="6" t="s">
        <v>247</v>
      </c>
      <c r="E132" s="5" t="s">
        <v>16</v>
      </c>
      <c r="F132" s="10">
        <v>1773</v>
      </c>
      <c r="G132" s="78">
        <v>16.696400000000001</v>
      </c>
      <c r="H132" s="19">
        <f t="shared" si="8"/>
        <v>29602.717200000003</v>
      </c>
      <c r="I132" s="19">
        <f t="shared" si="9"/>
        <v>33155.043264000007</v>
      </c>
      <c r="J132" s="81" t="s">
        <v>61</v>
      </c>
      <c r="K132" s="81" t="s">
        <v>17</v>
      </c>
      <c r="L132" s="81" t="s">
        <v>14</v>
      </c>
    </row>
    <row r="133" spans="1:12" ht="51.75" customHeight="1" x14ac:dyDescent="0.25">
      <c r="A133" s="33">
        <v>64</v>
      </c>
      <c r="B133" s="6" t="s">
        <v>205</v>
      </c>
      <c r="C133" s="82" t="s">
        <v>36</v>
      </c>
      <c r="D133" s="9" t="s">
        <v>248</v>
      </c>
      <c r="E133" s="5" t="s">
        <v>16</v>
      </c>
      <c r="F133" s="78">
        <v>394</v>
      </c>
      <c r="G133" s="78">
        <v>55</v>
      </c>
      <c r="H133" s="19">
        <f t="shared" si="8"/>
        <v>21670</v>
      </c>
      <c r="I133" s="19">
        <f t="shared" si="9"/>
        <v>24270.400000000001</v>
      </c>
      <c r="J133" s="81" t="s">
        <v>61</v>
      </c>
      <c r="K133" s="81" t="s">
        <v>17</v>
      </c>
      <c r="L133" s="81" t="s">
        <v>14</v>
      </c>
    </row>
    <row r="134" spans="1:12" ht="53.25" customHeight="1" x14ac:dyDescent="0.25">
      <c r="A134" s="33">
        <v>65</v>
      </c>
      <c r="B134" s="6" t="s">
        <v>206</v>
      </c>
      <c r="C134" s="82" t="s">
        <v>36</v>
      </c>
      <c r="D134" s="6" t="s">
        <v>249</v>
      </c>
      <c r="E134" s="5" t="s">
        <v>16</v>
      </c>
      <c r="F134" s="78">
        <v>99</v>
      </c>
      <c r="G134" s="78">
        <v>21</v>
      </c>
      <c r="H134" s="19">
        <f t="shared" ref="H134:H137" si="10">F134*G134</f>
        <v>2079</v>
      </c>
      <c r="I134" s="19">
        <f t="shared" si="9"/>
        <v>2328.48</v>
      </c>
      <c r="J134" s="81" t="s">
        <v>61</v>
      </c>
      <c r="K134" s="81" t="s">
        <v>17</v>
      </c>
      <c r="L134" s="81" t="s">
        <v>14</v>
      </c>
    </row>
    <row r="135" spans="1:12" ht="45" x14ac:dyDescent="0.25">
      <c r="A135" s="33">
        <v>66</v>
      </c>
      <c r="B135" s="6" t="s">
        <v>207</v>
      </c>
      <c r="C135" s="82" t="s">
        <v>36</v>
      </c>
      <c r="D135" s="6" t="s">
        <v>250</v>
      </c>
      <c r="E135" s="5" t="s">
        <v>16</v>
      </c>
      <c r="F135" s="78">
        <v>60</v>
      </c>
      <c r="G135" s="78">
        <v>83.48</v>
      </c>
      <c r="H135" s="19">
        <f t="shared" si="10"/>
        <v>5008.8</v>
      </c>
      <c r="I135" s="19">
        <f t="shared" ref="I135:I137" si="11">H135*1.12</f>
        <v>5609.8560000000007</v>
      </c>
      <c r="J135" s="81" t="s">
        <v>61</v>
      </c>
      <c r="K135" s="81" t="s">
        <v>17</v>
      </c>
      <c r="L135" s="81" t="s">
        <v>14</v>
      </c>
    </row>
    <row r="136" spans="1:12" ht="45" x14ac:dyDescent="0.25">
      <c r="A136" s="33">
        <v>67</v>
      </c>
      <c r="B136" s="6" t="s">
        <v>208</v>
      </c>
      <c r="C136" s="82" t="s">
        <v>36</v>
      </c>
      <c r="D136" s="6" t="s">
        <v>251</v>
      </c>
      <c r="E136" s="5" t="s">
        <v>252</v>
      </c>
      <c r="F136" s="78">
        <v>197</v>
      </c>
      <c r="G136" s="78">
        <v>533.30359999999996</v>
      </c>
      <c r="H136" s="19">
        <f t="shared" si="10"/>
        <v>105060.80919999999</v>
      </c>
      <c r="I136" s="19">
        <f t="shared" si="11"/>
        <v>117668.106304</v>
      </c>
      <c r="J136" s="81" t="s">
        <v>61</v>
      </c>
      <c r="K136" s="81" t="s">
        <v>17</v>
      </c>
      <c r="L136" s="81" t="s">
        <v>14</v>
      </c>
    </row>
    <row r="137" spans="1:12" ht="45" x14ac:dyDescent="0.25">
      <c r="A137" s="33">
        <v>68</v>
      </c>
      <c r="B137" s="6" t="s">
        <v>209</v>
      </c>
      <c r="C137" s="82" t="s">
        <v>36</v>
      </c>
      <c r="D137" s="6" t="s">
        <v>280</v>
      </c>
      <c r="E137" s="5" t="s">
        <v>252</v>
      </c>
      <c r="F137" s="78">
        <v>394</v>
      </c>
      <c r="G137" s="78">
        <v>222.2</v>
      </c>
      <c r="H137" s="19">
        <f t="shared" si="10"/>
        <v>87546.799999999988</v>
      </c>
      <c r="I137" s="19">
        <f t="shared" si="11"/>
        <v>98052.415999999997</v>
      </c>
      <c r="J137" s="81" t="s">
        <v>61</v>
      </c>
      <c r="K137" s="81" t="s">
        <v>17</v>
      </c>
      <c r="L137" s="81" t="s">
        <v>14</v>
      </c>
    </row>
    <row r="138" spans="1:12" ht="74.25" customHeight="1" x14ac:dyDescent="0.25">
      <c r="A138" s="33">
        <v>69</v>
      </c>
      <c r="B138" s="81" t="s">
        <v>22</v>
      </c>
      <c r="C138" s="82" t="s">
        <v>36</v>
      </c>
      <c r="D138" s="81" t="s">
        <v>131</v>
      </c>
      <c r="E138" s="84" t="s">
        <v>23</v>
      </c>
      <c r="F138" s="84">
        <v>2366</v>
      </c>
      <c r="G138" s="19">
        <v>446</v>
      </c>
      <c r="H138" s="19">
        <f t="shared" ref="H138:H143" si="12">F138*G138</f>
        <v>1055236</v>
      </c>
      <c r="I138" s="19">
        <f t="shared" ref="I138:I143" si="13">H138*1.12</f>
        <v>1181864.32</v>
      </c>
      <c r="J138" s="81" t="s">
        <v>61</v>
      </c>
      <c r="K138" s="81" t="s">
        <v>17</v>
      </c>
      <c r="L138" s="82" t="s">
        <v>14</v>
      </c>
    </row>
    <row r="139" spans="1:12" ht="83.25" customHeight="1" x14ac:dyDescent="0.25">
      <c r="A139" s="33">
        <v>70</v>
      </c>
      <c r="B139" s="81" t="s">
        <v>43</v>
      </c>
      <c r="C139" s="82" t="s">
        <v>36</v>
      </c>
      <c r="D139" s="81" t="s">
        <v>44</v>
      </c>
      <c r="E139" s="84" t="s">
        <v>16</v>
      </c>
      <c r="F139" s="84">
        <v>75</v>
      </c>
      <c r="G139" s="19">
        <v>2232</v>
      </c>
      <c r="H139" s="19">
        <f t="shared" si="12"/>
        <v>167400</v>
      </c>
      <c r="I139" s="19">
        <f t="shared" si="13"/>
        <v>187488.00000000003</v>
      </c>
      <c r="J139" s="81" t="s">
        <v>45</v>
      </c>
      <c r="K139" s="81" t="s">
        <v>17</v>
      </c>
      <c r="L139" s="82" t="s">
        <v>14</v>
      </c>
    </row>
    <row r="140" spans="1:12" ht="73.5" customHeight="1" x14ac:dyDescent="0.25">
      <c r="A140" s="33">
        <v>71</v>
      </c>
      <c r="B140" s="81" t="s">
        <v>51</v>
      </c>
      <c r="C140" s="82" t="s">
        <v>52</v>
      </c>
      <c r="D140" s="81" t="s">
        <v>53</v>
      </c>
      <c r="E140" s="84" t="s">
        <v>54</v>
      </c>
      <c r="F140" s="84">
        <v>1</v>
      </c>
      <c r="G140" s="19">
        <v>680750</v>
      </c>
      <c r="H140" s="19">
        <f t="shared" si="12"/>
        <v>680750</v>
      </c>
      <c r="I140" s="19">
        <f t="shared" si="13"/>
        <v>762440.00000000012</v>
      </c>
      <c r="J140" s="81" t="s">
        <v>62</v>
      </c>
      <c r="K140" s="81" t="s">
        <v>17</v>
      </c>
      <c r="L140" s="82" t="s">
        <v>14</v>
      </c>
    </row>
    <row r="141" spans="1:12" ht="128.25" customHeight="1" x14ac:dyDescent="0.25">
      <c r="A141" s="33">
        <v>72</v>
      </c>
      <c r="B141" s="81" t="s">
        <v>95</v>
      </c>
      <c r="C141" s="82" t="s">
        <v>96</v>
      </c>
      <c r="D141" s="81" t="s">
        <v>53</v>
      </c>
      <c r="E141" s="84" t="s">
        <v>54</v>
      </c>
      <c r="F141" s="84">
        <v>1</v>
      </c>
      <c r="G141" s="19">
        <v>16101000</v>
      </c>
      <c r="H141" s="19">
        <f t="shared" si="12"/>
        <v>16101000</v>
      </c>
      <c r="I141" s="19">
        <f t="shared" si="13"/>
        <v>18033120</v>
      </c>
      <c r="J141" s="81" t="s">
        <v>97</v>
      </c>
      <c r="K141" s="81" t="s">
        <v>17</v>
      </c>
      <c r="L141" s="82" t="s">
        <v>14</v>
      </c>
    </row>
    <row r="142" spans="1:12" ht="128.25" customHeight="1" x14ac:dyDescent="0.25">
      <c r="A142" s="33">
        <v>73</v>
      </c>
      <c r="B142" s="81" t="s">
        <v>100</v>
      </c>
      <c r="C142" s="82" t="s">
        <v>52</v>
      </c>
      <c r="D142" s="81" t="s">
        <v>122</v>
      </c>
      <c r="E142" s="84" t="s">
        <v>54</v>
      </c>
      <c r="F142" s="84">
        <v>1</v>
      </c>
      <c r="G142" s="19">
        <v>1203485.3600000001</v>
      </c>
      <c r="H142" s="19">
        <f t="shared" si="12"/>
        <v>1203485.3600000001</v>
      </c>
      <c r="I142" s="19">
        <f t="shared" si="13"/>
        <v>1347903.6032000002</v>
      </c>
      <c r="J142" s="81" t="s">
        <v>97</v>
      </c>
      <c r="K142" s="81" t="s">
        <v>17</v>
      </c>
      <c r="L142" s="82" t="s">
        <v>14</v>
      </c>
    </row>
    <row r="143" spans="1:12" ht="128.25" customHeight="1" x14ac:dyDescent="0.25">
      <c r="A143" s="33">
        <v>74</v>
      </c>
      <c r="B143" s="81" t="s">
        <v>141</v>
      </c>
      <c r="C143" s="82" t="s">
        <v>52</v>
      </c>
      <c r="D143" s="81" t="s">
        <v>142</v>
      </c>
      <c r="E143" s="84" t="s">
        <v>54</v>
      </c>
      <c r="F143" s="84">
        <v>1</v>
      </c>
      <c r="G143" s="19">
        <v>752299.11</v>
      </c>
      <c r="H143" s="19">
        <f t="shared" si="12"/>
        <v>752299.11</v>
      </c>
      <c r="I143" s="19">
        <f t="shared" si="13"/>
        <v>842575.00320000004</v>
      </c>
      <c r="J143" s="81" t="s">
        <v>97</v>
      </c>
      <c r="K143" s="81" t="s">
        <v>17</v>
      </c>
      <c r="L143" s="82" t="s">
        <v>14</v>
      </c>
    </row>
    <row r="144" spans="1:12" ht="128.25" customHeight="1" x14ac:dyDescent="0.25">
      <c r="A144" s="84">
        <v>75</v>
      </c>
      <c r="B144" s="81" t="s">
        <v>132</v>
      </c>
      <c r="C144" s="82" t="s">
        <v>52</v>
      </c>
      <c r="D144" s="81" t="s">
        <v>133</v>
      </c>
      <c r="E144" s="84" t="s">
        <v>54</v>
      </c>
      <c r="F144" s="84">
        <v>1</v>
      </c>
      <c r="G144" s="19">
        <v>78282766.569999993</v>
      </c>
      <c r="H144" s="19">
        <f>F144*G144</f>
        <v>78282766.569999993</v>
      </c>
      <c r="I144" s="19">
        <f t="shared" ref="I144:I161" si="14">H144*1.12</f>
        <v>87676698.558400005</v>
      </c>
      <c r="J144" s="91" t="s">
        <v>73</v>
      </c>
      <c r="K144" s="81" t="s">
        <v>17</v>
      </c>
      <c r="L144" s="82" t="s">
        <v>14</v>
      </c>
    </row>
    <row r="145" spans="1:12" ht="128.25" customHeight="1" x14ac:dyDescent="0.25">
      <c r="A145" s="33">
        <v>76</v>
      </c>
      <c r="B145" s="81" t="s">
        <v>135</v>
      </c>
      <c r="C145" s="82" t="s">
        <v>52</v>
      </c>
      <c r="D145" s="81" t="s">
        <v>136</v>
      </c>
      <c r="E145" s="84" t="s">
        <v>54</v>
      </c>
      <c r="F145" s="84">
        <v>1</v>
      </c>
      <c r="G145" s="19">
        <v>1164085</v>
      </c>
      <c r="H145" s="19">
        <f t="shared" ref="H145:H154" si="15">F145*G145</f>
        <v>1164085</v>
      </c>
      <c r="I145" s="19">
        <f t="shared" si="14"/>
        <v>1303775.2000000002</v>
      </c>
      <c r="J145" s="81" t="s">
        <v>84</v>
      </c>
      <c r="K145" s="81" t="s">
        <v>17</v>
      </c>
      <c r="L145" s="82" t="s">
        <v>14</v>
      </c>
    </row>
    <row r="146" spans="1:12" ht="133.5" customHeight="1" x14ac:dyDescent="0.25">
      <c r="A146" s="84">
        <v>77</v>
      </c>
      <c r="B146" s="81" t="s">
        <v>282</v>
      </c>
      <c r="C146" s="82" t="s">
        <v>52</v>
      </c>
      <c r="D146" s="35" t="s">
        <v>290</v>
      </c>
      <c r="E146" s="84" t="s">
        <v>54</v>
      </c>
      <c r="F146" s="84">
        <v>1</v>
      </c>
      <c r="G146" s="36">
        <v>5459432</v>
      </c>
      <c r="H146" s="19">
        <f t="shared" si="15"/>
        <v>5459432</v>
      </c>
      <c r="I146" s="19">
        <f t="shared" si="14"/>
        <v>6114563.8400000008</v>
      </c>
      <c r="J146" s="81" t="s">
        <v>294</v>
      </c>
      <c r="K146" s="81" t="s">
        <v>17</v>
      </c>
      <c r="L146" s="82" t="s">
        <v>14</v>
      </c>
    </row>
    <row r="147" spans="1:12" ht="113.25" customHeight="1" x14ac:dyDescent="0.25">
      <c r="A147" s="84">
        <v>78</v>
      </c>
      <c r="B147" s="81" t="s">
        <v>283</v>
      </c>
      <c r="C147" s="82" t="s">
        <v>52</v>
      </c>
      <c r="D147" s="35" t="s">
        <v>291</v>
      </c>
      <c r="E147" s="84" t="s">
        <v>54</v>
      </c>
      <c r="F147" s="84">
        <v>1</v>
      </c>
      <c r="G147" s="36">
        <v>4268351</v>
      </c>
      <c r="H147" s="19">
        <f t="shared" si="15"/>
        <v>4268351</v>
      </c>
      <c r="I147" s="19">
        <f t="shared" si="14"/>
        <v>4780553.12</v>
      </c>
      <c r="J147" s="81" t="s">
        <v>84</v>
      </c>
      <c r="K147" s="81" t="s">
        <v>17</v>
      </c>
      <c r="L147" s="82" t="s">
        <v>14</v>
      </c>
    </row>
    <row r="148" spans="1:12" ht="189" customHeight="1" x14ac:dyDescent="0.25">
      <c r="A148" s="84">
        <v>79</v>
      </c>
      <c r="B148" s="81" t="s">
        <v>295</v>
      </c>
      <c r="C148" s="82" t="s">
        <v>52</v>
      </c>
      <c r="D148" s="81" t="s">
        <v>293</v>
      </c>
      <c r="E148" s="84" t="s">
        <v>54</v>
      </c>
      <c r="F148" s="84">
        <v>1</v>
      </c>
      <c r="G148" s="19">
        <v>3941428</v>
      </c>
      <c r="H148" s="19">
        <f t="shared" si="15"/>
        <v>3941428</v>
      </c>
      <c r="I148" s="19">
        <f t="shared" si="14"/>
        <v>4414399.3600000003</v>
      </c>
      <c r="J148" s="81" t="s">
        <v>294</v>
      </c>
      <c r="K148" s="81" t="s">
        <v>17</v>
      </c>
      <c r="L148" s="82" t="s">
        <v>14</v>
      </c>
    </row>
    <row r="149" spans="1:12" ht="149.25" customHeight="1" x14ac:dyDescent="0.25">
      <c r="A149" s="72">
        <v>80</v>
      </c>
      <c r="B149" s="81" t="s">
        <v>303</v>
      </c>
      <c r="C149" s="82" t="s">
        <v>52</v>
      </c>
      <c r="D149" s="81" t="s">
        <v>142</v>
      </c>
      <c r="E149" s="84" t="s">
        <v>54</v>
      </c>
      <c r="F149" s="84">
        <v>1</v>
      </c>
      <c r="G149" s="19">
        <v>902767.86</v>
      </c>
      <c r="H149" s="19">
        <f t="shared" si="15"/>
        <v>902767.86</v>
      </c>
      <c r="I149" s="19">
        <f t="shared" si="14"/>
        <v>1011100.0032</v>
      </c>
      <c r="J149" s="81" t="s">
        <v>62</v>
      </c>
      <c r="K149" s="81" t="s">
        <v>17</v>
      </c>
      <c r="L149" s="82" t="s">
        <v>14</v>
      </c>
    </row>
    <row r="150" spans="1:12" ht="149.25" customHeight="1" x14ac:dyDescent="0.25">
      <c r="A150" s="72">
        <v>81</v>
      </c>
      <c r="B150" s="81" t="s">
        <v>304</v>
      </c>
      <c r="C150" s="82" t="s">
        <v>52</v>
      </c>
      <c r="D150" s="81" t="s">
        <v>142</v>
      </c>
      <c r="E150" s="84" t="s">
        <v>54</v>
      </c>
      <c r="F150" s="84">
        <v>1</v>
      </c>
      <c r="G150" s="19">
        <v>107250</v>
      </c>
      <c r="H150" s="19">
        <f t="shared" si="15"/>
        <v>107250</v>
      </c>
      <c r="I150" s="19">
        <f t="shared" si="14"/>
        <v>120120.00000000001</v>
      </c>
      <c r="J150" s="81" t="s">
        <v>97</v>
      </c>
      <c r="K150" s="81" t="s">
        <v>17</v>
      </c>
      <c r="L150" s="82" t="s">
        <v>14</v>
      </c>
    </row>
    <row r="151" spans="1:12" ht="149.25" customHeight="1" x14ac:dyDescent="0.25">
      <c r="A151" s="72">
        <v>82</v>
      </c>
      <c r="B151" s="81" t="s">
        <v>305</v>
      </c>
      <c r="C151" s="82" t="s">
        <v>96</v>
      </c>
      <c r="D151" s="81" t="s">
        <v>306</v>
      </c>
      <c r="E151" s="84" t="s">
        <v>54</v>
      </c>
      <c r="F151" s="84">
        <v>1</v>
      </c>
      <c r="G151" s="19">
        <v>12584500</v>
      </c>
      <c r="H151" s="19">
        <f t="shared" si="15"/>
        <v>12584500</v>
      </c>
      <c r="I151" s="19">
        <f t="shared" si="14"/>
        <v>14094640.000000002</v>
      </c>
      <c r="J151" s="81" t="s">
        <v>307</v>
      </c>
      <c r="K151" s="81" t="s">
        <v>326</v>
      </c>
      <c r="L151" s="82" t="s">
        <v>14</v>
      </c>
    </row>
    <row r="152" spans="1:12" ht="149.25" customHeight="1" x14ac:dyDescent="0.25">
      <c r="A152" s="84">
        <v>83</v>
      </c>
      <c r="B152" s="81" t="s">
        <v>316</v>
      </c>
      <c r="C152" s="82" t="s">
        <v>52</v>
      </c>
      <c r="D152" s="81" t="s">
        <v>317</v>
      </c>
      <c r="E152" s="84" t="s">
        <v>54</v>
      </c>
      <c r="F152" s="84">
        <v>1</v>
      </c>
      <c r="G152" s="19">
        <v>2836621</v>
      </c>
      <c r="H152" s="19">
        <f t="shared" si="15"/>
        <v>2836621</v>
      </c>
      <c r="I152" s="19">
        <f t="shared" si="14"/>
        <v>3177015.5200000005</v>
      </c>
      <c r="J152" s="81" t="s">
        <v>294</v>
      </c>
      <c r="K152" s="81" t="s">
        <v>17</v>
      </c>
      <c r="L152" s="82" t="s">
        <v>14</v>
      </c>
    </row>
    <row r="153" spans="1:12" ht="149.25" customHeight="1" x14ac:dyDescent="0.25">
      <c r="A153" s="72">
        <v>84</v>
      </c>
      <c r="B153" s="81" t="s">
        <v>345</v>
      </c>
      <c r="C153" s="81" t="s">
        <v>52</v>
      </c>
      <c r="D153" s="81" t="s">
        <v>347</v>
      </c>
      <c r="E153" s="81" t="s">
        <v>11</v>
      </c>
      <c r="F153" s="84">
        <v>1</v>
      </c>
      <c r="G153" s="19">
        <v>3724136.61</v>
      </c>
      <c r="H153" s="19">
        <f t="shared" si="15"/>
        <v>3724136.61</v>
      </c>
      <c r="I153" s="19">
        <f t="shared" si="14"/>
        <v>4171033.0032000002</v>
      </c>
      <c r="J153" s="78" t="s">
        <v>294</v>
      </c>
      <c r="K153" s="81" t="s">
        <v>17</v>
      </c>
      <c r="L153" s="82" t="s">
        <v>14</v>
      </c>
    </row>
    <row r="154" spans="1:12" ht="149.25" customHeight="1" x14ac:dyDescent="0.25">
      <c r="A154" s="72">
        <v>85</v>
      </c>
      <c r="B154" s="81" t="s">
        <v>346</v>
      </c>
      <c r="C154" s="81" t="s">
        <v>52</v>
      </c>
      <c r="D154" s="81" t="s">
        <v>348</v>
      </c>
      <c r="E154" s="81" t="s">
        <v>11</v>
      </c>
      <c r="F154" s="84">
        <v>1</v>
      </c>
      <c r="G154" s="19">
        <v>287299.11</v>
      </c>
      <c r="H154" s="19">
        <f t="shared" si="15"/>
        <v>287299.11</v>
      </c>
      <c r="I154" s="19">
        <f t="shared" si="14"/>
        <v>321775.00320000004</v>
      </c>
      <c r="J154" s="78" t="s">
        <v>84</v>
      </c>
      <c r="K154" s="81" t="s">
        <v>17</v>
      </c>
      <c r="L154" s="82" t="s">
        <v>14</v>
      </c>
    </row>
    <row r="155" spans="1:12" ht="149.25" customHeight="1" x14ac:dyDescent="0.25">
      <c r="A155" s="72">
        <v>86</v>
      </c>
      <c r="B155" s="81" t="s">
        <v>331</v>
      </c>
      <c r="C155" s="81" t="s">
        <v>52</v>
      </c>
      <c r="D155" s="81" t="s">
        <v>142</v>
      </c>
      <c r="E155" s="81" t="s">
        <v>11</v>
      </c>
      <c r="F155" s="84">
        <v>1</v>
      </c>
      <c r="G155" s="78">
        <v>109795</v>
      </c>
      <c r="H155" s="78">
        <f>F155*G155</f>
        <v>109795</v>
      </c>
      <c r="I155" s="19">
        <f t="shared" si="14"/>
        <v>122970.40000000001</v>
      </c>
      <c r="J155" s="78" t="s">
        <v>97</v>
      </c>
      <c r="K155" s="81" t="s">
        <v>17</v>
      </c>
      <c r="L155" s="82" t="s">
        <v>14</v>
      </c>
    </row>
    <row r="156" spans="1:12" ht="149.25" customHeight="1" x14ac:dyDescent="0.25">
      <c r="A156" s="84">
        <v>87</v>
      </c>
      <c r="B156" s="81" t="s">
        <v>332</v>
      </c>
      <c r="C156" s="81" t="s">
        <v>52</v>
      </c>
      <c r="D156" s="81" t="s">
        <v>333</v>
      </c>
      <c r="E156" s="81" t="s">
        <v>11</v>
      </c>
      <c r="F156" s="84">
        <v>1</v>
      </c>
      <c r="G156" s="78">
        <v>3579438</v>
      </c>
      <c r="H156" s="78">
        <f>F156*G156</f>
        <v>3579438</v>
      </c>
      <c r="I156" s="19">
        <f t="shared" si="14"/>
        <v>4008970.5600000005</v>
      </c>
      <c r="J156" s="78" t="s">
        <v>97</v>
      </c>
      <c r="K156" s="81" t="s">
        <v>17</v>
      </c>
      <c r="L156" s="82" t="s">
        <v>14</v>
      </c>
    </row>
    <row r="157" spans="1:12" ht="149.25" customHeight="1" x14ac:dyDescent="0.25">
      <c r="A157" s="72">
        <v>88</v>
      </c>
      <c r="B157" s="81" t="s">
        <v>334</v>
      </c>
      <c r="C157" s="81" t="s">
        <v>52</v>
      </c>
      <c r="D157" s="81" t="s">
        <v>335</v>
      </c>
      <c r="E157" s="81" t="s">
        <v>11</v>
      </c>
      <c r="F157" s="84">
        <v>1</v>
      </c>
      <c r="G157" s="21">
        <v>5675022</v>
      </c>
      <c r="H157" s="19">
        <f t="shared" ref="H157:H159" si="16">F157*G157</f>
        <v>5675022</v>
      </c>
      <c r="I157" s="19">
        <f t="shared" si="14"/>
        <v>6356024.6400000006</v>
      </c>
      <c r="J157" s="78" t="s">
        <v>84</v>
      </c>
      <c r="K157" s="81" t="s">
        <v>17</v>
      </c>
      <c r="L157" s="82" t="s">
        <v>14</v>
      </c>
    </row>
    <row r="158" spans="1:12" ht="149.25" customHeight="1" x14ac:dyDescent="0.25">
      <c r="A158" s="72">
        <v>89</v>
      </c>
      <c r="B158" s="81" t="s">
        <v>336</v>
      </c>
      <c r="C158" s="81" t="s">
        <v>52</v>
      </c>
      <c r="D158" s="81" t="s">
        <v>142</v>
      </c>
      <c r="E158" s="81" t="s">
        <v>11</v>
      </c>
      <c r="F158" s="84">
        <v>1</v>
      </c>
      <c r="G158" s="21">
        <v>534679</v>
      </c>
      <c r="H158" s="19">
        <f t="shared" si="16"/>
        <v>534679</v>
      </c>
      <c r="I158" s="19">
        <f t="shared" si="14"/>
        <v>598840.4800000001</v>
      </c>
      <c r="J158" s="78" t="s">
        <v>97</v>
      </c>
      <c r="K158" s="81" t="s">
        <v>17</v>
      </c>
      <c r="L158" s="82" t="s">
        <v>14</v>
      </c>
    </row>
    <row r="159" spans="1:12" ht="149.25" customHeight="1" x14ac:dyDescent="0.25">
      <c r="A159" s="72">
        <v>90</v>
      </c>
      <c r="B159" s="81" t="s">
        <v>340</v>
      </c>
      <c r="C159" s="82" t="s">
        <v>52</v>
      </c>
      <c r="D159" s="35" t="s">
        <v>339</v>
      </c>
      <c r="E159" s="81" t="s">
        <v>11</v>
      </c>
      <c r="F159" s="84">
        <v>1</v>
      </c>
      <c r="G159" s="21">
        <v>152946</v>
      </c>
      <c r="H159" s="19">
        <f t="shared" si="16"/>
        <v>152946</v>
      </c>
      <c r="I159" s="19">
        <f t="shared" si="14"/>
        <v>171299.52000000002</v>
      </c>
      <c r="J159" s="78" t="s">
        <v>84</v>
      </c>
      <c r="K159" s="81" t="s">
        <v>17</v>
      </c>
      <c r="L159" s="82" t="s">
        <v>14</v>
      </c>
    </row>
    <row r="160" spans="1:12" ht="149.25" customHeight="1" x14ac:dyDescent="0.25">
      <c r="A160" s="84">
        <v>91</v>
      </c>
      <c r="B160" s="81" t="s">
        <v>341</v>
      </c>
      <c r="C160" s="82" t="s">
        <v>52</v>
      </c>
      <c r="D160" s="35" t="s">
        <v>339</v>
      </c>
      <c r="E160" s="37" t="s">
        <v>11</v>
      </c>
      <c r="F160" s="38">
        <v>1</v>
      </c>
      <c r="G160" s="21">
        <v>586978</v>
      </c>
      <c r="H160" s="21">
        <v>586978</v>
      </c>
      <c r="I160" s="19">
        <f t="shared" si="14"/>
        <v>657415.3600000001</v>
      </c>
      <c r="J160" s="78" t="s">
        <v>84</v>
      </c>
      <c r="K160" s="81" t="s">
        <v>17</v>
      </c>
      <c r="L160" s="82" t="s">
        <v>14</v>
      </c>
    </row>
    <row r="161" spans="1:12" ht="149.25" customHeight="1" x14ac:dyDescent="0.25">
      <c r="A161" s="72">
        <v>92</v>
      </c>
      <c r="B161" s="81" t="s">
        <v>342</v>
      </c>
      <c r="C161" s="82" t="s">
        <v>52</v>
      </c>
      <c r="D161" s="81" t="s">
        <v>344</v>
      </c>
      <c r="E161" s="37" t="s">
        <v>11</v>
      </c>
      <c r="F161" s="38">
        <v>1</v>
      </c>
      <c r="G161" s="21">
        <v>285804</v>
      </c>
      <c r="H161" s="19">
        <f t="shared" ref="H161:H171" si="17">F161*G161</f>
        <v>285804</v>
      </c>
      <c r="I161" s="19">
        <f t="shared" si="14"/>
        <v>320100.48000000004</v>
      </c>
      <c r="J161" s="78" t="s">
        <v>350</v>
      </c>
      <c r="K161" s="81" t="s">
        <v>17</v>
      </c>
      <c r="L161" s="82" t="s">
        <v>14</v>
      </c>
    </row>
    <row r="162" spans="1:12" ht="154.5" customHeight="1" x14ac:dyDescent="0.25">
      <c r="A162" s="72">
        <v>93</v>
      </c>
      <c r="B162" s="81" t="s">
        <v>343</v>
      </c>
      <c r="C162" s="82" t="s">
        <v>52</v>
      </c>
      <c r="D162" s="81" t="s">
        <v>344</v>
      </c>
      <c r="E162" s="37" t="s">
        <v>11</v>
      </c>
      <c r="F162" s="38">
        <v>1</v>
      </c>
      <c r="G162" s="21">
        <v>426740</v>
      </c>
      <c r="H162" s="78">
        <f t="shared" si="17"/>
        <v>426740</v>
      </c>
      <c r="I162" s="19">
        <f t="shared" ref="I162:I188" si="18">H162*1.12</f>
        <v>477948.80000000005</v>
      </c>
      <c r="J162" s="78" t="s">
        <v>97</v>
      </c>
      <c r="K162" s="81" t="s">
        <v>17</v>
      </c>
      <c r="L162" s="82" t="s">
        <v>14</v>
      </c>
    </row>
    <row r="163" spans="1:12" ht="149.25" customHeight="1" x14ac:dyDescent="0.25">
      <c r="A163" s="72">
        <v>94</v>
      </c>
      <c r="B163" s="81" t="s">
        <v>354</v>
      </c>
      <c r="C163" s="82" t="s">
        <v>52</v>
      </c>
      <c r="D163" s="81" t="s">
        <v>355</v>
      </c>
      <c r="E163" s="37" t="s">
        <v>11</v>
      </c>
      <c r="F163" s="38">
        <v>1</v>
      </c>
      <c r="G163" s="21">
        <v>914285.74</v>
      </c>
      <c r="H163" s="78">
        <f t="shared" si="17"/>
        <v>914285.74</v>
      </c>
      <c r="I163" s="19">
        <f t="shared" si="18"/>
        <v>1024000.0288000001</v>
      </c>
      <c r="J163" s="78" t="s">
        <v>84</v>
      </c>
      <c r="K163" s="81" t="s">
        <v>17</v>
      </c>
      <c r="L163" s="82" t="s">
        <v>14</v>
      </c>
    </row>
    <row r="164" spans="1:12" ht="149.25" customHeight="1" x14ac:dyDescent="0.25">
      <c r="A164" s="72">
        <v>95</v>
      </c>
      <c r="B164" s="81" t="s">
        <v>353</v>
      </c>
      <c r="C164" s="82" t="s">
        <v>52</v>
      </c>
      <c r="D164" s="81" t="s">
        <v>356</v>
      </c>
      <c r="E164" s="37" t="s">
        <v>11</v>
      </c>
      <c r="F164" s="38">
        <v>1</v>
      </c>
      <c r="G164" s="21">
        <v>373800</v>
      </c>
      <c r="H164" s="78">
        <f t="shared" si="17"/>
        <v>373800</v>
      </c>
      <c r="I164" s="19">
        <f t="shared" si="18"/>
        <v>418656.00000000006</v>
      </c>
      <c r="J164" s="78" t="s">
        <v>97</v>
      </c>
      <c r="K164" s="81" t="s">
        <v>17</v>
      </c>
      <c r="L164" s="82" t="s">
        <v>14</v>
      </c>
    </row>
    <row r="165" spans="1:12" ht="149.25" customHeight="1" x14ac:dyDescent="0.25">
      <c r="A165" s="72">
        <v>96</v>
      </c>
      <c r="B165" s="81" t="s">
        <v>352</v>
      </c>
      <c r="C165" s="82" t="s">
        <v>52</v>
      </c>
      <c r="D165" s="81" t="s">
        <v>357</v>
      </c>
      <c r="E165" s="37" t="s">
        <v>11</v>
      </c>
      <c r="F165" s="38">
        <v>1</v>
      </c>
      <c r="G165" s="21">
        <v>2431401</v>
      </c>
      <c r="H165" s="78">
        <f t="shared" si="17"/>
        <v>2431401</v>
      </c>
      <c r="I165" s="19">
        <f t="shared" si="18"/>
        <v>2723169.12</v>
      </c>
      <c r="J165" s="78" t="s">
        <v>84</v>
      </c>
      <c r="K165" s="81" t="s">
        <v>17</v>
      </c>
      <c r="L165" s="82" t="s">
        <v>14</v>
      </c>
    </row>
    <row r="166" spans="1:12" s="57" customFormat="1" ht="149.25" customHeight="1" x14ac:dyDescent="0.25">
      <c r="A166" s="75">
        <v>97</v>
      </c>
      <c r="B166" s="53" t="s">
        <v>371</v>
      </c>
      <c r="C166" s="58" t="s">
        <v>52</v>
      </c>
      <c r="D166" s="60" t="s">
        <v>385</v>
      </c>
      <c r="E166" s="61" t="s">
        <v>11</v>
      </c>
      <c r="F166" s="62">
        <v>1</v>
      </c>
      <c r="G166" s="63">
        <v>3147554</v>
      </c>
      <c r="H166" s="56">
        <f t="shared" si="17"/>
        <v>3147554</v>
      </c>
      <c r="I166" s="59">
        <f t="shared" si="18"/>
        <v>3525260.4800000004</v>
      </c>
      <c r="J166" s="56" t="s">
        <v>84</v>
      </c>
      <c r="K166" s="53" t="s">
        <v>17</v>
      </c>
      <c r="L166" s="58" t="s">
        <v>14</v>
      </c>
    </row>
    <row r="167" spans="1:12" s="57" customFormat="1" ht="132" customHeight="1" x14ac:dyDescent="0.25">
      <c r="A167" s="75">
        <v>98</v>
      </c>
      <c r="B167" s="53" t="s">
        <v>372</v>
      </c>
      <c r="C167" s="58" t="s">
        <v>52</v>
      </c>
      <c r="D167" s="53" t="s">
        <v>373</v>
      </c>
      <c r="E167" s="61" t="s">
        <v>11</v>
      </c>
      <c r="F167" s="62">
        <v>1</v>
      </c>
      <c r="G167" s="63">
        <v>6354342</v>
      </c>
      <c r="H167" s="56">
        <f t="shared" si="17"/>
        <v>6354342</v>
      </c>
      <c r="I167" s="59">
        <f t="shared" si="18"/>
        <v>7116863.040000001</v>
      </c>
      <c r="J167" s="56" t="s">
        <v>84</v>
      </c>
      <c r="K167" s="53" t="s">
        <v>17</v>
      </c>
      <c r="L167" s="58" t="s">
        <v>14</v>
      </c>
    </row>
    <row r="168" spans="1:12" ht="353.25" customHeight="1" x14ac:dyDescent="0.25">
      <c r="A168" s="192">
        <v>99</v>
      </c>
      <c r="B168" s="146" t="s">
        <v>386</v>
      </c>
      <c r="C168" s="148" t="s">
        <v>96</v>
      </c>
      <c r="D168" s="146" t="s">
        <v>391</v>
      </c>
      <c r="E168" s="146" t="s">
        <v>11</v>
      </c>
      <c r="F168" s="192">
        <v>1</v>
      </c>
      <c r="G168" s="194">
        <v>45212640</v>
      </c>
      <c r="H168" s="152">
        <f t="shared" si="17"/>
        <v>45212640</v>
      </c>
      <c r="I168" s="150">
        <f t="shared" si="18"/>
        <v>50638156.800000004</v>
      </c>
      <c r="J168" s="152" t="s">
        <v>387</v>
      </c>
      <c r="K168" s="146" t="s">
        <v>326</v>
      </c>
      <c r="L168" s="148" t="s">
        <v>14</v>
      </c>
    </row>
    <row r="169" spans="1:12" ht="206.25" customHeight="1" x14ac:dyDescent="0.25">
      <c r="A169" s="193"/>
      <c r="B169" s="147"/>
      <c r="C169" s="149"/>
      <c r="D169" s="147"/>
      <c r="E169" s="147"/>
      <c r="F169" s="193"/>
      <c r="G169" s="195"/>
      <c r="H169" s="153"/>
      <c r="I169" s="151"/>
      <c r="J169" s="153"/>
      <c r="K169" s="147"/>
      <c r="L169" s="149"/>
    </row>
    <row r="170" spans="1:12" ht="149.25" customHeight="1" x14ac:dyDescent="0.25">
      <c r="A170" s="72">
        <v>100</v>
      </c>
      <c r="B170" s="81" t="s">
        <v>388</v>
      </c>
      <c r="C170" s="82" t="s">
        <v>52</v>
      </c>
      <c r="D170" s="81" t="s">
        <v>136</v>
      </c>
      <c r="E170" s="81" t="s">
        <v>11</v>
      </c>
      <c r="F170" s="84">
        <v>1</v>
      </c>
      <c r="G170" s="21">
        <v>3119554</v>
      </c>
      <c r="H170" s="78">
        <f t="shared" si="17"/>
        <v>3119554</v>
      </c>
      <c r="I170" s="19">
        <f t="shared" si="18"/>
        <v>3493900.4800000004</v>
      </c>
      <c r="J170" s="78" t="s">
        <v>294</v>
      </c>
      <c r="K170" s="81" t="s">
        <v>17</v>
      </c>
      <c r="L170" s="82" t="s">
        <v>14</v>
      </c>
    </row>
    <row r="171" spans="1:12" ht="135" customHeight="1" x14ac:dyDescent="0.25">
      <c r="A171" s="72">
        <v>101</v>
      </c>
      <c r="B171" s="81" t="s">
        <v>389</v>
      </c>
      <c r="C171" s="81" t="s">
        <v>52</v>
      </c>
      <c r="D171" s="81" t="s">
        <v>390</v>
      </c>
      <c r="E171" s="81" t="s">
        <v>11</v>
      </c>
      <c r="F171" s="84">
        <v>1</v>
      </c>
      <c r="G171" s="21">
        <v>559133</v>
      </c>
      <c r="H171" s="78">
        <f t="shared" si="17"/>
        <v>559133</v>
      </c>
      <c r="I171" s="19">
        <f t="shared" si="18"/>
        <v>626228.96000000008</v>
      </c>
      <c r="J171" s="78" t="s">
        <v>294</v>
      </c>
      <c r="K171" s="81" t="s">
        <v>17</v>
      </c>
      <c r="L171" s="82" t="s">
        <v>14</v>
      </c>
    </row>
    <row r="172" spans="1:12" ht="149.25" customHeight="1" x14ac:dyDescent="0.25">
      <c r="A172" s="72">
        <v>102</v>
      </c>
      <c r="B172" s="81" t="s">
        <v>394</v>
      </c>
      <c r="C172" s="81" t="s">
        <v>52</v>
      </c>
      <c r="D172" s="81" t="s">
        <v>393</v>
      </c>
      <c r="E172" s="81" t="s">
        <v>11</v>
      </c>
      <c r="F172" s="84">
        <v>1</v>
      </c>
      <c r="G172" s="21">
        <v>158649.10999999999</v>
      </c>
      <c r="H172" s="78">
        <f>F172*G172</f>
        <v>158649.10999999999</v>
      </c>
      <c r="I172" s="19">
        <f t="shared" si="18"/>
        <v>177687.00320000001</v>
      </c>
      <c r="J172" s="78" t="s">
        <v>97</v>
      </c>
      <c r="K172" s="81" t="s">
        <v>17</v>
      </c>
      <c r="L172" s="82" t="s">
        <v>14</v>
      </c>
    </row>
    <row r="173" spans="1:12" ht="149.25" customHeight="1" x14ac:dyDescent="0.25">
      <c r="A173" s="72">
        <v>103</v>
      </c>
      <c r="B173" s="64" t="s">
        <v>395</v>
      </c>
      <c r="C173" s="82" t="s">
        <v>52</v>
      </c>
      <c r="D173" s="64" t="s">
        <v>396</v>
      </c>
      <c r="E173" s="65" t="s">
        <v>54</v>
      </c>
      <c r="F173" s="65">
        <v>1</v>
      </c>
      <c r="G173" s="66">
        <v>273447</v>
      </c>
      <c r="H173" s="66">
        <f>F173*G173</f>
        <v>273447</v>
      </c>
      <c r="I173" s="19">
        <f t="shared" si="18"/>
        <v>306260.64</v>
      </c>
      <c r="J173" s="78" t="s">
        <v>84</v>
      </c>
      <c r="K173" s="81" t="s">
        <v>17</v>
      </c>
      <c r="L173" s="82" t="s">
        <v>14</v>
      </c>
    </row>
    <row r="174" spans="1:12" ht="149.25" customHeight="1" x14ac:dyDescent="0.25">
      <c r="A174" s="72">
        <v>104</v>
      </c>
      <c r="B174" s="81" t="s">
        <v>401</v>
      </c>
      <c r="C174" s="82" t="s">
        <v>52</v>
      </c>
      <c r="D174" s="81" t="s">
        <v>398</v>
      </c>
      <c r="E174" s="65" t="s">
        <v>54</v>
      </c>
      <c r="F174" s="65">
        <v>1</v>
      </c>
      <c r="G174" s="66">
        <v>3795996</v>
      </c>
      <c r="H174" s="66">
        <f>F174*G174</f>
        <v>3795996</v>
      </c>
      <c r="I174" s="19">
        <f t="shared" si="18"/>
        <v>4251515.5200000005</v>
      </c>
      <c r="J174" s="78" t="s">
        <v>84</v>
      </c>
      <c r="K174" s="81" t="s">
        <v>17</v>
      </c>
      <c r="L174" s="82" t="s">
        <v>14</v>
      </c>
    </row>
    <row r="175" spans="1:12" ht="149.25" customHeight="1" x14ac:dyDescent="0.25">
      <c r="A175" s="72">
        <v>105</v>
      </c>
      <c r="B175" s="81" t="s">
        <v>400</v>
      </c>
      <c r="C175" s="81" t="s">
        <v>52</v>
      </c>
      <c r="D175" s="81" t="s">
        <v>399</v>
      </c>
      <c r="E175" s="65" t="s">
        <v>54</v>
      </c>
      <c r="F175" s="65">
        <v>1</v>
      </c>
      <c r="G175" s="66">
        <v>4085625</v>
      </c>
      <c r="H175" s="66">
        <f>F175*G175</f>
        <v>4085625</v>
      </c>
      <c r="I175" s="19">
        <f t="shared" si="18"/>
        <v>4575900</v>
      </c>
      <c r="J175" s="78" t="s">
        <v>97</v>
      </c>
      <c r="K175" s="81" t="s">
        <v>17</v>
      </c>
      <c r="L175" s="82" t="s">
        <v>14</v>
      </c>
    </row>
    <row r="176" spans="1:12" s="67" customFormat="1" ht="162.75" customHeight="1" x14ac:dyDescent="0.25">
      <c r="A176" s="72">
        <v>106</v>
      </c>
      <c r="B176" s="81" t="s">
        <v>410</v>
      </c>
      <c r="C176" s="81" t="s">
        <v>52</v>
      </c>
      <c r="D176" s="81" t="s">
        <v>411</v>
      </c>
      <c r="E176" s="65" t="s">
        <v>54</v>
      </c>
      <c r="F176" s="65">
        <v>1</v>
      </c>
      <c r="G176" s="66">
        <v>83155037</v>
      </c>
      <c r="H176" s="66">
        <f>F176*G176</f>
        <v>83155037</v>
      </c>
      <c r="I176" s="19">
        <f t="shared" si="18"/>
        <v>93133641.440000013</v>
      </c>
      <c r="J176" s="78" t="s">
        <v>73</v>
      </c>
      <c r="K176" s="81" t="s">
        <v>17</v>
      </c>
      <c r="L176" s="82" t="s">
        <v>14</v>
      </c>
    </row>
    <row r="177" spans="1:16" s="67" customFormat="1" ht="149.25" customHeight="1" x14ac:dyDescent="0.25">
      <c r="A177" s="72">
        <v>107</v>
      </c>
      <c r="B177" s="69" t="s">
        <v>404</v>
      </c>
      <c r="C177" s="65" t="s">
        <v>52</v>
      </c>
      <c r="D177" s="69" t="s">
        <v>413</v>
      </c>
      <c r="E177" s="65" t="s">
        <v>11</v>
      </c>
      <c r="F177" s="65">
        <v>1</v>
      </c>
      <c r="G177" s="66">
        <v>854710.72</v>
      </c>
      <c r="H177" s="66">
        <v>854710.72</v>
      </c>
      <c r="I177" s="19">
        <f t="shared" si="18"/>
        <v>957276.00640000007</v>
      </c>
      <c r="J177" s="78" t="s">
        <v>84</v>
      </c>
      <c r="K177" s="81" t="s">
        <v>17</v>
      </c>
      <c r="L177" s="82" t="s">
        <v>14</v>
      </c>
    </row>
    <row r="178" spans="1:16" s="67" customFormat="1" ht="149.25" customHeight="1" x14ac:dyDescent="0.25">
      <c r="A178" s="72">
        <v>108</v>
      </c>
      <c r="B178" s="69" t="s">
        <v>405</v>
      </c>
      <c r="C178" s="65" t="s">
        <v>52</v>
      </c>
      <c r="D178" s="69" t="s">
        <v>414</v>
      </c>
      <c r="E178" s="65" t="s">
        <v>11</v>
      </c>
      <c r="F178" s="65">
        <v>1</v>
      </c>
      <c r="G178" s="66">
        <v>3022763.39</v>
      </c>
      <c r="H178" s="66">
        <v>3022763.39</v>
      </c>
      <c r="I178" s="19">
        <f t="shared" si="18"/>
        <v>3385494.9968000003</v>
      </c>
      <c r="J178" s="78" t="s">
        <v>84</v>
      </c>
      <c r="K178" s="81" t="s">
        <v>17</v>
      </c>
      <c r="L178" s="82" t="s">
        <v>14</v>
      </c>
    </row>
    <row r="179" spans="1:16" s="67" customFormat="1" ht="149.25" customHeight="1" x14ac:dyDescent="0.25">
      <c r="A179" s="72">
        <v>109</v>
      </c>
      <c r="B179" s="69" t="s">
        <v>406</v>
      </c>
      <c r="C179" s="65" t="s">
        <v>52</v>
      </c>
      <c r="D179" s="69" t="s">
        <v>415</v>
      </c>
      <c r="E179" s="65" t="s">
        <v>11</v>
      </c>
      <c r="F179" s="65">
        <v>1</v>
      </c>
      <c r="G179" s="66">
        <v>1570272.32</v>
      </c>
      <c r="H179" s="66">
        <v>1570272.32</v>
      </c>
      <c r="I179" s="19">
        <f t="shared" si="18"/>
        <v>1758704.9984000002</v>
      </c>
      <c r="J179" s="78" t="s">
        <v>84</v>
      </c>
      <c r="K179" s="81" t="s">
        <v>17</v>
      </c>
      <c r="L179" s="82" t="s">
        <v>14</v>
      </c>
    </row>
    <row r="180" spans="1:16" s="67" customFormat="1" ht="149.25" customHeight="1" x14ac:dyDescent="0.25">
      <c r="A180" s="72">
        <v>110</v>
      </c>
      <c r="B180" s="69" t="s">
        <v>407</v>
      </c>
      <c r="C180" s="65" t="s">
        <v>52</v>
      </c>
      <c r="D180" s="69" t="s">
        <v>414</v>
      </c>
      <c r="E180" s="65" t="s">
        <v>11</v>
      </c>
      <c r="F180" s="65">
        <v>1</v>
      </c>
      <c r="G180" s="66">
        <v>1298214.29</v>
      </c>
      <c r="H180" s="66">
        <v>1298214.29</v>
      </c>
      <c r="I180" s="19">
        <f t="shared" si="18"/>
        <v>1454000.0048000002</v>
      </c>
      <c r="J180" s="78" t="s">
        <v>307</v>
      </c>
      <c r="K180" s="81" t="s">
        <v>17</v>
      </c>
      <c r="L180" s="82" t="s">
        <v>14</v>
      </c>
    </row>
    <row r="181" spans="1:16" s="67" customFormat="1" ht="149.25" customHeight="1" x14ac:dyDescent="0.25">
      <c r="A181" s="72">
        <v>111</v>
      </c>
      <c r="B181" s="81" t="s">
        <v>408</v>
      </c>
      <c r="C181" s="82" t="s">
        <v>52</v>
      </c>
      <c r="D181" s="81" t="s">
        <v>398</v>
      </c>
      <c r="E181" s="81" t="s">
        <v>11</v>
      </c>
      <c r="F181" s="84">
        <v>1</v>
      </c>
      <c r="G181" s="21">
        <v>836094</v>
      </c>
      <c r="H181" s="78">
        <f t="shared" ref="H181:H185" si="19">F181*G181</f>
        <v>836094</v>
      </c>
      <c r="I181" s="19">
        <f t="shared" si="18"/>
        <v>936425.28000000014</v>
      </c>
      <c r="J181" s="78" t="s">
        <v>84</v>
      </c>
      <c r="K181" s="81" t="s">
        <v>17</v>
      </c>
      <c r="L181" s="82" t="s">
        <v>14</v>
      </c>
    </row>
    <row r="182" spans="1:16" ht="190.5" customHeight="1" x14ac:dyDescent="0.25">
      <c r="A182" s="87">
        <v>112</v>
      </c>
      <c r="B182" s="91" t="s">
        <v>416</v>
      </c>
      <c r="C182" s="92" t="s">
        <v>52</v>
      </c>
      <c r="D182" s="91" t="s">
        <v>293</v>
      </c>
      <c r="E182" s="93" t="s">
        <v>54</v>
      </c>
      <c r="F182" s="93">
        <v>1</v>
      </c>
      <c r="G182" s="19">
        <v>2019986</v>
      </c>
      <c r="H182" s="19">
        <f t="shared" si="19"/>
        <v>2019986</v>
      </c>
      <c r="I182" s="19">
        <f t="shared" si="18"/>
        <v>2262384.3200000003</v>
      </c>
      <c r="J182" s="91" t="s">
        <v>84</v>
      </c>
      <c r="K182" s="91" t="s">
        <v>17</v>
      </c>
      <c r="L182" s="92" t="s">
        <v>14</v>
      </c>
    </row>
    <row r="183" spans="1:16" ht="224.25" customHeight="1" x14ac:dyDescent="0.25">
      <c r="A183" s="87">
        <v>113</v>
      </c>
      <c r="B183" s="64" t="s">
        <v>422</v>
      </c>
      <c r="C183" s="69" t="s">
        <v>52</v>
      </c>
      <c r="D183" s="100" t="s">
        <v>434</v>
      </c>
      <c r="E183" s="93" t="s">
        <v>54</v>
      </c>
      <c r="F183" s="93">
        <v>1</v>
      </c>
      <c r="G183" s="19">
        <v>7562504</v>
      </c>
      <c r="H183" s="19">
        <f t="shared" si="19"/>
        <v>7562504</v>
      </c>
      <c r="I183" s="19">
        <f t="shared" si="18"/>
        <v>8470004.4800000004</v>
      </c>
      <c r="J183" s="91" t="s">
        <v>433</v>
      </c>
      <c r="K183" s="91" t="s">
        <v>17</v>
      </c>
      <c r="L183" s="92" t="s">
        <v>14</v>
      </c>
    </row>
    <row r="184" spans="1:16" ht="224.25" customHeight="1" x14ac:dyDescent="0.25">
      <c r="A184" s="87">
        <v>114</v>
      </c>
      <c r="B184" s="91" t="s">
        <v>435</v>
      </c>
      <c r="C184" s="91" t="s">
        <v>52</v>
      </c>
      <c r="D184" s="91" t="s">
        <v>428</v>
      </c>
      <c r="E184" s="93" t="s">
        <v>54</v>
      </c>
      <c r="F184" s="93">
        <v>1</v>
      </c>
      <c r="G184" s="19">
        <v>97568</v>
      </c>
      <c r="H184" s="19">
        <f t="shared" si="19"/>
        <v>97568</v>
      </c>
      <c r="I184" s="19">
        <f t="shared" si="18"/>
        <v>109276.16</v>
      </c>
      <c r="J184" s="91" t="s">
        <v>97</v>
      </c>
      <c r="K184" s="91" t="s">
        <v>17</v>
      </c>
      <c r="L184" s="92" t="s">
        <v>14</v>
      </c>
    </row>
    <row r="185" spans="1:16" ht="224.25" customHeight="1" x14ac:dyDescent="0.25">
      <c r="A185" s="87">
        <v>115</v>
      </c>
      <c r="B185" s="91" t="s">
        <v>429</v>
      </c>
      <c r="C185" s="91" t="s">
        <v>52</v>
      </c>
      <c r="D185" s="91" t="s">
        <v>428</v>
      </c>
      <c r="E185" s="93" t="s">
        <v>54</v>
      </c>
      <c r="F185" s="93">
        <v>1</v>
      </c>
      <c r="G185" s="19">
        <v>118210</v>
      </c>
      <c r="H185" s="19">
        <f t="shared" si="19"/>
        <v>118210</v>
      </c>
      <c r="I185" s="19">
        <f t="shared" si="18"/>
        <v>132395.20000000001</v>
      </c>
      <c r="J185" s="91" t="s">
        <v>84</v>
      </c>
      <c r="K185" s="91" t="s">
        <v>17</v>
      </c>
      <c r="L185" s="92" t="s">
        <v>14</v>
      </c>
    </row>
    <row r="186" spans="1:16" s="67" customFormat="1" ht="181.5" customHeight="1" x14ac:dyDescent="0.25">
      <c r="A186" s="124">
        <v>116</v>
      </c>
      <c r="B186" s="127" t="s">
        <v>461</v>
      </c>
      <c r="C186" s="65" t="s">
        <v>52</v>
      </c>
      <c r="D186" s="69" t="s">
        <v>462</v>
      </c>
      <c r="E186" s="65" t="s">
        <v>11</v>
      </c>
      <c r="F186" s="65">
        <v>1</v>
      </c>
      <c r="G186" s="66">
        <v>471560</v>
      </c>
      <c r="H186" s="66">
        <v>471560</v>
      </c>
      <c r="I186" s="19">
        <f t="shared" si="18"/>
        <v>528147.20000000007</v>
      </c>
      <c r="J186" s="98" t="s">
        <v>420</v>
      </c>
      <c r="K186" s="125" t="s">
        <v>17</v>
      </c>
      <c r="L186" s="126" t="s">
        <v>14</v>
      </c>
    </row>
    <row r="187" spans="1:16" s="67" customFormat="1" ht="169.5" customHeight="1" x14ac:dyDescent="0.25">
      <c r="A187" s="124">
        <v>117</v>
      </c>
      <c r="B187" s="127" t="s">
        <v>463</v>
      </c>
      <c r="C187" s="65" t="s">
        <v>52</v>
      </c>
      <c r="D187" s="69" t="s">
        <v>462</v>
      </c>
      <c r="E187" s="65" t="s">
        <v>11</v>
      </c>
      <c r="F187" s="65">
        <v>1</v>
      </c>
      <c r="G187" s="66">
        <v>853143</v>
      </c>
      <c r="H187" s="66">
        <v>853143</v>
      </c>
      <c r="I187" s="19">
        <f t="shared" si="18"/>
        <v>955520.16000000015</v>
      </c>
      <c r="J187" s="98" t="s">
        <v>84</v>
      </c>
      <c r="K187" s="125" t="s">
        <v>17</v>
      </c>
      <c r="L187" s="126" t="s">
        <v>14</v>
      </c>
    </row>
    <row r="188" spans="1:16" s="67" customFormat="1" ht="199.5" customHeight="1" x14ac:dyDescent="0.25">
      <c r="A188" s="124">
        <v>118</v>
      </c>
      <c r="B188" s="127" t="s">
        <v>464</v>
      </c>
      <c r="C188" s="65" t="s">
        <v>52</v>
      </c>
      <c r="D188" s="69" t="s">
        <v>462</v>
      </c>
      <c r="E188" s="65" t="s">
        <v>11</v>
      </c>
      <c r="F188" s="65">
        <v>1</v>
      </c>
      <c r="G188" s="66">
        <v>1358148</v>
      </c>
      <c r="H188" s="66">
        <v>1358148</v>
      </c>
      <c r="I188" s="19">
        <f t="shared" si="18"/>
        <v>1521125.7600000002</v>
      </c>
      <c r="J188" s="98" t="s">
        <v>84</v>
      </c>
      <c r="K188" s="125" t="s">
        <v>17</v>
      </c>
      <c r="L188" s="126" t="s">
        <v>14</v>
      </c>
    </row>
    <row r="189" spans="1:16" s="25" customFormat="1" ht="35.25" customHeight="1" x14ac:dyDescent="0.3">
      <c r="A189" s="39"/>
      <c r="B189" s="128" t="s">
        <v>29</v>
      </c>
      <c r="C189" s="129"/>
      <c r="D189" s="129"/>
      <c r="E189" s="129"/>
      <c r="F189" s="129"/>
      <c r="G189" s="130"/>
      <c r="H189" s="29">
        <f>SUM(H70:H188)</f>
        <v>325901854.24330008</v>
      </c>
      <c r="I189" s="29">
        <f>SUM(I70:I188)</f>
        <v>365010076.752496</v>
      </c>
      <c r="J189" s="30"/>
      <c r="K189" s="40" t="s">
        <v>0</v>
      </c>
      <c r="L189" s="24"/>
      <c r="P189" s="25" t="s">
        <v>0</v>
      </c>
    </row>
    <row r="190" spans="1:16" s="25" customFormat="1" ht="32.25" customHeight="1" x14ac:dyDescent="0.3">
      <c r="A190" s="41"/>
      <c r="B190" s="140" t="s">
        <v>38</v>
      </c>
      <c r="C190" s="141"/>
      <c r="D190" s="141"/>
      <c r="E190" s="141"/>
      <c r="F190" s="141"/>
      <c r="G190" s="141"/>
      <c r="H190" s="141"/>
      <c r="I190" s="141"/>
      <c r="J190" s="141"/>
      <c r="K190" s="141"/>
      <c r="L190" s="142"/>
    </row>
    <row r="191" spans="1:16" ht="108" hidden="1" customHeight="1" x14ac:dyDescent="0.25">
      <c r="A191" s="80"/>
      <c r="B191" s="81"/>
      <c r="C191" s="82"/>
      <c r="D191" s="81"/>
      <c r="E191" s="81"/>
      <c r="F191" s="81"/>
      <c r="G191" s="78"/>
      <c r="H191" s="78"/>
      <c r="I191" s="78"/>
      <c r="J191" s="81"/>
      <c r="K191" s="81"/>
      <c r="L191" s="81"/>
    </row>
    <row r="192" spans="1:16" ht="119.25" customHeight="1" x14ac:dyDescent="0.25">
      <c r="A192" s="80">
        <v>1</v>
      </c>
      <c r="B192" s="81" t="s">
        <v>74</v>
      </c>
      <c r="C192" s="82" t="s">
        <v>75</v>
      </c>
      <c r="D192" s="81" t="s">
        <v>117</v>
      </c>
      <c r="E192" s="81" t="s">
        <v>77</v>
      </c>
      <c r="F192" s="81">
        <v>1</v>
      </c>
      <c r="G192" s="78"/>
      <c r="H192" s="78">
        <v>7830600</v>
      </c>
      <c r="I192" s="78">
        <f t="shared" ref="I192:I196" si="20">H192*1.12</f>
        <v>8770272</v>
      </c>
      <c r="J192" s="81" t="s">
        <v>78</v>
      </c>
      <c r="K192" s="81"/>
      <c r="L192" s="81" t="s">
        <v>80</v>
      </c>
    </row>
    <row r="193" spans="1:14" ht="108" customHeight="1" x14ac:dyDescent="0.25">
      <c r="A193" s="80">
        <v>2</v>
      </c>
      <c r="B193" s="81" t="s">
        <v>76</v>
      </c>
      <c r="C193" s="82" t="s">
        <v>75</v>
      </c>
      <c r="D193" s="81" t="s">
        <v>118</v>
      </c>
      <c r="E193" s="81" t="s">
        <v>77</v>
      </c>
      <c r="F193" s="81">
        <v>1</v>
      </c>
      <c r="G193" s="78"/>
      <c r="H193" s="78">
        <v>3689000</v>
      </c>
      <c r="I193" s="78">
        <f t="shared" si="20"/>
        <v>4131680.0000000005</v>
      </c>
      <c r="J193" s="81" t="s">
        <v>79</v>
      </c>
      <c r="K193" s="81"/>
      <c r="L193" s="81" t="s">
        <v>81</v>
      </c>
    </row>
    <row r="194" spans="1:14" ht="126" customHeight="1" x14ac:dyDescent="0.25">
      <c r="A194" s="80">
        <v>3</v>
      </c>
      <c r="B194" s="81" t="s">
        <v>82</v>
      </c>
      <c r="C194" s="82" t="s">
        <v>75</v>
      </c>
      <c r="D194" s="81" t="s">
        <v>123</v>
      </c>
      <c r="E194" s="81" t="s">
        <v>77</v>
      </c>
      <c r="F194" s="81">
        <v>1</v>
      </c>
      <c r="G194" s="78"/>
      <c r="H194" s="78">
        <v>14918000</v>
      </c>
      <c r="I194" s="78">
        <f t="shared" si="20"/>
        <v>16708160.000000002</v>
      </c>
      <c r="J194" s="81" t="s">
        <v>134</v>
      </c>
      <c r="K194" s="81"/>
      <c r="L194" s="81" t="s">
        <v>85</v>
      </c>
    </row>
    <row r="195" spans="1:14" ht="119.25" customHeight="1" x14ac:dyDescent="0.25">
      <c r="A195" s="80">
        <v>4</v>
      </c>
      <c r="B195" s="81" t="s">
        <v>83</v>
      </c>
      <c r="C195" s="82" t="s">
        <v>75</v>
      </c>
      <c r="D195" s="81" t="s">
        <v>124</v>
      </c>
      <c r="E195" s="81" t="s">
        <v>77</v>
      </c>
      <c r="F195" s="81">
        <v>1</v>
      </c>
      <c r="G195" s="78"/>
      <c r="H195" s="78">
        <v>450000</v>
      </c>
      <c r="I195" s="78">
        <f t="shared" si="20"/>
        <v>504000.00000000006</v>
      </c>
      <c r="J195" s="81" t="s">
        <v>79</v>
      </c>
      <c r="K195" s="81"/>
      <c r="L195" s="82" t="s">
        <v>14</v>
      </c>
    </row>
    <row r="196" spans="1:14" s="57" customFormat="1" ht="252.75" customHeight="1" x14ac:dyDescent="0.25">
      <c r="A196" s="77">
        <v>5</v>
      </c>
      <c r="B196" s="53" t="s">
        <v>370</v>
      </c>
      <c r="C196" s="61" t="s">
        <v>75</v>
      </c>
      <c r="D196" s="53" t="s">
        <v>384</v>
      </c>
      <c r="E196" s="53" t="s">
        <v>77</v>
      </c>
      <c r="F196" s="53">
        <v>1</v>
      </c>
      <c r="G196" s="56"/>
      <c r="H196" s="56">
        <v>1796429</v>
      </c>
      <c r="I196" s="56">
        <f t="shared" si="20"/>
        <v>2012000.4800000002</v>
      </c>
      <c r="J196" s="56" t="s">
        <v>310</v>
      </c>
      <c r="K196" s="53"/>
      <c r="L196" s="58" t="s">
        <v>14</v>
      </c>
    </row>
    <row r="197" spans="1:14" ht="207" customHeight="1" x14ac:dyDescent="0.25">
      <c r="A197" s="20">
        <v>6</v>
      </c>
      <c r="B197" s="81" t="s">
        <v>287</v>
      </c>
      <c r="C197" s="81" t="s">
        <v>36</v>
      </c>
      <c r="D197" s="81" t="s">
        <v>292</v>
      </c>
      <c r="E197" s="81" t="s">
        <v>77</v>
      </c>
      <c r="F197" s="81">
        <v>1</v>
      </c>
      <c r="G197" s="78"/>
      <c r="H197" s="19">
        <v>1000000</v>
      </c>
      <c r="I197" s="19">
        <f>H197*1.12</f>
        <v>1120000</v>
      </c>
      <c r="J197" s="78" t="s">
        <v>288</v>
      </c>
      <c r="K197" s="81"/>
      <c r="L197" s="81" t="s">
        <v>289</v>
      </c>
    </row>
    <row r="198" spans="1:14" ht="214.5" customHeight="1" x14ac:dyDescent="0.25">
      <c r="A198" s="80">
        <v>7</v>
      </c>
      <c r="B198" s="81" t="s">
        <v>319</v>
      </c>
      <c r="C198" s="82" t="s">
        <v>75</v>
      </c>
      <c r="D198" s="81" t="s">
        <v>308</v>
      </c>
      <c r="E198" s="86" t="s">
        <v>77</v>
      </c>
      <c r="F198" s="86">
        <v>1</v>
      </c>
      <c r="G198" s="78"/>
      <c r="H198" s="19">
        <v>10620600</v>
      </c>
      <c r="I198" s="19">
        <f>H198*1.12</f>
        <v>11895072.000000002</v>
      </c>
      <c r="J198" s="78" t="s">
        <v>309</v>
      </c>
      <c r="K198" s="81"/>
      <c r="L198" s="81" t="s">
        <v>80</v>
      </c>
    </row>
    <row r="199" spans="1:14" ht="272.25" customHeight="1" x14ac:dyDescent="0.25">
      <c r="A199" s="80">
        <v>8</v>
      </c>
      <c r="B199" s="81" t="s">
        <v>320</v>
      </c>
      <c r="C199" s="37" t="s">
        <v>75</v>
      </c>
      <c r="D199" s="42" t="s">
        <v>318</v>
      </c>
      <c r="E199" s="86" t="s">
        <v>77</v>
      </c>
      <c r="F199" s="86">
        <v>1</v>
      </c>
      <c r="G199" s="78"/>
      <c r="H199" s="19">
        <v>3500000</v>
      </c>
      <c r="I199" s="19">
        <f>H199*1.12</f>
        <v>3920000.0000000005</v>
      </c>
      <c r="J199" s="78" t="s">
        <v>310</v>
      </c>
      <c r="K199" s="81"/>
      <c r="L199" s="82" t="s">
        <v>14</v>
      </c>
    </row>
    <row r="200" spans="1:14" ht="272.25" customHeight="1" x14ac:dyDescent="0.25">
      <c r="A200" s="80">
        <v>9</v>
      </c>
      <c r="B200" s="81" t="s">
        <v>321</v>
      </c>
      <c r="C200" s="37" t="s">
        <v>75</v>
      </c>
      <c r="D200" s="42" t="s">
        <v>312</v>
      </c>
      <c r="E200" s="86" t="s">
        <v>77</v>
      </c>
      <c r="F200" s="86">
        <v>1</v>
      </c>
      <c r="G200" s="78"/>
      <c r="H200" s="19">
        <v>4641071</v>
      </c>
      <c r="I200" s="19">
        <f>H200*1.12</f>
        <v>5197999.5200000005</v>
      </c>
      <c r="J200" s="78" t="s">
        <v>311</v>
      </c>
      <c r="K200" s="81"/>
      <c r="L200" s="82" t="s">
        <v>14</v>
      </c>
    </row>
    <row r="201" spans="1:14" s="67" customFormat="1" ht="272.25" customHeight="1" x14ac:dyDescent="0.25">
      <c r="A201" s="105">
        <v>10</v>
      </c>
      <c r="B201" s="117" t="s">
        <v>436</v>
      </c>
      <c r="C201" s="118" t="s">
        <v>437</v>
      </c>
      <c r="D201" s="117" t="s">
        <v>460</v>
      </c>
      <c r="E201" s="119" t="s">
        <v>77</v>
      </c>
      <c r="F201" s="119">
        <v>1</v>
      </c>
      <c r="G201" s="119"/>
      <c r="H201" s="19">
        <v>132832.14285714284</v>
      </c>
      <c r="I201" s="19">
        <f>H201*1.12</f>
        <v>148772</v>
      </c>
      <c r="J201" s="108" t="s">
        <v>459</v>
      </c>
      <c r="K201" s="106"/>
      <c r="L201" s="107" t="s">
        <v>14</v>
      </c>
    </row>
    <row r="202" spans="1:14" s="67" customFormat="1" ht="272.25" customHeight="1" x14ac:dyDescent="0.25">
      <c r="A202" s="120">
        <v>11</v>
      </c>
      <c r="B202" s="64" t="s">
        <v>469</v>
      </c>
      <c r="C202" s="122" t="s">
        <v>96</v>
      </c>
      <c r="D202" s="42" t="s">
        <v>473</v>
      </c>
      <c r="E202" s="98" t="s">
        <v>470</v>
      </c>
      <c r="F202" s="98">
        <v>1</v>
      </c>
      <c r="G202" s="65"/>
      <c r="H202" s="98">
        <v>107142857</v>
      </c>
      <c r="I202" s="19">
        <f t="shared" ref="I202:I203" si="21">H202*1.12</f>
        <v>119999999.84000002</v>
      </c>
      <c r="J202" s="123" t="s">
        <v>471</v>
      </c>
      <c r="K202" s="121"/>
      <c r="L202" s="121" t="s">
        <v>14</v>
      </c>
    </row>
    <row r="203" spans="1:14" s="25" customFormat="1" ht="37.5" customHeight="1" x14ac:dyDescent="0.3">
      <c r="A203" s="43"/>
      <c r="B203" s="128" t="s">
        <v>39</v>
      </c>
      <c r="C203" s="129"/>
      <c r="D203" s="129"/>
      <c r="E203" s="129"/>
      <c r="F203" s="129"/>
      <c r="G203" s="130"/>
      <c r="H203" s="2">
        <f>SUM(H192:H202)</f>
        <v>155721389.14285713</v>
      </c>
      <c r="I203" s="29">
        <f t="shared" si="21"/>
        <v>174407955.84</v>
      </c>
      <c r="J203" s="3"/>
      <c r="K203" s="3"/>
      <c r="L203" s="3"/>
      <c r="N203" s="25" t="s">
        <v>0</v>
      </c>
    </row>
    <row r="204" spans="1:14" ht="29.25" customHeight="1" x14ac:dyDescent="0.25">
      <c r="A204" s="44"/>
      <c r="B204" s="137" t="s">
        <v>28</v>
      </c>
      <c r="C204" s="138"/>
      <c r="D204" s="138"/>
      <c r="E204" s="138"/>
      <c r="F204" s="138"/>
      <c r="G204" s="138"/>
      <c r="H204" s="138"/>
      <c r="I204" s="138"/>
      <c r="J204" s="138"/>
      <c r="K204" s="138"/>
      <c r="L204" s="139"/>
    </row>
    <row r="205" spans="1:14" ht="72.75" customHeight="1" x14ac:dyDescent="0.25">
      <c r="A205" s="20">
        <v>1</v>
      </c>
      <c r="B205" s="1" t="s">
        <v>63</v>
      </c>
      <c r="C205" s="82" t="s">
        <v>36</v>
      </c>
      <c r="D205" s="1" t="s">
        <v>63</v>
      </c>
      <c r="E205" s="84" t="s">
        <v>10</v>
      </c>
      <c r="F205" s="78">
        <v>1</v>
      </c>
      <c r="G205" s="78"/>
      <c r="H205" s="19">
        <v>2638393</v>
      </c>
      <c r="I205" s="19">
        <f t="shared" ref="I205:I219" si="22">H205*1.12</f>
        <v>2955000.16</v>
      </c>
      <c r="J205" s="81" t="s">
        <v>42</v>
      </c>
      <c r="K205" s="81"/>
      <c r="L205" s="82" t="s">
        <v>15</v>
      </c>
    </row>
    <row r="206" spans="1:14" ht="97.5" customHeight="1" x14ac:dyDescent="0.25">
      <c r="A206" s="20">
        <v>2</v>
      </c>
      <c r="B206" s="81" t="s">
        <v>24</v>
      </c>
      <c r="C206" s="82" t="s">
        <v>37</v>
      </c>
      <c r="D206" s="81" t="s">
        <v>24</v>
      </c>
      <c r="E206" s="73" t="s">
        <v>10</v>
      </c>
      <c r="F206" s="73">
        <v>1</v>
      </c>
      <c r="G206" s="78"/>
      <c r="H206" s="27">
        <v>682741</v>
      </c>
      <c r="I206" s="79">
        <f t="shared" si="22"/>
        <v>764669.92</v>
      </c>
      <c r="J206" s="81" t="s">
        <v>58</v>
      </c>
      <c r="K206" s="81"/>
      <c r="L206" s="81" t="s">
        <v>14</v>
      </c>
    </row>
    <row r="207" spans="1:14" ht="93.75" customHeight="1" x14ac:dyDescent="0.25">
      <c r="A207" s="20">
        <v>3</v>
      </c>
      <c r="B207" s="81" t="s">
        <v>25</v>
      </c>
      <c r="C207" s="82" t="s">
        <v>37</v>
      </c>
      <c r="D207" s="81" t="s">
        <v>57</v>
      </c>
      <c r="E207" s="73" t="s">
        <v>10</v>
      </c>
      <c r="F207" s="73">
        <v>1</v>
      </c>
      <c r="G207" s="78"/>
      <c r="H207" s="27">
        <v>25050000</v>
      </c>
      <c r="I207" s="79">
        <f t="shared" si="22"/>
        <v>28056000.000000004</v>
      </c>
      <c r="J207" s="81" t="s">
        <v>59</v>
      </c>
      <c r="K207" s="81"/>
      <c r="L207" s="81" t="s">
        <v>14</v>
      </c>
    </row>
    <row r="208" spans="1:14" ht="93.75" customHeight="1" x14ac:dyDescent="0.25">
      <c r="A208" s="20">
        <v>4</v>
      </c>
      <c r="B208" s="81" t="s">
        <v>64</v>
      </c>
      <c r="C208" s="82" t="s">
        <v>36</v>
      </c>
      <c r="D208" s="81" t="s">
        <v>65</v>
      </c>
      <c r="E208" s="73" t="s">
        <v>10</v>
      </c>
      <c r="F208" s="73">
        <v>1</v>
      </c>
      <c r="G208" s="78"/>
      <c r="H208" s="19">
        <v>6900000</v>
      </c>
      <c r="I208" s="19">
        <f t="shared" si="22"/>
        <v>7728000.0000000009</v>
      </c>
      <c r="J208" s="81" t="s">
        <v>61</v>
      </c>
      <c r="K208" s="81"/>
      <c r="L208" s="81" t="s">
        <v>14</v>
      </c>
    </row>
    <row r="209" spans="1:12" ht="213.75" customHeight="1" x14ac:dyDescent="0.25">
      <c r="A209" s="20">
        <v>5</v>
      </c>
      <c r="B209" s="81" t="s">
        <v>86</v>
      </c>
      <c r="C209" s="82" t="s">
        <v>75</v>
      </c>
      <c r="D209" s="81" t="s">
        <v>87</v>
      </c>
      <c r="E209" s="73" t="s">
        <v>10</v>
      </c>
      <c r="F209" s="73">
        <v>1</v>
      </c>
      <c r="G209" s="78"/>
      <c r="H209" s="19">
        <v>5000000</v>
      </c>
      <c r="I209" s="19">
        <f t="shared" si="22"/>
        <v>5600000.0000000009</v>
      </c>
      <c r="J209" s="81" t="s">
        <v>90</v>
      </c>
      <c r="K209" s="81"/>
      <c r="L209" s="81" t="s">
        <v>91</v>
      </c>
    </row>
    <row r="210" spans="1:12" ht="224.25" customHeight="1" x14ac:dyDescent="0.25">
      <c r="A210" s="20">
        <v>6</v>
      </c>
      <c r="B210" s="81" t="s">
        <v>88</v>
      </c>
      <c r="C210" s="82" t="s">
        <v>75</v>
      </c>
      <c r="D210" s="81" t="s">
        <v>89</v>
      </c>
      <c r="E210" s="73" t="s">
        <v>10</v>
      </c>
      <c r="F210" s="73">
        <v>1</v>
      </c>
      <c r="G210" s="78"/>
      <c r="H210" s="19">
        <v>5000000</v>
      </c>
      <c r="I210" s="19">
        <f t="shared" si="22"/>
        <v>5600000.0000000009</v>
      </c>
      <c r="J210" s="81" t="s">
        <v>90</v>
      </c>
      <c r="K210" s="81"/>
      <c r="L210" s="81" t="s">
        <v>92</v>
      </c>
    </row>
    <row r="211" spans="1:12" ht="178.5" customHeight="1" x14ac:dyDescent="0.25">
      <c r="A211" s="20">
        <v>7</v>
      </c>
      <c r="B211" s="81" t="s">
        <v>119</v>
      </c>
      <c r="C211" s="82" t="s">
        <v>75</v>
      </c>
      <c r="D211" s="81" t="s">
        <v>125</v>
      </c>
      <c r="E211" s="73" t="s">
        <v>10</v>
      </c>
      <c r="F211" s="73">
        <v>1</v>
      </c>
      <c r="G211" s="78"/>
      <c r="H211" s="19">
        <v>1067820</v>
      </c>
      <c r="I211" s="19">
        <f t="shared" si="22"/>
        <v>1195958.4000000001</v>
      </c>
      <c r="J211" s="81" t="s">
        <v>73</v>
      </c>
      <c r="K211" s="81"/>
      <c r="L211" s="81" t="s">
        <v>127</v>
      </c>
    </row>
    <row r="212" spans="1:12" ht="208.5" customHeight="1" x14ac:dyDescent="0.25">
      <c r="A212" s="20">
        <v>8</v>
      </c>
      <c r="B212" s="81" t="s">
        <v>120</v>
      </c>
      <c r="C212" s="82" t="s">
        <v>75</v>
      </c>
      <c r="D212" s="81" t="s">
        <v>93</v>
      </c>
      <c r="E212" s="73" t="s">
        <v>10</v>
      </c>
      <c r="F212" s="73">
        <v>1</v>
      </c>
      <c r="G212" s="78"/>
      <c r="H212" s="19">
        <v>1200000</v>
      </c>
      <c r="I212" s="19">
        <f t="shared" si="22"/>
        <v>1344000.0000000002</v>
      </c>
      <c r="J212" s="81" t="s">
        <v>73</v>
      </c>
      <c r="K212" s="81"/>
      <c r="L212" s="81" t="s">
        <v>127</v>
      </c>
    </row>
    <row r="213" spans="1:12" ht="147" customHeight="1" x14ac:dyDescent="0.25">
      <c r="A213" s="20">
        <v>9</v>
      </c>
      <c r="B213" s="73" t="s">
        <v>121</v>
      </c>
      <c r="C213" s="82" t="s">
        <v>75</v>
      </c>
      <c r="D213" s="73" t="s">
        <v>94</v>
      </c>
      <c r="E213" s="73" t="s">
        <v>10</v>
      </c>
      <c r="F213" s="73">
        <v>1</v>
      </c>
      <c r="G213" s="78"/>
      <c r="H213" s="19">
        <v>6054500</v>
      </c>
      <c r="I213" s="19">
        <f t="shared" si="22"/>
        <v>6781040.0000000009</v>
      </c>
      <c r="J213" s="81" t="s">
        <v>73</v>
      </c>
      <c r="K213" s="81"/>
      <c r="L213" s="73" t="s">
        <v>128</v>
      </c>
    </row>
    <row r="214" spans="1:12" ht="220.5" customHeight="1" x14ac:dyDescent="0.25">
      <c r="A214" s="20">
        <v>10</v>
      </c>
      <c r="B214" s="73" t="s">
        <v>101</v>
      </c>
      <c r="C214" s="82" t="s">
        <v>75</v>
      </c>
      <c r="D214" s="73" t="s">
        <v>325</v>
      </c>
      <c r="E214" s="73" t="s">
        <v>10</v>
      </c>
      <c r="F214" s="73">
        <v>1</v>
      </c>
      <c r="G214" s="78"/>
      <c r="H214" s="19">
        <v>420000</v>
      </c>
      <c r="I214" s="19">
        <f t="shared" si="22"/>
        <v>470400.00000000006</v>
      </c>
      <c r="J214" s="81" t="s">
        <v>314</v>
      </c>
      <c r="K214" s="81"/>
      <c r="L214" s="81" t="s">
        <v>315</v>
      </c>
    </row>
    <row r="215" spans="1:12" ht="180" customHeight="1" x14ac:dyDescent="0.25">
      <c r="A215" s="20">
        <v>11</v>
      </c>
      <c r="B215" s="73" t="s">
        <v>102</v>
      </c>
      <c r="C215" s="82" t="s">
        <v>103</v>
      </c>
      <c r="D215" s="73" t="s">
        <v>102</v>
      </c>
      <c r="E215" s="73" t="s">
        <v>10</v>
      </c>
      <c r="F215" s="73">
        <v>1</v>
      </c>
      <c r="G215" s="78"/>
      <c r="H215" s="19">
        <v>100000</v>
      </c>
      <c r="I215" s="19">
        <f t="shared" si="22"/>
        <v>112000.00000000001</v>
      </c>
      <c r="J215" s="81" t="s">
        <v>73</v>
      </c>
      <c r="K215" s="81"/>
      <c r="L215" s="81" t="s">
        <v>129</v>
      </c>
    </row>
    <row r="216" spans="1:12" ht="246.75" customHeight="1" x14ac:dyDescent="0.25">
      <c r="A216" s="20">
        <v>12</v>
      </c>
      <c r="B216" s="73" t="s">
        <v>130</v>
      </c>
      <c r="C216" s="82" t="s">
        <v>75</v>
      </c>
      <c r="D216" s="73" t="s">
        <v>285</v>
      </c>
      <c r="E216" s="73" t="s">
        <v>10</v>
      </c>
      <c r="F216" s="73">
        <v>1</v>
      </c>
      <c r="G216" s="78"/>
      <c r="H216" s="19">
        <v>647321</v>
      </c>
      <c r="I216" s="19">
        <f t="shared" si="22"/>
        <v>724999.52</v>
      </c>
      <c r="J216" s="81" t="s">
        <v>296</v>
      </c>
      <c r="K216" s="81"/>
      <c r="L216" s="81" t="s">
        <v>286</v>
      </c>
    </row>
    <row r="217" spans="1:12" ht="89.25" customHeight="1" x14ac:dyDescent="0.25">
      <c r="A217" s="20">
        <v>13</v>
      </c>
      <c r="B217" s="73" t="s">
        <v>364</v>
      </c>
      <c r="C217" s="82" t="s">
        <v>36</v>
      </c>
      <c r="D217" s="73" t="s">
        <v>364</v>
      </c>
      <c r="E217" s="73" t="s">
        <v>10</v>
      </c>
      <c r="F217" s="73">
        <v>1</v>
      </c>
      <c r="G217" s="78"/>
      <c r="H217" s="19">
        <v>57523</v>
      </c>
      <c r="I217" s="19">
        <f t="shared" si="22"/>
        <v>64425.760000000009</v>
      </c>
      <c r="J217" s="81" t="s">
        <v>61</v>
      </c>
      <c r="K217" s="81"/>
      <c r="L217" s="82" t="s">
        <v>14</v>
      </c>
    </row>
    <row r="218" spans="1:12" ht="89.25" customHeight="1" x14ac:dyDescent="0.25">
      <c r="A218" s="20">
        <v>14</v>
      </c>
      <c r="B218" s="73" t="s">
        <v>299</v>
      </c>
      <c r="C218" s="82" t="s">
        <v>300</v>
      </c>
      <c r="D218" s="73" t="s">
        <v>301</v>
      </c>
      <c r="E218" s="73" t="s">
        <v>10</v>
      </c>
      <c r="F218" s="73">
        <v>1</v>
      </c>
      <c r="G218" s="78"/>
      <c r="H218" s="19">
        <v>125000</v>
      </c>
      <c r="I218" s="19">
        <f t="shared" si="22"/>
        <v>140000</v>
      </c>
      <c r="J218" s="81" t="s">
        <v>60</v>
      </c>
      <c r="K218" s="81"/>
      <c r="L218" s="82" t="s">
        <v>14</v>
      </c>
    </row>
    <row r="219" spans="1:12" ht="89.25" customHeight="1" x14ac:dyDescent="0.25">
      <c r="A219" s="20">
        <v>15</v>
      </c>
      <c r="B219" s="73" t="s">
        <v>299</v>
      </c>
      <c r="C219" s="82" t="s">
        <v>300</v>
      </c>
      <c r="D219" s="73" t="s">
        <v>302</v>
      </c>
      <c r="E219" s="73" t="s">
        <v>10</v>
      </c>
      <c r="F219" s="73">
        <v>1</v>
      </c>
      <c r="G219" s="78"/>
      <c r="H219" s="19">
        <v>500000</v>
      </c>
      <c r="I219" s="19">
        <f t="shared" si="22"/>
        <v>560000</v>
      </c>
      <c r="J219" s="81" t="s">
        <v>60</v>
      </c>
      <c r="K219" s="81"/>
      <c r="L219" s="82" t="s">
        <v>14</v>
      </c>
    </row>
    <row r="220" spans="1:12" ht="248.25" customHeight="1" x14ac:dyDescent="0.25">
      <c r="A220" s="20">
        <v>16</v>
      </c>
      <c r="B220" s="81" t="s">
        <v>297</v>
      </c>
      <c r="C220" s="82" t="s">
        <v>75</v>
      </c>
      <c r="D220" s="81" t="s">
        <v>298</v>
      </c>
      <c r="E220" s="73" t="s">
        <v>10</v>
      </c>
      <c r="F220" s="73">
        <v>1</v>
      </c>
      <c r="G220" s="78"/>
      <c r="H220" s="19">
        <v>2664180</v>
      </c>
      <c r="I220" s="19">
        <f t="shared" ref="I220:I221" si="23">H220*1.12</f>
        <v>2983881.6</v>
      </c>
      <c r="J220" s="81" t="s">
        <v>284</v>
      </c>
      <c r="K220" s="81"/>
      <c r="L220" s="81" t="s">
        <v>127</v>
      </c>
    </row>
    <row r="221" spans="1:12" ht="91.5" customHeight="1" x14ac:dyDescent="0.25">
      <c r="A221" s="20">
        <v>17</v>
      </c>
      <c r="B221" s="81" t="s">
        <v>313</v>
      </c>
      <c r="C221" s="82" t="s">
        <v>36</v>
      </c>
      <c r="D221" s="81" t="s">
        <v>322</v>
      </c>
      <c r="E221" s="73" t="s">
        <v>10</v>
      </c>
      <c r="F221" s="73">
        <v>1</v>
      </c>
      <c r="G221" s="78"/>
      <c r="H221" s="19">
        <v>102754356</v>
      </c>
      <c r="I221" s="19">
        <f t="shared" si="23"/>
        <v>115084878.72000001</v>
      </c>
      <c r="J221" s="81" t="s">
        <v>365</v>
      </c>
      <c r="K221" s="81"/>
      <c r="L221" s="82" t="s">
        <v>14</v>
      </c>
    </row>
    <row r="222" spans="1:12" s="46" customFormat="1" ht="27.75" customHeight="1" x14ac:dyDescent="0.25">
      <c r="A222" s="45"/>
      <c r="B222" s="158" t="s">
        <v>30</v>
      </c>
      <c r="C222" s="159"/>
      <c r="D222" s="159"/>
      <c r="E222" s="159"/>
      <c r="F222" s="159"/>
      <c r="G222" s="160"/>
      <c r="H222" s="29">
        <f>SUM(H205:H221)</f>
        <v>160861834</v>
      </c>
      <c r="I222" s="29">
        <f>SUM(I205:I221)</f>
        <v>180165254.08000001</v>
      </c>
      <c r="J222" s="40"/>
      <c r="K222" s="40"/>
      <c r="L222" s="40"/>
    </row>
    <row r="223" spans="1:12" s="46" customFormat="1" ht="29.25" customHeight="1" x14ac:dyDescent="0.25">
      <c r="A223" s="45"/>
      <c r="B223" s="158" t="s">
        <v>32</v>
      </c>
      <c r="C223" s="159"/>
      <c r="D223" s="159"/>
      <c r="E223" s="159"/>
      <c r="F223" s="159"/>
      <c r="G223" s="160"/>
      <c r="H223" s="29">
        <f>H189+H222+H203</f>
        <v>642485077.38615727</v>
      </c>
      <c r="I223" s="29">
        <f>I189+I222+I203</f>
        <v>719583286.67249608</v>
      </c>
      <c r="J223" s="40"/>
      <c r="K223" s="40"/>
      <c r="L223" s="40"/>
    </row>
    <row r="224" spans="1:12" s="46" customFormat="1" ht="32.25" customHeight="1" x14ac:dyDescent="0.25">
      <c r="A224" s="47"/>
      <c r="B224" s="155" t="s">
        <v>33</v>
      </c>
      <c r="C224" s="156"/>
      <c r="D224" s="156"/>
      <c r="E224" s="156"/>
      <c r="F224" s="156"/>
      <c r="G224" s="157"/>
      <c r="H224" s="48">
        <f>H67+H223</f>
        <v>1245871739.6361573</v>
      </c>
      <c r="I224" s="48">
        <f>I223+I67</f>
        <v>1395376348.3924963</v>
      </c>
      <c r="J224" s="49"/>
      <c r="K224" s="38"/>
      <c r="L224" s="38"/>
    </row>
    <row r="225" spans="1:12" ht="33.75" customHeight="1" x14ac:dyDescent="0.25">
      <c r="A225" s="154" t="s">
        <v>66</v>
      </c>
      <c r="B225" s="154"/>
      <c r="C225" s="154"/>
      <c r="D225" s="154"/>
      <c r="E225" s="154"/>
      <c r="F225" s="154"/>
      <c r="G225" s="154"/>
      <c r="H225" s="154"/>
      <c r="I225" s="154"/>
      <c r="J225" s="154"/>
      <c r="K225" s="154"/>
      <c r="L225" s="154"/>
    </row>
  </sheetData>
  <mergeCells count="70">
    <mergeCell ref="A168:A169"/>
    <mergeCell ref="E168:E169"/>
    <mergeCell ref="F168:F169"/>
    <mergeCell ref="G168:G169"/>
    <mergeCell ref="H168:H169"/>
    <mergeCell ref="J30:J31"/>
    <mergeCell ref="K30:K31"/>
    <mergeCell ref="L30:L31"/>
    <mergeCell ref="E30:E31"/>
    <mergeCell ref="F30:F31"/>
    <mergeCell ref="G30:G31"/>
    <mergeCell ref="H30:H31"/>
    <mergeCell ref="I30:I31"/>
    <mergeCell ref="A27:A29"/>
    <mergeCell ref="D30:D31"/>
    <mergeCell ref="C30:C31"/>
    <mergeCell ref="B30:B31"/>
    <mergeCell ref="A30:A31"/>
    <mergeCell ref="D27:D29"/>
    <mergeCell ref="B27:B29"/>
    <mergeCell ref="C27:C29"/>
    <mergeCell ref="J27:J29"/>
    <mergeCell ref="K27:K29"/>
    <mergeCell ref="L27:L29"/>
    <mergeCell ref="E27:E29"/>
    <mergeCell ref="F27:F29"/>
    <mergeCell ref="G27:G29"/>
    <mergeCell ref="H27:H29"/>
    <mergeCell ref="I27:I29"/>
    <mergeCell ref="K12:K13"/>
    <mergeCell ref="L12:L13"/>
    <mergeCell ref="F12:F13"/>
    <mergeCell ref="G12:G13"/>
    <mergeCell ref="H12:H13"/>
    <mergeCell ref="I12:I13"/>
    <mergeCell ref="J12:J13"/>
    <mergeCell ref="A12:A13"/>
    <mergeCell ref="B12:B13"/>
    <mergeCell ref="C12:C13"/>
    <mergeCell ref="D12:D13"/>
    <mergeCell ref="E12:E13"/>
    <mergeCell ref="B10:L10"/>
    <mergeCell ref="J1:L3"/>
    <mergeCell ref="J4:L4"/>
    <mergeCell ref="C6:I6"/>
    <mergeCell ref="D7:I7"/>
    <mergeCell ref="B9:L9"/>
    <mergeCell ref="A225:L225"/>
    <mergeCell ref="B224:G224"/>
    <mergeCell ref="B223:G223"/>
    <mergeCell ref="B222:G222"/>
    <mergeCell ref="B204:L204"/>
    <mergeCell ref="B203:G203"/>
    <mergeCell ref="B190:L190"/>
    <mergeCell ref="B189:G189"/>
    <mergeCell ref="B69:L69"/>
    <mergeCell ref="B68:L68"/>
    <mergeCell ref="D168:D169"/>
    <mergeCell ref="C168:C169"/>
    <mergeCell ref="B168:B169"/>
    <mergeCell ref="I168:I169"/>
    <mergeCell ref="J168:J169"/>
    <mergeCell ref="K168:K169"/>
    <mergeCell ref="L168:L169"/>
    <mergeCell ref="B67:G67"/>
    <mergeCell ref="B56:G56"/>
    <mergeCell ref="B52:L52"/>
    <mergeCell ref="B51:G51"/>
    <mergeCell ref="B57:L57"/>
    <mergeCell ref="B66:G66"/>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8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2013-06-13T12:08:00Z</dcterms:modified>
</cp:coreProperties>
</file>