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sha.makhambetov\Documents\~ЗАКУПКИ\"/>
    </mc:Choice>
  </mc:AlternateContent>
  <bookViews>
    <workbookView xWindow="0" yWindow="0" windowWidth="12150" windowHeight="8595"/>
  </bookViews>
  <sheets>
    <sheet name="Реестр ТРУ ноябрь 2017" sheetId="1" r:id="rId1"/>
    <sheet name="Лист2" sheetId="2" r:id="rId2"/>
    <sheet name="Лист3" sheetId="3" r:id="rId3"/>
  </sheets>
  <definedNames>
    <definedName name="_xlnm.Print_Area" localSheetId="0">'Реестр ТРУ ноябрь 2017'!$A$1:$H$81</definedName>
  </definedNames>
  <calcPr calcId="152511"/>
</workbook>
</file>

<file path=xl/calcChain.xml><?xml version="1.0" encoding="utf-8"?>
<calcChain xmlns="http://schemas.openxmlformats.org/spreadsheetml/2006/main">
  <c r="H67" i="1" l="1"/>
  <c r="H68" i="1"/>
  <c r="H44" i="1"/>
  <c r="H45" i="1" s="1"/>
  <c r="H58" i="1"/>
  <c r="H54" i="1"/>
  <c r="H52" i="1"/>
  <c r="H51" i="1"/>
  <c r="H50" i="1"/>
  <c r="H4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H42" i="1" l="1"/>
  <c r="H69" i="1"/>
  <c r="H70" i="1" l="1"/>
</calcChain>
</file>

<file path=xl/sharedStrings.xml><?xml version="1.0" encoding="utf-8"?>
<sst xmlns="http://schemas.openxmlformats.org/spreadsheetml/2006/main" count="273" uniqueCount="160">
  <si>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</si>
  <si>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</si>
  <si>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</si>
  <si>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</si>
  <si>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</si>
  <si>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</si>
  <si>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</si>
  <si>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</si>
  <si>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</si>
  <si>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</si>
  <si>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</si>
  <si>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</si>
  <si>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</si>
  <si>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</si>
  <si>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Количество/объем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</si>
  <si>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</si>
  <si>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</si>
  <si>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</si>
  <si>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</si>
  <si>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Бумага для заметок - 76х76 мм</t>
  </si>
  <si>
    <t>Ручка шариковая – синий стержень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</si>
  <si>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</si>
  <si>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</si>
  <si>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</si>
  <si>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>бутыль</t>
  </si>
  <si>
    <t>штука</t>
  </si>
  <si>
    <t>пачка</t>
  </si>
  <si>
    <t xml:space="preserve">пп.12) п.3.1 ст.3 Правил </t>
  </si>
  <si>
    <t>Услуги доступа к интернет-ресурсу - Бухгалтерский портал Учёт.kz - тариф ПРОФ</t>
  </si>
  <si>
    <t>услуга</t>
  </si>
  <si>
    <t>Запрос ценовых предложений</t>
  </si>
  <si>
    <t>Проведение экспертного обследования и профилактических испытаний электроустановок</t>
  </si>
  <si>
    <t>Услуги сотовой связи</t>
  </si>
  <si>
    <t>пп. 22) п.3.1. ст.3 Правил</t>
  </si>
  <si>
    <t>Приобретение услуг предоставления сотовой связи на 12 месяцев у оператора сотовой связи</t>
  </si>
  <si>
    <t>пп. 21) п.3.1. ст.3 Правил</t>
  </si>
  <si>
    <t>Жилищно-эксплуатационные услуги по жилому комплексу  «Кулагер», ул.Е10 дом 2</t>
  </si>
  <si>
    <t xml:space="preserve">Жилищно-эксплуатационные услуги по жилому комплексу  «Кулагер», ул.Е10 дом 2 - 7 квартир </t>
  </si>
  <si>
    <t>Жилищно-эксплуатационные услуги по жилому комплексу  «Кулагер», ул.Е10 дом 4</t>
  </si>
  <si>
    <t xml:space="preserve">Жилищно-эксплуатационные услуги по жилому комплексу  «Кулагер», ул.Е10 дом 4 - 8 квартир </t>
  </si>
  <si>
    <t>Электроэнергия</t>
  </si>
  <si>
    <t>Пп. 21) пункта 3.1. статьи 3 Правил</t>
  </si>
  <si>
    <t xml:space="preserve">Услуги по  вывозу твердо-бытовых отходов </t>
  </si>
  <si>
    <t xml:space="preserve">Пп. 21) пункта 3.1. статьи 3 Правил* </t>
  </si>
  <si>
    <t>кв</t>
  </si>
  <si>
    <t>пм</t>
  </si>
  <si>
    <t>Зеркало</t>
  </si>
  <si>
    <t xml:space="preserve">Навесное.  Без рамки.
Ширина, см 80
Глубина, см 2
Высота, см 130
Материал Стекло. </t>
  </si>
  <si>
    <t>Чайник</t>
  </si>
  <si>
    <t>Объем 1,6 л. 
Мощность - 2200 Вт, 
Скрытый нагревательный элемент. Тип нагревательного элемента: дисковый
Материал корпуса: металл. Цвет: серебристый. Индикатор уровня воды</t>
  </si>
  <si>
    <t>Столовые приборы</t>
  </si>
  <si>
    <t xml:space="preserve">
Набор из 6 вилок, 6 ножей, 6 ложек и 6 чайных ложек.
Материал изготовления - нержавеющая сталь. 
</t>
  </si>
  <si>
    <t>набор</t>
  </si>
  <si>
    <t>Стаканы</t>
  </si>
  <si>
    <t>Характеристики:
Материал: стекло
Oбъем: ~310 мл
Высота: 135 мм
Верхний диаметр: 63 мм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</si>
  <si>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</si>
  <si>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</si>
  <si>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 xml:space="preserve">Папка - планшет </t>
  </si>
  <si>
    <t xml:space="preserve">Формат А 4 
Папка-планшет с верхним прижимом KUVERT, плотн. картон/PVC, черный 
</t>
  </si>
  <si>
    <t>Бумага для заметок - 51х76 мм</t>
  </si>
  <si>
    <t xml:space="preserve">С клеевым краем, размер 51х76 мм, 100 листов,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</si>
  <si>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</si>
  <si>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</si>
  <si>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 xml:space="preserve">С клеевым краем, размер 76х76 мм, 100 листов, цвета разноцветные пастельные. 
</t>
  </si>
  <si>
    <t>Дырокол - 30л</t>
  </si>
  <si>
    <t xml:space="preserve">Дырокол средний, металлический корпус, на 30 л., с линейкой и  антискользящим покрытием, с фиксатором закрытого положения. 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</si>
  <si>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</si>
  <si>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</si>
  <si>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</si>
  <si>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</si>
  <si>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</si>
  <si>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</si>
  <si>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</si>
  <si>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</si>
  <si>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</si>
  <si>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</si>
  <si>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</si>
  <si>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Карандаш</t>
  </si>
  <si>
    <t xml:space="preserve">Карандаши в наборе 12 шт.
Твердость 5B-5H в металлической упаковке
</t>
  </si>
  <si>
    <t>упаковка</t>
  </si>
  <si>
    <t>Клейкая лента (скотч) 48мм</t>
  </si>
  <si>
    <t>Упаковочная, размер 48 мм*100 м, прозрачная.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</si>
  <si>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</si>
  <si>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</si>
  <si>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Корректирующая жидкость с губкой</t>
  </si>
  <si>
    <t xml:space="preserve">Корректор </t>
  </si>
  <si>
    <t xml:space="preserve">Корректирующая лента белого цвета 5мм х 12м  в блистере с европодвесом
</t>
  </si>
  <si>
    <t>Линейка классическая</t>
  </si>
  <si>
    <t>Длина: 40 см. Материал: полупрозрачный пластик. Цвет: прозрачный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</si>
  <si>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</si>
  <si>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</si>
  <si>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</si>
  <si>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Пластмассовый корпус. Клинообразный пишущий узел. Толщина линии: 4.0 мм. В наборе 4 текстовыделителя. Цена за пачку</t>
  </si>
  <si>
    <t>Папка скоросшиватель картонная</t>
  </si>
  <si>
    <t xml:space="preserve"> Папка-скоросшиватель картонная, А4 формат. Изготовлена из качественного плотного мелованного картона плотностью 300гр/м2.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</si>
  <si>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</si>
  <si>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
</t>
  </si>
  <si>
    <t xml:space="preserve">Ручка шариковая, синий стержень, толщина стержня - 0,7 мм.
В упаковке 10 шт.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</si>
  <si>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</si>
  <si>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</si>
  <si>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</si>
  <si>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</si>
  <si>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Скрепки – 31 мм</t>
  </si>
  <si>
    <t xml:space="preserve">Скрепки металлические 31 мм гофрированные никелированные 100 шт./в картонной коробке. 
Длина: 31 мм. Материал: никелированное покрытие. Цвет: серебристый
Профиль: треугольный край. 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</si>
  <si>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</si>
  <si>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</si>
  <si>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Файл</t>
  </si>
  <si>
    <t xml:space="preserve">Папка-файл под формат А-4, с универсальной перфорацией. Прозрачный пластик, плотность не менее 80мкр, 100 шт/уп.
</t>
  </si>
  <si>
    <t>Аудиторские услуги  по аудиту финансовой отчетности  за 2017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</si>
  <si>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</si>
  <si>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Почтовые и курьерские услуги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</si>
  <si>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</si>
  <si>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 xml:space="preserve">Услуги доступа к интернет-ресурсу Учёт.kz </t>
  </si>
  <si>
    <t>Услуги доступа к интернет-ресурсу Договор 24</t>
  </si>
  <si>
    <t>Услуги доступа к интернет-ресурсу -Договор 24 - Пакет юридических услуг "Бизнес"</t>
  </si>
  <si>
    <t>Подписка на периодические издания</t>
  </si>
  <si>
    <t>Подписка на периодические издания "Кадры, труд, управление в организациях</t>
  </si>
  <si>
    <t>Проведение экспертного обследования и профилактических испытаний электроустановок в квартирах принятых от застройщика</t>
  </si>
  <si>
    <t>Жилищно-эксплуатационные услуги по жилому комплексу  «Хайвил Астана» блок G, Е1</t>
  </si>
  <si>
    <t>Эксплуатационные услуги по жилому комплексу  «Хайвил Астана» блок G, Е1</t>
  </si>
  <si>
    <t>Жилищно-эксплуатационные услуги по жилому комплексу  «Хайвил Астана» блок G, Е1  - 11 квартиры</t>
  </si>
  <si>
    <t>Эксплуатационные услуги по жилому комплексу  «Хайвил Астана» блок G, Е1 - 16 парковочных мест</t>
  </si>
  <si>
    <t>Вывоз твердо-бытовых отходов со следующих объектов: жилой комплекс  «Кулагер» (ул.Е10 дома 2 и 4)</t>
  </si>
  <si>
    <t>Поставка электроэнергии в квартиры, находящиеся в  жилых комплексах  «Хайвил Астана», «Кулагер» (ул.Е10 дома 2 и 4), "Хайвил Парк 1"</t>
  </si>
  <si>
    <t>Жилищно-эксплуатационные услуги по жилому комплексу  «Хайвил Парк 1» блок А</t>
  </si>
  <si>
    <t>Жилищно-эксплуатационные услуги по жилому комплексу  «Хайвил Парк 1» блок С</t>
  </si>
  <si>
    <t>Жилищно-эксплуатационные услуги по жилому комплексу  «Хайвил Парк 1» блок А  - 30 квартир</t>
  </si>
  <si>
    <t>Жилищно-эксплуатационные услуги по жилому комплексу  «Хайвил Парк 1» блок С  - 82 квартир</t>
  </si>
  <si>
    <t>Эксплуатационные услуги по жилому комплексу  Хайвил Парк 1» блок А</t>
  </si>
  <si>
    <t>Эксплуатационные услуги по жилому комплексу  «Хайвил Парк 1» блок А  - 30 парковочных мест</t>
  </si>
  <si>
    <t>Эксплуатационные услуги по жилому комплексу  Хайвил Парк 1» блок С</t>
  </si>
  <si>
    <t>Эксплуатационные услуги по жилому комплексу  Хайвил Парк 1» блок В</t>
  </si>
  <si>
    <t>Жилищно-эксплуатационные услуги по жилому комплексу  «Хайвил Парк 1» блок В</t>
  </si>
  <si>
    <t>Жилищно-эксплуатационные услуги по жилому комплексу  «Хайвил Парк 1» блок В  - 68 квартир</t>
  </si>
  <si>
    <t>Эксплуатационные услуги по жилому комплексу  «Хайвил Парк 1» блок В  - 68 парковочных мест</t>
  </si>
  <si>
    <t>Эксплуатационные услуги по жилому комплексу  «Хайвил Парк 1» блок С  - 82 парковочных мест</t>
  </si>
  <si>
    <t>Услуги по изготовлению визиток</t>
  </si>
  <si>
    <t xml:space="preserve">пп.9) п.3.1 ст.3 Правил </t>
  </si>
  <si>
    <t xml:space="preserve">Реестр планируемых закупок товаров, работ, услуг на 2017 год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</si>
  <si>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</si>
  <si>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</si>
  <si>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Всего </t>
  </si>
  <si>
    <t>Работы по оформлению торгового помещения</t>
  </si>
  <si>
    <t xml:space="preserve">пп.6) п.3.1 ст.3 Правил </t>
  </si>
  <si>
    <t xml:space="preserve">работа </t>
  </si>
  <si>
    <t>Демонтаж полок стеллажей. Монтаж и ремонт алюминиевых реек на стеллажах. Установка полок с перекрытием задних стенок и верхних глухих перегородок. Демонтаж полок и монтаж вешалок, монтаж полок вертикальных стояков и фасадов в библиотеке. Установка подсветки по всему периметру торгового помещения.Установка промежуточной двери и зеркал. Изготовление и монтаж витринных стеллажей и другие сопутствующие работы.</t>
  </si>
  <si>
    <t>Услуги по аренде противокражного оборудования</t>
  </si>
  <si>
    <t xml:space="preserve">комплект </t>
  </si>
  <si>
    <t>Услуги по оценке движимого и/или недвижимого имущества</t>
  </si>
  <si>
    <t>Услуги по определению возможной рыночной или иной стоимости  движимого и/или недвижимого имущества</t>
  </si>
  <si>
    <t xml:space="preserve">Услуги по аренде противокражного оборудования (противокражная система, деактиватор , ключ-съемник для датчиков , бирки твердые, монтаж и пуско-наладка и другие сопутствующие услуги) для магазина. Гарантия и обеспечение запасными частями на весь срок аренды. Сервисная поддержка 5/7. </t>
  </si>
  <si>
    <t xml:space="preserve">Оборудование для автоматизации магазина </t>
  </si>
  <si>
    <t>Оборудование для автоматизации магазина  в комплекте состоящее из: Сканер штрихкода ручной с подставкой (USB) (с подключением и настройкой), Принтер чеков  (с подключением и настройкой), Денежный ящик, Принтер этикеток  термотрансферный (с подключением и настройкой), Чековая лента 80 мм*80 м (10 шт.), Этикет-лента 58*40 (1000 шт. в рулоне, 8 рулонов)</t>
  </si>
  <si>
    <t>Бумага</t>
  </si>
  <si>
    <t>Бумага белая, формат А4 плотность не менее 80г/м2, 21х29,5 см</t>
  </si>
  <si>
    <t>Юрист корпоративного фонда «Фонд социального развития»                                                            Махамбетова К.С.</t>
  </si>
  <si>
    <t>Экономист                                                                                                                                         Айтымов А.А.</t>
  </si>
  <si>
    <t>Исполнительный директор                                                                                                                Мукаев Н.Ш.</t>
  </si>
  <si>
    <t>Управляющий директор                                                                                                                    Шарипов Р.С.</t>
  </si>
  <si>
    <t xml:space="preserve">Утверждаю 
Заместитель Председателя Правления корпоративного 
фонда "Фонд социального развития"                             
Нюсупов С.Н. _________________                                      
"__" ноября 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</si>
</sst>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1" fillId="0" borderId="0"/>
  </cellStyleXfs>
  <cellXfs count="7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2" fillId="0" borderId="0" xfId="0" applyFont="1"/>
    <xf numFmtId="0" fontId="7" fillId="0" borderId="0" xfId="0" applyFont="1"/>
    <xf numFmtId="43" fontId="8" fillId="0" borderId="0" xfId="0" applyNumberFormat="1" applyFont="1"/>
    <xf numFmtId="0" fontId="8" fillId="0" borderId="0" xfId="0" applyFont="1"/>
    <xf numFmtId="0" fontId="0" fillId="2" borderId="0" xfId="0" applyFill="1"/>
    <xf numFmtId="0" fontId="10" fillId="0" borderId="0" xfId="0" applyFont="1" applyFill="1"/>
    <xf numFmtId="0" fontId="5" fillId="0" borderId="0" xfId="0" applyFont="1" applyAlignment="1">
      <alignment vertical="top" wrapText="1"/>
    </xf>
    <xf numFmtId="164" fontId="2" fillId="0" borderId="0" xfId="0" applyNumberFormat="1" applyFont="1"/>
    <xf numFmtId="2" fontId="0" fillId="0" borderId="0" xfId="1" applyNumberFormat="1" applyFont="1"/>
    <xf numFmtId="2" fontId="0" fillId="0" borderId="0" xfId="1" applyNumberFormat="1" applyFont="1" applyAlignment="1">
      <alignment horizontal="right"/>
    </xf>
    <xf numFmtId="164" fontId="0" fillId="0" borderId="0" xfId="0" applyNumberFormat="1"/>
    <xf numFmtId="43" fontId="5" fillId="0" borderId="0" xfId="1" applyFont="1" applyAlignment="1">
      <alignment vertical="top" wrapText="1"/>
    </xf>
    <xf numFmtId="43" fontId="6" fillId="0" borderId="0" xfId="1" applyFont="1" applyAlignment="1">
      <alignment wrapText="1"/>
    </xf>
    <xf numFmtId="43" fontId="0" fillId="0" borderId="0" xfId="0" applyNumberFormat="1"/>
    <xf numFmtId="0" fontId="0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5" fillId="0" borderId="1" xfId="2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top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3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43" fontId="14" fillId="0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left" vertical="top" wrapText="1"/>
    </xf>
    <xf numFmtId="43" fontId="13" fillId="2" borderId="1" xfId="1" applyFont="1" applyFill="1" applyBorder="1" applyAlignment="1">
      <alignment horizontal="center" vertical="center" wrapText="1"/>
    </xf>
    <xf numFmtId="0" fontId="0" fillId="2" borderId="0" xfId="0" applyFont="1" applyFill="1"/>
    <xf numFmtId="43" fontId="13" fillId="0" borderId="0" xfId="1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2" fontId="14" fillId="0" borderId="0" xfId="4" applyNumberFormat="1" applyFont="1" applyAlignment="1">
      <alignment wrapText="1"/>
    </xf>
    <xf numFmtId="0" fontId="13" fillId="0" borderId="0" xfId="0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4" fillId="0" borderId="0" xfId="4" applyNumberFormat="1" applyFont="1" applyAlignment="1">
      <alignment horizontal="left" vertical="top" wrapText="1"/>
    </xf>
    <xf numFmtId="2" fontId="14" fillId="0" borderId="0" xfId="4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43" fontId="13" fillId="0" borderId="1" xfId="1" applyFont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top" wrapText="1"/>
    </xf>
    <xf numFmtId="43" fontId="14" fillId="0" borderId="1" xfId="1" applyFont="1" applyFill="1" applyBorder="1" applyAlignment="1">
      <alignment vertical="center" wrapText="1"/>
    </xf>
    <xf numFmtId="2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43" fontId="13" fillId="0" borderId="0" xfId="1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1" fontId="14" fillId="0" borderId="0" xfId="4" applyNumberFormat="1" applyFont="1" applyAlignment="1">
      <alignment horizontal="left" vertical="top" wrapText="1"/>
    </xf>
    <xf numFmtId="0" fontId="13" fillId="0" borderId="5" xfId="0" applyFont="1" applyBorder="1" applyAlignment="1">
      <alignment horizontal="center" wrapText="1"/>
    </xf>
  </cellXfs>
  <cellStyles count="5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Normal="100" zoomScaleSheetLayoutView="85" workbookViewId="0">
      <selection activeCell="D80" sqref="D80"/>
    </sheetView>
  </sheetViews>
  <sheetFormatPr defaultRowHeight="15" x14ac:dyDescent="0.25"/>
  <cols>
    <col min="1" max="1" width="3.42578125" customWidth="1"/>
    <col min="2" max="2" width="18.28515625" customWidth="1"/>
    <col min="3" max="3" width="17.5703125" customWidth="1"/>
    <col min="4" max="4" width="45.5703125" customWidth="1"/>
    <col min="5" max="5" width="6.85546875" customWidth="1"/>
    <col min="6" max="6" width="8.140625" customWidth="1"/>
    <col min="7" max="7" width="16.28515625" customWidth="1"/>
    <col min="8" max="8" width="18.140625" customWidth="1"/>
    <col min="10" max="10" width="26" customWidth="1"/>
    <col min="11" max="11" width="23.140625" customWidth="1"/>
    <col min="13" max="13" width="25.28515625" customWidth="1"/>
  </cols>
  <sheetData>
    <row r="1" spans="1:9" ht="78.75" customHeight="1" x14ac:dyDescent="0.25">
      <c r="A1" s="58" t="s">
        <v>159</v>
      </c>
      <c r="B1" s="58"/>
      <c r="C1" s="58"/>
      <c r="D1" s="58"/>
      <c r="E1" s="58"/>
      <c r="F1" s="58"/>
      <c r="G1" s="58"/>
      <c r="H1" s="58"/>
      <c r="I1" s="17"/>
    </row>
    <row r="2" spans="1:9" ht="21.75" customHeight="1" x14ac:dyDescent="0.25">
      <c r="A2" s="59" t="s">
        <v>138</v>
      </c>
      <c r="B2" s="59"/>
      <c r="C2" s="59"/>
      <c r="D2" s="59"/>
      <c r="E2" s="59"/>
      <c r="F2" s="59"/>
      <c r="G2" s="59"/>
      <c r="H2" s="59"/>
      <c r="I2" s="17"/>
    </row>
    <row r="3" spans="1:9" ht="12.75" customHeight="1" x14ac:dyDescent="0.25">
      <c r="A3" s="64" t="s">
        <v>0</v>
      </c>
      <c r="B3" s="65"/>
      <c r="C3" s="65"/>
      <c r="D3" s="76" t="s">
        <v>13</v>
      </c>
      <c r="E3" s="76"/>
      <c r="F3" s="65"/>
      <c r="G3" s="65"/>
      <c r="H3" s="65"/>
      <c r="I3" s="17"/>
    </row>
    <row r="4" spans="1:9" x14ac:dyDescent="0.25">
      <c r="A4" s="60" t="s">
        <v>16</v>
      </c>
      <c r="B4" s="61" t="s">
        <v>1</v>
      </c>
      <c r="C4" s="60" t="s">
        <v>15</v>
      </c>
      <c r="D4" s="60" t="s">
        <v>2</v>
      </c>
      <c r="E4" s="60" t="s">
        <v>14</v>
      </c>
      <c r="F4" s="60" t="s">
        <v>3</v>
      </c>
      <c r="G4" s="60" t="s">
        <v>4</v>
      </c>
      <c r="H4" s="60" t="s">
        <v>5</v>
      </c>
      <c r="I4" s="17"/>
    </row>
    <row r="5" spans="1:9" ht="55.5" customHeight="1" x14ac:dyDescent="0.25">
      <c r="A5" s="60"/>
      <c r="B5" s="61"/>
      <c r="C5" s="60"/>
      <c r="D5" s="60"/>
      <c r="E5" s="60"/>
      <c r="F5" s="60"/>
      <c r="G5" s="60"/>
      <c r="H5" s="60"/>
      <c r="I5" s="17"/>
    </row>
    <row r="6" spans="1:9" x14ac:dyDescent="0.2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7"/>
    </row>
    <row r="7" spans="1:9" s="3" customFormat="1" x14ac:dyDescent="0.25">
      <c r="A7" s="54" t="s">
        <v>17</v>
      </c>
      <c r="B7" s="54"/>
      <c r="C7" s="54"/>
      <c r="D7" s="54"/>
      <c r="E7" s="54"/>
      <c r="F7" s="54"/>
      <c r="G7" s="54"/>
      <c r="H7" s="54"/>
    </row>
    <row r="8" spans="1:9" s="3" customFormat="1" ht="120" x14ac:dyDescent="0.25">
      <c r="A8" s="19">
        <v>1</v>
      </c>
      <c r="B8" s="20" t="s">
        <v>18</v>
      </c>
      <c r="C8" s="21" t="s">
        <v>21</v>
      </c>
      <c r="D8" s="22" t="s">
        <v>22</v>
      </c>
      <c r="E8" s="23">
        <v>120</v>
      </c>
      <c r="F8" s="20" t="s">
        <v>24</v>
      </c>
      <c r="G8" s="45">
        <v>535.71</v>
      </c>
      <c r="H8" s="24">
        <f>E8*G8</f>
        <v>64285.200000000004</v>
      </c>
    </row>
    <row r="9" spans="1:9" s="3" customFormat="1" ht="75" x14ac:dyDescent="0.25">
      <c r="A9" s="19">
        <v>2</v>
      </c>
      <c r="B9" s="20" t="s">
        <v>46</v>
      </c>
      <c r="C9" s="21" t="s">
        <v>21</v>
      </c>
      <c r="D9" s="22" t="s">
        <v>47</v>
      </c>
      <c r="E9" s="23">
        <v>2</v>
      </c>
      <c r="F9" s="20" t="s">
        <v>25</v>
      </c>
      <c r="G9" s="45">
        <v>12946.43</v>
      </c>
      <c r="H9" s="24">
        <f t="shared" ref="H9:H39" si="0">E9*G9</f>
        <v>25892.86</v>
      </c>
    </row>
    <row r="10" spans="1:9" s="3" customFormat="1" ht="90" x14ac:dyDescent="0.25">
      <c r="A10" s="19">
        <v>3</v>
      </c>
      <c r="B10" s="20" t="s">
        <v>48</v>
      </c>
      <c r="C10" s="21" t="s">
        <v>21</v>
      </c>
      <c r="D10" s="22" t="s">
        <v>49</v>
      </c>
      <c r="E10" s="23">
        <v>2</v>
      </c>
      <c r="F10" s="20" t="s">
        <v>25</v>
      </c>
      <c r="G10" s="45">
        <v>4991.07</v>
      </c>
      <c r="H10" s="24">
        <f t="shared" si="0"/>
        <v>9982.14</v>
      </c>
    </row>
    <row r="11" spans="1:9" s="3" customFormat="1" ht="75" x14ac:dyDescent="0.25">
      <c r="A11" s="19">
        <v>4</v>
      </c>
      <c r="B11" s="20" t="s">
        <v>50</v>
      </c>
      <c r="C11" s="21" t="s">
        <v>21</v>
      </c>
      <c r="D11" s="22" t="s">
        <v>51</v>
      </c>
      <c r="E11" s="23">
        <v>1</v>
      </c>
      <c r="F11" s="20" t="s">
        <v>52</v>
      </c>
      <c r="G11" s="45">
        <v>6595.54</v>
      </c>
      <c r="H11" s="24">
        <f t="shared" si="0"/>
        <v>6595.54</v>
      </c>
    </row>
    <row r="12" spans="1:9" s="3" customFormat="1" ht="75" x14ac:dyDescent="0.25">
      <c r="A12" s="19">
        <v>5</v>
      </c>
      <c r="B12" s="20" t="s">
        <v>53</v>
      </c>
      <c r="C12" s="21" t="s">
        <v>21</v>
      </c>
      <c r="D12" s="25" t="s">
        <v>54</v>
      </c>
      <c r="E12" s="23">
        <v>2</v>
      </c>
      <c r="F12" s="20" t="s">
        <v>52</v>
      </c>
      <c r="G12" s="45">
        <v>2491.0700000000002</v>
      </c>
      <c r="H12" s="24">
        <f t="shared" si="0"/>
        <v>4982.1400000000003</v>
      </c>
    </row>
    <row r="13" spans="1:9" s="3" customFormat="1" ht="120" x14ac:dyDescent="0.25">
      <c r="A13" s="19">
        <v>6</v>
      </c>
      <c r="B13" s="26" t="s">
        <v>55</v>
      </c>
      <c r="C13" s="21" t="s">
        <v>21</v>
      </c>
      <c r="D13" s="22" t="s">
        <v>56</v>
      </c>
      <c r="E13" s="27">
        <v>2</v>
      </c>
      <c r="F13" s="26" t="s">
        <v>25</v>
      </c>
      <c r="G13" s="45">
        <v>8928.57</v>
      </c>
      <c r="H13" s="24">
        <f t="shared" si="0"/>
        <v>17857.14</v>
      </c>
    </row>
    <row r="14" spans="1:9" s="3" customFormat="1" ht="60" x14ac:dyDescent="0.25">
      <c r="A14" s="19">
        <v>7</v>
      </c>
      <c r="B14" s="28" t="s">
        <v>57</v>
      </c>
      <c r="C14" s="21" t="s">
        <v>21</v>
      </c>
      <c r="D14" s="29" t="s">
        <v>58</v>
      </c>
      <c r="E14" s="30">
        <v>5</v>
      </c>
      <c r="F14" s="20" t="s">
        <v>25</v>
      </c>
      <c r="G14" s="45">
        <v>446.43</v>
      </c>
      <c r="H14" s="24">
        <f t="shared" si="0"/>
        <v>2232.15</v>
      </c>
    </row>
    <row r="15" spans="1:9" s="3" customFormat="1" ht="45" x14ac:dyDescent="0.25">
      <c r="A15" s="19">
        <v>8</v>
      </c>
      <c r="B15" s="31" t="s">
        <v>59</v>
      </c>
      <c r="C15" s="21" t="s">
        <v>21</v>
      </c>
      <c r="D15" s="22" t="s">
        <v>60</v>
      </c>
      <c r="E15" s="30">
        <v>10</v>
      </c>
      <c r="F15" s="31" t="s">
        <v>26</v>
      </c>
      <c r="G15" s="45">
        <v>267.86</v>
      </c>
      <c r="H15" s="24">
        <f t="shared" si="0"/>
        <v>2678.6000000000004</v>
      </c>
    </row>
    <row r="16" spans="1:9" s="3" customFormat="1" ht="45" x14ac:dyDescent="0.25">
      <c r="A16" s="19">
        <v>9</v>
      </c>
      <c r="B16" s="31" t="s">
        <v>61</v>
      </c>
      <c r="C16" s="21" t="s">
        <v>21</v>
      </c>
      <c r="D16" s="22" t="s">
        <v>62</v>
      </c>
      <c r="E16" s="30">
        <v>10</v>
      </c>
      <c r="F16" s="31" t="s">
        <v>26</v>
      </c>
      <c r="G16" s="45">
        <v>223.21</v>
      </c>
      <c r="H16" s="24">
        <f t="shared" si="0"/>
        <v>2232.1</v>
      </c>
    </row>
    <row r="17" spans="1:8" s="3" customFormat="1" ht="45" x14ac:dyDescent="0.25">
      <c r="A17" s="19">
        <v>10</v>
      </c>
      <c r="B17" s="31" t="s">
        <v>19</v>
      </c>
      <c r="C17" s="21" t="s">
        <v>21</v>
      </c>
      <c r="D17" s="22" t="s">
        <v>63</v>
      </c>
      <c r="E17" s="30">
        <v>10</v>
      </c>
      <c r="F17" s="31" t="s">
        <v>26</v>
      </c>
      <c r="G17" s="45">
        <v>312.5</v>
      </c>
      <c r="H17" s="24">
        <f t="shared" si="0"/>
        <v>3125</v>
      </c>
    </row>
    <row r="18" spans="1:8" s="3" customFormat="1" ht="60" x14ac:dyDescent="0.25">
      <c r="A18" s="19">
        <v>11</v>
      </c>
      <c r="B18" s="31" t="s">
        <v>64</v>
      </c>
      <c r="C18" s="21" t="s">
        <v>21</v>
      </c>
      <c r="D18" s="22" t="s">
        <v>65</v>
      </c>
      <c r="E18" s="30">
        <v>3</v>
      </c>
      <c r="F18" s="31" t="s">
        <v>25</v>
      </c>
      <c r="G18" s="45">
        <v>1785.71</v>
      </c>
      <c r="H18" s="24">
        <f t="shared" si="0"/>
        <v>5357.13</v>
      </c>
    </row>
    <row r="19" spans="1:8" s="3" customFormat="1" ht="60" x14ac:dyDescent="0.25">
      <c r="A19" s="19">
        <v>12</v>
      </c>
      <c r="B19" s="31" t="s">
        <v>66</v>
      </c>
      <c r="C19" s="21" t="s">
        <v>21</v>
      </c>
      <c r="D19" s="22" t="s">
        <v>67</v>
      </c>
      <c r="E19" s="30">
        <v>5</v>
      </c>
      <c r="F19" s="31" t="s">
        <v>68</v>
      </c>
      <c r="G19" s="45">
        <v>223.21</v>
      </c>
      <c r="H19" s="24">
        <f t="shared" si="0"/>
        <v>1116.05</v>
      </c>
    </row>
    <row r="20" spans="1:8" s="3" customFormat="1" ht="60" x14ac:dyDescent="0.25">
      <c r="A20" s="19">
        <v>13</v>
      </c>
      <c r="B20" s="31" t="s">
        <v>69</v>
      </c>
      <c r="C20" s="21" t="s">
        <v>21</v>
      </c>
      <c r="D20" s="22" t="s">
        <v>70</v>
      </c>
      <c r="E20" s="30">
        <v>5</v>
      </c>
      <c r="F20" s="31" t="s">
        <v>68</v>
      </c>
      <c r="G20" s="45">
        <v>267.86</v>
      </c>
      <c r="H20" s="24">
        <f t="shared" si="0"/>
        <v>1339.3000000000002</v>
      </c>
    </row>
    <row r="21" spans="1:8" s="3" customFormat="1" ht="60" x14ac:dyDescent="0.25">
      <c r="A21" s="19">
        <v>14</v>
      </c>
      <c r="B21" s="31" t="s">
        <v>71</v>
      </c>
      <c r="C21" s="21" t="s">
        <v>21</v>
      </c>
      <c r="D21" s="22" t="s">
        <v>72</v>
      </c>
      <c r="E21" s="30">
        <v>5</v>
      </c>
      <c r="F21" s="31" t="s">
        <v>68</v>
      </c>
      <c r="G21" s="45">
        <v>446.43</v>
      </c>
      <c r="H21" s="24">
        <f t="shared" si="0"/>
        <v>2232.15</v>
      </c>
    </row>
    <row r="22" spans="1:8" s="3" customFormat="1" ht="60" x14ac:dyDescent="0.25">
      <c r="A22" s="19">
        <v>15</v>
      </c>
      <c r="B22" s="31" t="s">
        <v>73</v>
      </c>
      <c r="C22" s="21" t="s">
        <v>21</v>
      </c>
      <c r="D22" s="22" t="s">
        <v>74</v>
      </c>
      <c r="E22" s="30">
        <v>5</v>
      </c>
      <c r="F22" s="31" t="s">
        <v>68</v>
      </c>
      <c r="G22" s="45">
        <v>491.07</v>
      </c>
      <c r="H22" s="24">
        <f t="shared" si="0"/>
        <v>2455.35</v>
      </c>
    </row>
    <row r="23" spans="1:8" s="3" customFormat="1" ht="60" x14ac:dyDescent="0.25">
      <c r="A23" s="19">
        <v>16</v>
      </c>
      <c r="B23" s="31" t="s">
        <v>75</v>
      </c>
      <c r="C23" s="21" t="s">
        <v>21</v>
      </c>
      <c r="D23" s="22" t="s">
        <v>76</v>
      </c>
      <c r="E23" s="30">
        <v>5</v>
      </c>
      <c r="F23" s="31" t="s">
        <v>68</v>
      </c>
      <c r="G23" s="45">
        <v>669.64</v>
      </c>
      <c r="H23" s="24">
        <f t="shared" si="0"/>
        <v>3348.2</v>
      </c>
    </row>
    <row r="24" spans="1:8" s="3" customFormat="1" ht="45" x14ac:dyDescent="0.25">
      <c r="A24" s="19">
        <v>17</v>
      </c>
      <c r="B24" s="31" t="s">
        <v>77</v>
      </c>
      <c r="C24" s="21" t="s">
        <v>21</v>
      </c>
      <c r="D24" s="22" t="s">
        <v>78</v>
      </c>
      <c r="E24" s="30">
        <v>2</v>
      </c>
      <c r="F24" s="31" t="s">
        <v>79</v>
      </c>
      <c r="G24" s="66">
        <v>2232.14</v>
      </c>
      <c r="H24" s="24">
        <f t="shared" si="0"/>
        <v>4464.28</v>
      </c>
    </row>
    <row r="25" spans="1:8" s="3" customFormat="1" ht="45" x14ac:dyDescent="0.25">
      <c r="A25" s="19">
        <v>18</v>
      </c>
      <c r="B25" s="31" t="s">
        <v>80</v>
      </c>
      <c r="C25" s="21" t="s">
        <v>21</v>
      </c>
      <c r="D25" s="22" t="s">
        <v>81</v>
      </c>
      <c r="E25" s="30">
        <v>10</v>
      </c>
      <c r="F25" s="31" t="s">
        <v>25</v>
      </c>
      <c r="G25" s="66">
        <v>446.43</v>
      </c>
      <c r="H25" s="24">
        <f t="shared" si="0"/>
        <v>4464.3</v>
      </c>
    </row>
    <row r="26" spans="1:8" s="3" customFormat="1" ht="60" x14ac:dyDescent="0.25">
      <c r="A26" s="19">
        <v>19</v>
      </c>
      <c r="B26" s="31" t="s">
        <v>82</v>
      </c>
      <c r="C26" s="21" t="s">
        <v>21</v>
      </c>
      <c r="D26" s="22" t="s">
        <v>83</v>
      </c>
      <c r="E26" s="30">
        <v>3</v>
      </c>
      <c r="F26" s="31" t="s">
        <v>25</v>
      </c>
      <c r="G26" s="66">
        <v>892.86</v>
      </c>
      <c r="H26" s="24">
        <f t="shared" si="0"/>
        <v>2678.58</v>
      </c>
    </row>
    <row r="27" spans="1:8" s="3" customFormat="1" ht="75" x14ac:dyDescent="0.25">
      <c r="A27" s="19">
        <v>20</v>
      </c>
      <c r="B27" s="31" t="s">
        <v>84</v>
      </c>
      <c r="C27" s="21" t="s">
        <v>21</v>
      </c>
      <c r="D27" s="22" t="s">
        <v>23</v>
      </c>
      <c r="E27" s="30">
        <v>8</v>
      </c>
      <c r="F27" s="31" t="s">
        <v>25</v>
      </c>
      <c r="G27" s="66">
        <v>178.57</v>
      </c>
      <c r="H27" s="24">
        <f t="shared" si="0"/>
        <v>1428.56</v>
      </c>
    </row>
    <row r="28" spans="1:8" s="3" customFormat="1" ht="45" x14ac:dyDescent="0.25">
      <c r="A28" s="19">
        <v>21</v>
      </c>
      <c r="B28" s="31" t="s">
        <v>85</v>
      </c>
      <c r="C28" s="21" t="s">
        <v>21</v>
      </c>
      <c r="D28" s="22" t="s">
        <v>86</v>
      </c>
      <c r="E28" s="30">
        <v>5</v>
      </c>
      <c r="F28" s="31" t="s">
        <v>25</v>
      </c>
      <c r="G28" s="66">
        <v>267.86</v>
      </c>
      <c r="H28" s="24">
        <f t="shared" si="0"/>
        <v>1339.3000000000002</v>
      </c>
    </row>
    <row r="29" spans="1:8" s="3" customFormat="1" ht="45" x14ac:dyDescent="0.25">
      <c r="A29" s="19">
        <v>22</v>
      </c>
      <c r="B29" s="31" t="s">
        <v>87</v>
      </c>
      <c r="C29" s="21" t="s">
        <v>21</v>
      </c>
      <c r="D29" s="22" t="s">
        <v>88</v>
      </c>
      <c r="E29" s="30">
        <v>2</v>
      </c>
      <c r="F29" s="31" t="s">
        <v>25</v>
      </c>
      <c r="G29" s="66">
        <v>223.21</v>
      </c>
      <c r="H29" s="24">
        <f t="shared" si="0"/>
        <v>446.42</v>
      </c>
    </row>
    <row r="30" spans="1:8" s="3" customFormat="1" ht="120" x14ac:dyDescent="0.25">
      <c r="A30" s="19">
        <v>23</v>
      </c>
      <c r="B30" s="31" t="s">
        <v>89</v>
      </c>
      <c r="C30" s="21" t="s">
        <v>21</v>
      </c>
      <c r="D30" s="22" t="s">
        <v>90</v>
      </c>
      <c r="E30" s="30">
        <v>9</v>
      </c>
      <c r="F30" s="31" t="s">
        <v>25</v>
      </c>
      <c r="G30" s="66">
        <v>1071.43</v>
      </c>
      <c r="H30" s="24">
        <f t="shared" si="0"/>
        <v>9642.8700000000008</v>
      </c>
    </row>
    <row r="31" spans="1:8" s="3" customFormat="1" ht="51" customHeight="1" x14ac:dyDescent="0.25">
      <c r="A31" s="19">
        <v>24</v>
      </c>
      <c r="B31" s="31" t="s">
        <v>91</v>
      </c>
      <c r="C31" s="21" t="s">
        <v>21</v>
      </c>
      <c r="D31" s="22" t="s">
        <v>92</v>
      </c>
      <c r="E31" s="30">
        <v>2</v>
      </c>
      <c r="F31" s="31" t="s">
        <v>26</v>
      </c>
      <c r="G31" s="66">
        <v>1071.43</v>
      </c>
      <c r="H31" s="24">
        <f t="shared" si="0"/>
        <v>2142.86</v>
      </c>
    </row>
    <row r="32" spans="1:8" s="3" customFormat="1" ht="45" x14ac:dyDescent="0.25">
      <c r="A32" s="19">
        <v>25</v>
      </c>
      <c r="B32" s="31" t="s">
        <v>153</v>
      </c>
      <c r="C32" s="21" t="s">
        <v>21</v>
      </c>
      <c r="D32" s="22" t="s">
        <v>154</v>
      </c>
      <c r="E32" s="30">
        <v>90</v>
      </c>
      <c r="F32" s="31" t="s">
        <v>26</v>
      </c>
      <c r="G32" s="66">
        <v>1327.38</v>
      </c>
      <c r="H32" s="24">
        <f t="shared" si="0"/>
        <v>119464.20000000001</v>
      </c>
    </row>
    <row r="33" spans="1:13" s="3" customFormat="1" ht="60" x14ac:dyDescent="0.25">
      <c r="A33" s="19">
        <v>26</v>
      </c>
      <c r="B33" s="31" t="s">
        <v>93</v>
      </c>
      <c r="C33" s="21" t="s">
        <v>21</v>
      </c>
      <c r="D33" s="22" t="s">
        <v>94</v>
      </c>
      <c r="E33" s="30">
        <v>40</v>
      </c>
      <c r="F33" s="31" t="s">
        <v>25</v>
      </c>
      <c r="G33" s="66">
        <v>62.5</v>
      </c>
      <c r="H33" s="24">
        <f t="shared" si="0"/>
        <v>2500</v>
      </c>
    </row>
    <row r="34" spans="1:13" s="3" customFormat="1" ht="90" x14ac:dyDescent="0.25">
      <c r="A34" s="19">
        <v>27</v>
      </c>
      <c r="B34" s="31" t="s">
        <v>95</v>
      </c>
      <c r="C34" s="21" t="s">
        <v>21</v>
      </c>
      <c r="D34" s="22" t="s">
        <v>96</v>
      </c>
      <c r="E34" s="30">
        <v>40</v>
      </c>
      <c r="F34" s="31" t="s">
        <v>25</v>
      </c>
      <c r="G34" s="66">
        <v>89.29</v>
      </c>
      <c r="H34" s="24">
        <f t="shared" si="0"/>
        <v>3571.6000000000004</v>
      </c>
    </row>
    <row r="35" spans="1:13" s="3" customFormat="1" ht="60" x14ac:dyDescent="0.25">
      <c r="A35" s="19">
        <v>28</v>
      </c>
      <c r="B35" s="31" t="s">
        <v>20</v>
      </c>
      <c r="C35" s="21" t="s">
        <v>21</v>
      </c>
      <c r="D35" s="22" t="s">
        <v>97</v>
      </c>
      <c r="E35" s="30">
        <v>9</v>
      </c>
      <c r="F35" s="31" t="s">
        <v>79</v>
      </c>
      <c r="G35" s="66">
        <v>1339.29</v>
      </c>
      <c r="H35" s="24">
        <f t="shared" si="0"/>
        <v>12053.61</v>
      </c>
    </row>
    <row r="36" spans="1:13" s="3" customFormat="1" ht="45" x14ac:dyDescent="0.25">
      <c r="A36" s="19">
        <v>29</v>
      </c>
      <c r="B36" s="31" t="s">
        <v>98</v>
      </c>
      <c r="C36" s="21" t="s">
        <v>21</v>
      </c>
      <c r="D36" s="22" t="s">
        <v>99</v>
      </c>
      <c r="E36" s="30">
        <v>10</v>
      </c>
      <c r="F36" s="31" t="s">
        <v>68</v>
      </c>
      <c r="G36" s="66">
        <v>53.57</v>
      </c>
      <c r="H36" s="24">
        <f t="shared" si="0"/>
        <v>535.70000000000005</v>
      </c>
    </row>
    <row r="37" spans="1:13" s="3" customFormat="1" ht="45" x14ac:dyDescent="0.25">
      <c r="A37" s="19">
        <v>30</v>
      </c>
      <c r="B37" s="31" t="s">
        <v>100</v>
      </c>
      <c r="C37" s="21" t="s">
        <v>21</v>
      </c>
      <c r="D37" s="22" t="s">
        <v>101</v>
      </c>
      <c r="E37" s="30">
        <v>10</v>
      </c>
      <c r="F37" s="31" t="s">
        <v>68</v>
      </c>
      <c r="G37" s="66">
        <v>89.29</v>
      </c>
      <c r="H37" s="24">
        <f t="shared" si="0"/>
        <v>892.90000000000009</v>
      </c>
      <c r="K37" s="12"/>
      <c r="L37" s="11"/>
      <c r="M37" s="11"/>
    </row>
    <row r="38" spans="1:13" s="3" customFormat="1" ht="75" x14ac:dyDescent="0.25">
      <c r="A38" s="19">
        <v>31</v>
      </c>
      <c r="B38" s="31" t="s">
        <v>102</v>
      </c>
      <c r="C38" s="21" t="s">
        <v>21</v>
      </c>
      <c r="D38" s="22" t="s">
        <v>103</v>
      </c>
      <c r="E38" s="30">
        <v>10</v>
      </c>
      <c r="F38" s="31" t="s">
        <v>68</v>
      </c>
      <c r="G38" s="66">
        <v>133.93</v>
      </c>
      <c r="H38" s="24">
        <f t="shared" si="0"/>
        <v>1339.3000000000002</v>
      </c>
      <c r="K38" s="12"/>
      <c r="L38" s="11"/>
      <c r="M38" s="11"/>
    </row>
    <row r="39" spans="1:13" s="3" customFormat="1" ht="75" x14ac:dyDescent="0.25">
      <c r="A39" s="19">
        <v>32</v>
      </c>
      <c r="B39" s="31" t="s">
        <v>104</v>
      </c>
      <c r="C39" s="21" t="s">
        <v>21</v>
      </c>
      <c r="D39" s="22" t="s">
        <v>105</v>
      </c>
      <c r="E39" s="30">
        <v>4</v>
      </c>
      <c r="F39" s="31" t="s">
        <v>25</v>
      </c>
      <c r="G39" s="66">
        <v>1339.29</v>
      </c>
      <c r="H39" s="24">
        <f t="shared" si="0"/>
        <v>5357.16</v>
      </c>
      <c r="K39" s="12"/>
      <c r="L39" s="11"/>
      <c r="M39" s="11"/>
    </row>
    <row r="40" spans="1:13" s="3" customFormat="1" ht="60" x14ac:dyDescent="0.25">
      <c r="A40" s="19">
        <v>33</v>
      </c>
      <c r="B40" s="31" t="s">
        <v>106</v>
      </c>
      <c r="C40" s="21" t="s">
        <v>21</v>
      </c>
      <c r="D40" s="22" t="s">
        <v>107</v>
      </c>
      <c r="E40" s="30">
        <v>6</v>
      </c>
      <c r="F40" s="31" t="s">
        <v>79</v>
      </c>
      <c r="G40" s="66">
        <v>1785.71</v>
      </c>
      <c r="H40" s="24">
        <v>10714.26</v>
      </c>
      <c r="K40" s="12"/>
      <c r="L40" s="11"/>
      <c r="M40" s="11"/>
    </row>
    <row r="41" spans="1:13" s="3" customFormat="1" ht="135" x14ac:dyDescent="0.25">
      <c r="A41" s="19">
        <v>34</v>
      </c>
      <c r="B41" s="31" t="s">
        <v>151</v>
      </c>
      <c r="C41" s="21" t="s">
        <v>143</v>
      </c>
      <c r="D41" s="22" t="s">
        <v>152</v>
      </c>
      <c r="E41" s="30">
        <v>1</v>
      </c>
      <c r="F41" s="31" t="s">
        <v>147</v>
      </c>
      <c r="G41" s="66">
        <v>266000</v>
      </c>
      <c r="H41" s="24">
        <v>266000</v>
      </c>
      <c r="K41" s="12"/>
      <c r="L41" s="11"/>
      <c r="M41" s="11"/>
    </row>
    <row r="42" spans="1:13" s="3" customFormat="1" x14ac:dyDescent="0.25">
      <c r="A42" s="54" t="s">
        <v>6</v>
      </c>
      <c r="B42" s="54"/>
      <c r="C42" s="32" t="s">
        <v>7</v>
      </c>
      <c r="D42" s="32" t="s">
        <v>7</v>
      </c>
      <c r="E42" s="32" t="s">
        <v>7</v>
      </c>
      <c r="F42" s="32"/>
      <c r="G42" s="32" t="s">
        <v>7</v>
      </c>
      <c r="H42" s="33">
        <f>SUM(H8:H41)</f>
        <v>604746.94999999995</v>
      </c>
      <c r="L42" s="11"/>
      <c r="M42" s="11"/>
    </row>
    <row r="43" spans="1:13" s="3" customFormat="1" x14ac:dyDescent="0.25">
      <c r="A43" s="55" t="s">
        <v>8</v>
      </c>
      <c r="B43" s="56"/>
      <c r="C43" s="56"/>
      <c r="D43" s="56"/>
      <c r="E43" s="56"/>
      <c r="F43" s="56"/>
      <c r="G43" s="56"/>
      <c r="H43" s="57"/>
    </row>
    <row r="44" spans="1:13" ht="150" x14ac:dyDescent="0.25">
      <c r="A44" s="34">
        <v>1</v>
      </c>
      <c r="B44" s="34" t="s">
        <v>142</v>
      </c>
      <c r="C44" s="34" t="s">
        <v>143</v>
      </c>
      <c r="D44" s="34" t="s">
        <v>145</v>
      </c>
      <c r="E44" s="18">
        <v>1</v>
      </c>
      <c r="F44" s="18" t="s">
        <v>144</v>
      </c>
      <c r="G44" s="35">
        <v>2850000</v>
      </c>
      <c r="H44" s="36">
        <f>E44*G44</f>
        <v>2850000</v>
      </c>
      <c r="I44" s="17"/>
    </row>
    <row r="45" spans="1:13" s="3" customFormat="1" x14ac:dyDescent="0.25">
      <c r="A45" s="54" t="s">
        <v>9</v>
      </c>
      <c r="B45" s="54"/>
      <c r="C45" s="32" t="s">
        <v>7</v>
      </c>
      <c r="D45" s="32" t="s">
        <v>7</v>
      </c>
      <c r="E45" s="32" t="s">
        <v>7</v>
      </c>
      <c r="F45" s="32"/>
      <c r="G45" s="32" t="s">
        <v>7</v>
      </c>
      <c r="H45" s="37">
        <f>H44</f>
        <v>2850000</v>
      </c>
      <c r="J45"/>
      <c r="K45"/>
    </row>
    <row r="46" spans="1:13" s="3" customFormat="1" x14ac:dyDescent="0.25">
      <c r="A46" s="55" t="s">
        <v>12</v>
      </c>
      <c r="B46" s="56" t="s">
        <v>10</v>
      </c>
      <c r="C46" s="56"/>
      <c r="D46" s="56"/>
      <c r="E46" s="56"/>
      <c r="F46" s="56"/>
      <c r="G46" s="56" t="s">
        <v>7</v>
      </c>
      <c r="H46" s="57"/>
      <c r="J46"/>
      <c r="K46"/>
    </row>
    <row r="47" spans="1:13" ht="45" x14ac:dyDescent="0.25">
      <c r="A47" s="38">
        <v>1</v>
      </c>
      <c r="B47" s="38" t="s">
        <v>112</v>
      </c>
      <c r="C47" s="38" t="s">
        <v>27</v>
      </c>
      <c r="D47" s="39" t="s">
        <v>28</v>
      </c>
      <c r="E47" s="38">
        <v>1</v>
      </c>
      <c r="F47" s="38" t="s">
        <v>29</v>
      </c>
      <c r="G47" s="38"/>
      <c r="H47" s="40">
        <f>ROUND(54000/1.12,2)</f>
        <v>48214.29</v>
      </c>
      <c r="I47" s="17"/>
    </row>
    <row r="48" spans="1:13" ht="45" x14ac:dyDescent="0.25">
      <c r="A48" s="38">
        <v>2</v>
      </c>
      <c r="B48" s="38" t="s">
        <v>113</v>
      </c>
      <c r="C48" s="38" t="s">
        <v>27</v>
      </c>
      <c r="D48" s="39" t="s">
        <v>114</v>
      </c>
      <c r="E48" s="38">
        <v>1</v>
      </c>
      <c r="F48" s="38" t="s">
        <v>29</v>
      </c>
      <c r="G48" s="38"/>
      <c r="H48" s="40">
        <v>80000</v>
      </c>
      <c r="I48" s="17"/>
    </row>
    <row r="49" spans="1:11" ht="45" x14ac:dyDescent="0.25">
      <c r="A49" s="38">
        <v>3</v>
      </c>
      <c r="B49" s="38" t="s">
        <v>115</v>
      </c>
      <c r="C49" s="38" t="s">
        <v>137</v>
      </c>
      <c r="D49" s="39" t="s">
        <v>116</v>
      </c>
      <c r="E49" s="38">
        <v>1</v>
      </c>
      <c r="F49" s="38" t="s">
        <v>29</v>
      </c>
      <c r="G49" s="38"/>
      <c r="H49" s="40">
        <v>33000</v>
      </c>
      <c r="I49" s="17"/>
      <c r="J49" s="8"/>
      <c r="K49" s="8"/>
    </row>
    <row r="50" spans="1:11" ht="195" x14ac:dyDescent="0.25">
      <c r="A50" s="38">
        <v>4</v>
      </c>
      <c r="B50" s="38" t="s">
        <v>108</v>
      </c>
      <c r="C50" s="38" t="s">
        <v>30</v>
      </c>
      <c r="D50" s="39" t="s">
        <v>109</v>
      </c>
      <c r="E50" s="38">
        <v>1</v>
      </c>
      <c r="F50" s="38" t="s">
        <v>29</v>
      </c>
      <c r="G50" s="38"/>
      <c r="H50" s="40">
        <f>ROUND(7392000/1.12,2)</f>
        <v>6600000</v>
      </c>
      <c r="I50" s="17"/>
      <c r="J50" s="5"/>
      <c r="K50" s="6" t="s">
        <v>44</v>
      </c>
    </row>
    <row r="51" spans="1:11" ht="90" x14ac:dyDescent="0.25">
      <c r="A51" s="38">
        <v>5</v>
      </c>
      <c r="B51" s="38" t="s">
        <v>31</v>
      </c>
      <c r="C51" s="38" t="s">
        <v>30</v>
      </c>
      <c r="D51" s="39" t="s">
        <v>117</v>
      </c>
      <c r="E51" s="38">
        <v>1</v>
      </c>
      <c r="F51" s="38" t="s">
        <v>29</v>
      </c>
      <c r="G51" s="38"/>
      <c r="H51" s="40">
        <f>ROUND(2700000/1.12,2)</f>
        <v>2410714.29</v>
      </c>
      <c r="I51" s="17"/>
      <c r="J51" s="5"/>
      <c r="K51" s="6" t="s">
        <v>45</v>
      </c>
    </row>
    <row r="52" spans="1:11" s="8" customFormat="1" ht="30" x14ac:dyDescent="0.25">
      <c r="A52" s="41">
        <v>6</v>
      </c>
      <c r="B52" s="41" t="s">
        <v>32</v>
      </c>
      <c r="C52" s="41" t="s">
        <v>33</v>
      </c>
      <c r="D52" s="39" t="s">
        <v>34</v>
      </c>
      <c r="E52" s="41">
        <v>1</v>
      </c>
      <c r="F52" s="41" t="s">
        <v>29</v>
      </c>
      <c r="G52" s="41"/>
      <c r="H52" s="42">
        <f>ROUND(10*2269*12/1.12,2)</f>
        <v>243107.14</v>
      </c>
      <c r="J52"/>
      <c r="K52"/>
    </row>
    <row r="53" spans="1:11" ht="90" x14ac:dyDescent="0.25">
      <c r="A53" s="38">
        <v>7</v>
      </c>
      <c r="B53" s="38" t="s">
        <v>118</v>
      </c>
      <c r="C53" s="38" t="s">
        <v>35</v>
      </c>
      <c r="D53" s="39" t="s">
        <v>120</v>
      </c>
      <c r="E53" s="38">
        <v>1</v>
      </c>
      <c r="F53" s="38" t="s">
        <v>29</v>
      </c>
      <c r="G53" s="38"/>
      <c r="H53" s="40">
        <v>1813056</v>
      </c>
      <c r="I53" s="17"/>
    </row>
    <row r="54" spans="1:11" ht="75" x14ac:dyDescent="0.25">
      <c r="A54" s="38">
        <v>8</v>
      </c>
      <c r="B54" s="38" t="s">
        <v>119</v>
      </c>
      <c r="C54" s="38" t="s">
        <v>35</v>
      </c>
      <c r="D54" s="39" t="s">
        <v>121</v>
      </c>
      <c r="E54" s="38">
        <v>1</v>
      </c>
      <c r="F54" s="38" t="s">
        <v>29</v>
      </c>
      <c r="G54" s="38"/>
      <c r="H54" s="40">
        <f>ROUND(1376256/1.12,2)</f>
        <v>1228800</v>
      </c>
      <c r="I54" s="17"/>
      <c r="J54" s="7"/>
      <c r="K54" s="7"/>
    </row>
    <row r="55" spans="1:11" ht="90" x14ac:dyDescent="0.25">
      <c r="A55" s="38">
        <v>9</v>
      </c>
      <c r="B55" s="38" t="s">
        <v>36</v>
      </c>
      <c r="C55" s="38" t="s">
        <v>35</v>
      </c>
      <c r="D55" s="39" t="s">
        <v>37</v>
      </c>
      <c r="E55" s="38">
        <v>1</v>
      </c>
      <c r="F55" s="38" t="s">
        <v>29</v>
      </c>
      <c r="G55" s="38"/>
      <c r="H55" s="40">
        <v>282057.59999999998</v>
      </c>
      <c r="I55" s="17"/>
      <c r="J55" s="7"/>
      <c r="K55" s="7"/>
    </row>
    <row r="56" spans="1:11" ht="90" x14ac:dyDescent="0.25">
      <c r="A56" s="38">
        <v>10</v>
      </c>
      <c r="B56" s="38" t="s">
        <v>38</v>
      </c>
      <c r="C56" s="38" t="s">
        <v>35</v>
      </c>
      <c r="D56" s="39" t="s">
        <v>39</v>
      </c>
      <c r="E56" s="38">
        <v>1</v>
      </c>
      <c r="F56" s="38" t="s">
        <v>29</v>
      </c>
      <c r="G56" s="38"/>
      <c r="H56" s="40">
        <v>327729.59999999998</v>
      </c>
      <c r="I56" s="17"/>
      <c r="J56" s="7"/>
      <c r="K56" s="7"/>
    </row>
    <row r="57" spans="1:11" s="7" customFormat="1" ht="60" x14ac:dyDescent="0.25">
      <c r="A57" s="43">
        <v>11</v>
      </c>
      <c r="B57" s="43" t="s">
        <v>40</v>
      </c>
      <c r="C57" s="43" t="s">
        <v>41</v>
      </c>
      <c r="D57" s="44" t="s">
        <v>123</v>
      </c>
      <c r="E57" s="43">
        <v>1</v>
      </c>
      <c r="F57" s="43" t="s">
        <v>29</v>
      </c>
      <c r="G57" s="43"/>
      <c r="H57" s="45">
        <v>464422.24</v>
      </c>
      <c r="I57" s="46"/>
      <c r="J57"/>
      <c r="K57"/>
    </row>
    <row r="58" spans="1:11" s="7" customFormat="1" ht="45" x14ac:dyDescent="0.25">
      <c r="A58" s="43">
        <v>12</v>
      </c>
      <c r="B58" s="43" t="s">
        <v>42</v>
      </c>
      <c r="C58" s="43" t="s">
        <v>43</v>
      </c>
      <c r="D58" s="44" t="s">
        <v>122</v>
      </c>
      <c r="E58" s="43">
        <v>1</v>
      </c>
      <c r="F58" s="43" t="s">
        <v>29</v>
      </c>
      <c r="G58" s="43"/>
      <c r="H58" s="45">
        <f>ROUND(1487*15*12/1.12,2)</f>
        <v>238982.14</v>
      </c>
      <c r="I58" s="46"/>
      <c r="J58"/>
      <c r="K58"/>
    </row>
    <row r="59" spans="1:11" s="7" customFormat="1" ht="90" x14ac:dyDescent="0.25">
      <c r="A59" s="43">
        <v>13</v>
      </c>
      <c r="B59" s="43" t="s">
        <v>124</v>
      </c>
      <c r="C59" s="43" t="s">
        <v>35</v>
      </c>
      <c r="D59" s="44" t="s">
        <v>126</v>
      </c>
      <c r="E59" s="43">
        <v>1</v>
      </c>
      <c r="F59" s="43" t="s">
        <v>29</v>
      </c>
      <c r="G59" s="43"/>
      <c r="H59" s="45">
        <v>1820353.92</v>
      </c>
      <c r="I59" s="46"/>
      <c r="J59"/>
      <c r="K59"/>
    </row>
    <row r="60" spans="1:11" ht="90" x14ac:dyDescent="0.25">
      <c r="A60" s="38">
        <v>14</v>
      </c>
      <c r="B60" s="38" t="s">
        <v>132</v>
      </c>
      <c r="C60" s="43" t="s">
        <v>35</v>
      </c>
      <c r="D60" s="39" t="s">
        <v>133</v>
      </c>
      <c r="E60" s="38">
        <v>1</v>
      </c>
      <c r="F60" s="38" t="s">
        <v>29</v>
      </c>
      <c r="G60" s="38"/>
      <c r="H60" s="40">
        <v>3612030.17</v>
      </c>
      <c r="I60" s="17"/>
    </row>
    <row r="61" spans="1:11" ht="90" x14ac:dyDescent="0.25">
      <c r="A61" s="38">
        <v>15</v>
      </c>
      <c r="B61" s="38" t="s">
        <v>125</v>
      </c>
      <c r="C61" s="43" t="s">
        <v>35</v>
      </c>
      <c r="D61" s="39" t="s">
        <v>127</v>
      </c>
      <c r="E61" s="38">
        <v>1</v>
      </c>
      <c r="F61" s="38" t="s">
        <v>29</v>
      </c>
      <c r="G61" s="38"/>
      <c r="H61" s="40">
        <v>4355683.43</v>
      </c>
      <c r="I61" s="17"/>
    </row>
    <row r="62" spans="1:11" ht="60" x14ac:dyDescent="0.25">
      <c r="A62" s="38">
        <v>16</v>
      </c>
      <c r="B62" s="38" t="s">
        <v>128</v>
      </c>
      <c r="C62" s="43" t="s">
        <v>35</v>
      </c>
      <c r="D62" s="39" t="s">
        <v>129</v>
      </c>
      <c r="E62" s="38">
        <v>1</v>
      </c>
      <c r="F62" s="38" t="s">
        <v>29</v>
      </c>
      <c r="G62" s="38"/>
      <c r="H62" s="40">
        <v>1267200</v>
      </c>
      <c r="I62" s="17"/>
    </row>
    <row r="63" spans="1:11" ht="60" x14ac:dyDescent="0.25">
      <c r="A63" s="38">
        <v>17</v>
      </c>
      <c r="B63" s="38" t="s">
        <v>131</v>
      </c>
      <c r="C63" s="43" t="s">
        <v>35</v>
      </c>
      <c r="D63" s="39" t="s">
        <v>134</v>
      </c>
      <c r="E63" s="38">
        <v>1</v>
      </c>
      <c r="F63" s="38" t="s">
        <v>29</v>
      </c>
      <c r="G63" s="38"/>
      <c r="H63" s="40">
        <v>2393600</v>
      </c>
      <c r="I63" s="17"/>
    </row>
    <row r="64" spans="1:11" ht="60" x14ac:dyDescent="0.25">
      <c r="A64" s="38">
        <v>18</v>
      </c>
      <c r="B64" s="38" t="s">
        <v>130</v>
      </c>
      <c r="C64" s="43" t="s">
        <v>35</v>
      </c>
      <c r="D64" s="39" t="s">
        <v>135</v>
      </c>
      <c r="E64" s="38">
        <v>1</v>
      </c>
      <c r="F64" s="38" t="s">
        <v>29</v>
      </c>
      <c r="G64" s="38"/>
      <c r="H64" s="40">
        <v>2886400</v>
      </c>
      <c r="I64" s="17"/>
    </row>
    <row r="65" spans="1:12" ht="60" x14ac:dyDescent="0.25">
      <c r="A65" s="38">
        <v>19</v>
      </c>
      <c r="B65" s="38" t="s">
        <v>110</v>
      </c>
      <c r="C65" s="43" t="s">
        <v>21</v>
      </c>
      <c r="D65" s="39" t="s">
        <v>111</v>
      </c>
      <c r="E65" s="38">
        <v>1</v>
      </c>
      <c r="F65" s="38" t="s">
        <v>29</v>
      </c>
      <c r="G65" s="67"/>
      <c r="H65" s="40">
        <v>360000</v>
      </c>
      <c r="I65" s="17"/>
    </row>
    <row r="66" spans="1:12" ht="45" x14ac:dyDescent="0.25">
      <c r="A66" s="38">
        <v>20</v>
      </c>
      <c r="B66" s="38" t="s">
        <v>136</v>
      </c>
      <c r="C66" s="43" t="s">
        <v>21</v>
      </c>
      <c r="D66" s="39" t="s">
        <v>136</v>
      </c>
      <c r="E66" s="38">
        <v>1</v>
      </c>
      <c r="F66" s="38" t="s">
        <v>29</v>
      </c>
      <c r="G66" s="67"/>
      <c r="H66" s="40">
        <v>26785.71</v>
      </c>
      <c r="I66" s="17"/>
      <c r="J66" s="3"/>
      <c r="K66" s="10"/>
    </row>
    <row r="67" spans="1:12" ht="82.5" customHeight="1" x14ac:dyDescent="0.25">
      <c r="A67" s="38">
        <v>21</v>
      </c>
      <c r="B67" s="38" t="s">
        <v>146</v>
      </c>
      <c r="C67" s="43" t="s">
        <v>143</v>
      </c>
      <c r="D67" s="39" t="s">
        <v>150</v>
      </c>
      <c r="E67" s="38">
        <v>1</v>
      </c>
      <c r="F67" s="38" t="s">
        <v>29</v>
      </c>
      <c r="G67" s="68">
        <v>350000</v>
      </c>
      <c r="H67" s="40">
        <f>E67*G67</f>
        <v>350000</v>
      </c>
      <c r="I67" s="17"/>
      <c r="J67" s="3"/>
      <c r="K67" s="10"/>
    </row>
    <row r="68" spans="1:12" ht="60" x14ac:dyDescent="0.25">
      <c r="A68" s="38">
        <v>22</v>
      </c>
      <c r="B68" s="38" t="s">
        <v>148</v>
      </c>
      <c r="C68" s="43" t="s">
        <v>143</v>
      </c>
      <c r="D68" s="39" t="s">
        <v>149</v>
      </c>
      <c r="E68" s="38">
        <v>1</v>
      </c>
      <c r="F68" s="38" t="s">
        <v>29</v>
      </c>
      <c r="G68" s="68">
        <v>2000000</v>
      </c>
      <c r="H68" s="40">
        <f>E68*G68</f>
        <v>2000000</v>
      </c>
      <c r="I68" s="17"/>
      <c r="K68" s="13"/>
    </row>
    <row r="69" spans="1:12" s="3" customFormat="1" x14ac:dyDescent="0.25">
      <c r="A69" s="54" t="s">
        <v>11</v>
      </c>
      <c r="B69" s="54"/>
      <c r="C69" s="32" t="s">
        <v>7</v>
      </c>
      <c r="D69" s="32" t="s">
        <v>7</v>
      </c>
      <c r="E69" s="32" t="s">
        <v>7</v>
      </c>
      <c r="F69" s="32"/>
      <c r="G69" s="32" t="s">
        <v>7</v>
      </c>
      <c r="H69" s="33">
        <f>SUM(H47:H68)</f>
        <v>32842136.530000001</v>
      </c>
      <c r="J69" s="14"/>
      <c r="L69" s="10"/>
    </row>
    <row r="70" spans="1:12" s="3" customFormat="1" x14ac:dyDescent="0.25">
      <c r="A70" s="54" t="s">
        <v>141</v>
      </c>
      <c r="B70" s="54"/>
      <c r="C70" s="32" t="s">
        <v>7</v>
      </c>
      <c r="D70" s="32" t="s">
        <v>7</v>
      </c>
      <c r="E70" s="32" t="s">
        <v>7</v>
      </c>
      <c r="F70" s="32"/>
      <c r="G70" s="32" t="s">
        <v>7</v>
      </c>
      <c r="H70" s="33">
        <f>H42+H45+H69</f>
        <v>36296883.480000004</v>
      </c>
      <c r="J70" s="15"/>
      <c r="K70" s="16"/>
    </row>
    <row r="71" spans="1:12" x14ac:dyDescent="0.25">
      <c r="A71" s="65"/>
      <c r="B71" s="65"/>
      <c r="C71" s="65"/>
      <c r="D71" s="65"/>
      <c r="E71" s="65"/>
      <c r="F71" s="65"/>
      <c r="G71" s="65"/>
      <c r="H71" s="65"/>
      <c r="I71" s="17"/>
      <c r="J71" s="9"/>
      <c r="K71" s="4"/>
    </row>
    <row r="72" spans="1:12" s="3" customFormat="1" ht="17.25" customHeight="1" x14ac:dyDescent="0.25">
      <c r="A72" s="75" t="s">
        <v>139</v>
      </c>
      <c r="B72" s="75"/>
      <c r="C72" s="75"/>
      <c r="D72" s="75"/>
      <c r="E72" s="75"/>
      <c r="F72" s="75"/>
      <c r="G72" s="75"/>
      <c r="H72" s="75"/>
      <c r="I72" s="48"/>
      <c r="J72" s="9"/>
    </row>
    <row r="73" spans="1:12" s="53" customFormat="1" ht="33" customHeight="1" x14ac:dyDescent="0.25">
      <c r="A73" s="63" t="s">
        <v>140</v>
      </c>
      <c r="B73" s="63"/>
      <c r="C73" s="63"/>
      <c r="D73" s="63"/>
      <c r="E73" s="63"/>
      <c r="F73" s="63"/>
      <c r="G73" s="63"/>
      <c r="H73" s="63"/>
      <c r="I73" s="49"/>
      <c r="J73" s="50"/>
      <c r="K73" s="52"/>
    </row>
    <row r="74" spans="1:12" s="52" customFormat="1" x14ac:dyDescent="0.2">
      <c r="A74" s="62"/>
      <c r="B74" s="62"/>
      <c r="C74" s="62"/>
      <c r="D74" s="62"/>
      <c r="E74" s="62"/>
      <c r="F74" s="62"/>
      <c r="G74" s="62"/>
      <c r="H74" s="62"/>
      <c r="I74" s="48"/>
      <c r="J74" s="48"/>
    </row>
    <row r="75" spans="1:12" s="52" customFormat="1" x14ac:dyDescent="0.25">
      <c r="A75" s="69" t="s">
        <v>155</v>
      </c>
      <c r="B75" s="69"/>
      <c r="C75" s="69"/>
      <c r="D75" s="69"/>
      <c r="E75" s="69"/>
      <c r="F75" s="69"/>
      <c r="G75" s="69"/>
      <c r="H75" s="47"/>
      <c r="I75" s="50"/>
      <c r="J75" s="53"/>
      <c r="K75" s="53"/>
    </row>
    <row r="76" spans="1:12" s="52" customFormat="1" x14ac:dyDescent="0.25">
      <c r="A76" s="70"/>
      <c r="B76" s="71"/>
      <c r="C76" s="71"/>
      <c r="D76" s="51"/>
      <c r="E76" s="70"/>
      <c r="F76" s="71"/>
      <c r="G76" s="72"/>
      <c r="H76" s="47"/>
      <c r="I76" s="48"/>
      <c r="J76" s="53"/>
      <c r="K76" s="53"/>
    </row>
    <row r="77" spans="1:12" s="53" customFormat="1" x14ac:dyDescent="0.25">
      <c r="A77" s="69" t="s">
        <v>156</v>
      </c>
      <c r="B77" s="69"/>
      <c r="C77" s="69"/>
      <c r="D77" s="69"/>
      <c r="E77" s="69"/>
      <c r="F77" s="69"/>
      <c r="G77" s="69"/>
      <c r="H77" s="47"/>
      <c r="I77" s="48"/>
    </row>
    <row r="78" spans="1:12" s="53" customFormat="1" x14ac:dyDescent="0.25">
      <c r="A78" s="73"/>
      <c r="B78" s="73"/>
      <c r="C78" s="73"/>
      <c r="D78" s="73"/>
      <c r="E78" s="73"/>
      <c r="F78" s="73"/>
      <c r="G78" s="73"/>
      <c r="H78" s="73"/>
    </row>
    <row r="79" spans="1:12" s="53" customFormat="1" x14ac:dyDescent="0.25">
      <c r="A79" s="74" t="s">
        <v>157</v>
      </c>
      <c r="B79" s="74"/>
      <c r="C79" s="74"/>
      <c r="D79" s="74"/>
      <c r="E79" s="74"/>
      <c r="F79" s="74"/>
      <c r="G79" s="74"/>
      <c r="H79" s="73"/>
    </row>
    <row r="80" spans="1:12" s="53" customFormat="1" x14ac:dyDescent="0.25">
      <c r="A80" s="73"/>
      <c r="B80" s="73"/>
      <c r="C80" s="73"/>
      <c r="D80" s="73"/>
      <c r="E80" s="73"/>
      <c r="F80" s="73"/>
      <c r="G80" s="73"/>
      <c r="H80" s="73"/>
      <c r="J80" s="52"/>
      <c r="K80" s="52"/>
    </row>
    <row r="81" spans="1:11" s="53" customFormat="1" x14ac:dyDescent="0.25">
      <c r="A81" s="74" t="s">
        <v>158</v>
      </c>
      <c r="B81" s="74"/>
      <c r="C81" s="74"/>
      <c r="D81" s="74"/>
      <c r="E81" s="74"/>
      <c r="F81" s="74"/>
      <c r="G81" s="74"/>
      <c r="H81" s="73"/>
      <c r="J81" s="52"/>
      <c r="K81" s="52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3"/>
      <c r="K82" s="3"/>
    </row>
    <row r="83" spans="1:11" s="3" customFormat="1" x14ac:dyDescent="0.25">
      <c r="A83"/>
      <c r="B83"/>
      <c r="C83"/>
      <c r="D83"/>
      <c r="E83"/>
      <c r="F83"/>
      <c r="G83"/>
      <c r="H83"/>
      <c r="J83"/>
      <c r="K83"/>
    </row>
    <row r="84" spans="1:11" s="3" customFormat="1" x14ac:dyDescent="0.25">
      <c r="A84"/>
      <c r="B84"/>
      <c r="C84"/>
      <c r="D84"/>
      <c r="E84"/>
      <c r="F84"/>
      <c r="G84"/>
      <c r="H84"/>
      <c r="J84"/>
      <c r="K84"/>
    </row>
    <row r="85" spans="1:11" s="3" customFormat="1" x14ac:dyDescent="0.25">
      <c r="A85"/>
      <c r="B85"/>
      <c r="C85"/>
      <c r="D85"/>
      <c r="E85"/>
      <c r="F85"/>
      <c r="G85"/>
      <c r="H85"/>
      <c r="J85"/>
      <c r="K85"/>
    </row>
    <row r="86" spans="1:11" x14ac:dyDescent="0.25">
      <c r="A86" s="1"/>
      <c r="B86" s="1"/>
      <c r="C86" s="1"/>
      <c r="D86" s="1"/>
      <c r="E86" s="1"/>
      <c r="F86" s="1"/>
      <c r="G86" s="1"/>
      <c r="H86" s="1"/>
    </row>
    <row r="87" spans="1:11" x14ac:dyDescent="0.25">
      <c r="A87" s="2"/>
    </row>
    <row r="88" spans="1:11" x14ac:dyDescent="0.25">
      <c r="A88" s="2"/>
    </row>
    <row r="89" spans="1:11" x14ac:dyDescent="0.25">
      <c r="A89" s="2"/>
    </row>
    <row r="90" spans="1:11" x14ac:dyDescent="0.25">
      <c r="A90" s="2"/>
    </row>
  </sheetData>
  <mergeCells count="25">
    <mergeCell ref="A1:H1"/>
    <mergeCell ref="A2:H2"/>
    <mergeCell ref="A4:A5"/>
    <mergeCell ref="C4:C5"/>
    <mergeCell ref="E4:E5"/>
    <mergeCell ref="H4:H5"/>
    <mergeCell ref="B4:B5"/>
    <mergeCell ref="D4:D5"/>
    <mergeCell ref="F4:F5"/>
    <mergeCell ref="G4:G5"/>
    <mergeCell ref="D3:E3"/>
    <mergeCell ref="A79:G79"/>
    <mergeCell ref="A81:G81"/>
    <mergeCell ref="A7:H7"/>
    <mergeCell ref="A46:H46"/>
    <mergeCell ref="A43:H43"/>
    <mergeCell ref="A42:B42"/>
    <mergeCell ref="A45:B45"/>
    <mergeCell ref="A74:H74"/>
    <mergeCell ref="A75:G75"/>
    <mergeCell ref="A77:G77"/>
    <mergeCell ref="A73:H73"/>
    <mergeCell ref="A69:B69"/>
    <mergeCell ref="A70:B70"/>
    <mergeCell ref="A72:H72"/>
  </mergeCells>
  <pageMargins left="0.51181102362204722" right="0.51181102362204722" top="0.51181102362204722" bottom="0.51181102362204722" header="0.31496062992125984" footer="0.31496062992125984"/>
  <pageSetup paperSize="9" orientation="landscape" r:id="rId1"/>
  <rowBreaks count="1" manualBreakCount="1">
    <brk id="4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ТРУ ноябрь 2017</vt:lpstr>
      <vt:lpstr>Лист2</vt:lpstr>
      <vt:lpstr>Лист3</vt:lpstr>
      <vt:lpstr>'Реестр ТРУ ноябрь 2017'!Область_печати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Kadisha Makhambetova</cp:lastModifiedBy>
  <cp:lastPrinted>2017-11-03T04:02:22Z</cp:lastPrinted>
  <dcterms:created xsi:type="dcterms:W3CDTF">2016-07-04T10:18:42Z</dcterms:created>
  <dcterms:modified xsi:type="dcterms:W3CDTF">2017-11-03T04:21:57Z</dcterms:modified>
</cp:coreProperties>
</file>