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285" windowWidth="26475" windowHeight="5670"/>
  </bookViews>
  <sheets>
    <sheet name="реестр 10.10.17" sheetId="11" r:id="rId1"/>
    <sheet name="Реестр 2302" sheetId="7" state="hidden" r:id="rId2"/>
    <sheet name="реестр 18.03.15" sheetId="8" state="hidden" r:id="rId3"/>
    <sheet name="на 5.01.2016" sheetId="10" state="hidden" r:id="rId4"/>
    <sheet name="Лист1" sheetId="12" r:id="rId5"/>
  </sheets>
  <definedNames>
    <definedName name="_xlnm._FilterDatabase" localSheetId="1" hidden="1">'Реестр 2302'!$A$7:$J$12</definedName>
  </definedNames>
  <calcPr calcId="145621"/>
</workbook>
</file>

<file path=xl/calcChain.xml><?xml version="1.0" encoding="utf-8"?>
<calcChain xmlns="http://schemas.openxmlformats.org/spreadsheetml/2006/main">
  <c r="H22" i="12" l="1"/>
  <c r="H23" i="12" s="1"/>
  <c r="H19" i="12"/>
  <c r="H14" i="12"/>
  <c r="H9" i="12"/>
  <c r="H10" i="12" s="1"/>
  <c r="H15" i="12" s="1"/>
  <c r="H24" i="12" s="1"/>
  <c r="H11" i="11"/>
  <c r="H12" i="11" s="1"/>
  <c r="H24" i="11" l="1"/>
  <c r="H16" i="11"/>
  <c r="H25" i="11" l="1"/>
  <c r="H21" i="11"/>
  <c r="H17" i="11"/>
  <c r="H26" i="11" l="1"/>
  <c r="H12" i="10"/>
  <c r="H13" i="10" s="1"/>
  <c r="H14" i="10" s="1"/>
  <c r="H10" i="10"/>
  <c r="H21" i="8"/>
  <c r="H22" i="8" s="1"/>
  <c r="L21" i="8"/>
  <c r="H20" i="8"/>
  <c r="H19" i="7"/>
  <c r="H13" i="7" l="1"/>
  <c r="H23" i="8"/>
  <c r="H18" i="8"/>
  <c r="H13" i="8"/>
  <c r="H9" i="8"/>
  <c r="H10" i="8" s="1"/>
  <c r="H14" i="8" s="1"/>
  <c r="H24" i="8" l="1"/>
  <c r="H20" i="7" l="1"/>
  <c r="H21" i="7" s="1"/>
  <c r="H22" i="7" s="1"/>
  <c r="H17" i="7"/>
  <c r="H11" i="7" l="1"/>
  <c r="H12" i="7" s="1"/>
</calcChain>
</file>

<file path=xl/sharedStrings.xml><?xml version="1.0" encoding="utf-8"?>
<sst xmlns="http://schemas.openxmlformats.org/spreadsheetml/2006/main" count="186" uniqueCount="58">
  <si>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</si>
  <si>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</si>
  <si>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</si>
  <si>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</si>
  <si>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</si>
  <si>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</si>
  <si>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Сумма, планируе мая для закупки без учета НДС, тенге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</si>
  <si>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</si>
  <si>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</si>
  <si>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</si>
  <si>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ЧУ "USM"</t>
  </si>
  <si>
    <t>Запрос ценовых предложений</t>
  </si>
  <si>
    <t>Товары</t>
  </si>
  <si>
    <t>Итого товары</t>
  </si>
  <si>
    <t xml:space="preserve">Реестр планируемых закупок товаров, работ, услуг на 2016 год </t>
  </si>
  <si>
    <t>Уголок из ПВХ</t>
  </si>
  <si>
    <t>п/м</t>
  </si>
  <si>
    <t>Уголок ПВХ 50*50*2 мм. Материал уголка ПВХ, Уголок 50*50. Угол уголка 90˚. Толщина полок не менее 2 мм.</t>
  </si>
  <si>
    <t>Раздел 1. Закупки товаров, работ, услуг, осуществляемые способом тендера, ценовых предложений, без применения норм Правил</t>
  </si>
  <si>
    <t>Всего по разделу 1:</t>
  </si>
  <si>
    <t>ТОО "USM Astana"</t>
  </si>
  <si>
    <t>Услуги</t>
  </si>
  <si>
    <t>Раздел 1.** Закупки товаров, работ, услуг, осуществляемые согласно подпунктам 1), 3), 11), 14), 15), 17), 20), 27) пункта 3.1. Правил</t>
  </si>
  <si>
    <t>Итого услуги</t>
  </si>
  <si>
    <t>Всего по разделу 2:</t>
  </si>
  <si>
    <t>Итого (раздел 1 + раздел 2):</t>
  </si>
  <si>
    <t>пп3) пункта 3.1.</t>
  </si>
  <si>
    <t>Имущественный найм (аренда) нежилого помещения с имуществом</t>
  </si>
  <si>
    <t>Размещение офиса по адресу г.Астана, пр.Кабанбай батыра, 53/9 (блок №23)</t>
  </si>
  <si>
    <t>кв.м.</t>
  </si>
  <si>
    <t>Х</t>
  </si>
  <si>
    <t>февраль</t>
  </si>
  <si>
    <t>январь</t>
  </si>
  <si>
    <t>Директор                                                                                              П.Кульдин</t>
  </si>
  <si>
    <t>Заместитель директора                                                                                             И.Романова</t>
  </si>
  <si>
    <t>услуга</t>
  </si>
  <si>
    <t>х</t>
  </si>
  <si>
    <t>ЧУ «USM»</t>
  </si>
  <si>
    <t xml:space="preserve"> Полная характеристика согласно технической спецификации</t>
  </si>
  <si>
    <t>март-апрель</t>
  </si>
  <si>
    <t>Имущественный найм (аренда) нежилого помещения без имущества</t>
  </si>
  <si>
    <t>Размещение для использования в производственных целях по адресу г.Астана, пр.Туран, 64/27</t>
  </si>
  <si>
    <t>по состоянию на 18 марта 2016 года</t>
  </si>
  <si>
    <t>по состоянию на 23 февраля 2016 года</t>
  </si>
  <si>
    <t>Приложение к приказу №4-П</t>
  </si>
  <si>
    <t>" 23 " февраля  2016 года</t>
  </si>
  <si>
    <t>по состоянию на 5 января 2016 года</t>
  </si>
  <si>
    <t xml:space="preserve">Услуга по ремонту и регулировке алюминиевых оконных блоков </t>
  </si>
  <si>
    <t>пп4) пункта 3.1.</t>
  </si>
  <si>
    <t>март</t>
  </si>
  <si>
    <t xml:space="preserve">Реестр планируемых закупок товаров, работ, услуг на 2017 год </t>
  </si>
  <si>
    <t>по состоянию на 10 октября 2017 года</t>
  </si>
  <si>
    <t>октябрь</t>
  </si>
  <si>
    <t>закупки способом тендера</t>
  </si>
  <si>
    <t>Установка для фильтрации и очистки воздуха в воздуховодах</t>
  </si>
  <si>
    <t>Установка для фильтрации и очистки воздуха в воздуховодах должна иметь: щеточную систему для очистки воздуховодов, гибкие валы для очистки каналов, щетки для круглых каналов однослойные, всасывающую вакуумную установку, фильтрующий бокс, компрессор с непрерывной подачей воздуха, и соответствовать параметрам, указанным в технической спецификации</t>
  </si>
  <si>
    <t>комплект</t>
  </si>
  <si>
    <t>запрос ценовых предложений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</si>
</sst>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#,##0.0"/>
  </numFmts>
  <fonts count="3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7">
    <xf numFmtId="0" fontId="0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5">
      <protection locked="0"/>
    </xf>
    <xf numFmtId="171" fontId="16" fillId="0" borderId="5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5">
      <protection locked="0"/>
    </xf>
    <xf numFmtId="171" fontId="16" fillId="0" borderId="5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5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4" fontId="0" fillId="2" borderId="0" xfId="0" applyNumberForma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2" fontId="3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9" xfId="0" applyFont="1" applyBorder="1"/>
    <xf numFmtId="0" fontId="7" fillId="0" borderId="9" xfId="0" applyFont="1" applyBorder="1"/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0" xfId="0" applyFont="1" applyBorder="1"/>
    <xf numFmtId="4" fontId="2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8" xfId="0" applyFont="1" applyFill="1" applyBorder="1" applyAlignment="1">
      <alignment horizontal="center" vertical="top" wrapText="1"/>
    </xf>
    <xf numFmtId="0" fontId="38" fillId="2" borderId="0" xfId="0" applyFont="1" applyFill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04" fontId="1" fillId="0" borderId="10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center"/>
    </xf>
    <xf numFmtId="0" fontId="38" fillId="2" borderId="0" xfId="0" applyFont="1" applyFill="1" applyAlignment="1">
      <alignment horizontal="left"/>
    </xf>
  </cellXfs>
  <cellStyles count="207">
    <cellStyle name="?’һғһ‚›ү" xfId="23"/>
    <cellStyle name="?’ћѓћ‚›‰" xfId="24"/>
    <cellStyle name="”?ќђќ‘ћ‚›‰" xfId="25"/>
    <cellStyle name="”?қђқ‘һ‚›ү" xfId="26"/>
    <cellStyle name="”?љ‘?ђһ‚ђққ›ү" xfId="27"/>
    <cellStyle name="”?љ‘?ђћ‚ђќќ›‰" xfId="28"/>
    <cellStyle name="”€ќђќ‘ћ‚›‰" xfId="29"/>
    <cellStyle name="”€қђқ‘һ‚›ү" xfId="30"/>
    <cellStyle name="”€љ‘€ђһ‚ђққ›ү" xfId="31"/>
    <cellStyle name="”€љ‘€ђћ‚ђќќ›‰" xfId="32"/>
    <cellStyle name="”ќђќ‘ћ‚›‰" xfId="33"/>
    <cellStyle name="”љ‘ђћ‚ђќќ›‰" xfId="34"/>
    <cellStyle name="„…ќ…†ќ›‰" xfId="35"/>
    <cellStyle name="„…қ…†қ›ү" xfId="36"/>
    <cellStyle name="€’һғһ‚›ү" xfId="37"/>
    <cellStyle name="€’ћѓћ‚›‰" xfId="38"/>
    <cellStyle name="‡ђѓћ‹ћ‚ћљ1" xfId="39"/>
    <cellStyle name="‡ђѓћ‹ћ‚ћљ2" xfId="40"/>
    <cellStyle name="’ћѓћ‚›‰" xfId="41"/>
    <cellStyle name="cc0 -CalComma" xfId="42"/>
    <cellStyle name="cc1 -CalComma" xfId="43"/>
    <cellStyle name="cc2 -CalComma" xfId="44"/>
    <cellStyle name="cc3 -CalComma" xfId="45"/>
    <cellStyle name="cc4 -CalComma" xfId="46"/>
    <cellStyle name="cdDMM -CalDate" xfId="47"/>
    <cellStyle name="cdDMMY -CalDate" xfId="48"/>
    <cellStyle name="cdDMMYHM -CalDateTime" xfId="49"/>
    <cellStyle name="cdDMY -CalDate" xfId="50"/>
    <cellStyle name="cdMDY -CalDate" xfId="51"/>
    <cellStyle name="cdMMY -CalDate" xfId="52"/>
    <cellStyle name="cdMMYc-CalDateC" xfId="53"/>
    <cellStyle name="cf0 -CalFixed" xfId="54"/>
    <cellStyle name="cmHM  -CalTime" xfId="55"/>
    <cellStyle name="cmHM24+ -CalTime" xfId="56"/>
    <cellStyle name="Comma 2" xfId="10"/>
    <cellStyle name="Comma 3" xfId="194"/>
    <cellStyle name="Comma 4" xfId="206"/>
    <cellStyle name="cp0 -CalPercent" xfId="57"/>
    <cellStyle name="cp1 -CalPercent" xfId="58"/>
    <cellStyle name="cp2 -CalPercent" xfId="59"/>
    <cellStyle name="cp3 -CalPercent" xfId="60"/>
    <cellStyle name="cr0 -CalCurr" xfId="61"/>
    <cellStyle name="cr1 -CalCurr" xfId="62"/>
    <cellStyle name="cr2 -CalCurr" xfId="63"/>
    <cellStyle name="cr3 -CalCurr" xfId="64"/>
    <cellStyle name="cr4 -CalCurr" xfId="65"/>
    <cellStyle name="E&amp;Y House" xfId="66"/>
    <cellStyle name="Euro" xfId="67"/>
    <cellStyle name="Excel Built-in Normal" xfId="68"/>
    <cellStyle name="Excel Built-in Normal 2" xfId="205"/>
    <cellStyle name="h0 -Heading" xfId="69"/>
    <cellStyle name="h1 -Heading" xfId="70"/>
    <cellStyle name="h2 -Heading" xfId="71"/>
    <cellStyle name="h3 -Heading" xfId="72"/>
    <cellStyle name="hp0 -Hyperlink" xfId="73"/>
    <cellStyle name="hp1 -Hyperlink" xfId="74"/>
    <cellStyle name="hp2 -Hyperlink" xfId="75"/>
    <cellStyle name="hp3 -Hyperlink" xfId="76"/>
    <cellStyle name="ic0 -InpComma" xfId="77"/>
    <cellStyle name="ic1 -InpComma" xfId="78"/>
    <cellStyle name="ic2 -InpComma" xfId="79"/>
    <cellStyle name="ic3 -InpComma" xfId="80"/>
    <cellStyle name="ic4 -InpComma" xfId="81"/>
    <cellStyle name="idDMM -InpDate" xfId="82"/>
    <cellStyle name="idDMMY -InpDate" xfId="83"/>
    <cellStyle name="idDMMYHM -InpDateTime" xfId="84"/>
    <cellStyle name="idDMY -InpDate" xfId="85"/>
    <cellStyle name="idMDY -InpDate" xfId="86"/>
    <cellStyle name="idMMY -InpDate" xfId="87"/>
    <cellStyle name="if0 -InpFixed" xfId="88"/>
    <cellStyle name="if0b-InpFixedB" xfId="89"/>
    <cellStyle name="if0-InpFixed" xfId="90"/>
    <cellStyle name="iln -InpTableTextNoWrap" xfId="91"/>
    <cellStyle name="ilnb-InpTableTextNoWrapB" xfId="92"/>
    <cellStyle name="ilw -InpTableTextWrap" xfId="93"/>
    <cellStyle name="imHM  -InpTime" xfId="94"/>
    <cellStyle name="imHM24+ -InpTime" xfId="95"/>
    <cellStyle name="ip0 -InpPercent" xfId="96"/>
    <cellStyle name="ip1 -InpPercent" xfId="97"/>
    <cellStyle name="ip2 -InpPercent" xfId="98"/>
    <cellStyle name="ip3 -InpPercent" xfId="99"/>
    <cellStyle name="ir0 -InpCurr" xfId="100"/>
    <cellStyle name="ir1 -InpCurr" xfId="101"/>
    <cellStyle name="ir2 -InpCurr" xfId="102"/>
    <cellStyle name="ir3 -InpCurr" xfId="103"/>
    <cellStyle name="ir4 -InpCurr" xfId="104"/>
    <cellStyle name="is0 -InpSideText" xfId="105"/>
    <cellStyle name="is1 -InpSideText" xfId="106"/>
    <cellStyle name="is2 -InpSideText" xfId="107"/>
    <cellStyle name="is3 -InpSideText" xfId="108"/>
    <cellStyle name="is4 -InpSideText" xfId="109"/>
    <cellStyle name="itn -InpTopTextNoWrap" xfId="110"/>
    <cellStyle name="itw -InpTopTextWrap" xfId="111"/>
    <cellStyle name="ltn -TableTextNoWrap" xfId="112"/>
    <cellStyle name="ltw -TableTextWrap" xfId="113"/>
    <cellStyle name="Normal 2" xfId="156"/>
    <cellStyle name="Normal 2 2" xfId="15"/>
    <cellStyle name="Normal 2 3" xfId="18"/>
    <cellStyle name="Normal 3" xfId="157"/>
    <cellStyle name="Normal 4" xfId="9"/>
    <cellStyle name="Normal 5" xfId="8"/>
    <cellStyle name="Normal 5 2 2" xfId="195"/>
    <cellStyle name="Normal 6" xfId="204"/>
    <cellStyle name="Normal 9" xfId="203"/>
    <cellStyle name="Report" xfId="114"/>
    <cellStyle name="sh0 -SideHeading" xfId="115"/>
    <cellStyle name="sh1 -SideHeading" xfId="116"/>
    <cellStyle name="sh2 -SideHeading" xfId="117"/>
    <cellStyle name="sh3 -SideHeading" xfId="118"/>
    <cellStyle name="st0 -SideText" xfId="119"/>
    <cellStyle name="st1 -SideText" xfId="120"/>
    <cellStyle name="st2 -SideText" xfId="121"/>
    <cellStyle name="st3 -SideText" xfId="122"/>
    <cellStyle name="st4 -SideText" xfId="123"/>
    <cellStyle name="ttn -TopTextNoWrap" xfId="124"/>
    <cellStyle name="ttw -TopTextWrap" xfId="125"/>
    <cellStyle name="Виталий" xfId="126"/>
    <cellStyle name="Гиперссылка 2" xfId="2"/>
    <cellStyle name="Денежный [0] 2" xfId="158"/>
    <cellStyle name="Денежный [0] 2 2" xfId="187"/>
    <cellStyle name="Денежный [0] 3" xfId="159"/>
    <cellStyle name="Денежный [0] 4" xfId="160"/>
    <cellStyle name="Денежный [0] 5" xfId="161"/>
    <cellStyle name="Денежный [0] 5 2" xfId="188"/>
    <cellStyle name="Денежный [0] 6" xfId="162"/>
    <cellStyle name="КАНДАГАЧ тел3-33-96" xfId="127"/>
    <cellStyle name="Обычный" xfId="0" builtinId="0"/>
    <cellStyle name="Обычный 10" xfId="7"/>
    <cellStyle name="Обычный 11" xfId="6"/>
    <cellStyle name="Обычный 11 4" xfId="3"/>
    <cellStyle name="Обычный 12" xfId="21"/>
    <cellStyle name="Обычный 12 2" xfId="14"/>
    <cellStyle name="Обычный 12 3" xfId="185"/>
    <cellStyle name="Обычный 12 4" xfId="17"/>
    <cellStyle name="Обычный 13" xfId="163"/>
    <cellStyle name="Обычный 14" xfId="164"/>
    <cellStyle name="Обычный 15" xfId="20"/>
    <cellStyle name="Обычный 16" xfId="19"/>
    <cellStyle name="Обычный 2" xfId="1"/>
    <cellStyle name="Обычный 2 10 2" xfId="5"/>
    <cellStyle name="Обычный 2 2" xfId="16"/>
    <cellStyle name="Обычный 2 2 2" xfId="165"/>
    <cellStyle name="Обычный 2 2 3" xfId="166"/>
    <cellStyle name="Обычный 2 25" xfId="202"/>
    <cellStyle name="Обычный 2 3" xfId="167"/>
    <cellStyle name="Обычный 2 4" xfId="168"/>
    <cellStyle name="Обычный 2 5" xfId="169"/>
    <cellStyle name="Обычный 2 6" xfId="170"/>
    <cellStyle name="Обычный 2 7" xfId="171"/>
    <cellStyle name="Обычный 2 8" xfId="172"/>
    <cellStyle name="Обычный 2 9" xfId="189"/>
    <cellStyle name="Обычный 3" xfId="128"/>
    <cellStyle name="Обычный 3 10" xfId="173"/>
    <cellStyle name="Обычный 3 2" xfId="129"/>
    <cellStyle name="Обычный 3 2 4" xfId="174"/>
    <cellStyle name="Обычный 3 3" xfId="130"/>
    <cellStyle name="Обычный 3 4" xfId="131"/>
    <cellStyle name="Обычный 3 5" xfId="132"/>
    <cellStyle name="Обычный 3 6" xfId="133"/>
    <cellStyle name="Обычный 3 7" xfId="134"/>
    <cellStyle name="Обычный 3 8" xfId="12"/>
    <cellStyle name="Обычный 3 8 2" xfId="135"/>
    <cellStyle name="Обычный 3 9" xfId="190"/>
    <cellStyle name="Обычный 4" xfId="136"/>
    <cellStyle name="Обычный 5" xfId="137"/>
    <cellStyle name="Обычный 5 2" xfId="138"/>
    <cellStyle name="Обычный 5 3" xfId="139"/>
    <cellStyle name="Обычный 5_бюджет 2010-11" xfId="175"/>
    <cellStyle name="Обычный 50" xfId="200"/>
    <cellStyle name="Обычный 50 2" xfId="201"/>
    <cellStyle name="Обычный 6" xfId="140"/>
    <cellStyle name="Обычный 7" xfId="141"/>
    <cellStyle name="Обычный 8" xfId="142"/>
    <cellStyle name="Обычный 9" xfId="143"/>
    <cellStyle name="Стиль 1" xfId="144"/>
    <cellStyle name="Тысячи [0]_96111" xfId="145"/>
    <cellStyle name="Тысячи_96111" xfId="146"/>
    <cellStyle name="Үђғһ‹һ‚һљ1" xfId="147"/>
    <cellStyle name="Үђғһ‹һ‚һљ2" xfId="148"/>
    <cellStyle name="Финансовый [0] 4" xfId="176"/>
    <cellStyle name="Финансовый [0] 6" xfId="177"/>
    <cellStyle name="Финансовый 10" xfId="193"/>
    <cellStyle name="Финансовый 11" xfId="197"/>
    <cellStyle name="Финансовый 12" xfId="196"/>
    <cellStyle name="Финансовый 12 2" xfId="198"/>
    <cellStyle name="Финансовый 2" xfId="4"/>
    <cellStyle name="Финансовый 2 2" xfId="11"/>
    <cellStyle name="Финансовый 2 3" xfId="178"/>
    <cellStyle name="Финансовый 2 4" xfId="179"/>
    <cellStyle name="Финансовый 2 5" xfId="180"/>
    <cellStyle name="Финансовый 2 6" xfId="181"/>
    <cellStyle name="Финансовый 2 7" xfId="182"/>
    <cellStyle name="Финансовый 3" xfId="149"/>
    <cellStyle name="Финансовый 3 2" xfId="191"/>
    <cellStyle name="Финансовый 34" xfId="199"/>
    <cellStyle name="Финансовый 4" xfId="13"/>
    <cellStyle name="Финансовый 4 2" xfId="150"/>
    <cellStyle name="Финансовый 4 3" xfId="151"/>
    <cellStyle name="Финансовый 4 4" xfId="183"/>
    <cellStyle name="Финансовый 5" xfId="152"/>
    <cellStyle name="Финансовый 5 2" xfId="192"/>
    <cellStyle name="Финансовый 6" xfId="153"/>
    <cellStyle name="Финансовый 7" xfId="22"/>
    <cellStyle name="Финансовый 8" xfId="184"/>
    <cellStyle name="Финансовый 9" xfId="186"/>
    <cellStyle name="Џђһ–…қ’қ›ү" xfId="154"/>
    <cellStyle name="Џђћ–…ќ’ќ›‰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25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20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20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20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20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177727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177727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177727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177727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177727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177727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177727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177727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177727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177727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177727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177727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177727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177727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85" name="Рисунок 1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15</xdr:row>
      <xdr:rowOff>0</xdr:rowOff>
    </xdr:from>
    <xdr:ext cx="4535" cy="177727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15</xdr:row>
      <xdr:rowOff>0</xdr:rowOff>
    </xdr:from>
    <xdr:ext cx="4535" cy="177727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15</xdr:row>
      <xdr:rowOff>0</xdr:rowOff>
    </xdr:from>
    <xdr:ext cx="4535" cy="177727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15</xdr:row>
      <xdr:rowOff>0</xdr:rowOff>
    </xdr:from>
    <xdr:ext cx="4535" cy="177727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177727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177727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13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4238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21" name="Рисунок 32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13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21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41" name="Рисунок 2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23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5" name="Рисунок 1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14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85" name="Рисунок 1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23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362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57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57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3627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3435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343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543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943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943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5" name="Рисунок 1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537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177727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177727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177727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177727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8717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8717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2576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257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43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1" name="Рисунок 32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85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29"/>
  <sheetViews>
    <sheetView tabSelected="1" workbookViewId="0">
      <selection activeCell="M19" sqref="M19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4.42578125" style="19" customWidth="1"/>
    <col min="4" max="4" width="48.140625" style="20" customWidth="1"/>
    <col min="5" max="5" width="11.85546875" style="19" customWidth="1"/>
    <col min="6" max="6" width="10.7109375" style="19" customWidth="1"/>
    <col min="7" max="7" width="13.85546875" style="21" customWidth="1"/>
    <col min="8" max="8" width="16.85546875" style="19" customWidth="1"/>
    <col min="9" max="9" width="10.5703125" style="11" customWidth="1"/>
    <col min="10" max="10" width="14" style="44" customWidth="1"/>
    <col min="11" max="11" width="7.28515625" style="24" customWidth="1"/>
    <col min="12" max="12" width="14" customWidth="1"/>
    <col min="13" max="13" width="53" customWidth="1"/>
    <col min="14" max="22" width="9.140625" customWidth="1"/>
  </cols>
  <sheetData>
    <row r="3" spans="1:14" s="1" customFormat="1" ht="27" customHeight="1" x14ac:dyDescent="0.25">
      <c r="A3" s="14"/>
      <c r="B3" s="71" t="s">
        <v>50</v>
      </c>
      <c r="C3" s="71"/>
      <c r="D3" s="71"/>
      <c r="E3" s="71"/>
      <c r="F3" s="71"/>
      <c r="G3" s="71"/>
      <c r="H3" s="71"/>
      <c r="I3" s="71"/>
      <c r="J3" s="71"/>
      <c r="K3" s="22"/>
    </row>
    <row r="4" spans="1:14" s="1" customFormat="1" ht="20.25" customHeight="1" x14ac:dyDescent="0.25">
      <c r="A4" s="72" t="s">
        <v>20</v>
      </c>
      <c r="B4" s="72"/>
      <c r="C4" s="72"/>
      <c r="D4" s="72"/>
      <c r="E4" s="72"/>
      <c r="F4" s="72"/>
      <c r="G4" s="72"/>
      <c r="H4" s="72"/>
      <c r="I4" s="72"/>
      <c r="J4" s="72"/>
      <c r="K4" s="22"/>
    </row>
    <row r="5" spans="1:14" s="1" customFormat="1" ht="20.25" customHeight="1" x14ac:dyDescent="0.25">
      <c r="A5" s="72" t="s">
        <v>51</v>
      </c>
      <c r="B5" s="72"/>
      <c r="C5" s="72"/>
      <c r="D5" s="72"/>
      <c r="E5" s="72"/>
      <c r="F5" s="72"/>
      <c r="G5" s="72"/>
      <c r="H5" s="72"/>
      <c r="I5" s="72"/>
      <c r="J5" s="72"/>
      <c r="K5" s="22"/>
    </row>
    <row r="6" spans="1:14" s="1" customFormat="1" ht="12.7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22"/>
    </row>
    <row r="7" spans="1:14" s="2" customFormat="1" ht="46.5" customHeight="1" x14ac:dyDescent="0.25">
      <c r="A7" s="15" t="s">
        <v>0</v>
      </c>
      <c r="B7" s="15" t="s">
        <v>1</v>
      </c>
      <c r="C7" s="15" t="s">
        <v>5</v>
      </c>
      <c r="D7" s="16" t="s">
        <v>2</v>
      </c>
      <c r="E7" s="15" t="s">
        <v>8</v>
      </c>
      <c r="F7" s="15" t="s">
        <v>3</v>
      </c>
      <c r="G7" s="17" t="s">
        <v>9</v>
      </c>
      <c r="H7" s="15" t="s">
        <v>6</v>
      </c>
      <c r="I7" s="6" t="s">
        <v>4</v>
      </c>
      <c r="J7" s="15" t="s">
        <v>7</v>
      </c>
      <c r="K7" s="13"/>
      <c r="L7" s="10"/>
      <c r="N7" s="10"/>
    </row>
    <row r="8" spans="1:14" s="3" customFormat="1" ht="20.25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18">
        <v>7</v>
      </c>
      <c r="H8" s="9">
        <v>8</v>
      </c>
      <c r="I8" s="5">
        <v>9</v>
      </c>
      <c r="J8" s="30">
        <v>10</v>
      </c>
      <c r="K8" s="23"/>
    </row>
    <row r="9" spans="1:14" s="3" customFormat="1" ht="20.25" customHeight="1" x14ac:dyDescent="0.25">
      <c r="A9" s="68" t="s">
        <v>18</v>
      </c>
      <c r="B9" s="69"/>
      <c r="C9" s="69"/>
      <c r="D9" s="69"/>
      <c r="E9" s="69"/>
      <c r="F9" s="69"/>
      <c r="G9" s="69"/>
      <c r="H9" s="69"/>
      <c r="I9" s="70"/>
      <c r="J9" s="30"/>
      <c r="K9" s="23"/>
    </row>
    <row r="10" spans="1:14" s="7" customFormat="1" ht="15.75" customHeight="1" x14ac:dyDescent="0.25">
      <c r="A10" s="73" t="s">
        <v>12</v>
      </c>
      <c r="B10" s="74"/>
      <c r="C10" s="74"/>
      <c r="D10" s="74"/>
      <c r="E10" s="74"/>
      <c r="F10" s="74"/>
      <c r="G10" s="74"/>
      <c r="H10" s="74"/>
      <c r="I10" s="74"/>
      <c r="J10" s="75"/>
      <c r="K10" s="25"/>
      <c r="M10" s="34"/>
    </row>
    <row r="11" spans="1:14" s="7" customFormat="1" ht="89.25" x14ac:dyDescent="0.25">
      <c r="A11" s="67">
        <v>1</v>
      </c>
      <c r="B11" s="28" t="s">
        <v>54</v>
      </c>
      <c r="C11" s="28" t="s">
        <v>57</v>
      </c>
      <c r="D11" s="28" t="s">
        <v>55</v>
      </c>
      <c r="E11" s="29">
        <v>1</v>
      </c>
      <c r="F11" s="30" t="s">
        <v>56</v>
      </c>
      <c r="G11" s="31">
        <v>10614777</v>
      </c>
      <c r="H11" s="32">
        <f>E11*G11</f>
        <v>10614777</v>
      </c>
      <c r="I11" s="30" t="s">
        <v>10</v>
      </c>
      <c r="J11" s="66" t="s">
        <v>52</v>
      </c>
      <c r="K11" s="25"/>
    </row>
    <row r="12" spans="1:14" s="8" customFormat="1" ht="15.75" x14ac:dyDescent="0.25">
      <c r="A12" s="68" t="s">
        <v>13</v>
      </c>
      <c r="B12" s="69"/>
      <c r="C12" s="69"/>
      <c r="D12" s="69"/>
      <c r="E12" s="69"/>
      <c r="F12" s="69"/>
      <c r="G12" s="70"/>
      <c r="H12" s="27">
        <f>SUM(H11:H11)</f>
        <v>10614777</v>
      </c>
      <c r="I12" s="76"/>
      <c r="J12" s="76"/>
      <c r="K12" s="26"/>
      <c r="M12" s="35"/>
    </row>
    <row r="13" spans="1:14" s="8" customFormat="1" ht="15.75" customHeight="1" x14ac:dyDescent="0.25">
      <c r="A13" s="68" t="s">
        <v>21</v>
      </c>
      <c r="B13" s="69"/>
      <c r="C13" s="69"/>
      <c r="D13" s="69"/>
      <c r="E13" s="69"/>
      <c r="F13" s="69"/>
      <c r="G13" s="69"/>
      <c r="H13" s="69"/>
      <c r="I13" s="69"/>
      <c r="J13" s="69"/>
      <c r="L13" s="40"/>
    </row>
    <row r="14" spans="1:14" s="7" customFormat="1" ht="15.75" x14ac:dyDescent="0.25">
      <c r="A14" s="55"/>
      <c r="B14" s="50"/>
      <c r="C14" s="56"/>
      <c r="D14" s="56"/>
      <c r="E14" s="56"/>
      <c r="F14" s="56"/>
      <c r="G14" s="56"/>
      <c r="H14" s="57"/>
      <c r="I14" s="56"/>
      <c r="J14" s="45"/>
    </row>
    <row r="15" spans="1:14" s="7" customFormat="1" ht="15.75" x14ac:dyDescent="0.25">
      <c r="A15" s="55"/>
      <c r="B15" s="50"/>
      <c r="C15" s="56"/>
      <c r="D15" s="56"/>
      <c r="E15" s="56"/>
      <c r="F15" s="56"/>
      <c r="G15" s="56"/>
      <c r="H15" s="57"/>
      <c r="I15" s="56"/>
      <c r="J15" s="45"/>
    </row>
    <row r="16" spans="1:14" s="8" customFormat="1" ht="15.75" x14ac:dyDescent="0.25">
      <c r="A16" s="68" t="s">
        <v>23</v>
      </c>
      <c r="B16" s="69"/>
      <c r="C16" s="69"/>
      <c r="D16" s="69"/>
      <c r="E16" s="69"/>
      <c r="F16" s="69"/>
      <c r="G16" s="70"/>
      <c r="H16" s="27">
        <f>SUM(H14:H15)</f>
        <v>0</v>
      </c>
      <c r="I16" s="76"/>
      <c r="J16" s="76"/>
      <c r="K16" s="26"/>
      <c r="M16" s="35"/>
    </row>
    <row r="17" spans="1:13" s="8" customFormat="1" ht="18" customHeight="1" x14ac:dyDescent="0.25">
      <c r="A17" s="68" t="s">
        <v>19</v>
      </c>
      <c r="B17" s="69"/>
      <c r="C17" s="58"/>
      <c r="D17" s="58"/>
      <c r="E17" s="58"/>
      <c r="F17" s="58"/>
      <c r="G17" s="58"/>
      <c r="H17" s="41">
        <f>H12+H16</f>
        <v>10614777</v>
      </c>
      <c r="I17" s="42"/>
      <c r="J17" s="60"/>
      <c r="K17" s="26"/>
      <c r="M17" s="40"/>
    </row>
    <row r="18" spans="1:13" s="3" customFormat="1" ht="20.25" customHeight="1" x14ac:dyDescent="0.25">
      <c r="A18" s="68" t="s">
        <v>22</v>
      </c>
      <c r="B18" s="69"/>
      <c r="C18" s="69"/>
      <c r="D18" s="69"/>
      <c r="E18" s="69"/>
      <c r="F18" s="69"/>
      <c r="G18" s="69"/>
      <c r="H18" s="69"/>
      <c r="I18" s="70"/>
      <c r="J18" s="30"/>
      <c r="K18" s="23"/>
    </row>
    <row r="19" spans="1:13" s="8" customFormat="1" ht="15.75" x14ac:dyDescent="0.25">
      <c r="A19" s="68" t="s">
        <v>12</v>
      </c>
      <c r="B19" s="69"/>
      <c r="C19" s="69"/>
      <c r="D19" s="69"/>
      <c r="E19" s="69"/>
      <c r="F19" s="69"/>
      <c r="G19" s="69"/>
      <c r="H19" s="69"/>
      <c r="I19" s="70"/>
      <c r="J19" s="60"/>
      <c r="K19" s="26"/>
      <c r="M19" s="40"/>
    </row>
    <row r="20" spans="1:13" s="7" customFormat="1" ht="15.75" x14ac:dyDescent="0.25">
      <c r="A20" s="33">
        <v>1</v>
      </c>
      <c r="B20" s="28"/>
      <c r="C20" s="28"/>
      <c r="D20" s="28"/>
      <c r="E20" s="29"/>
      <c r="F20" s="30"/>
      <c r="G20" s="31"/>
      <c r="H20" s="32"/>
      <c r="I20" s="30"/>
      <c r="J20" s="45"/>
      <c r="K20" s="25"/>
    </row>
    <row r="21" spans="1:13" s="8" customFormat="1" ht="15.75" x14ac:dyDescent="0.25">
      <c r="A21" s="68" t="s">
        <v>13</v>
      </c>
      <c r="B21" s="69"/>
      <c r="C21" s="69"/>
      <c r="D21" s="69"/>
      <c r="E21" s="69"/>
      <c r="F21" s="69"/>
      <c r="G21" s="70"/>
      <c r="H21" s="27">
        <f>SUM(H20:H20)</f>
        <v>0</v>
      </c>
      <c r="I21" s="76"/>
      <c r="J21" s="76"/>
      <c r="K21" s="26"/>
      <c r="M21" s="35"/>
    </row>
    <row r="22" spans="1:13" s="8" customFormat="1" ht="15.75" x14ac:dyDescent="0.25">
      <c r="A22" s="68" t="s">
        <v>21</v>
      </c>
      <c r="B22" s="69"/>
      <c r="C22" s="69"/>
      <c r="D22" s="69"/>
      <c r="E22" s="69"/>
      <c r="F22" s="69"/>
      <c r="G22" s="69"/>
      <c r="H22" s="69"/>
      <c r="I22" s="70"/>
      <c r="J22" s="60"/>
      <c r="K22" s="26"/>
      <c r="M22" s="40"/>
    </row>
    <row r="23" spans="1:13" s="7" customFormat="1" ht="15.75" x14ac:dyDescent="0.25">
      <c r="A23" s="33"/>
      <c r="B23" s="28"/>
      <c r="C23" s="28"/>
      <c r="D23" s="28"/>
      <c r="E23" s="29"/>
      <c r="F23" s="30"/>
      <c r="G23" s="31"/>
      <c r="H23" s="32"/>
      <c r="I23" s="56"/>
      <c r="J23" s="45"/>
      <c r="K23" s="25"/>
    </row>
    <row r="24" spans="1:13" s="8" customFormat="1" ht="15.75" x14ac:dyDescent="0.25">
      <c r="A24" s="68" t="s">
        <v>23</v>
      </c>
      <c r="B24" s="69"/>
      <c r="C24" s="69"/>
      <c r="D24" s="69"/>
      <c r="E24" s="69"/>
      <c r="F24" s="69"/>
      <c r="G24" s="70"/>
      <c r="H24" s="27">
        <f>SUM(H23:H23)</f>
        <v>0</v>
      </c>
      <c r="I24" s="76"/>
      <c r="J24" s="76"/>
      <c r="K24" s="26"/>
      <c r="M24" s="35"/>
    </row>
    <row r="25" spans="1:13" s="8" customFormat="1" ht="17.25" customHeight="1" x14ac:dyDescent="0.25">
      <c r="A25" s="68" t="s">
        <v>24</v>
      </c>
      <c r="B25" s="69"/>
      <c r="C25" s="58"/>
      <c r="D25" s="58"/>
      <c r="E25" s="58"/>
      <c r="F25" s="58"/>
      <c r="G25" s="59"/>
      <c r="H25" s="27">
        <f>H24</f>
        <v>0</v>
      </c>
      <c r="I25" s="60"/>
      <c r="J25" s="60"/>
      <c r="K25" s="26"/>
      <c r="M25" s="40"/>
    </row>
    <row r="26" spans="1:13" ht="15.75" customHeight="1" x14ac:dyDescent="0.25">
      <c r="A26" s="77" t="s">
        <v>25</v>
      </c>
      <c r="B26" s="78"/>
      <c r="C26" s="78"/>
      <c r="D26" s="78"/>
      <c r="E26" s="78"/>
      <c r="F26" s="78"/>
      <c r="G26" s="79"/>
      <c r="H26" s="27">
        <f>H17+H25</f>
        <v>10614777</v>
      </c>
      <c r="I26" s="30"/>
      <c r="J26" s="30"/>
    </row>
    <row r="27" spans="1:13" x14ac:dyDescent="0.25">
      <c r="A27" s="12"/>
      <c r="B27"/>
      <c r="C27"/>
      <c r="D27"/>
      <c r="E27"/>
      <c r="F27"/>
      <c r="G27"/>
      <c r="H27"/>
      <c r="I27" s="4"/>
      <c r="J27" s="43"/>
    </row>
    <row r="28" spans="1:13" x14ac:dyDescent="0.25">
      <c r="A28" s="12"/>
      <c r="B28"/>
      <c r="C28"/>
      <c r="D28"/>
      <c r="E28"/>
      <c r="F28"/>
      <c r="G28"/>
      <c r="H28"/>
    </row>
    <row r="29" spans="1:13" x14ac:dyDescent="0.25">
      <c r="A29" s="12"/>
      <c r="B29"/>
      <c r="C29"/>
      <c r="D29"/>
      <c r="E29"/>
      <c r="F29"/>
      <c r="G29"/>
      <c r="H29"/>
    </row>
    <row r="30" spans="1:13" x14ac:dyDescent="0.25">
      <c r="A30" s="80"/>
      <c r="B30" s="80"/>
      <c r="C30" s="80"/>
      <c r="D30" s="80"/>
      <c r="E30" s="80"/>
      <c r="F30" s="80"/>
      <c r="G30" s="80"/>
      <c r="H30" s="80"/>
      <c r="I30" s="80"/>
      <c r="J30" s="80"/>
    </row>
    <row r="31" spans="1:13" x14ac:dyDescent="0.25">
      <c r="A31" s="65"/>
      <c r="B31" s="47"/>
      <c r="C31" s="47"/>
      <c r="D31" s="47"/>
      <c r="E31" s="47"/>
      <c r="F31" s="47"/>
      <c r="G31" s="47"/>
      <c r="H31" s="47"/>
      <c r="I31" s="48"/>
      <c r="J31" s="49"/>
    </row>
    <row r="32" spans="1:13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</row>
    <row r="33" spans="1:11" x14ac:dyDescent="0.25">
      <c r="B33"/>
      <c r="C33"/>
      <c r="D33"/>
      <c r="E33"/>
      <c r="F33"/>
      <c r="G33"/>
      <c r="H33"/>
    </row>
    <row r="34" spans="1:11" x14ac:dyDescent="0.25">
      <c r="B34"/>
      <c r="C34"/>
      <c r="D34"/>
      <c r="E34"/>
      <c r="F34"/>
      <c r="G34"/>
      <c r="H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x14ac:dyDescent="0.25">
      <c r="A429"/>
      <c r="B429"/>
      <c r="C429"/>
      <c r="D429"/>
      <c r="E429"/>
      <c r="F429"/>
      <c r="G429"/>
      <c r="H429"/>
      <c r="I429"/>
      <c r="J429"/>
      <c r="K429"/>
    </row>
  </sheetData>
  <mergeCells count="22">
    <mergeCell ref="A30:J30"/>
    <mergeCell ref="A32:J32"/>
    <mergeCell ref="A26:G26"/>
    <mergeCell ref="A21:G21"/>
    <mergeCell ref="I21:J21"/>
    <mergeCell ref="A22:I22"/>
    <mergeCell ref="A24:G24"/>
    <mergeCell ref="I24:J24"/>
    <mergeCell ref="A25:B25"/>
    <mergeCell ref="A19:I19"/>
    <mergeCell ref="B3:J3"/>
    <mergeCell ref="A4:J4"/>
    <mergeCell ref="A5:J5"/>
    <mergeCell ref="A9:I9"/>
    <mergeCell ref="A10:J10"/>
    <mergeCell ref="A12:G12"/>
    <mergeCell ref="I12:J12"/>
    <mergeCell ref="A13:J13"/>
    <mergeCell ref="A16:G16"/>
    <mergeCell ref="I16:J16"/>
    <mergeCell ref="A17:B17"/>
    <mergeCell ref="A18:I18"/>
  </mergeCells>
  <pageMargins left="0.31496062992125984" right="0.31496062992125984" top="0.35433070866141736" bottom="0.35433070866141736" header="0" footer="0.11811023622047245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8"/>
  <sheetViews>
    <sheetView zoomScaleNormal="100" workbookViewId="0">
      <selection activeCell="A17" sqref="A17:G17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5.140625" style="19" customWidth="1"/>
    <col min="4" max="4" width="55.85546875" style="20" customWidth="1"/>
    <col min="5" max="5" width="14.42578125" style="19" customWidth="1"/>
    <col min="6" max="6" width="10.7109375" style="19" customWidth="1"/>
    <col min="7" max="7" width="13" style="21" customWidth="1"/>
    <col min="8" max="8" width="18" style="19" customWidth="1"/>
    <col min="9" max="9" width="12.5703125" style="11" customWidth="1"/>
    <col min="10" max="10" width="14" style="44" customWidth="1"/>
    <col min="11" max="11" width="12.7109375" style="24" customWidth="1"/>
    <col min="12" max="12" width="14" customWidth="1"/>
    <col min="13" max="13" width="53" customWidth="1"/>
    <col min="14" max="22" width="9.140625" customWidth="1"/>
  </cols>
  <sheetData>
    <row r="1" spans="1:14" x14ac:dyDescent="0.25">
      <c r="H1" s="81" t="s">
        <v>44</v>
      </c>
      <c r="I1" s="81"/>
      <c r="J1" s="81"/>
    </row>
    <row r="2" spans="1:14" x14ac:dyDescent="0.25">
      <c r="H2" s="81" t="s">
        <v>45</v>
      </c>
      <c r="I2" s="81"/>
      <c r="J2" s="81"/>
    </row>
    <row r="3" spans="1:14" s="1" customFormat="1" ht="27" customHeight="1" x14ac:dyDescent="0.25">
      <c r="A3" s="14"/>
      <c r="B3" s="71" t="s">
        <v>14</v>
      </c>
      <c r="C3" s="71"/>
      <c r="D3" s="71"/>
      <c r="E3" s="71"/>
      <c r="F3" s="71"/>
      <c r="G3" s="71"/>
      <c r="H3" s="71"/>
      <c r="I3" s="71"/>
      <c r="J3" s="71"/>
      <c r="K3" s="22"/>
    </row>
    <row r="4" spans="1:14" s="1" customFormat="1" ht="20.25" customHeight="1" x14ac:dyDescent="0.25">
      <c r="A4" s="72" t="s">
        <v>20</v>
      </c>
      <c r="B4" s="72"/>
      <c r="C4" s="72"/>
      <c r="D4" s="72"/>
      <c r="E4" s="72"/>
      <c r="F4" s="72"/>
      <c r="G4" s="72"/>
      <c r="H4" s="72"/>
      <c r="I4" s="72"/>
      <c r="J4" s="72"/>
      <c r="K4" s="22"/>
    </row>
    <row r="5" spans="1:14" s="1" customFormat="1" ht="20.25" customHeight="1" x14ac:dyDescent="0.25">
      <c r="A5" s="72" t="s">
        <v>43</v>
      </c>
      <c r="B5" s="72"/>
      <c r="C5" s="72"/>
      <c r="D5" s="72"/>
      <c r="E5" s="72"/>
      <c r="F5" s="72"/>
      <c r="G5" s="72"/>
      <c r="H5" s="72"/>
      <c r="I5" s="72"/>
      <c r="J5" s="72"/>
      <c r="K5" s="22"/>
    </row>
    <row r="6" spans="1:14" s="1" customFormat="1" ht="12.7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22"/>
    </row>
    <row r="7" spans="1:14" s="2" customFormat="1" ht="46.5" customHeight="1" x14ac:dyDescent="0.25">
      <c r="A7" s="15" t="s">
        <v>0</v>
      </c>
      <c r="B7" s="15" t="s">
        <v>1</v>
      </c>
      <c r="C7" s="15" t="s">
        <v>5</v>
      </c>
      <c r="D7" s="16" t="s">
        <v>2</v>
      </c>
      <c r="E7" s="15" t="s">
        <v>8</v>
      </c>
      <c r="F7" s="15" t="s">
        <v>3</v>
      </c>
      <c r="G7" s="17" t="s">
        <v>9</v>
      </c>
      <c r="H7" s="15" t="s">
        <v>6</v>
      </c>
      <c r="I7" s="6" t="s">
        <v>4</v>
      </c>
      <c r="J7" s="15" t="s">
        <v>7</v>
      </c>
      <c r="K7" s="13"/>
      <c r="L7" s="10"/>
      <c r="N7" s="10"/>
    </row>
    <row r="8" spans="1:14" s="3" customFormat="1" ht="20.25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18">
        <v>7</v>
      </c>
      <c r="H8" s="9">
        <v>8</v>
      </c>
      <c r="I8" s="5">
        <v>9</v>
      </c>
      <c r="J8" s="30">
        <v>10</v>
      </c>
      <c r="K8" s="23"/>
    </row>
    <row r="9" spans="1:14" s="3" customFormat="1" ht="20.25" customHeight="1" x14ac:dyDescent="0.25">
      <c r="A9" s="68" t="s">
        <v>18</v>
      </c>
      <c r="B9" s="69"/>
      <c r="C9" s="69"/>
      <c r="D9" s="69"/>
      <c r="E9" s="69"/>
      <c r="F9" s="69"/>
      <c r="G9" s="69"/>
      <c r="H9" s="69"/>
      <c r="I9" s="70"/>
      <c r="J9" s="30"/>
      <c r="K9" s="23"/>
    </row>
    <row r="10" spans="1:14" s="7" customFormat="1" ht="15.75" customHeight="1" x14ac:dyDescent="0.25">
      <c r="A10" s="73" t="s">
        <v>12</v>
      </c>
      <c r="B10" s="74"/>
      <c r="C10" s="74"/>
      <c r="D10" s="74"/>
      <c r="E10" s="74"/>
      <c r="F10" s="74"/>
      <c r="G10" s="74"/>
      <c r="H10" s="74"/>
      <c r="I10" s="74"/>
      <c r="J10" s="75"/>
      <c r="K10" s="25"/>
      <c r="M10" s="34"/>
    </row>
    <row r="11" spans="1:14" s="7" customFormat="1" ht="25.5" x14ac:dyDescent="0.25">
      <c r="A11" s="33">
        <v>1</v>
      </c>
      <c r="B11" s="28" t="s">
        <v>15</v>
      </c>
      <c r="C11" s="28" t="s">
        <v>11</v>
      </c>
      <c r="D11" s="28" t="s">
        <v>17</v>
      </c>
      <c r="E11" s="29">
        <v>460</v>
      </c>
      <c r="F11" s="30" t="s">
        <v>16</v>
      </c>
      <c r="G11" s="31">
        <v>1785.71</v>
      </c>
      <c r="H11" s="32">
        <f t="shared" ref="H11" si="0">E11*G11</f>
        <v>821426.6</v>
      </c>
      <c r="I11" s="30" t="s">
        <v>10</v>
      </c>
      <c r="J11" s="45" t="s">
        <v>31</v>
      </c>
      <c r="K11" s="25"/>
    </row>
    <row r="12" spans="1:14" s="8" customFormat="1" ht="15.75" x14ac:dyDescent="0.25">
      <c r="A12" s="68" t="s">
        <v>13</v>
      </c>
      <c r="B12" s="69"/>
      <c r="C12" s="69"/>
      <c r="D12" s="69"/>
      <c r="E12" s="69"/>
      <c r="F12" s="69"/>
      <c r="G12" s="70"/>
      <c r="H12" s="27">
        <f>SUM(H11:H11)</f>
        <v>821426.6</v>
      </c>
      <c r="I12" s="76"/>
      <c r="J12" s="76"/>
      <c r="K12" s="26"/>
      <c r="M12" s="35"/>
    </row>
    <row r="13" spans="1:14" s="8" customFormat="1" ht="18" customHeight="1" x14ac:dyDescent="0.25">
      <c r="A13" s="68" t="s">
        <v>19</v>
      </c>
      <c r="B13" s="69"/>
      <c r="C13" s="36"/>
      <c r="D13" s="36"/>
      <c r="E13" s="36"/>
      <c r="F13" s="36"/>
      <c r="G13" s="36"/>
      <c r="H13" s="41">
        <f>H12</f>
        <v>821426.6</v>
      </c>
      <c r="I13" s="42"/>
      <c r="J13" s="38"/>
      <c r="K13" s="26"/>
      <c r="M13" s="40"/>
    </row>
    <row r="14" spans="1:14" s="3" customFormat="1" ht="20.25" customHeight="1" x14ac:dyDescent="0.25">
      <c r="A14" s="68" t="s">
        <v>22</v>
      </c>
      <c r="B14" s="69"/>
      <c r="C14" s="69"/>
      <c r="D14" s="69"/>
      <c r="E14" s="69"/>
      <c r="F14" s="69"/>
      <c r="G14" s="69"/>
      <c r="H14" s="69"/>
      <c r="I14" s="70"/>
      <c r="J14" s="30"/>
      <c r="K14" s="23"/>
    </row>
    <row r="15" spans="1:14" s="8" customFormat="1" ht="15.75" x14ac:dyDescent="0.25">
      <c r="A15" s="68" t="s">
        <v>12</v>
      </c>
      <c r="B15" s="69"/>
      <c r="C15" s="69"/>
      <c r="D15" s="69"/>
      <c r="E15" s="69"/>
      <c r="F15" s="69"/>
      <c r="G15" s="69"/>
      <c r="H15" s="69"/>
      <c r="I15" s="70"/>
      <c r="J15" s="38"/>
      <c r="K15" s="26"/>
      <c r="M15" s="40"/>
    </row>
    <row r="16" spans="1:14" s="7" customFormat="1" ht="15.75" x14ac:dyDescent="0.25">
      <c r="A16" s="33">
        <v>1</v>
      </c>
      <c r="B16" s="28"/>
      <c r="C16" s="28"/>
      <c r="D16" s="28"/>
      <c r="E16" s="29"/>
      <c r="F16" s="30"/>
      <c r="G16" s="31"/>
      <c r="H16" s="32"/>
      <c r="I16" s="30"/>
      <c r="J16" s="45"/>
      <c r="K16" s="25"/>
    </row>
    <row r="17" spans="1:13" s="8" customFormat="1" ht="15.75" x14ac:dyDescent="0.25">
      <c r="A17" s="68" t="s">
        <v>13</v>
      </c>
      <c r="B17" s="69"/>
      <c r="C17" s="69"/>
      <c r="D17" s="69"/>
      <c r="E17" s="69"/>
      <c r="F17" s="69"/>
      <c r="G17" s="70"/>
      <c r="H17" s="27">
        <f>SUM(H16:H16)</f>
        <v>0</v>
      </c>
      <c r="I17" s="76"/>
      <c r="J17" s="76"/>
      <c r="K17" s="26"/>
      <c r="M17" s="35"/>
    </row>
    <row r="18" spans="1:13" s="8" customFormat="1" ht="15.75" x14ac:dyDescent="0.25">
      <c r="A18" s="68" t="s">
        <v>21</v>
      </c>
      <c r="B18" s="69"/>
      <c r="C18" s="69"/>
      <c r="D18" s="69"/>
      <c r="E18" s="69"/>
      <c r="F18" s="69"/>
      <c r="G18" s="69"/>
      <c r="H18" s="69"/>
      <c r="I18" s="70"/>
      <c r="J18" s="38"/>
      <c r="K18" s="26"/>
      <c r="M18" s="40"/>
    </row>
    <row r="19" spans="1:13" s="7" customFormat="1" ht="38.25" x14ac:dyDescent="0.25">
      <c r="A19" s="33">
        <v>1</v>
      </c>
      <c r="B19" s="28" t="s">
        <v>27</v>
      </c>
      <c r="C19" s="28" t="s">
        <v>26</v>
      </c>
      <c r="D19" s="28" t="s">
        <v>28</v>
      </c>
      <c r="E19" s="29">
        <v>60.4</v>
      </c>
      <c r="F19" s="30" t="s">
        <v>29</v>
      </c>
      <c r="G19" s="31" t="s">
        <v>30</v>
      </c>
      <c r="H19" s="32">
        <f>1947044.76/1.12</f>
        <v>1738432.8214285714</v>
      </c>
      <c r="I19" s="30"/>
      <c r="J19" s="45" t="s">
        <v>32</v>
      </c>
      <c r="K19" s="25"/>
    </row>
    <row r="20" spans="1:13" s="8" customFormat="1" ht="15.75" x14ac:dyDescent="0.25">
      <c r="A20" s="68" t="s">
        <v>23</v>
      </c>
      <c r="B20" s="69"/>
      <c r="C20" s="69"/>
      <c r="D20" s="69"/>
      <c r="E20" s="69"/>
      <c r="F20" s="69"/>
      <c r="G20" s="70"/>
      <c r="H20" s="27">
        <f>SUM(H19:H19)</f>
        <v>1738432.8214285714</v>
      </c>
      <c r="I20" s="76"/>
      <c r="J20" s="76"/>
      <c r="K20" s="26"/>
      <c r="M20" s="35"/>
    </row>
    <row r="21" spans="1:13" s="8" customFormat="1" ht="17.25" customHeight="1" x14ac:dyDescent="0.25">
      <c r="A21" s="68" t="s">
        <v>24</v>
      </c>
      <c r="B21" s="69"/>
      <c r="C21" s="36"/>
      <c r="D21" s="36"/>
      <c r="E21" s="36"/>
      <c r="F21" s="36"/>
      <c r="G21" s="37"/>
      <c r="H21" s="27">
        <f>H20</f>
        <v>1738432.8214285714</v>
      </c>
      <c r="I21" s="38"/>
      <c r="J21" s="38"/>
      <c r="K21" s="26"/>
      <c r="M21" s="40"/>
    </row>
    <row r="22" spans="1:13" ht="15.75" customHeight="1" x14ac:dyDescent="0.25">
      <c r="A22" s="77" t="s">
        <v>25</v>
      </c>
      <c r="B22" s="78"/>
      <c r="C22" s="78"/>
      <c r="D22" s="78"/>
      <c r="E22" s="78"/>
      <c r="F22" s="78"/>
      <c r="G22" s="79"/>
      <c r="H22" s="27">
        <f>H13+H21</f>
        <v>2559859.4214285715</v>
      </c>
      <c r="I22" s="30"/>
      <c r="J22" s="30"/>
    </row>
    <row r="23" spans="1:13" x14ac:dyDescent="0.25">
      <c r="A23" s="12"/>
      <c r="B23"/>
      <c r="C23"/>
      <c r="D23"/>
      <c r="E23"/>
      <c r="F23"/>
      <c r="G23"/>
      <c r="H23"/>
      <c r="I23" s="4"/>
      <c r="J23" s="43"/>
    </row>
    <row r="24" spans="1:13" x14ac:dyDescent="0.25">
      <c r="A24" s="12"/>
      <c r="B24"/>
      <c r="C24"/>
      <c r="D24"/>
      <c r="E24"/>
      <c r="F24"/>
      <c r="G24"/>
      <c r="H24"/>
    </row>
    <row r="25" spans="1:13" x14ac:dyDescent="0.25">
      <c r="A25" s="80" t="s">
        <v>33</v>
      </c>
      <c r="B25" s="80"/>
      <c r="C25" s="80"/>
      <c r="D25" s="80"/>
      <c r="E25" s="80"/>
      <c r="F25" s="80"/>
      <c r="G25" s="80"/>
      <c r="H25" s="80"/>
      <c r="I25" s="80"/>
      <c r="J25" s="80"/>
    </row>
    <row r="26" spans="1:13" x14ac:dyDescent="0.25">
      <c r="A26" s="46"/>
      <c r="B26" s="47"/>
      <c r="C26" s="47"/>
      <c r="D26" s="47"/>
      <c r="E26" s="47"/>
      <c r="F26" s="47"/>
      <c r="G26" s="47"/>
      <c r="H26" s="47"/>
      <c r="I26" s="48"/>
      <c r="J26" s="49"/>
    </row>
    <row r="27" spans="1:13" x14ac:dyDescent="0.25">
      <c r="A27" s="80" t="s">
        <v>34</v>
      </c>
      <c r="B27" s="80"/>
      <c r="C27" s="80"/>
      <c r="D27" s="80"/>
      <c r="E27" s="80"/>
      <c r="F27" s="80"/>
      <c r="G27" s="80"/>
      <c r="H27" s="80"/>
      <c r="I27" s="80"/>
      <c r="J27" s="80"/>
    </row>
    <row r="28" spans="1:13" x14ac:dyDescent="0.25">
      <c r="B28"/>
      <c r="C28"/>
      <c r="D28"/>
      <c r="E28"/>
      <c r="F28"/>
      <c r="G28"/>
      <c r="H28"/>
    </row>
    <row r="29" spans="1:13" x14ac:dyDescent="0.25">
      <c r="B29"/>
      <c r="C29"/>
      <c r="D29"/>
      <c r="E29"/>
      <c r="F29"/>
      <c r="G29"/>
      <c r="H29"/>
    </row>
    <row r="30" spans="1:13" x14ac:dyDescent="0.25">
      <c r="B30"/>
      <c r="C30"/>
      <c r="D30"/>
      <c r="E30"/>
      <c r="F30"/>
      <c r="G30"/>
      <c r="H30"/>
    </row>
    <row r="31" spans="1:13" x14ac:dyDescent="0.25">
      <c r="B31"/>
      <c r="C31"/>
      <c r="D31"/>
      <c r="E31"/>
      <c r="F31"/>
      <c r="G31"/>
      <c r="H31"/>
    </row>
    <row r="32" spans="1:13" x14ac:dyDescent="0.25">
      <c r="B32"/>
      <c r="C32"/>
      <c r="D32"/>
      <c r="E32"/>
      <c r="F32"/>
      <c r="G32"/>
      <c r="H32"/>
    </row>
    <row r="33" spans="1:11" x14ac:dyDescent="0.25">
      <c r="B33"/>
      <c r="C33"/>
      <c r="D33"/>
      <c r="E33"/>
      <c r="F33"/>
      <c r="G33"/>
      <c r="H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</sheetData>
  <sheetProtection formatCells="0" formatColumns="0" formatRows="0" insertColumns="0" insertRows="0" insertHyperlinks="0" deleteColumns="0" deleteRows="0" sort="0" autoFilter="0" pivotTables="0"/>
  <autoFilter ref="A7:J12"/>
  <mergeCells count="21">
    <mergeCell ref="A5:J5"/>
    <mergeCell ref="A27:J27"/>
    <mergeCell ref="A21:B21"/>
    <mergeCell ref="A13:B13"/>
    <mergeCell ref="H1:J1"/>
    <mergeCell ref="H2:J2"/>
    <mergeCell ref="B3:J3"/>
    <mergeCell ref="A4:J4"/>
    <mergeCell ref="A22:G22"/>
    <mergeCell ref="A9:I9"/>
    <mergeCell ref="A12:G12"/>
    <mergeCell ref="I12:J12"/>
    <mergeCell ref="A10:J10"/>
    <mergeCell ref="A15:I15"/>
    <mergeCell ref="A14:I14"/>
    <mergeCell ref="A17:G17"/>
    <mergeCell ref="I17:J17"/>
    <mergeCell ref="A18:I18"/>
    <mergeCell ref="A20:G20"/>
    <mergeCell ref="I20:J20"/>
    <mergeCell ref="A25:J25"/>
  </mergeCells>
  <printOptions horizontalCentered="1"/>
  <pageMargins left="0.19685039370078741" right="0" top="0" bottom="0" header="0" footer="0"/>
  <pageSetup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0"/>
  <sheetViews>
    <sheetView workbookViewId="0">
      <selection activeCell="H28" sqref="H28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5.140625" style="19" customWidth="1"/>
    <col min="4" max="4" width="48.140625" style="20" customWidth="1"/>
    <col min="5" max="5" width="11.85546875" style="19" customWidth="1"/>
    <col min="6" max="6" width="10.7109375" style="19" customWidth="1"/>
    <col min="7" max="7" width="11" style="21" customWidth="1"/>
    <col min="8" max="8" width="18" style="19" customWidth="1"/>
    <col min="9" max="9" width="10.5703125" style="11" customWidth="1"/>
    <col min="10" max="10" width="14" style="44" customWidth="1"/>
    <col min="11" max="11" width="7.28515625" style="24" customWidth="1"/>
    <col min="12" max="12" width="14" customWidth="1"/>
    <col min="13" max="13" width="53" customWidth="1"/>
    <col min="14" max="22" width="9.140625" customWidth="1"/>
  </cols>
  <sheetData>
    <row r="1" spans="1:14" s="1" customFormat="1" ht="27" customHeight="1" x14ac:dyDescent="0.25">
      <c r="A1" s="14"/>
      <c r="B1" s="71" t="s">
        <v>14</v>
      </c>
      <c r="C1" s="71"/>
      <c r="D1" s="71"/>
      <c r="E1" s="71"/>
      <c r="F1" s="71"/>
      <c r="G1" s="71"/>
      <c r="H1" s="71"/>
      <c r="I1" s="71"/>
      <c r="J1" s="71"/>
      <c r="K1" s="22"/>
    </row>
    <row r="2" spans="1:14" s="1" customFormat="1" ht="20.25" customHeight="1" x14ac:dyDescent="0.25">
      <c r="A2" s="72" t="s">
        <v>20</v>
      </c>
      <c r="B2" s="72"/>
      <c r="C2" s="72"/>
      <c r="D2" s="72"/>
      <c r="E2" s="72"/>
      <c r="F2" s="72"/>
      <c r="G2" s="72"/>
      <c r="H2" s="72"/>
      <c r="I2" s="72"/>
      <c r="J2" s="72"/>
      <c r="K2" s="22"/>
    </row>
    <row r="3" spans="1:14" s="1" customFormat="1" ht="20.25" customHeight="1" x14ac:dyDescent="0.25">
      <c r="A3" s="72" t="s">
        <v>42</v>
      </c>
      <c r="B3" s="72"/>
      <c r="C3" s="72"/>
      <c r="D3" s="72"/>
      <c r="E3" s="72"/>
      <c r="F3" s="72"/>
      <c r="G3" s="72"/>
      <c r="H3" s="72"/>
      <c r="I3" s="72"/>
      <c r="J3" s="72"/>
      <c r="K3" s="22"/>
    </row>
    <row r="4" spans="1:14" s="1" customFormat="1" ht="12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22"/>
    </row>
    <row r="5" spans="1:14" s="2" customFormat="1" ht="46.5" customHeight="1" x14ac:dyDescent="0.25">
      <c r="A5" s="15" t="s">
        <v>0</v>
      </c>
      <c r="B5" s="15" t="s">
        <v>1</v>
      </c>
      <c r="C5" s="15" t="s">
        <v>5</v>
      </c>
      <c r="D5" s="16" t="s">
        <v>2</v>
      </c>
      <c r="E5" s="15" t="s">
        <v>8</v>
      </c>
      <c r="F5" s="15" t="s">
        <v>3</v>
      </c>
      <c r="G5" s="17" t="s">
        <v>9</v>
      </c>
      <c r="H5" s="15" t="s">
        <v>6</v>
      </c>
      <c r="I5" s="6" t="s">
        <v>4</v>
      </c>
      <c r="J5" s="15" t="s">
        <v>7</v>
      </c>
      <c r="K5" s="13"/>
      <c r="L5" s="10"/>
      <c r="N5" s="10"/>
    </row>
    <row r="6" spans="1:14" s="3" customFormat="1" ht="20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18">
        <v>7</v>
      </c>
      <c r="H6" s="9">
        <v>8</v>
      </c>
      <c r="I6" s="5">
        <v>9</v>
      </c>
      <c r="J6" s="30">
        <v>10</v>
      </c>
      <c r="K6" s="23"/>
    </row>
    <row r="7" spans="1:14" s="3" customFormat="1" ht="20.25" customHeight="1" x14ac:dyDescent="0.25">
      <c r="A7" s="68" t="s">
        <v>18</v>
      </c>
      <c r="B7" s="69"/>
      <c r="C7" s="69"/>
      <c r="D7" s="69"/>
      <c r="E7" s="69"/>
      <c r="F7" s="69"/>
      <c r="G7" s="69"/>
      <c r="H7" s="69"/>
      <c r="I7" s="70"/>
      <c r="J7" s="30"/>
      <c r="K7" s="23"/>
    </row>
    <row r="8" spans="1:14" s="7" customFormat="1" ht="15.75" customHeight="1" x14ac:dyDescent="0.25">
      <c r="A8" s="73" t="s">
        <v>12</v>
      </c>
      <c r="B8" s="74"/>
      <c r="C8" s="74"/>
      <c r="D8" s="74"/>
      <c r="E8" s="74"/>
      <c r="F8" s="74"/>
      <c r="G8" s="74"/>
      <c r="H8" s="74"/>
      <c r="I8" s="74"/>
      <c r="J8" s="75"/>
      <c r="K8" s="25"/>
      <c r="M8" s="34"/>
    </row>
    <row r="9" spans="1:14" s="7" customFormat="1" ht="25.5" x14ac:dyDescent="0.25">
      <c r="A9" s="33">
        <v>1</v>
      </c>
      <c r="B9" s="28" t="s">
        <v>15</v>
      </c>
      <c r="C9" s="28" t="s">
        <v>11</v>
      </c>
      <c r="D9" s="28" t="s">
        <v>17</v>
      </c>
      <c r="E9" s="29">
        <v>460</v>
      </c>
      <c r="F9" s="30" t="s">
        <v>16</v>
      </c>
      <c r="G9" s="31">
        <v>1785.71</v>
      </c>
      <c r="H9" s="32">
        <f t="shared" ref="H9" si="0">E9*G9</f>
        <v>821426.6</v>
      </c>
      <c r="I9" s="30" t="s">
        <v>10</v>
      </c>
      <c r="J9" s="45" t="s">
        <v>31</v>
      </c>
      <c r="K9" s="25"/>
    </row>
    <row r="10" spans="1:14" s="8" customFormat="1" ht="15.75" x14ac:dyDescent="0.25">
      <c r="A10" s="68" t="s">
        <v>13</v>
      </c>
      <c r="B10" s="69"/>
      <c r="C10" s="69"/>
      <c r="D10" s="69"/>
      <c r="E10" s="69"/>
      <c r="F10" s="69"/>
      <c r="G10" s="70"/>
      <c r="H10" s="27">
        <f>SUM(H9:H9)</f>
        <v>821426.6</v>
      </c>
      <c r="I10" s="76"/>
      <c r="J10" s="76"/>
      <c r="K10" s="26"/>
      <c r="M10" s="35"/>
    </row>
    <row r="11" spans="1:14" s="8" customFormat="1" ht="15.75" customHeight="1" x14ac:dyDescent="0.25">
      <c r="A11" s="68" t="s">
        <v>21</v>
      </c>
      <c r="B11" s="69"/>
      <c r="C11" s="69"/>
      <c r="D11" s="69"/>
      <c r="E11" s="69"/>
      <c r="F11" s="69"/>
      <c r="G11" s="69"/>
      <c r="H11" s="69"/>
      <c r="I11" s="69"/>
      <c r="J11" s="69"/>
      <c r="L11" s="40"/>
    </row>
    <row r="12" spans="1:14" s="7" customFormat="1" ht="38.25" x14ac:dyDescent="0.25">
      <c r="A12" s="55">
        <v>1</v>
      </c>
      <c r="B12" s="50" t="s">
        <v>47</v>
      </c>
      <c r="C12" s="56" t="s">
        <v>11</v>
      </c>
      <c r="D12" s="56" t="s">
        <v>38</v>
      </c>
      <c r="E12" s="56">
        <v>1</v>
      </c>
      <c r="F12" s="56" t="s">
        <v>35</v>
      </c>
      <c r="G12" s="56" t="s">
        <v>36</v>
      </c>
      <c r="H12" s="57">
        <v>2322000</v>
      </c>
      <c r="I12" s="56" t="s">
        <v>37</v>
      </c>
      <c r="J12" s="45" t="s">
        <v>39</v>
      </c>
    </row>
    <row r="13" spans="1:14" s="8" customFormat="1" ht="15.75" x14ac:dyDescent="0.25">
      <c r="A13" s="68" t="s">
        <v>23</v>
      </c>
      <c r="B13" s="69"/>
      <c r="C13" s="69"/>
      <c r="D13" s="69"/>
      <c r="E13" s="69"/>
      <c r="F13" s="69"/>
      <c r="G13" s="70"/>
      <c r="H13" s="27">
        <f>SUM(H12:H12)</f>
        <v>2322000</v>
      </c>
      <c r="I13" s="76"/>
      <c r="J13" s="76"/>
      <c r="K13" s="26"/>
      <c r="M13" s="35"/>
    </row>
    <row r="14" spans="1:14" s="8" customFormat="1" ht="18" customHeight="1" x14ac:dyDescent="0.25">
      <c r="A14" s="68" t="s">
        <v>19</v>
      </c>
      <c r="B14" s="69"/>
      <c r="C14" s="51"/>
      <c r="D14" s="51"/>
      <c r="E14" s="51"/>
      <c r="F14" s="51"/>
      <c r="G14" s="51"/>
      <c r="H14" s="41">
        <f>H10+H13</f>
        <v>3143426.6</v>
      </c>
      <c r="I14" s="42"/>
      <c r="J14" s="54"/>
      <c r="K14" s="26"/>
      <c r="M14" s="40"/>
    </row>
    <row r="15" spans="1:14" s="3" customFormat="1" ht="20.25" customHeight="1" x14ac:dyDescent="0.25">
      <c r="A15" s="68" t="s">
        <v>22</v>
      </c>
      <c r="B15" s="69"/>
      <c r="C15" s="69"/>
      <c r="D15" s="69"/>
      <c r="E15" s="69"/>
      <c r="F15" s="69"/>
      <c r="G15" s="69"/>
      <c r="H15" s="69"/>
      <c r="I15" s="70"/>
      <c r="J15" s="30"/>
      <c r="K15" s="23"/>
    </row>
    <row r="16" spans="1:14" s="8" customFormat="1" ht="15.75" x14ac:dyDescent="0.25">
      <c r="A16" s="68" t="s">
        <v>12</v>
      </c>
      <c r="B16" s="69"/>
      <c r="C16" s="69"/>
      <c r="D16" s="69"/>
      <c r="E16" s="69"/>
      <c r="F16" s="69"/>
      <c r="G16" s="69"/>
      <c r="H16" s="69"/>
      <c r="I16" s="70"/>
      <c r="J16" s="54"/>
      <c r="K16" s="26"/>
      <c r="M16" s="40"/>
    </row>
    <row r="17" spans="1:13" s="7" customFormat="1" ht="15.75" x14ac:dyDescent="0.25">
      <c r="A17" s="33">
        <v>1</v>
      </c>
      <c r="B17" s="28"/>
      <c r="C17" s="28"/>
      <c r="D17" s="28"/>
      <c r="E17" s="29"/>
      <c r="F17" s="30"/>
      <c r="G17" s="31"/>
      <c r="H17" s="32"/>
      <c r="I17" s="30"/>
      <c r="J17" s="45"/>
      <c r="K17" s="25"/>
    </row>
    <row r="18" spans="1:13" s="8" customFormat="1" ht="15.75" x14ac:dyDescent="0.25">
      <c r="A18" s="68" t="s">
        <v>13</v>
      </c>
      <c r="B18" s="69"/>
      <c r="C18" s="69"/>
      <c r="D18" s="69"/>
      <c r="E18" s="69"/>
      <c r="F18" s="69"/>
      <c r="G18" s="70"/>
      <c r="H18" s="27">
        <f>SUM(H17:H17)</f>
        <v>0</v>
      </c>
      <c r="I18" s="76"/>
      <c r="J18" s="76"/>
      <c r="K18" s="26"/>
      <c r="M18" s="35"/>
    </row>
    <row r="19" spans="1:13" s="8" customFormat="1" ht="15.75" x14ac:dyDescent="0.25">
      <c r="A19" s="68" t="s">
        <v>21</v>
      </c>
      <c r="B19" s="69"/>
      <c r="C19" s="69"/>
      <c r="D19" s="69"/>
      <c r="E19" s="69"/>
      <c r="F19" s="69"/>
      <c r="G19" s="69"/>
      <c r="H19" s="69"/>
      <c r="I19" s="70"/>
      <c r="J19" s="54"/>
      <c r="K19" s="26"/>
      <c r="M19" s="40"/>
    </row>
    <row r="20" spans="1:13" s="7" customFormat="1" ht="38.25" x14ac:dyDescent="0.25">
      <c r="A20" s="33">
        <v>1</v>
      </c>
      <c r="B20" s="28" t="s">
        <v>27</v>
      </c>
      <c r="C20" s="28" t="s">
        <v>48</v>
      </c>
      <c r="D20" s="28" t="s">
        <v>28</v>
      </c>
      <c r="E20" s="29">
        <v>60.4</v>
      </c>
      <c r="F20" s="30" t="s">
        <v>29</v>
      </c>
      <c r="G20" s="31" t="s">
        <v>30</v>
      </c>
      <c r="H20" s="32">
        <f>1947044.76/1.12</f>
        <v>1738432.8214285714</v>
      </c>
      <c r="I20" s="30"/>
      <c r="J20" s="45" t="s">
        <v>32</v>
      </c>
      <c r="K20" s="25"/>
    </row>
    <row r="21" spans="1:13" s="7" customFormat="1" ht="38.25" x14ac:dyDescent="0.25">
      <c r="A21" s="33">
        <v>1</v>
      </c>
      <c r="B21" s="28" t="s">
        <v>40</v>
      </c>
      <c r="C21" s="28" t="s">
        <v>48</v>
      </c>
      <c r="D21" s="28" t="s">
        <v>41</v>
      </c>
      <c r="E21" s="29">
        <v>134.01</v>
      </c>
      <c r="F21" s="30" t="s">
        <v>29</v>
      </c>
      <c r="G21" s="31" t="s">
        <v>30</v>
      </c>
      <c r="H21" s="32">
        <f>(359993.74/1.12)*9</f>
        <v>2892806.8392857141</v>
      </c>
      <c r="I21" s="30"/>
      <c r="J21" s="45" t="s">
        <v>49</v>
      </c>
      <c r="K21" s="25"/>
      <c r="L21" s="7">
        <f>(H20+H21)*1.12</f>
        <v>5186988.42</v>
      </c>
    </row>
    <row r="22" spans="1:13" s="8" customFormat="1" ht="15.75" x14ac:dyDescent="0.25">
      <c r="A22" s="68" t="s">
        <v>23</v>
      </c>
      <c r="B22" s="69"/>
      <c r="C22" s="69"/>
      <c r="D22" s="69"/>
      <c r="E22" s="69"/>
      <c r="F22" s="69"/>
      <c r="G22" s="70"/>
      <c r="H22" s="27">
        <f>SUM(H20:H21)</f>
        <v>4631239.6607142854</v>
      </c>
      <c r="I22" s="76"/>
      <c r="J22" s="76"/>
      <c r="K22" s="26"/>
      <c r="M22" s="35"/>
    </row>
    <row r="23" spans="1:13" s="8" customFormat="1" ht="17.25" customHeight="1" x14ac:dyDescent="0.25">
      <c r="A23" s="68" t="s">
        <v>24</v>
      </c>
      <c r="B23" s="69"/>
      <c r="C23" s="51"/>
      <c r="D23" s="51"/>
      <c r="E23" s="51"/>
      <c r="F23" s="51"/>
      <c r="G23" s="52"/>
      <c r="H23" s="27">
        <f>H22</f>
        <v>4631239.6607142854</v>
      </c>
      <c r="I23" s="54"/>
      <c r="J23" s="54"/>
      <c r="K23" s="26"/>
      <c r="M23" s="40"/>
    </row>
    <row r="24" spans="1:13" ht="15.75" customHeight="1" x14ac:dyDescent="0.25">
      <c r="A24" s="77" t="s">
        <v>25</v>
      </c>
      <c r="B24" s="78"/>
      <c r="C24" s="78"/>
      <c r="D24" s="78"/>
      <c r="E24" s="78"/>
      <c r="F24" s="78"/>
      <c r="G24" s="79"/>
      <c r="H24" s="27">
        <f>H14+H23</f>
        <v>7774666.2607142851</v>
      </c>
      <c r="I24" s="30"/>
      <c r="J24" s="30"/>
    </row>
    <row r="25" spans="1:13" x14ac:dyDescent="0.25">
      <c r="A25" s="12"/>
      <c r="B25"/>
      <c r="C25"/>
      <c r="D25"/>
      <c r="E25"/>
      <c r="F25"/>
      <c r="G25"/>
      <c r="H25"/>
      <c r="I25" s="4"/>
      <c r="J25" s="43"/>
    </row>
    <row r="26" spans="1:13" x14ac:dyDescent="0.25">
      <c r="A26" s="12"/>
      <c r="B26"/>
      <c r="C26"/>
      <c r="D26"/>
      <c r="E26"/>
      <c r="F26"/>
      <c r="G26"/>
      <c r="H26"/>
    </row>
    <row r="27" spans="1:13" x14ac:dyDescent="0.25">
      <c r="A27" s="80" t="s">
        <v>33</v>
      </c>
      <c r="B27" s="80"/>
      <c r="C27" s="80"/>
      <c r="D27" s="80"/>
      <c r="E27" s="80"/>
      <c r="F27" s="80"/>
      <c r="G27" s="80"/>
      <c r="H27" s="80"/>
      <c r="I27" s="80"/>
      <c r="J27" s="80"/>
    </row>
    <row r="28" spans="1:13" x14ac:dyDescent="0.25">
      <c r="A28" s="53"/>
      <c r="B28" s="47"/>
      <c r="C28" s="47"/>
      <c r="D28" s="47"/>
      <c r="E28" s="47"/>
      <c r="F28" s="47"/>
      <c r="G28" s="47"/>
      <c r="H28" s="47"/>
      <c r="I28" s="48"/>
      <c r="J28" s="49"/>
    </row>
    <row r="29" spans="1:13" x14ac:dyDescent="0.25">
      <c r="A29" s="80" t="s">
        <v>34</v>
      </c>
      <c r="B29" s="80"/>
      <c r="C29" s="80"/>
      <c r="D29" s="80"/>
      <c r="E29" s="80"/>
      <c r="F29" s="80"/>
      <c r="G29" s="80"/>
      <c r="H29" s="80"/>
      <c r="I29" s="80"/>
      <c r="J29" s="80"/>
    </row>
    <row r="30" spans="1:13" x14ac:dyDescent="0.25">
      <c r="B30"/>
      <c r="C30"/>
      <c r="D30"/>
      <c r="E30"/>
      <c r="F30"/>
      <c r="G30"/>
      <c r="H30"/>
    </row>
    <row r="31" spans="1:13" x14ac:dyDescent="0.25">
      <c r="B31"/>
      <c r="C31"/>
      <c r="D31"/>
      <c r="E31"/>
      <c r="F31"/>
      <c r="G31"/>
      <c r="H31"/>
    </row>
    <row r="32" spans="1:13" x14ac:dyDescent="0.25">
      <c r="B32"/>
      <c r="C32"/>
      <c r="D32"/>
      <c r="E32"/>
      <c r="F32"/>
      <c r="G32"/>
      <c r="H32"/>
    </row>
    <row r="33" spans="1:11" x14ac:dyDescent="0.25">
      <c r="B33"/>
      <c r="C33"/>
      <c r="D33"/>
      <c r="E33"/>
      <c r="F33"/>
      <c r="G33"/>
      <c r="H33"/>
    </row>
    <row r="34" spans="1:11" x14ac:dyDescent="0.25">
      <c r="B34"/>
      <c r="C34"/>
      <c r="D34"/>
      <c r="E34"/>
      <c r="F34"/>
      <c r="G34"/>
      <c r="H34"/>
    </row>
    <row r="35" spans="1:11" x14ac:dyDescent="0.25">
      <c r="B35"/>
      <c r="C35"/>
      <c r="D35"/>
      <c r="E35"/>
      <c r="F35"/>
      <c r="G35"/>
      <c r="H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x14ac:dyDescent="0.25">
      <c r="A430"/>
      <c r="B430"/>
      <c r="C430"/>
      <c r="D430"/>
      <c r="E430"/>
      <c r="F430"/>
      <c r="G430"/>
      <c r="H430"/>
      <c r="I430"/>
      <c r="J430"/>
      <c r="K430"/>
    </row>
  </sheetData>
  <mergeCells count="22">
    <mergeCell ref="A23:B23"/>
    <mergeCell ref="A24:G24"/>
    <mergeCell ref="A27:J27"/>
    <mergeCell ref="A29:J29"/>
    <mergeCell ref="A3:J3"/>
    <mergeCell ref="A15:I15"/>
    <mergeCell ref="A16:I16"/>
    <mergeCell ref="A18:G18"/>
    <mergeCell ref="I18:J18"/>
    <mergeCell ref="A19:I19"/>
    <mergeCell ref="A22:G22"/>
    <mergeCell ref="I22:J22"/>
    <mergeCell ref="A10:G10"/>
    <mergeCell ref="I10:J10"/>
    <mergeCell ref="A11:J11"/>
    <mergeCell ref="A13:G13"/>
    <mergeCell ref="I13:J13"/>
    <mergeCell ref="A14:B14"/>
    <mergeCell ref="B1:J1"/>
    <mergeCell ref="A2:J2"/>
    <mergeCell ref="A7:I7"/>
    <mergeCell ref="A8:J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"/>
  <sheetViews>
    <sheetView workbookViewId="0">
      <selection activeCell="C12" sqref="C12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3.28515625" style="19" customWidth="1"/>
    <col min="4" max="4" width="44.85546875" style="20" customWidth="1"/>
    <col min="5" max="5" width="14.42578125" style="19" customWidth="1"/>
    <col min="6" max="6" width="10.7109375" style="19" customWidth="1"/>
    <col min="7" max="7" width="13" style="21" customWidth="1"/>
    <col min="8" max="8" width="18" style="19" customWidth="1"/>
    <col min="9" max="9" width="11" style="11" customWidth="1"/>
    <col min="10" max="10" width="14" style="44" customWidth="1"/>
    <col min="11" max="11" width="12.7109375" style="24" customWidth="1"/>
    <col min="12" max="12" width="14" customWidth="1"/>
    <col min="13" max="13" width="53" customWidth="1"/>
    <col min="14" max="22" width="9.140625" customWidth="1"/>
  </cols>
  <sheetData>
    <row r="1" spans="1:14" s="1" customFormat="1" ht="27" customHeight="1" x14ac:dyDescent="0.25">
      <c r="A1" s="14"/>
      <c r="B1" s="71" t="s">
        <v>14</v>
      </c>
      <c r="C1" s="71"/>
      <c r="D1" s="71"/>
      <c r="E1" s="71"/>
      <c r="F1" s="71"/>
      <c r="G1" s="71"/>
      <c r="H1" s="71"/>
      <c r="I1" s="71"/>
      <c r="J1" s="71"/>
      <c r="K1" s="22"/>
    </row>
    <row r="2" spans="1:14" s="1" customFormat="1" ht="20.25" customHeight="1" x14ac:dyDescent="0.25">
      <c r="A2" s="72" t="s">
        <v>20</v>
      </c>
      <c r="B2" s="72"/>
      <c r="C2" s="72"/>
      <c r="D2" s="72"/>
      <c r="E2" s="72"/>
      <c r="F2" s="72"/>
      <c r="G2" s="72"/>
      <c r="H2" s="72"/>
      <c r="I2" s="72"/>
      <c r="J2" s="72"/>
      <c r="K2" s="22"/>
    </row>
    <row r="3" spans="1:14" s="1" customFormat="1" ht="20.25" customHeight="1" x14ac:dyDescent="0.25">
      <c r="A3" s="72" t="s">
        <v>46</v>
      </c>
      <c r="B3" s="72"/>
      <c r="C3" s="72"/>
      <c r="D3" s="72"/>
      <c r="E3" s="72"/>
      <c r="F3" s="72"/>
      <c r="G3" s="72"/>
      <c r="H3" s="72"/>
      <c r="I3" s="72"/>
      <c r="J3" s="72"/>
      <c r="K3" s="22"/>
    </row>
    <row r="4" spans="1:14" s="1" customFormat="1" ht="12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22"/>
    </row>
    <row r="5" spans="1:14" s="2" customFormat="1" ht="46.5" customHeight="1" x14ac:dyDescent="0.25">
      <c r="A5" s="15" t="s">
        <v>0</v>
      </c>
      <c r="B5" s="15" t="s">
        <v>1</v>
      </c>
      <c r="C5" s="15" t="s">
        <v>5</v>
      </c>
      <c r="D5" s="16" t="s">
        <v>2</v>
      </c>
      <c r="E5" s="15" t="s">
        <v>8</v>
      </c>
      <c r="F5" s="15" t="s">
        <v>3</v>
      </c>
      <c r="G5" s="17" t="s">
        <v>9</v>
      </c>
      <c r="H5" s="15" t="s">
        <v>6</v>
      </c>
      <c r="I5" s="6" t="s">
        <v>4</v>
      </c>
      <c r="J5" s="15" t="s">
        <v>7</v>
      </c>
      <c r="K5" s="13"/>
      <c r="L5" s="10"/>
      <c r="N5" s="10"/>
    </row>
    <row r="6" spans="1:14" s="3" customFormat="1" ht="20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18">
        <v>7</v>
      </c>
      <c r="H6" s="9">
        <v>8</v>
      </c>
      <c r="I6" s="5">
        <v>9</v>
      </c>
      <c r="J6" s="30">
        <v>10</v>
      </c>
      <c r="K6" s="23"/>
    </row>
    <row r="7" spans="1:14" s="3" customFormat="1" ht="20.25" customHeight="1" x14ac:dyDescent="0.25">
      <c r="A7" s="68" t="s">
        <v>22</v>
      </c>
      <c r="B7" s="69"/>
      <c r="C7" s="69"/>
      <c r="D7" s="69"/>
      <c r="E7" s="69"/>
      <c r="F7" s="69"/>
      <c r="G7" s="69"/>
      <c r="H7" s="69"/>
      <c r="I7" s="70"/>
      <c r="J7" s="30"/>
      <c r="K7" s="23"/>
    </row>
    <row r="8" spans="1:14" s="8" customFormat="1" ht="15.75" x14ac:dyDescent="0.25">
      <c r="A8" s="68" t="s">
        <v>12</v>
      </c>
      <c r="B8" s="69"/>
      <c r="C8" s="69"/>
      <c r="D8" s="69"/>
      <c r="E8" s="69"/>
      <c r="F8" s="69"/>
      <c r="G8" s="69"/>
      <c r="H8" s="69"/>
      <c r="I8" s="70"/>
      <c r="J8" s="54"/>
      <c r="K8" s="26"/>
      <c r="M8" s="40"/>
    </row>
    <row r="9" spans="1:14" s="7" customFormat="1" ht="15.75" x14ac:dyDescent="0.25">
      <c r="A9" s="33">
        <v>1</v>
      </c>
      <c r="B9" s="28"/>
      <c r="C9" s="28"/>
      <c r="D9" s="28"/>
      <c r="E9" s="29"/>
      <c r="F9" s="30"/>
      <c r="G9" s="31"/>
      <c r="H9" s="32"/>
      <c r="I9" s="30"/>
      <c r="J9" s="45"/>
      <c r="K9" s="25"/>
    </row>
    <row r="10" spans="1:14" s="8" customFormat="1" ht="15.75" x14ac:dyDescent="0.25">
      <c r="A10" s="68" t="s">
        <v>13</v>
      </c>
      <c r="B10" s="69"/>
      <c r="C10" s="69"/>
      <c r="D10" s="69"/>
      <c r="E10" s="69"/>
      <c r="F10" s="69"/>
      <c r="G10" s="70"/>
      <c r="H10" s="27">
        <f>SUM(H9:H9)</f>
        <v>0</v>
      </c>
      <c r="I10" s="76"/>
      <c r="J10" s="76"/>
      <c r="K10" s="26"/>
      <c r="M10" s="35"/>
    </row>
    <row r="11" spans="1:14" s="8" customFormat="1" ht="15.75" x14ac:dyDescent="0.25">
      <c r="A11" s="68" t="s">
        <v>21</v>
      </c>
      <c r="B11" s="69"/>
      <c r="C11" s="69"/>
      <c r="D11" s="69"/>
      <c r="E11" s="69"/>
      <c r="F11" s="69"/>
      <c r="G11" s="69"/>
      <c r="H11" s="69"/>
      <c r="I11" s="70"/>
      <c r="J11" s="54"/>
      <c r="K11" s="26"/>
      <c r="M11" s="40"/>
    </row>
    <row r="12" spans="1:14" s="7" customFormat="1" ht="38.25" x14ac:dyDescent="0.25">
      <c r="A12" s="33">
        <v>1</v>
      </c>
      <c r="B12" s="28" t="s">
        <v>27</v>
      </c>
      <c r="C12" s="28" t="s">
        <v>26</v>
      </c>
      <c r="D12" s="28" t="s">
        <v>28</v>
      </c>
      <c r="E12" s="29">
        <v>60.4</v>
      </c>
      <c r="F12" s="30" t="s">
        <v>29</v>
      </c>
      <c r="G12" s="31" t="s">
        <v>30</v>
      </c>
      <c r="H12" s="32">
        <f>1947044.76/1.12</f>
        <v>1738432.8214285714</v>
      </c>
      <c r="I12" s="30"/>
      <c r="J12" s="45" t="s">
        <v>32</v>
      </c>
      <c r="K12" s="25"/>
    </row>
    <row r="13" spans="1:14" s="8" customFormat="1" ht="15.75" x14ac:dyDescent="0.25">
      <c r="A13" s="68" t="s">
        <v>23</v>
      </c>
      <c r="B13" s="69"/>
      <c r="C13" s="69"/>
      <c r="D13" s="69"/>
      <c r="E13" s="69"/>
      <c r="F13" s="69"/>
      <c r="G13" s="70"/>
      <c r="H13" s="27">
        <f>SUM(H12:H12)</f>
        <v>1738432.8214285714</v>
      </c>
      <c r="I13" s="76"/>
      <c r="J13" s="76"/>
      <c r="K13" s="26"/>
      <c r="M13" s="35"/>
    </row>
    <row r="14" spans="1:14" s="8" customFormat="1" ht="17.25" customHeight="1" x14ac:dyDescent="0.25">
      <c r="A14" s="68" t="s">
        <v>24</v>
      </c>
      <c r="B14" s="69"/>
      <c r="C14" s="51"/>
      <c r="D14" s="51"/>
      <c r="E14" s="51"/>
      <c r="F14" s="51"/>
      <c r="G14" s="52"/>
      <c r="H14" s="27">
        <f>H13</f>
        <v>1738432.8214285714</v>
      </c>
      <c r="I14" s="54"/>
      <c r="J14" s="54"/>
      <c r="K14" s="26"/>
      <c r="M14" s="40"/>
    </row>
    <row r="15" spans="1:14" x14ac:dyDescent="0.25">
      <c r="A15" s="12"/>
      <c r="B15"/>
      <c r="C15"/>
      <c r="D15"/>
      <c r="E15"/>
      <c r="F15"/>
      <c r="G15"/>
      <c r="H15"/>
      <c r="I15" s="4"/>
      <c r="J15" s="43"/>
    </row>
    <row r="16" spans="1:14" x14ac:dyDescent="0.25">
      <c r="A16" s="12"/>
      <c r="B16"/>
      <c r="C16"/>
      <c r="D16"/>
      <c r="E16"/>
      <c r="F16"/>
      <c r="G16"/>
      <c r="H16"/>
    </row>
    <row r="17" spans="1:11" x14ac:dyDescent="0.25">
      <c r="A17" s="80" t="s">
        <v>33</v>
      </c>
      <c r="B17" s="80"/>
      <c r="C17" s="80"/>
      <c r="D17" s="80"/>
      <c r="E17" s="80"/>
      <c r="F17" s="80"/>
      <c r="G17" s="80"/>
      <c r="H17" s="80"/>
      <c r="I17" s="80"/>
      <c r="J17" s="80"/>
    </row>
    <row r="18" spans="1:11" x14ac:dyDescent="0.25">
      <c r="A18" s="53"/>
      <c r="B18" s="47"/>
      <c r="C18" s="47"/>
      <c r="D18" s="47"/>
      <c r="E18" s="47"/>
      <c r="F18" s="47"/>
      <c r="G18" s="47"/>
      <c r="H18" s="47"/>
      <c r="I18" s="48"/>
      <c r="J18" s="49"/>
    </row>
    <row r="19" spans="1:11" x14ac:dyDescent="0.25">
      <c r="A19" s="80" t="s">
        <v>34</v>
      </c>
      <c r="B19" s="80"/>
      <c r="C19" s="80"/>
      <c r="D19" s="80"/>
      <c r="E19" s="80"/>
      <c r="F19" s="80"/>
      <c r="G19" s="80"/>
      <c r="H19" s="80"/>
      <c r="I19" s="80"/>
      <c r="J19" s="80"/>
    </row>
    <row r="20" spans="1:11" x14ac:dyDescent="0.25">
      <c r="B20"/>
      <c r="C20"/>
      <c r="D20"/>
      <c r="E20"/>
      <c r="F20"/>
      <c r="G20"/>
      <c r="H20"/>
    </row>
    <row r="21" spans="1:11" x14ac:dyDescent="0.25">
      <c r="B21"/>
      <c r="C21"/>
      <c r="D21"/>
      <c r="E21"/>
      <c r="F21"/>
      <c r="G21"/>
      <c r="H21"/>
    </row>
    <row r="22" spans="1:11" x14ac:dyDescent="0.25">
      <c r="B22"/>
      <c r="C22"/>
      <c r="D22"/>
      <c r="E22"/>
      <c r="F22"/>
      <c r="G22"/>
      <c r="H22"/>
    </row>
    <row r="23" spans="1:11" x14ac:dyDescent="0.25">
      <c r="B23"/>
      <c r="C23"/>
      <c r="D23"/>
      <c r="E23"/>
      <c r="F23"/>
      <c r="G23"/>
      <c r="H23"/>
    </row>
    <row r="24" spans="1:11" x14ac:dyDescent="0.25">
      <c r="B24"/>
      <c r="C24"/>
      <c r="D24"/>
      <c r="E24"/>
      <c r="F24"/>
      <c r="G24"/>
      <c r="H24"/>
    </row>
    <row r="25" spans="1:11" x14ac:dyDescent="0.25">
      <c r="B25"/>
      <c r="C25"/>
      <c r="D25"/>
      <c r="E25"/>
      <c r="F25"/>
      <c r="G25"/>
      <c r="H25"/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</sheetData>
  <mergeCells count="13">
    <mergeCell ref="A17:J17"/>
    <mergeCell ref="A19:J19"/>
    <mergeCell ref="A10:G10"/>
    <mergeCell ref="I10:J10"/>
    <mergeCell ref="A11:I11"/>
    <mergeCell ref="A13:G13"/>
    <mergeCell ref="I13:J13"/>
    <mergeCell ref="A14:B14"/>
    <mergeCell ref="A7:I7"/>
    <mergeCell ref="A8:I8"/>
    <mergeCell ref="B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0"/>
  <sheetViews>
    <sheetView workbookViewId="0">
      <selection activeCell="A26" sqref="A26:XFD29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4.42578125" style="19" customWidth="1"/>
    <col min="4" max="4" width="48.140625" style="20" customWidth="1"/>
    <col min="5" max="5" width="11.85546875" style="19" customWidth="1"/>
    <col min="6" max="6" width="10.7109375" style="19" customWidth="1"/>
    <col min="7" max="7" width="13.85546875" style="21" customWidth="1"/>
    <col min="8" max="8" width="16.85546875" style="19" customWidth="1"/>
    <col min="9" max="9" width="10.5703125" style="11" customWidth="1"/>
    <col min="10" max="10" width="14" style="44" customWidth="1"/>
    <col min="11" max="11" width="7.28515625" style="24" customWidth="1"/>
    <col min="12" max="12" width="14" customWidth="1"/>
    <col min="13" max="13" width="53" customWidth="1"/>
    <col min="14" max="22" width="9.140625" customWidth="1"/>
  </cols>
  <sheetData>
    <row r="1" spans="1:14" s="1" customFormat="1" ht="27" customHeight="1" x14ac:dyDescent="0.25">
      <c r="A1" s="14"/>
      <c r="B1" s="71" t="s">
        <v>50</v>
      </c>
      <c r="C1" s="71"/>
      <c r="D1" s="71"/>
      <c r="E1" s="71"/>
      <c r="F1" s="71"/>
      <c r="G1" s="71"/>
      <c r="H1" s="71"/>
      <c r="I1" s="71"/>
      <c r="J1" s="71"/>
      <c r="K1" s="22"/>
    </row>
    <row r="2" spans="1:14" s="1" customFormat="1" ht="20.25" customHeight="1" x14ac:dyDescent="0.25">
      <c r="A2" s="72" t="s">
        <v>20</v>
      </c>
      <c r="B2" s="72"/>
      <c r="C2" s="72"/>
      <c r="D2" s="72"/>
      <c r="E2" s="72"/>
      <c r="F2" s="72"/>
      <c r="G2" s="72"/>
      <c r="H2" s="72"/>
      <c r="I2" s="72"/>
      <c r="J2" s="72"/>
      <c r="K2" s="22"/>
    </row>
    <row r="3" spans="1:14" s="1" customFormat="1" ht="20.25" customHeight="1" x14ac:dyDescent="0.25">
      <c r="A3" s="72" t="s">
        <v>51</v>
      </c>
      <c r="B3" s="72"/>
      <c r="C3" s="72"/>
      <c r="D3" s="72"/>
      <c r="E3" s="72"/>
      <c r="F3" s="72"/>
      <c r="G3" s="72"/>
      <c r="H3" s="72"/>
      <c r="I3" s="72"/>
      <c r="J3" s="72"/>
      <c r="K3" s="22"/>
    </row>
    <row r="4" spans="1:14" s="1" customFormat="1" ht="12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22"/>
    </row>
    <row r="5" spans="1:14" s="2" customFormat="1" ht="46.5" customHeight="1" x14ac:dyDescent="0.25">
      <c r="A5" s="15" t="s">
        <v>0</v>
      </c>
      <c r="B5" s="15" t="s">
        <v>1</v>
      </c>
      <c r="C5" s="15" t="s">
        <v>5</v>
      </c>
      <c r="D5" s="16" t="s">
        <v>2</v>
      </c>
      <c r="E5" s="15" t="s">
        <v>8</v>
      </c>
      <c r="F5" s="15" t="s">
        <v>3</v>
      </c>
      <c r="G5" s="17" t="s">
        <v>9</v>
      </c>
      <c r="H5" s="15" t="s">
        <v>6</v>
      </c>
      <c r="I5" s="6" t="s">
        <v>4</v>
      </c>
      <c r="J5" s="15" t="s">
        <v>7</v>
      </c>
      <c r="K5" s="13"/>
      <c r="L5" s="10"/>
      <c r="N5" s="10"/>
    </row>
    <row r="6" spans="1:14" s="3" customFormat="1" ht="20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18">
        <v>7</v>
      </c>
      <c r="H6" s="9">
        <v>8</v>
      </c>
      <c r="I6" s="5">
        <v>9</v>
      </c>
      <c r="J6" s="30">
        <v>10</v>
      </c>
      <c r="K6" s="23"/>
    </row>
    <row r="7" spans="1:14" s="3" customFormat="1" ht="20.25" customHeight="1" x14ac:dyDescent="0.25">
      <c r="A7" s="68" t="s">
        <v>18</v>
      </c>
      <c r="B7" s="69"/>
      <c r="C7" s="69"/>
      <c r="D7" s="69"/>
      <c r="E7" s="69"/>
      <c r="F7" s="69"/>
      <c r="G7" s="69"/>
      <c r="H7" s="69"/>
      <c r="I7" s="70"/>
      <c r="J7" s="30"/>
      <c r="K7" s="23"/>
    </row>
    <row r="8" spans="1:14" s="7" customFormat="1" ht="15.75" customHeight="1" x14ac:dyDescent="0.25">
      <c r="A8" s="73" t="s">
        <v>12</v>
      </c>
      <c r="B8" s="74"/>
      <c r="C8" s="74"/>
      <c r="D8" s="74"/>
      <c r="E8" s="74"/>
      <c r="F8" s="74"/>
      <c r="G8" s="74"/>
      <c r="H8" s="74"/>
      <c r="I8" s="74"/>
      <c r="J8" s="75"/>
      <c r="K8" s="25"/>
      <c r="M8" s="34"/>
    </row>
    <row r="9" spans="1:14" s="7" customFormat="1" ht="89.25" x14ac:dyDescent="0.25">
      <c r="A9" s="67">
        <v>1</v>
      </c>
      <c r="B9" s="28" t="s">
        <v>54</v>
      </c>
      <c r="C9" s="28" t="s">
        <v>53</v>
      </c>
      <c r="D9" s="28" t="s">
        <v>55</v>
      </c>
      <c r="E9" s="29">
        <v>1</v>
      </c>
      <c r="F9" s="30" t="s">
        <v>56</v>
      </c>
      <c r="G9" s="31">
        <v>10614777</v>
      </c>
      <c r="H9" s="32">
        <f>E9*G9</f>
        <v>10614777</v>
      </c>
      <c r="I9" s="30" t="s">
        <v>10</v>
      </c>
      <c r="J9" s="66" t="s">
        <v>52</v>
      </c>
      <c r="K9" s="25"/>
    </row>
    <row r="10" spans="1:14" s="8" customFormat="1" ht="15.75" x14ac:dyDescent="0.25">
      <c r="A10" s="68" t="s">
        <v>13</v>
      </c>
      <c r="B10" s="69"/>
      <c r="C10" s="69"/>
      <c r="D10" s="69"/>
      <c r="E10" s="69"/>
      <c r="F10" s="69"/>
      <c r="G10" s="70"/>
      <c r="H10" s="27">
        <f>SUM(H9:H9)</f>
        <v>10614777</v>
      </c>
      <c r="I10" s="76"/>
      <c r="J10" s="76"/>
      <c r="K10" s="26"/>
      <c r="M10" s="35"/>
    </row>
    <row r="11" spans="1:14" s="8" customFormat="1" ht="15.75" customHeight="1" x14ac:dyDescent="0.25">
      <c r="A11" s="68" t="s">
        <v>21</v>
      </c>
      <c r="B11" s="69"/>
      <c r="C11" s="69"/>
      <c r="D11" s="69"/>
      <c r="E11" s="69"/>
      <c r="F11" s="69"/>
      <c r="G11" s="69"/>
      <c r="H11" s="69"/>
      <c r="I11" s="69"/>
      <c r="J11" s="69"/>
      <c r="L11" s="40"/>
    </row>
    <row r="12" spans="1:14" s="7" customFormat="1" ht="15.75" x14ac:dyDescent="0.25">
      <c r="A12" s="55"/>
      <c r="B12" s="50"/>
      <c r="C12" s="56"/>
      <c r="D12" s="56"/>
      <c r="E12" s="56"/>
      <c r="F12" s="56"/>
      <c r="G12" s="56"/>
      <c r="H12" s="57"/>
      <c r="I12" s="56"/>
      <c r="J12" s="45"/>
    </row>
    <row r="13" spans="1:14" s="7" customFormat="1" ht="15.75" x14ac:dyDescent="0.25">
      <c r="A13" s="55"/>
      <c r="B13" s="50"/>
      <c r="C13" s="56"/>
      <c r="D13" s="56"/>
      <c r="E13" s="56"/>
      <c r="F13" s="56"/>
      <c r="G13" s="56"/>
      <c r="H13" s="57"/>
      <c r="I13" s="56"/>
      <c r="J13" s="45"/>
    </row>
    <row r="14" spans="1:14" s="8" customFormat="1" ht="15.75" x14ac:dyDescent="0.25">
      <c r="A14" s="68" t="s">
        <v>23</v>
      </c>
      <c r="B14" s="69"/>
      <c r="C14" s="69"/>
      <c r="D14" s="69"/>
      <c r="E14" s="69"/>
      <c r="F14" s="69"/>
      <c r="G14" s="70"/>
      <c r="H14" s="27">
        <f>SUM(H12:H13)</f>
        <v>0</v>
      </c>
      <c r="I14" s="76"/>
      <c r="J14" s="76"/>
      <c r="K14" s="26"/>
      <c r="M14" s="35"/>
    </row>
    <row r="15" spans="1:14" s="8" customFormat="1" ht="18" customHeight="1" x14ac:dyDescent="0.25">
      <c r="A15" s="68" t="s">
        <v>19</v>
      </c>
      <c r="B15" s="69"/>
      <c r="C15" s="61"/>
      <c r="D15" s="61"/>
      <c r="E15" s="61"/>
      <c r="F15" s="61"/>
      <c r="G15" s="61"/>
      <c r="H15" s="41">
        <f>H10+H14</f>
        <v>10614777</v>
      </c>
      <c r="I15" s="42"/>
      <c r="J15" s="63"/>
      <c r="K15" s="26"/>
      <c r="M15" s="40"/>
    </row>
    <row r="16" spans="1:14" s="3" customFormat="1" ht="20.25" customHeight="1" x14ac:dyDescent="0.25">
      <c r="A16" s="68" t="s">
        <v>22</v>
      </c>
      <c r="B16" s="69"/>
      <c r="C16" s="69"/>
      <c r="D16" s="69"/>
      <c r="E16" s="69"/>
      <c r="F16" s="69"/>
      <c r="G16" s="69"/>
      <c r="H16" s="69"/>
      <c r="I16" s="70"/>
      <c r="J16" s="30"/>
      <c r="K16" s="23"/>
    </row>
    <row r="17" spans="1:13" s="8" customFormat="1" ht="15.75" x14ac:dyDescent="0.25">
      <c r="A17" s="68" t="s">
        <v>12</v>
      </c>
      <c r="B17" s="69"/>
      <c r="C17" s="69"/>
      <c r="D17" s="69"/>
      <c r="E17" s="69"/>
      <c r="F17" s="69"/>
      <c r="G17" s="69"/>
      <c r="H17" s="69"/>
      <c r="I17" s="70"/>
      <c r="J17" s="63"/>
      <c r="K17" s="26"/>
      <c r="M17" s="40"/>
    </row>
    <row r="18" spans="1:13" s="7" customFormat="1" ht="15.75" x14ac:dyDescent="0.25">
      <c r="A18" s="33">
        <v>1</v>
      </c>
      <c r="B18" s="28"/>
      <c r="C18" s="28"/>
      <c r="D18" s="28"/>
      <c r="E18" s="29"/>
      <c r="F18" s="30"/>
      <c r="G18" s="31"/>
      <c r="H18" s="32"/>
      <c r="I18" s="30"/>
      <c r="J18" s="45"/>
      <c r="K18" s="25"/>
    </row>
    <row r="19" spans="1:13" s="8" customFormat="1" ht="15.75" x14ac:dyDescent="0.25">
      <c r="A19" s="68" t="s">
        <v>13</v>
      </c>
      <c r="B19" s="69"/>
      <c r="C19" s="69"/>
      <c r="D19" s="69"/>
      <c r="E19" s="69"/>
      <c r="F19" s="69"/>
      <c r="G19" s="70"/>
      <c r="H19" s="27">
        <f>SUM(H18:H18)</f>
        <v>0</v>
      </c>
      <c r="I19" s="76"/>
      <c r="J19" s="76"/>
      <c r="K19" s="26"/>
      <c r="M19" s="35"/>
    </row>
    <row r="20" spans="1:13" s="8" customFormat="1" ht="15.75" x14ac:dyDescent="0.25">
      <c r="A20" s="68" t="s">
        <v>21</v>
      </c>
      <c r="B20" s="69"/>
      <c r="C20" s="69"/>
      <c r="D20" s="69"/>
      <c r="E20" s="69"/>
      <c r="F20" s="69"/>
      <c r="G20" s="69"/>
      <c r="H20" s="69"/>
      <c r="I20" s="70"/>
      <c r="J20" s="63"/>
      <c r="K20" s="26"/>
      <c r="M20" s="40"/>
    </row>
    <row r="21" spans="1:13" s="7" customFormat="1" ht="15.75" x14ac:dyDescent="0.25">
      <c r="A21" s="33"/>
      <c r="B21" s="28"/>
      <c r="C21" s="28"/>
      <c r="D21" s="28"/>
      <c r="E21" s="29"/>
      <c r="F21" s="30"/>
      <c r="G21" s="31"/>
      <c r="H21" s="32"/>
      <c r="I21" s="56"/>
      <c r="J21" s="45"/>
      <c r="K21" s="25"/>
    </row>
    <row r="22" spans="1:13" s="8" customFormat="1" ht="15.75" x14ac:dyDescent="0.25">
      <c r="A22" s="68" t="s">
        <v>23</v>
      </c>
      <c r="B22" s="69"/>
      <c r="C22" s="69"/>
      <c r="D22" s="69"/>
      <c r="E22" s="69"/>
      <c r="F22" s="69"/>
      <c r="G22" s="70"/>
      <c r="H22" s="27">
        <f>SUM(H21:H21)</f>
        <v>0</v>
      </c>
      <c r="I22" s="76"/>
      <c r="J22" s="76"/>
      <c r="K22" s="26"/>
      <c r="M22" s="35"/>
    </row>
    <row r="23" spans="1:13" s="8" customFormat="1" ht="17.25" customHeight="1" x14ac:dyDescent="0.25">
      <c r="A23" s="68" t="s">
        <v>24</v>
      </c>
      <c r="B23" s="69"/>
      <c r="C23" s="61"/>
      <c r="D23" s="61"/>
      <c r="E23" s="61"/>
      <c r="F23" s="61"/>
      <c r="G23" s="62"/>
      <c r="H23" s="27">
        <f>H22</f>
        <v>0</v>
      </c>
      <c r="I23" s="63"/>
      <c r="J23" s="63"/>
      <c r="K23" s="26"/>
      <c r="M23" s="40"/>
    </row>
    <row r="24" spans="1:13" ht="15.75" customHeight="1" x14ac:dyDescent="0.25">
      <c r="A24" s="77" t="s">
        <v>25</v>
      </c>
      <c r="B24" s="78"/>
      <c r="C24" s="78"/>
      <c r="D24" s="78"/>
      <c r="E24" s="78"/>
      <c r="F24" s="78"/>
      <c r="G24" s="79"/>
      <c r="H24" s="27">
        <f>H15+H23</f>
        <v>10614777</v>
      </c>
      <c r="I24" s="30"/>
      <c r="J24" s="30"/>
    </row>
    <row r="25" spans="1:13" x14ac:dyDescent="0.25">
      <c r="A25" s="12"/>
      <c r="B25"/>
      <c r="C25"/>
      <c r="D25"/>
      <c r="E25"/>
      <c r="F25"/>
      <c r="G25"/>
      <c r="H25"/>
      <c r="I25" s="4"/>
      <c r="J25" s="43"/>
    </row>
    <row r="26" spans="1:13" x14ac:dyDescent="0.25">
      <c r="A26" s="12"/>
      <c r="B26"/>
      <c r="C26"/>
      <c r="D26"/>
      <c r="E26"/>
      <c r="F26"/>
      <c r="G26"/>
      <c r="H26"/>
    </row>
    <row r="27" spans="1:13" x14ac:dyDescent="0.25">
      <c r="A27" s="80" t="s">
        <v>33</v>
      </c>
      <c r="B27" s="80"/>
      <c r="C27" s="80"/>
      <c r="D27" s="80"/>
      <c r="E27" s="80"/>
      <c r="F27" s="80"/>
      <c r="G27" s="80"/>
      <c r="H27" s="80"/>
      <c r="I27" s="80"/>
      <c r="J27" s="80"/>
    </row>
    <row r="28" spans="1:13" x14ac:dyDescent="0.25">
      <c r="A28" s="64"/>
      <c r="B28" s="47"/>
      <c r="C28" s="47"/>
      <c r="D28" s="47"/>
      <c r="E28" s="47"/>
      <c r="F28" s="47"/>
      <c r="G28" s="47"/>
      <c r="H28" s="47"/>
      <c r="I28" s="48"/>
      <c r="J28" s="49"/>
    </row>
    <row r="29" spans="1:13" x14ac:dyDescent="0.25">
      <c r="A29" s="80" t="s">
        <v>34</v>
      </c>
      <c r="B29" s="80"/>
      <c r="C29" s="80"/>
      <c r="D29" s="80"/>
      <c r="E29" s="80"/>
      <c r="F29" s="80"/>
      <c r="G29" s="80"/>
      <c r="H29" s="80"/>
      <c r="I29" s="80"/>
      <c r="J29" s="80"/>
    </row>
    <row r="30" spans="1:13" x14ac:dyDescent="0.25">
      <c r="B30"/>
      <c r="C30"/>
      <c r="D30"/>
      <c r="E30"/>
      <c r="F30"/>
      <c r="G30"/>
      <c r="H30"/>
    </row>
    <row r="31" spans="1:13" x14ac:dyDescent="0.25">
      <c r="B31"/>
      <c r="C31"/>
      <c r="D31"/>
      <c r="E31"/>
      <c r="F31"/>
      <c r="G31"/>
      <c r="H31"/>
    </row>
    <row r="32" spans="1:13" x14ac:dyDescent="0.25">
      <c r="B32"/>
      <c r="C32"/>
      <c r="D32"/>
      <c r="E32"/>
      <c r="F32"/>
      <c r="G32"/>
      <c r="H32"/>
    </row>
    <row r="33" spans="1:11" x14ac:dyDescent="0.25">
      <c r="B33"/>
      <c r="C33"/>
      <c r="D33"/>
      <c r="E33"/>
      <c r="F33"/>
      <c r="G33"/>
      <c r="H33"/>
    </row>
    <row r="34" spans="1:11" x14ac:dyDescent="0.25">
      <c r="B34"/>
      <c r="C34"/>
      <c r="D34"/>
      <c r="E34"/>
      <c r="F34"/>
      <c r="G34"/>
      <c r="H34"/>
    </row>
    <row r="35" spans="1:11" x14ac:dyDescent="0.25">
      <c r="B35"/>
      <c r="C35"/>
      <c r="D35"/>
      <c r="E35"/>
      <c r="F35"/>
      <c r="G35"/>
      <c r="H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x14ac:dyDescent="0.25">
      <c r="A430"/>
      <c r="B430"/>
      <c r="C430"/>
      <c r="D430"/>
      <c r="E430"/>
      <c r="F430"/>
      <c r="G430"/>
      <c r="H430"/>
      <c r="I430"/>
      <c r="J430"/>
      <c r="K430"/>
    </row>
  </sheetData>
  <mergeCells count="22">
    <mergeCell ref="A17:I17"/>
    <mergeCell ref="B1:J1"/>
    <mergeCell ref="A2:J2"/>
    <mergeCell ref="A3:J3"/>
    <mergeCell ref="A7:I7"/>
    <mergeCell ref="A8:J8"/>
    <mergeCell ref="A10:G10"/>
    <mergeCell ref="I10:J10"/>
    <mergeCell ref="A11:J11"/>
    <mergeCell ref="A14:G14"/>
    <mergeCell ref="I14:J14"/>
    <mergeCell ref="A15:B15"/>
    <mergeCell ref="A16:I16"/>
    <mergeCell ref="A24:G24"/>
    <mergeCell ref="A27:J27"/>
    <mergeCell ref="A29:J29"/>
    <mergeCell ref="A19:G19"/>
    <mergeCell ref="I19:J19"/>
    <mergeCell ref="A20:I20"/>
    <mergeCell ref="A22:G22"/>
    <mergeCell ref="I22:J22"/>
    <mergeCell ref="A23:B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реестр 10.10.17</vt:lpstr>
      <vt:lpstr>Реестр 2302</vt:lpstr>
      <vt:lpstr>реестр 18.03.15</vt:lpstr>
      <vt:lpstr>на 5.01.2016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2017-10-12T05:54:39Z</dcterms:modified>
</cp:coreProperties>
</file>