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325" windowWidth="18195" windowHeight="642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ПЗ!$A$12:$L$1570</definedName>
    <definedName name="OLE_LINK3" localSheetId="0">ПЗ!#REF!</definedName>
  </definedNames>
  <calcPr calcId="145621" refMode="R1C1"/>
  <fileRecoveryPr autoRecover="0"/>
</workbook>
</file>

<file path=xl/calcChain.xml><?xml version="1.0" encoding="utf-8"?>
<calcChain xmlns="http://schemas.openxmlformats.org/spreadsheetml/2006/main">
  <c r="H1477" i="12" l="1"/>
  <c r="I1477" i="12" s="1"/>
  <c r="I1550" i="12" l="1"/>
  <c r="I1549" i="12"/>
  <c r="I1548" i="12"/>
  <c r="I1359" i="12"/>
  <c r="I1279" i="12"/>
  <c r="I1290" i="12"/>
  <c r="I1566" i="12" l="1"/>
  <c r="H1267" i="12"/>
  <c r="I1267" i="12" s="1"/>
  <c r="H1266" i="12"/>
  <c r="I1266" i="12" s="1"/>
  <c r="H280" i="12"/>
  <c r="I280" i="12" s="1"/>
  <c r="H1265" i="12"/>
  <c r="I1265" i="12" s="1"/>
  <c r="H1264" i="12"/>
  <c r="I1264" i="12" s="1"/>
  <c r="H1263" i="12"/>
  <c r="I1263" i="12" s="1"/>
  <c r="H1262" i="12"/>
  <c r="I1262" i="12" s="1"/>
  <c r="H1261" i="12"/>
  <c r="I1261" i="12" s="1"/>
  <c r="H1260" i="12" l="1"/>
  <c r="I1260" i="12" s="1"/>
  <c r="H1259" i="12"/>
  <c r="I1259" i="12" s="1"/>
  <c r="H1258" i="12" l="1"/>
  <c r="I1258" i="12" s="1"/>
  <c r="I1386" i="12"/>
  <c r="H1478" i="12"/>
  <c r="I1478" i="12" s="1"/>
  <c r="I1484" i="12" l="1"/>
  <c r="I1485" i="12"/>
  <c r="H1257" i="12" l="1"/>
  <c r="I1257" i="12" s="1"/>
  <c r="H1256" i="12"/>
  <c r="I1256" i="12" s="1"/>
  <c r="H1255" i="12"/>
  <c r="I1255" i="12" s="1"/>
  <c r="H1254" i="12"/>
  <c r="I1254" i="12" s="1"/>
  <c r="H1253" i="12"/>
  <c r="I1253" i="12" s="1"/>
  <c r="H1252" i="12"/>
  <c r="I1252" i="12" s="1"/>
  <c r="H1251" i="12"/>
  <c r="I1251" i="12" s="1"/>
  <c r="H1250" i="12"/>
  <c r="I1250" i="12" s="1"/>
  <c r="H1249" i="12"/>
  <c r="I1249" i="12" s="1"/>
  <c r="H1248" i="12"/>
  <c r="I1248" i="12" s="1"/>
  <c r="H1247" i="12"/>
  <c r="I1247" i="12" s="1"/>
  <c r="H1246" i="12"/>
  <c r="I1246" i="12" s="1"/>
  <c r="H1245" i="12"/>
  <c r="I1245" i="12" s="1"/>
  <c r="H1244" i="12"/>
  <c r="I1244" i="12" s="1"/>
  <c r="H1243" i="12"/>
  <c r="I1243" i="12" s="1"/>
  <c r="H1242" i="12"/>
  <c r="I1242" i="12" s="1"/>
  <c r="H1241" i="12"/>
  <c r="I1241" i="12" s="1"/>
  <c r="H1240" i="12"/>
  <c r="I1240" i="12" s="1"/>
  <c r="H1239" i="12"/>
  <c r="I1239" i="12" s="1"/>
  <c r="H1238" i="12" l="1"/>
  <c r="I1238" i="12" s="1"/>
  <c r="H1237" i="12"/>
  <c r="I1237" i="12" s="1"/>
  <c r="I1385" i="12"/>
  <c r="H1476" i="12" l="1"/>
  <c r="I1476" i="12" s="1"/>
  <c r="H1475" i="12" l="1"/>
  <c r="I1475" i="12" s="1"/>
  <c r="I1565" i="12"/>
  <c r="I1564" i="12"/>
  <c r="H1236" i="12" l="1"/>
  <c r="I1236" i="12" s="1"/>
  <c r="H1235" i="12"/>
  <c r="I1235" i="12" s="1"/>
  <c r="I1384" i="12"/>
  <c r="H1234" i="12" l="1"/>
  <c r="I1234" i="12" s="1"/>
  <c r="H1233" i="12"/>
  <c r="I1233" i="12" s="1"/>
  <c r="H1232" i="12"/>
  <c r="I1232" i="12" s="1"/>
  <c r="H1268" i="12"/>
  <c r="I1268" i="12" s="1"/>
  <c r="H1231" i="12"/>
  <c r="I1231" i="12" s="1"/>
  <c r="H1230" i="12"/>
  <c r="I1230" i="12" s="1"/>
  <c r="H1229" i="12"/>
  <c r="I1229" i="12" s="1"/>
  <c r="H1228" i="12"/>
  <c r="I1228" i="12" s="1"/>
  <c r="H1227" i="12"/>
  <c r="I1227" i="12" s="1"/>
  <c r="H1226" i="12"/>
  <c r="I1226" i="12" s="1"/>
  <c r="H1225" i="12"/>
  <c r="I1225" i="12" s="1"/>
  <c r="H1224" i="12"/>
  <c r="I1224" i="12" s="1"/>
  <c r="H1222" i="12"/>
  <c r="I1222" i="12" s="1"/>
  <c r="H1221" i="12"/>
  <c r="I1221" i="12" s="1"/>
  <c r="H1220" i="12"/>
  <c r="I1220" i="12" s="1"/>
  <c r="H1219" i="12"/>
  <c r="I1219" i="12" s="1"/>
  <c r="H1223" i="12"/>
  <c r="I1223" i="12" s="1"/>
  <c r="H1218" i="12"/>
  <c r="I1218" i="12" s="1"/>
  <c r="H1216" i="12"/>
  <c r="I1216" i="12" s="1"/>
  <c r="H1215" i="12"/>
  <c r="I1215" i="12" s="1"/>
  <c r="H1217" i="12"/>
  <c r="I1217" i="12" s="1"/>
  <c r="H1214" i="12"/>
  <c r="I1214" i="12" s="1"/>
  <c r="H1213" i="12"/>
  <c r="I1213" i="12" s="1"/>
  <c r="H1212" i="12"/>
  <c r="I1212" i="12" s="1"/>
  <c r="H1211" i="12"/>
  <c r="I1211" i="12" s="1"/>
  <c r="H1210" i="12"/>
  <c r="I1210" i="12" s="1"/>
  <c r="H1209" i="12"/>
  <c r="I1209" i="12" s="1"/>
  <c r="H1208" i="12" l="1"/>
  <c r="I1208" i="12" s="1"/>
  <c r="I1567" i="12" l="1"/>
  <c r="I1563" i="12"/>
  <c r="I1383" i="12"/>
  <c r="I1382" i="12"/>
  <c r="H1193" i="12"/>
  <c r="I1193" i="12" s="1"/>
  <c r="H1192" i="12"/>
  <c r="I1192" i="12" s="1"/>
  <c r="H1191" i="12"/>
  <c r="I1191" i="12" s="1"/>
  <c r="H1190" i="12"/>
  <c r="I1190" i="12" s="1"/>
  <c r="H1189" i="12"/>
  <c r="I1189" i="12" s="1"/>
  <c r="H1188" i="12"/>
  <c r="I1188" i="12" s="1"/>
  <c r="H1187" i="12"/>
  <c r="I1187" i="12" s="1"/>
  <c r="H1186" i="12"/>
  <c r="I1186" i="12" s="1"/>
  <c r="H1185" i="12"/>
  <c r="I1185" i="12" s="1"/>
  <c r="H1184" i="12"/>
  <c r="I1184" i="12" s="1"/>
  <c r="H1183" i="12"/>
  <c r="I1183" i="12" s="1"/>
  <c r="H1182" i="12"/>
  <c r="I1182" i="12" s="1"/>
  <c r="H1181" i="12"/>
  <c r="I1181" i="12" s="1"/>
  <c r="H1180" i="12" l="1"/>
  <c r="I1180" i="12" s="1"/>
  <c r="I1381" i="12"/>
  <c r="H1207" i="12" l="1"/>
  <c r="I1207" i="12" s="1"/>
  <c r="H1206" i="12"/>
  <c r="I1206" i="12" s="1"/>
  <c r="H1205" i="12"/>
  <c r="I1205" i="12" s="1"/>
  <c r="H1204" i="12"/>
  <c r="I1204" i="12" s="1"/>
  <c r="H1203" i="12"/>
  <c r="I1203" i="12" s="1"/>
  <c r="H1202" i="12"/>
  <c r="I1202" i="12" s="1"/>
  <c r="H1201" i="12"/>
  <c r="I1201" i="12" s="1"/>
  <c r="H1200" i="12"/>
  <c r="I1200" i="12" s="1"/>
  <c r="H1199" i="12"/>
  <c r="I1199" i="12" s="1"/>
  <c r="H1198" i="12"/>
  <c r="I1198" i="12" s="1"/>
  <c r="H1197" i="12"/>
  <c r="I1197" i="12" s="1"/>
  <c r="H1196" i="12" l="1"/>
  <c r="I1196" i="12" s="1"/>
  <c r="H1195" i="12"/>
  <c r="I1195" i="12" s="1"/>
  <c r="H1194" i="12"/>
  <c r="I1194" i="12" s="1"/>
  <c r="H1179" i="12"/>
  <c r="I1179" i="12" s="1"/>
  <c r="H1178" i="12" l="1"/>
  <c r="I1178" i="12" s="1"/>
  <c r="H1177" i="12"/>
  <c r="I1177" i="12" s="1"/>
  <c r="H1176" i="12"/>
  <c r="I1176" i="12" s="1"/>
  <c r="I1562" i="12"/>
  <c r="I1561" i="12" l="1"/>
  <c r="I1380" i="12"/>
  <c r="H1175" i="12"/>
  <c r="I1175" i="12" s="1"/>
  <c r="H1174" i="12"/>
  <c r="I1174" i="12" s="1"/>
  <c r="H1173" i="12"/>
  <c r="I1173" i="12" s="1"/>
  <c r="H1172" i="12"/>
  <c r="I1172" i="12" s="1"/>
  <c r="H1171" i="12"/>
  <c r="I1171" i="12" s="1"/>
  <c r="H1170" i="12" l="1"/>
  <c r="I1170" i="12" s="1"/>
  <c r="H1169" i="12"/>
  <c r="I1169" i="12" s="1"/>
  <c r="H1474" i="12"/>
  <c r="I1474" i="12" s="1"/>
  <c r="H1473" i="12"/>
  <c r="I1473" i="12" s="1"/>
  <c r="H1168" i="12"/>
  <c r="I1168" i="12" s="1"/>
  <c r="I1379" i="12"/>
  <c r="I1289" i="12" l="1"/>
  <c r="H1472" i="12" l="1"/>
  <c r="I1472" i="12" s="1"/>
  <c r="H1165" i="12" l="1"/>
  <c r="H1166" i="12"/>
  <c r="H1167" i="12"/>
  <c r="I1167" i="12" l="1"/>
  <c r="I1166" i="12"/>
  <c r="I1165" i="12"/>
  <c r="H706" i="12" l="1"/>
  <c r="H1163" i="12" l="1"/>
  <c r="I1163" i="12" s="1"/>
  <c r="H1164" i="12" l="1"/>
  <c r="I1164" i="12" s="1"/>
  <c r="H1162" i="12"/>
  <c r="I1162" i="12" s="1"/>
  <c r="H1161" i="12"/>
  <c r="I1161" i="12" s="1"/>
  <c r="H1160" i="12"/>
  <c r="I1160" i="12" s="1"/>
  <c r="H1159" i="12" l="1"/>
  <c r="I1159" i="12" s="1"/>
  <c r="H1486" i="12"/>
  <c r="H362" i="12" l="1"/>
  <c r="H1158" i="12" l="1"/>
  <c r="I1158" i="12" s="1"/>
  <c r="H1157" i="12"/>
  <c r="I1157" i="12" s="1"/>
  <c r="H1156" i="12"/>
  <c r="I1156" i="12" s="1"/>
  <c r="I1288" i="12" l="1"/>
  <c r="I1287" i="12"/>
  <c r="H1155" i="12"/>
  <c r="I1155" i="12" s="1"/>
  <c r="H1154" i="12" l="1"/>
  <c r="I1154" i="12" s="1"/>
  <c r="H1153" i="12"/>
  <c r="I1153" i="12" s="1"/>
  <c r="H1152" i="12"/>
  <c r="I1152" i="12" s="1"/>
  <c r="H1151" i="12"/>
  <c r="I1151" i="12" s="1"/>
  <c r="H1150" i="12"/>
  <c r="I1150" i="12" s="1"/>
  <c r="H1149" i="12"/>
  <c r="I1149" i="12" s="1"/>
  <c r="H1148" i="12"/>
  <c r="I1148" i="12" s="1"/>
  <c r="H1147" i="12"/>
  <c r="I1147" i="12" s="1"/>
  <c r="H1146" i="12"/>
  <c r="I1146" i="12" s="1"/>
  <c r="H1145" i="12"/>
  <c r="I1145" i="12" s="1"/>
  <c r="H1144" i="12"/>
  <c r="I1144" i="12" s="1"/>
  <c r="H1143" i="12"/>
  <c r="I1143" i="12" s="1"/>
  <c r="H1142" i="12"/>
  <c r="I1142" i="12" s="1"/>
  <c r="H1141" i="12"/>
  <c r="I1141" i="12" s="1"/>
  <c r="H1140" i="12"/>
  <c r="I1140" i="12" s="1"/>
  <c r="H1139" i="12" l="1"/>
  <c r="I1139" i="12" s="1"/>
  <c r="H1138" i="12"/>
  <c r="I1138" i="12" s="1"/>
  <c r="H1137" i="12"/>
  <c r="I1137" i="12" s="1"/>
  <c r="H1136" i="12"/>
  <c r="I1136" i="12" s="1"/>
  <c r="H1135" i="12"/>
  <c r="I1135" i="12" s="1"/>
  <c r="H1134" i="12" l="1"/>
  <c r="I1134" i="12" s="1"/>
  <c r="H1133" i="12" l="1"/>
  <c r="I1133" i="12" s="1"/>
  <c r="H1132" i="12"/>
  <c r="I1132" i="12" s="1"/>
  <c r="H1131" i="12"/>
  <c r="I1131" i="12" s="1"/>
  <c r="H1130" i="12"/>
  <c r="I1130" i="12" s="1"/>
  <c r="H1129" i="12"/>
  <c r="I1129" i="12" s="1"/>
  <c r="H1128" i="12"/>
  <c r="I1128" i="12" s="1"/>
  <c r="H1127" i="12"/>
  <c r="I1127" i="12" s="1"/>
  <c r="H1126" i="12" l="1"/>
  <c r="I1126" i="12" s="1"/>
  <c r="H1125" i="12"/>
  <c r="I1125" i="12" s="1"/>
  <c r="H1124" i="12"/>
  <c r="I1124" i="12" s="1"/>
  <c r="H1123" i="12"/>
  <c r="I1123" i="12" s="1"/>
  <c r="H1122" i="12"/>
  <c r="I1122" i="12" s="1"/>
  <c r="H1121" i="12" l="1"/>
  <c r="I1121" i="12" s="1"/>
  <c r="H1120" i="12"/>
  <c r="I1120" i="12" s="1"/>
  <c r="H1119" i="12"/>
  <c r="I1119" i="12" s="1"/>
  <c r="I1367" i="12" l="1"/>
  <c r="I1560" i="12"/>
  <c r="H1118" i="12"/>
  <c r="I1118" i="12" s="1"/>
  <c r="H1117" i="12"/>
  <c r="I1117" i="12" s="1"/>
  <c r="H1116" i="12"/>
  <c r="I1116" i="12" s="1"/>
  <c r="I1483" i="12" l="1"/>
  <c r="I1378" i="12" l="1"/>
  <c r="I1377" i="12"/>
  <c r="H1115" i="12" l="1"/>
  <c r="I1115" i="12" s="1"/>
  <c r="I1376" i="12"/>
  <c r="I1375" i="12"/>
  <c r="I1374" i="12" l="1"/>
  <c r="H928" i="12" l="1"/>
  <c r="I928" i="12" s="1"/>
  <c r="H927" i="12"/>
  <c r="I927" i="12" s="1"/>
  <c r="H926" i="12"/>
  <c r="I926" i="12" s="1"/>
  <c r="H925" i="12"/>
  <c r="I925" i="12" s="1"/>
  <c r="H1113" i="12" l="1"/>
  <c r="I1113" i="12" s="1"/>
  <c r="H1112" i="12" l="1"/>
  <c r="I1112" i="12" s="1"/>
  <c r="H1111" i="12"/>
  <c r="I1111" i="12" s="1"/>
  <c r="H1110" i="12" l="1"/>
  <c r="I1110" i="12" s="1"/>
  <c r="H1109" i="12"/>
  <c r="I1109" i="12" s="1"/>
  <c r="H1108" i="12"/>
  <c r="I1108" i="12" s="1"/>
  <c r="H1107" i="12"/>
  <c r="I1107" i="12" s="1"/>
  <c r="H1106" i="12"/>
  <c r="I1106" i="12" s="1"/>
  <c r="H1105" i="12"/>
  <c r="I1105" i="12" s="1"/>
  <c r="H1104" i="12"/>
  <c r="I1104" i="12" s="1"/>
  <c r="H1103" i="12"/>
  <c r="I1103" i="12" s="1"/>
  <c r="H1102" i="12"/>
  <c r="I1102" i="12" s="1"/>
  <c r="H1101" i="12"/>
  <c r="I1101" i="12" s="1"/>
  <c r="H1100" i="12"/>
  <c r="I1100" i="12" s="1"/>
  <c r="H1099" i="12"/>
  <c r="I1099" i="12" s="1"/>
  <c r="H1098" i="12"/>
  <c r="I1098" i="12" s="1"/>
  <c r="H1097" i="12"/>
  <c r="I1097" i="12" s="1"/>
  <c r="H1096" i="12"/>
  <c r="I1096" i="12" s="1"/>
  <c r="H1095" i="12"/>
  <c r="I1095" i="12" s="1"/>
  <c r="H1094" i="12"/>
  <c r="I1094" i="12" s="1"/>
  <c r="H1093" i="12"/>
  <c r="I1093" i="12" s="1"/>
  <c r="H1092" i="12"/>
  <c r="I1092" i="12" s="1"/>
  <c r="H1091" i="12"/>
  <c r="I1091" i="12" s="1"/>
  <c r="H1090" i="12"/>
  <c r="I1090" i="12" s="1"/>
  <c r="H1089" i="12"/>
  <c r="I1089" i="12" s="1"/>
  <c r="H1088" i="12"/>
  <c r="I1088" i="12" s="1"/>
  <c r="H1087" i="12"/>
  <c r="I1087" i="12" s="1"/>
  <c r="H1086" i="12"/>
  <c r="I1086" i="12" s="1"/>
  <c r="H1085" i="12"/>
  <c r="I1085" i="12" s="1"/>
  <c r="H1084" i="12"/>
  <c r="I1084" i="12" s="1"/>
  <c r="H1083" i="12"/>
  <c r="I1083" i="12" s="1"/>
  <c r="H1082" i="12"/>
  <c r="I1082" i="12" s="1"/>
  <c r="H1081" i="12"/>
  <c r="I1081" i="12" s="1"/>
  <c r="H1080" i="12"/>
  <c r="I1080" i="12" s="1"/>
  <c r="H1079" i="12"/>
  <c r="I1079" i="12" s="1"/>
  <c r="H1078" i="12"/>
  <c r="I1078" i="12" s="1"/>
  <c r="H1077" i="12"/>
  <c r="I1077" i="12" s="1"/>
  <c r="H1076" i="12"/>
  <c r="I1076" i="12" s="1"/>
  <c r="H1075" i="12"/>
  <c r="I1075" i="12" s="1"/>
  <c r="H1074" i="12"/>
  <c r="I1074" i="12" s="1"/>
  <c r="H1073" i="12"/>
  <c r="I1073" i="12" s="1"/>
  <c r="H1072" i="12"/>
  <c r="I1072" i="12" s="1"/>
  <c r="H1071" i="12"/>
  <c r="I1071" i="12" s="1"/>
  <c r="H1070" i="12"/>
  <c r="I1070" i="12" s="1"/>
  <c r="H1069" i="12"/>
  <c r="I1069" i="12" s="1"/>
  <c r="H1068" i="12"/>
  <c r="I1068" i="12" s="1"/>
  <c r="H1067" i="12"/>
  <c r="I1067" i="12" s="1"/>
  <c r="H1066" i="12"/>
  <c r="I1066" i="12" s="1"/>
  <c r="H1065" i="12"/>
  <c r="I1065" i="12" s="1"/>
  <c r="H1064" i="12"/>
  <c r="I1064" i="12" s="1"/>
  <c r="H1063" i="12"/>
  <c r="I1063" i="12" s="1"/>
  <c r="H1062" i="12"/>
  <c r="I1062" i="12" s="1"/>
  <c r="H1061" i="12"/>
  <c r="I1061" i="12" s="1"/>
  <c r="H1060" i="12"/>
  <c r="I1060" i="12" s="1"/>
  <c r="H1059" i="12"/>
  <c r="I1059" i="12" s="1"/>
  <c r="H1058" i="12"/>
  <c r="I1058" i="12" s="1"/>
  <c r="H1057" i="12"/>
  <c r="I1057" i="12" s="1"/>
  <c r="H1056" i="12"/>
  <c r="I1056" i="12" s="1"/>
  <c r="H1055" i="12"/>
  <c r="I1055" i="12" s="1"/>
  <c r="H1054" i="12"/>
  <c r="I1054" i="12" s="1"/>
  <c r="H1053" i="12"/>
  <c r="I1053" i="12" s="1"/>
  <c r="H1052" i="12"/>
  <c r="I1052" i="12" s="1"/>
  <c r="H1051" i="12"/>
  <c r="I1051" i="12" s="1"/>
  <c r="H1050" i="12"/>
  <c r="I1050" i="12" s="1"/>
  <c r="H1049" i="12"/>
  <c r="I1049" i="12" s="1"/>
  <c r="H1048" i="12"/>
  <c r="I1048" i="12" s="1"/>
  <c r="H1047" i="12"/>
  <c r="I1047" i="12" s="1"/>
  <c r="H1046" i="12"/>
  <c r="I1046" i="12" s="1"/>
  <c r="H1045" i="12"/>
  <c r="I1045" i="12" s="1"/>
  <c r="H1044" i="12"/>
  <c r="I1044" i="12" s="1"/>
  <c r="H1043" i="12"/>
  <c r="I1043" i="12" s="1"/>
  <c r="H1042" i="12"/>
  <c r="I1042" i="12" s="1"/>
  <c r="H1041" i="12"/>
  <c r="I1041" i="12" s="1"/>
  <c r="H1040" i="12"/>
  <c r="I1040" i="12" s="1"/>
  <c r="H1039" i="12"/>
  <c r="I1039" i="12" s="1"/>
  <c r="H1038" i="12"/>
  <c r="I1038" i="12" s="1"/>
  <c r="H1471" i="12" l="1"/>
  <c r="I1471" i="12" s="1"/>
  <c r="H1470" i="12"/>
  <c r="I1470" i="12" s="1"/>
  <c r="H1469" i="12"/>
  <c r="I1469" i="12" s="1"/>
  <c r="H1468" i="12"/>
  <c r="I1468" i="12" s="1"/>
  <c r="H1467" i="12"/>
  <c r="I1467" i="12" s="1"/>
  <c r="H1466" i="12"/>
  <c r="I1466" i="12" s="1"/>
  <c r="H1037" i="12" l="1"/>
  <c r="I1037" i="12" s="1"/>
  <c r="H1036" i="12"/>
  <c r="I1036" i="12" s="1"/>
  <c r="H1035" i="12"/>
  <c r="I1035" i="12" s="1"/>
  <c r="H1034" i="12"/>
  <c r="I1034" i="12" s="1"/>
  <c r="H1033" i="12"/>
  <c r="I1033" i="12" s="1"/>
  <c r="H1032" i="12"/>
  <c r="I1032" i="12" s="1"/>
  <c r="H1031" i="12"/>
  <c r="I1031" i="12" s="1"/>
  <c r="H1030" i="12"/>
  <c r="I1030" i="12" s="1"/>
  <c r="H1029" i="12"/>
  <c r="I1029" i="12" s="1"/>
  <c r="H1028" i="12"/>
  <c r="I1028" i="12" s="1"/>
  <c r="H1027" i="12"/>
  <c r="I1027" i="12" s="1"/>
  <c r="H1026" i="12"/>
  <c r="I1026" i="12" s="1"/>
  <c r="H1025" i="12"/>
  <c r="I1025" i="12" s="1"/>
  <c r="H1024" i="12"/>
  <c r="I1024" i="12" s="1"/>
  <c r="H1023" i="12"/>
  <c r="I1023" i="12" s="1"/>
  <c r="H1022" i="12"/>
  <c r="I1022" i="12" s="1"/>
  <c r="H1021" i="12"/>
  <c r="I1021" i="12" s="1"/>
  <c r="H1020" i="12"/>
  <c r="I1020" i="12" s="1"/>
  <c r="H1019" i="12"/>
  <c r="I1019" i="12" s="1"/>
  <c r="H1018" i="12" l="1"/>
  <c r="I1018" i="12" s="1"/>
  <c r="H1017" i="12"/>
  <c r="I1017" i="12" s="1"/>
  <c r="H1016" i="12"/>
  <c r="I1016" i="12" s="1"/>
  <c r="H1015" i="12"/>
  <c r="I1015" i="12" s="1"/>
  <c r="H1014" i="12"/>
  <c r="I1014" i="12" s="1"/>
  <c r="H1013" i="12"/>
  <c r="I1013" i="12" s="1"/>
  <c r="H1012" i="12"/>
  <c r="I1012" i="12" s="1"/>
  <c r="H1011" i="12"/>
  <c r="I1011" i="12" s="1"/>
  <c r="H1010" i="12"/>
  <c r="I1010" i="12" s="1"/>
  <c r="H1009" i="12"/>
  <c r="I1009" i="12" s="1"/>
  <c r="H1008" i="12"/>
  <c r="I1008" i="12" s="1"/>
  <c r="H1007" i="12"/>
  <c r="I1007" i="12" s="1"/>
  <c r="H1006" i="12"/>
  <c r="I1006" i="12" s="1"/>
  <c r="H1005" i="12"/>
  <c r="I1005" i="12" s="1"/>
  <c r="H1004" i="12"/>
  <c r="I1004" i="12" s="1"/>
  <c r="H1003" i="12"/>
  <c r="I1003" i="12" s="1"/>
  <c r="H1002" i="12"/>
  <c r="I1002" i="12" s="1"/>
  <c r="H1001" i="12"/>
  <c r="I1001" i="12" s="1"/>
  <c r="H1000" i="12"/>
  <c r="I1000" i="12" s="1"/>
  <c r="H999" i="12"/>
  <c r="I999" i="12" s="1"/>
  <c r="H998" i="12"/>
  <c r="I998" i="12" s="1"/>
  <c r="H997" i="12"/>
  <c r="I997" i="12" s="1"/>
  <c r="H996" i="12"/>
  <c r="I996" i="12" s="1"/>
  <c r="H995" i="12"/>
  <c r="I995" i="12" s="1"/>
  <c r="H994" i="12"/>
  <c r="I994" i="12" s="1"/>
  <c r="H993" i="12"/>
  <c r="I993" i="12" s="1"/>
  <c r="H992" i="12"/>
  <c r="I992" i="12" s="1"/>
  <c r="H991" i="12"/>
  <c r="I991" i="12" s="1"/>
  <c r="H990" i="12"/>
  <c r="I990" i="12" s="1"/>
  <c r="H989" i="12"/>
  <c r="I989" i="12" s="1"/>
  <c r="H988" i="12"/>
  <c r="I988" i="12" s="1"/>
  <c r="H987" i="12"/>
  <c r="I987" i="12" s="1"/>
  <c r="H986" i="12"/>
  <c r="I986" i="12" s="1"/>
  <c r="H985" i="12"/>
  <c r="I985" i="12" s="1"/>
  <c r="H984" i="12"/>
  <c r="I984" i="12" s="1"/>
  <c r="H983" i="12"/>
  <c r="I983" i="12" s="1"/>
  <c r="H982" i="12"/>
  <c r="I982" i="12" s="1"/>
  <c r="H981" i="12"/>
  <c r="I981" i="12" s="1"/>
  <c r="H980" i="12"/>
  <c r="I980" i="12" s="1"/>
  <c r="H979" i="12"/>
  <c r="I979" i="12" s="1"/>
  <c r="H978" i="12"/>
  <c r="I978" i="12" s="1"/>
  <c r="H977" i="12"/>
  <c r="I977" i="12" s="1"/>
  <c r="H976" i="12"/>
  <c r="I976" i="12" s="1"/>
  <c r="H975" i="12"/>
  <c r="I975" i="12" s="1"/>
  <c r="H974" i="12"/>
  <c r="I974" i="12" s="1"/>
  <c r="H973" i="12"/>
  <c r="I973" i="12" s="1"/>
  <c r="H972" i="12"/>
  <c r="H970" i="12"/>
  <c r="I970" i="12" s="1"/>
  <c r="H969" i="12"/>
  <c r="I969" i="12" s="1"/>
  <c r="H968" i="12"/>
  <c r="I968" i="12" s="1"/>
  <c r="H967" i="12"/>
  <c r="I967" i="12" s="1"/>
  <c r="H966" i="12"/>
  <c r="I966" i="12" s="1"/>
  <c r="H965" i="12"/>
  <c r="I965" i="12" s="1"/>
  <c r="H964" i="12"/>
  <c r="I964" i="12" s="1"/>
  <c r="H963" i="12"/>
  <c r="I963" i="12" s="1"/>
  <c r="H962" i="12"/>
  <c r="I962" i="12" s="1"/>
  <c r="H961" i="12"/>
  <c r="I961" i="12" s="1"/>
  <c r="H960" i="12"/>
  <c r="I960" i="12" s="1"/>
  <c r="H959" i="12"/>
  <c r="I959" i="12" s="1"/>
  <c r="I972" i="12" l="1"/>
  <c r="I1363" i="12"/>
  <c r="H958" i="12"/>
  <c r="I958" i="12" s="1"/>
  <c r="H957" i="12"/>
  <c r="I957" i="12" s="1"/>
  <c r="H956" i="12"/>
  <c r="I956" i="12" s="1"/>
  <c r="H955" i="12"/>
  <c r="I955" i="12" s="1"/>
  <c r="H954" i="12"/>
  <c r="I954" i="12" s="1"/>
  <c r="H953" i="12"/>
  <c r="I953" i="12" s="1"/>
  <c r="H952" i="12"/>
  <c r="I952" i="12" s="1"/>
  <c r="H951" i="12"/>
  <c r="I951" i="12" s="1"/>
  <c r="H950" i="12"/>
  <c r="I950" i="12" s="1"/>
  <c r="H949" i="12"/>
  <c r="I949" i="12" s="1"/>
  <c r="H948" i="12"/>
  <c r="I948" i="12" s="1"/>
  <c r="H947" i="12"/>
  <c r="H939" i="12"/>
  <c r="I939" i="12" l="1"/>
  <c r="I947" i="12"/>
  <c r="H924" i="12"/>
  <c r="I924" i="12" s="1"/>
  <c r="H923" i="12"/>
  <c r="I923" i="12" s="1"/>
  <c r="H922" i="12"/>
  <c r="I922" i="12" s="1"/>
  <c r="H921" i="12"/>
  <c r="I921" i="12" s="1"/>
  <c r="H920" i="12"/>
  <c r="I920" i="12" s="1"/>
  <c r="H919" i="12"/>
  <c r="I919" i="12" s="1"/>
  <c r="H918" i="12"/>
  <c r="I918" i="12" s="1"/>
  <c r="H917" i="12"/>
  <c r="I917" i="12" s="1"/>
  <c r="H916" i="12"/>
  <c r="I916" i="12" s="1"/>
  <c r="H915" i="12"/>
  <c r="I915" i="12" s="1"/>
  <c r="H914" i="12"/>
  <c r="I914" i="12" s="1"/>
  <c r="H913" i="12"/>
  <c r="I913" i="12" s="1"/>
  <c r="H912" i="12"/>
  <c r="I912" i="12" s="1"/>
  <c r="H911" i="12"/>
  <c r="I911" i="12" s="1"/>
  <c r="H910" i="12"/>
  <c r="I910" i="12" s="1"/>
  <c r="H909" i="12"/>
  <c r="I909" i="12" s="1"/>
  <c r="H908" i="12"/>
  <c r="I908" i="12" s="1"/>
  <c r="H907" i="12"/>
  <c r="I907" i="12" s="1"/>
  <c r="H906" i="12"/>
  <c r="I906" i="12" s="1"/>
  <c r="H905" i="12"/>
  <c r="I905" i="12" s="1"/>
  <c r="H904" i="12"/>
  <c r="I904" i="12" s="1"/>
  <c r="H903" i="12"/>
  <c r="I903" i="12" s="1"/>
  <c r="H902" i="12"/>
  <c r="I902" i="12" s="1"/>
  <c r="H901" i="12"/>
  <c r="I901" i="12" s="1"/>
  <c r="H900" i="12"/>
  <c r="I900" i="12" s="1"/>
  <c r="H899" i="12"/>
  <c r="I899" i="12" s="1"/>
  <c r="H898" i="12"/>
  <c r="I898" i="12" s="1"/>
  <c r="H897" i="12"/>
  <c r="I897" i="12" s="1"/>
  <c r="H896" i="12"/>
  <c r="I896" i="12" s="1"/>
  <c r="H895" i="12"/>
  <c r="I895" i="12" s="1"/>
  <c r="H894" i="12"/>
  <c r="I894" i="12" s="1"/>
  <c r="H893" i="12"/>
  <c r="I893" i="12" s="1"/>
  <c r="H892" i="12"/>
  <c r="I892" i="12" s="1"/>
  <c r="H891" i="12"/>
  <c r="I891" i="12" s="1"/>
  <c r="H890" i="12"/>
  <c r="I890" i="12" s="1"/>
  <c r="H889" i="12"/>
  <c r="I889" i="12" s="1"/>
  <c r="H133" i="12"/>
  <c r="I133" i="12" s="1"/>
  <c r="I1373" i="12" l="1"/>
  <c r="I1372" i="12"/>
  <c r="I1284" i="12" l="1"/>
  <c r="I1285" i="12"/>
  <c r="I1286" i="12"/>
  <c r="I1283" i="12"/>
  <c r="I1371" i="12" l="1"/>
  <c r="I1370" i="12"/>
  <c r="H1465" i="12" l="1"/>
  <c r="I1465" i="12" s="1"/>
  <c r="H231" i="12" l="1"/>
  <c r="I231" i="12" s="1"/>
  <c r="H211" i="12" l="1"/>
  <c r="I211" i="12" s="1"/>
  <c r="H212" i="12"/>
  <c r="I212" i="12" s="1"/>
  <c r="H213" i="12"/>
  <c r="I213" i="12" s="1"/>
  <c r="H214" i="12"/>
  <c r="I214" i="12" s="1"/>
  <c r="H215" i="12"/>
  <c r="I215" i="12" s="1"/>
  <c r="H216" i="12"/>
  <c r="I216" i="12" s="1"/>
  <c r="H217" i="12"/>
  <c r="I217" i="12" s="1"/>
  <c r="H218" i="12"/>
  <c r="I218" i="12" s="1"/>
  <c r="H219" i="12"/>
  <c r="I219" i="12" s="1"/>
  <c r="H220" i="12"/>
  <c r="I220" i="12" s="1"/>
  <c r="H221" i="12"/>
  <c r="I221" i="12" s="1"/>
  <c r="H222" i="12"/>
  <c r="I222" i="12" s="1"/>
  <c r="H223" i="12"/>
  <c r="I223" i="12" s="1"/>
  <c r="H224" i="12"/>
  <c r="I224" i="12" s="1"/>
  <c r="H225" i="12"/>
  <c r="I225" i="12" s="1"/>
  <c r="H226" i="12"/>
  <c r="I226" i="12" s="1"/>
  <c r="H227" i="12"/>
  <c r="I227" i="12" s="1"/>
  <c r="H228" i="12"/>
  <c r="I228" i="12" s="1"/>
  <c r="H229" i="12"/>
  <c r="I229" i="12" s="1"/>
  <c r="H230" i="12"/>
  <c r="I230" i="12" s="1"/>
  <c r="H232" i="12"/>
  <c r="I232" i="12" s="1"/>
  <c r="H210" i="12"/>
  <c r="I210" i="12" s="1"/>
  <c r="I1309" i="12" l="1"/>
  <c r="H872" i="12" l="1"/>
  <c r="I872" i="12" s="1"/>
  <c r="H871" i="12"/>
  <c r="I871" i="12" s="1"/>
  <c r="H870" i="12"/>
  <c r="I870" i="12" s="1"/>
  <c r="H857" i="12"/>
  <c r="I857" i="12" s="1"/>
  <c r="H856" i="12"/>
  <c r="I856" i="12" s="1"/>
  <c r="H855" i="12"/>
  <c r="I855" i="12" s="1"/>
  <c r="H854" i="12"/>
  <c r="I854" i="12" s="1"/>
  <c r="H853" i="12"/>
  <c r="I853" i="12" s="1"/>
  <c r="H852" i="12"/>
  <c r="I852" i="12" s="1"/>
  <c r="H851" i="12"/>
  <c r="I851" i="12" s="1"/>
  <c r="H850" i="12"/>
  <c r="I850" i="12" s="1"/>
  <c r="H849" i="12"/>
  <c r="I849" i="12" s="1"/>
  <c r="H848" i="12"/>
  <c r="I848" i="12" s="1"/>
  <c r="H847" i="12"/>
  <c r="I847" i="12" s="1"/>
  <c r="H846" i="12"/>
  <c r="I846" i="12" s="1"/>
  <c r="H845" i="12"/>
  <c r="I845" i="12" s="1"/>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H828" i="12"/>
  <c r="I828" i="12" s="1"/>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H814" i="12"/>
  <c r="I814" i="12" s="1"/>
  <c r="H813" i="12"/>
  <c r="I813" i="12" s="1"/>
  <c r="H812" i="12"/>
  <c r="I812" i="12" s="1"/>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H770" i="12"/>
  <c r="I770" i="12" s="1"/>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H755" i="12"/>
  <c r="I755" i="12" s="1"/>
  <c r="H754" i="12"/>
  <c r="I754" i="12" s="1"/>
  <c r="H753" i="12"/>
  <c r="I753" i="12" s="1"/>
  <c r="H752" i="12"/>
  <c r="I752" i="12" s="1"/>
  <c r="H751" i="12"/>
  <c r="I751" i="12" s="1"/>
  <c r="H750" i="12"/>
  <c r="I750" i="12" s="1"/>
  <c r="H749" i="12"/>
  <c r="I749" i="12" s="1"/>
  <c r="H748" i="12"/>
  <c r="I748" i="12" s="1"/>
  <c r="H747" i="12"/>
  <c r="I747" i="12" s="1"/>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H945" i="12" l="1"/>
  <c r="I945" i="12" s="1"/>
  <c r="H942" i="12" l="1"/>
  <c r="I942" i="12" s="1"/>
  <c r="H941" i="12" l="1"/>
  <c r="I941" i="12" s="1"/>
  <c r="I1369" i="12"/>
  <c r="H938" i="12" l="1"/>
  <c r="I938" i="12" s="1"/>
  <c r="H937" i="12"/>
  <c r="I937" i="12" s="1"/>
  <c r="H936" i="12"/>
  <c r="I936" i="12" s="1"/>
  <c r="H935" i="12"/>
  <c r="I935" i="12" s="1"/>
  <c r="H934" i="12"/>
  <c r="I934" i="12" s="1"/>
  <c r="H933" i="12"/>
  <c r="I933" i="12" s="1"/>
  <c r="H932" i="12"/>
  <c r="I932" i="12" s="1"/>
  <c r="H931" i="12" l="1"/>
  <c r="I931" i="12" s="1"/>
  <c r="H930" i="12"/>
  <c r="I930" i="12" s="1"/>
  <c r="H1464" i="12" l="1"/>
  <c r="I1464" i="12" s="1"/>
  <c r="H1463" i="12"/>
  <c r="I1463" i="12" s="1"/>
  <c r="H1462" i="12"/>
  <c r="I1462" i="12" s="1"/>
  <c r="H1461" i="12"/>
  <c r="I1461" i="12" s="1"/>
  <c r="H1460" i="12"/>
  <c r="I1460" i="12" s="1"/>
  <c r="H1459" i="12"/>
  <c r="I1459" i="12" s="1"/>
  <c r="H1458" i="12"/>
  <c r="I1458" i="12" s="1"/>
  <c r="H1457" i="12"/>
  <c r="H202" i="12"/>
  <c r="H201" i="12"/>
  <c r="H199" i="12"/>
  <c r="H198" i="12"/>
  <c r="I1457" i="12" l="1"/>
  <c r="H873" i="12" l="1"/>
  <c r="I873" i="12" s="1"/>
  <c r="H874" i="12"/>
  <c r="I874" i="12" s="1"/>
  <c r="H875" i="12"/>
  <c r="I875" i="12" s="1"/>
  <c r="H876" i="12"/>
  <c r="I876" i="12" s="1"/>
  <c r="H877" i="12"/>
  <c r="I877" i="12" s="1"/>
  <c r="H878" i="12"/>
  <c r="I878" i="12" s="1"/>
  <c r="H879" i="12"/>
  <c r="I879" i="12" s="1"/>
  <c r="H880" i="12"/>
  <c r="I880" i="12" s="1"/>
  <c r="H881" i="12"/>
  <c r="I881" i="12" s="1"/>
  <c r="H882" i="12"/>
  <c r="I882" i="12" s="1"/>
  <c r="H883" i="12"/>
  <c r="I883" i="12" s="1"/>
  <c r="H884" i="12"/>
  <c r="I884" i="12" s="1"/>
  <c r="H885" i="12"/>
  <c r="I885" i="12" s="1"/>
  <c r="H886" i="12"/>
  <c r="I886" i="12" s="1"/>
  <c r="H887" i="12"/>
  <c r="I887" i="12" s="1"/>
  <c r="H888" i="12"/>
  <c r="I888" i="12" s="1"/>
  <c r="I1271" i="12"/>
  <c r="I1272" i="12"/>
  <c r="I1273" i="12"/>
  <c r="H1274" i="12"/>
  <c r="H1292" i="12" s="1"/>
  <c r="I1276" i="12"/>
  <c r="I1277" i="12"/>
  <c r="B1281" i="12"/>
  <c r="I1282" i="12"/>
  <c r="I1294" i="12"/>
  <c r="I1295" i="12"/>
  <c r="I1296" i="12"/>
  <c r="I1297" i="12"/>
  <c r="I1298" i="12"/>
  <c r="I1299" i="12"/>
  <c r="I1300" i="12"/>
  <c r="I1301" i="12"/>
  <c r="I1302" i="12"/>
  <c r="I1303" i="12"/>
  <c r="I1304" i="12"/>
  <c r="I1305" i="12"/>
  <c r="I1307" i="12"/>
  <c r="I1308" i="12"/>
  <c r="I1311" i="12"/>
  <c r="I1312" i="12"/>
  <c r="I1313" i="12"/>
  <c r="I1314" i="12"/>
  <c r="I1319" i="12"/>
  <c r="I1321" i="12"/>
  <c r="I1324" i="12"/>
  <c r="I1325" i="12"/>
  <c r="I1326" i="12"/>
  <c r="I1327" i="12"/>
  <c r="I1328" i="12"/>
  <c r="I1331" i="12"/>
  <c r="I1332" i="12"/>
  <c r="I1333" i="12"/>
  <c r="I1334" i="12"/>
  <c r="I1336" i="12"/>
  <c r="I1338" i="12"/>
  <c r="I1339" i="12"/>
  <c r="I1340" i="12"/>
  <c r="I1341" i="12"/>
  <c r="I1342" i="12"/>
  <c r="H1343" i="12"/>
  <c r="H1387" i="12" s="1"/>
  <c r="G1344" i="12"/>
  <c r="I1345" i="12"/>
  <c r="I1346" i="12"/>
  <c r="I1347" i="12"/>
  <c r="I1348" i="12"/>
  <c r="I1353" i="12"/>
  <c r="I1354" i="12"/>
  <c r="I1355" i="12"/>
  <c r="I1356" i="12"/>
  <c r="I1357" i="12"/>
  <c r="I1358" i="12"/>
  <c r="I1361" i="12"/>
  <c r="I1362" i="12"/>
  <c r="I1364" i="12"/>
  <c r="I1365" i="12"/>
  <c r="I1366" i="12"/>
  <c r="H1391" i="12"/>
  <c r="F1392" i="12"/>
  <c r="I1392" i="12"/>
  <c r="F1393" i="12"/>
  <c r="I1393" i="12"/>
  <c r="F1394" i="12"/>
  <c r="I1394" i="12"/>
  <c r="H1395" i="12"/>
  <c r="I1395" i="12" s="1"/>
  <c r="H1396" i="12"/>
  <c r="I1396" i="12" s="1"/>
  <c r="H1397" i="12"/>
  <c r="I1397" i="12" s="1"/>
  <c r="H1398" i="12"/>
  <c r="I1398" i="12" s="1"/>
  <c r="H1399" i="12"/>
  <c r="I1399" i="12" s="1"/>
  <c r="H1400" i="12"/>
  <c r="I1400" i="12" s="1"/>
  <c r="H1401" i="12"/>
  <c r="I1401" i="12" s="1"/>
  <c r="H1402" i="12"/>
  <c r="I1402" i="12" s="1"/>
  <c r="H1403" i="12"/>
  <c r="I1403" i="12" s="1"/>
  <c r="H1404" i="12"/>
  <c r="I1404" i="12" s="1"/>
  <c r="H1405" i="12"/>
  <c r="I1405" i="12" s="1"/>
  <c r="H1406" i="12"/>
  <c r="I1406" i="12" s="1"/>
  <c r="H1407" i="12"/>
  <c r="I1407" i="12" s="1"/>
  <c r="H1408" i="12"/>
  <c r="I1408" i="12" s="1"/>
  <c r="H1438" i="12"/>
  <c r="I1438" i="12" s="1"/>
  <c r="H1439" i="12"/>
  <c r="I1439" i="12" s="1"/>
  <c r="H1440" i="12"/>
  <c r="I1440" i="12" s="1"/>
  <c r="H1441" i="12"/>
  <c r="I1441" i="12" s="1"/>
  <c r="I1274" i="12" l="1"/>
  <c r="I1292" i="12" s="1"/>
  <c r="I1391" i="12"/>
  <c r="I1343" i="12"/>
  <c r="I1387" i="12" s="1"/>
  <c r="I1482" i="12" l="1"/>
  <c r="I1486" i="12" s="1"/>
  <c r="H346" i="12" l="1"/>
  <c r="I346" i="12" s="1"/>
  <c r="H281" i="12"/>
  <c r="I281" i="12" s="1"/>
  <c r="I1559" i="12" l="1"/>
  <c r="I1558" i="12" l="1"/>
  <c r="I1557" i="12"/>
  <c r="H708" i="12" l="1"/>
  <c r="I708" i="12" s="1"/>
  <c r="I706" i="12" l="1"/>
  <c r="H705" i="12"/>
  <c r="I705" i="12" s="1"/>
  <c r="H704" i="12"/>
  <c r="I704" i="12" s="1"/>
  <c r="H703" i="12" l="1"/>
  <c r="I703" i="12" s="1"/>
  <c r="H702" i="12" l="1"/>
  <c r="I702" i="12" l="1"/>
  <c r="H701" i="12"/>
  <c r="I701" i="12" s="1"/>
  <c r="I1556"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s="1"/>
  <c r="I1555"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7" i="12"/>
  <c r="I687" i="12" s="1"/>
  <c r="H686" i="12"/>
  <c r="I686"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6" i="12"/>
  <c r="I656" i="12" s="1"/>
  <c r="H655" i="12"/>
  <c r="I655" i="12" s="1"/>
  <c r="H654" i="12"/>
  <c r="I654" i="12" s="1"/>
  <c r="H653" i="12"/>
  <c r="I653" i="12" s="1"/>
  <c r="H652" i="12"/>
  <c r="I652" i="12" s="1"/>
  <c r="H651" i="12"/>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4" i="12"/>
  <c r="I584" i="12" s="1"/>
  <c r="H583" i="12"/>
  <c r="I583" i="12" s="1"/>
  <c r="H582" i="12"/>
  <c r="I582"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4" i="12"/>
  <c r="I484" i="12" s="1"/>
  <c r="H483" i="12"/>
  <c r="I483" i="12" s="1"/>
  <c r="H482" i="12"/>
  <c r="I482" i="12" s="1"/>
  <c r="H481" i="12"/>
  <c r="I481" i="12" s="1"/>
  <c r="H480" i="12"/>
  <c r="I480" i="12" s="1"/>
  <c r="H479" i="12"/>
  <c r="I479" i="12" s="1"/>
  <c r="H476" i="12"/>
  <c r="I476" i="12" s="1"/>
  <c r="H474" i="12"/>
  <c r="I474" i="12" s="1"/>
  <c r="H473" i="12"/>
  <c r="I473" i="12" s="1"/>
  <c r="H472" i="12"/>
  <c r="I472" i="12" s="1"/>
  <c r="H471" i="12"/>
  <c r="I471" i="12" s="1"/>
  <c r="H470" i="12"/>
  <c r="I470" i="12" s="1"/>
  <c r="H469" i="12"/>
  <c r="I469" i="12" s="1"/>
  <c r="H468" i="12"/>
  <c r="I468"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38" i="12"/>
  <c r="I438" i="12" s="1"/>
  <c r="H437" i="12"/>
  <c r="I437" i="12" s="1"/>
  <c r="H436" i="12"/>
  <c r="I436" i="12" s="1"/>
  <c r="H435" i="12"/>
  <c r="I435" i="12" s="1"/>
  <c r="H434" i="12"/>
  <c r="I434" i="12" s="1"/>
  <c r="H426" i="12"/>
  <c r="I426" i="12" s="1"/>
  <c r="H424" i="12"/>
  <c r="I424" i="12" s="1"/>
  <c r="H423" i="12"/>
  <c r="I423" i="12" s="1"/>
  <c r="H422" i="12"/>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I362" i="12"/>
  <c r="H361" i="12"/>
  <c r="I361" i="12" s="1"/>
  <c r="H360" i="12"/>
  <c r="I360" i="12" s="1"/>
  <c r="H358" i="12"/>
  <c r="I358" i="12" s="1"/>
  <c r="H357" i="12"/>
  <c r="I357" i="12" s="1"/>
  <c r="H356" i="12"/>
  <c r="I356" i="12" s="1"/>
  <c r="H355" i="12"/>
  <c r="I355" i="12" s="1"/>
  <c r="H354" i="12"/>
  <c r="I354" i="12" s="1"/>
  <c r="H351" i="12"/>
  <c r="I351" i="12" s="1"/>
  <c r="H350" i="12"/>
  <c r="I350" i="12" s="1"/>
  <c r="H349" i="12"/>
  <c r="I349" i="12" s="1"/>
  <c r="H348" i="12"/>
  <c r="I348" i="12" s="1"/>
  <c r="H347" i="12"/>
  <c r="I422" i="12" l="1"/>
  <c r="I651" i="12"/>
  <c r="I347" i="12"/>
  <c r="I1554" i="12"/>
  <c r="I1553" i="12"/>
  <c r="H343" i="12" l="1"/>
  <c r="I343" i="12" s="1"/>
  <c r="H342" i="12"/>
  <c r="I342" i="12" s="1"/>
  <c r="H341" i="12"/>
  <c r="I341" i="12" s="1"/>
  <c r="H340" i="12" l="1"/>
  <c r="I340" i="12" s="1"/>
  <c r="H338" i="12" l="1"/>
  <c r="I338" i="12" s="1"/>
  <c r="H337" i="12" l="1"/>
  <c r="H336" i="12"/>
  <c r="I336" i="12" s="1"/>
  <c r="H335" i="12"/>
  <c r="I335" i="12" s="1"/>
  <c r="I337" i="12" l="1"/>
  <c r="I1552" i="12" l="1"/>
  <c r="H327" i="12" l="1"/>
  <c r="I327" i="12" s="1"/>
  <c r="H1456" i="12" l="1"/>
  <c r="I1456" i="12" s="1"/>
  <c r="H1455" i="12"/>
  <c r="I1455" i="12" s="1"/>
  <c r="H1454" i="12"/>
  <c r="H1453" i="12"/>
  <c r="I1453" i="12" s="1"/>
  <c r="H1452" i="12"/>
  <c r="I1452" i="12" s="1"/>
  <c r="I1454" i="12" l="1"/>
  <c r="H1451" i="12" l="1"/>
  <c r="I1451" i="12" s="1"/>
  <c r="H326" i="12" l="1"/>
  <c r="I326" i="12" s="1"/>
  <c r="H325" i="12" l="1"/>
  <c r="I325" i="12" s="1"/>
  <c r="H324" i="12"/>
  <c r="H323" i="12"/>
  <c r="I323" i="12" s="1"/>
  <c r="I324" i="12" l="1"/>
  <c r="I1551" i="12"/>
  <c r="H319" i="12" l="1"/>
  <c r="H318" i="12"/>
  <c r="I318" i="12" s="1"/>
  <c r="H316" i="12"/>
  <c r="H315" i="12"/>
  <c r="I315" i="12" s="1"/>
  <c r="H314" i="12"/>
  <c r="I314" i="12" s="1"/>
  <c r="H313" i="12"/>
  <c r="I319" i="12" l="1"/>
  <c r="I316" i="12"/>
  <c r="I313" i="12"/>
  <c r="I1547" i="12" l="1"/>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442" i="12"/>
  <c r="H1443" i="12"/>
  <c r="I1443" i="12" s="1"/>
  <c r="H1444" i="12"/>
  <c r="I1444" i="12" s="1"/>
  <c r="H1445" i="12"/>
  <c r="I1445" i="12" s="1"/>
  <c r="H1446" i="12"/>
  <c r="I1446" i="12" s="1"/>
  <c r="H1447" i="12"/>
  <c r="I1447" i="12" s="1"/>
  <c r="H1448" i="12"/>
  <c r="I1448" i="12" s="1"/>
  <c r="H1449" i="12"/>
  <c r="I1449" i="12" s="1"/>
  <c r="H1450" i="12"/>
  <c r="I1450" i="12" s="1"/>
  <c r="H1479" i="12" l="1"/>
  <c r="I1442" i="12"/>
  <c r="I1479" i="12" s="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545" i="12"/>
  <c r="I1546" i="12"/>
  <c r="H242" i="12" l="1"/>
  <c r="H243" i="12"/>
  <c r="I243" i="12" s="1"/>
  <c r="H244" i="12"/>
  <c r="I244" i="12" s="1"/>
  <c r="H245" i="12"/>
  <c r="I245" i="12" s="1"/>
  <c r="H241" i="12"/>
  <c r="I241" i="12" s="1"/>
  <c r="I242" i="12" l="1"/>
  <c r="H240" i="12"/>
  <c r="I240" i="12" s="1"/>
  <c r="H239" i="12"/>
  <c r="I239" i="12" l="1"/>
  <c r="H209" i="12" l="1"/>
  <c r="I209" i="12" s="1"/>
  <c r="H208" i="12"/>
  <c r="I208" i="12" s="1"/>
  <c r="H207" i="12" l="1"/>
  <c r="I207" i="12" s="1"/>
  <c r="H206" i="12"/>
  <c r="I206" i="12" s="1"/>
  <c r="G205" i="12"/>
  <c r="H205" i="12" s="1"/>
  <c r="I205" i="12" s="1"/>
  <c r="H204" i="12"/>
  <c r="I204" i="12" s="1"/>
  <c r="H115" i="12" l="1"/>
  <c r="I115" i="12" s="1"/>
  <c r="I1544" i="12" l="1"/>
  <c r="H203" i="12"/>
  <c r="I203" i="12" s="1"/>
  <c r="I198" i="12"/>
  <c r="I199" i="12"/>
  <c r="I200" i="12"/>
  <c r="I201" i="12"/>
  <c r="I202" i="12"/>
  <c r="I1542" i="12" l="1"/>
  <c r="I1523"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9" i="12"/>
  <c r="I119" i="12" s="1"/>
  <c r="H120" i="12"/>
  <c r="I120" i="12" s="1"/>
  <c r="H122" i="12"/>
  <c r="I122" i="12" s="1"/>
  <c r="H123" i="12"/>
  <c r="I123" i="12" s="1"/>
  <c r="H124" i="12"/>
  <c r="I124" i="12" s="1"/>
  <c r="H126" i="12"/>
  <c r="I126" i="12" s="1"/>
  <c r="H127" i="12"/>
  <c r="I127" i="12" s="1"/>
  <c r="H137" i="12"/>
  <c r="I137" i="12" s="1"/>
  <c r="H138" i="12"/>
  <c r="I138" i="12" s="1"/>
  <c r="H139" i="12"/>
  <c r="I139" i="12" s="1"/>
  <c r="H140" i="12"/>
  <c r="I140" i="12" s="1"/>
  <c r="H141" i="12"/>
  <c r="I141" i="12" s="1"/>
  <c r="H142" i="12"/>
  <c r="I142" i="12" s="1"/>
  <c r="H144" i="12"/>
  <c r="H145" i="12"/>
  <c r="I145" i="12" s="1"/>
  <c r="H146" i="12"/>
  <c r="H147" i="12"/>
  <c r="I144" i="12" l="1"/>
  <c r="I146" i="12"/>
  <c r="I116" i="12"/>
  <c r="I147" i="12"/>
  <c r="I1538" i="12"/>
  <c r="I1539" i="12"/>
  <c r="I1537" i="12" l="1"/>
  <c r="H113" i="12" l="1"/>
  <c r="I113" i="12" s="1"/>
  <c r="H114" i="12" l="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80" i="12" l="1"/>
  <c r="I114" i="12"/>
  <c r="I58" i="12"/>
  <c r="I87" i="12"/>
  <c r="H56" i="12"/>
  <c r="I56" i="12" s="1"/>
  <c r="I1536" i="12" l="1"/>
  <c r="I1529" i="12" l="1"/>
  <c r="I1530" i="12"/>
  <c r="I1533" i="12"/>
  <c r="I1534" i="12"/>
  <c r="I1535" i="12"/>
  <c r="I1528" i="12"/>
  <c r="I1527" i="12"/>
  <c r="H17" i="12" l="1"/>
  <c r="H18" i="12"/>
  <c r="H20" i="12"/>
  <c r="H21" i="12"/>
  <c r="H24" i="12"/>
  <c r="H27" i="12"/>
  <c r="H28" i="12"/>
  <c r="H34" i="12"/>
  <c r="H1269" i="12" l="1"/>
  <c r="H1388" i="12" s="1"/>
  <c r="I17" i="12"/>
  <c r="I1521" i="12"/>
  <c r="I1522" i="12"/>
  <c r="I1524" i="12"/>
  <c r="I1525" i="12"/>
  <c r="I1526" i="12"/>
  <c r="I1520" i="12"/>
  <c r="I18" i="12" l="1"/>
  <c r="I20" i="12"/>
  <c r="I21" i="12"/>
  <c r="I24" i="12"/>
  <c r="I27" i="12"/>
  <c r="I28" i="12"/>
  <c r="I34" i="12"/>
  <c r="I1269" i="12" l="1"/>
  <c r="I1388" i="12" s="1"/>
  <c r="H1501" i="12"/>
  <c r="I1501" i="12" s="1"/>
  <c r="H1500" i="12"/>
  <c r="I1500" i="12" s="1"/>
  <c r="H1499" i="12"/>
  <c r="H1498" i="12"/>
  <c r="H1497" i="12"/>
  <c r="H1494" i="12"/>
  <c r="H1493" i="12"/>
  <c r="H1492" i="12"/>
  <c r="H1491" i="12"/>
  <c r="H1490" i="12"/>
  <c r="H1489" i="12"/>
  <c r="H1488" i="12"/>
  <c r="I1511" i="12"/>
  <c r="I1512" i="12"/>
  <c r="I1513" i="12"/>
  <c r="H1568" i="12" l="1"/>
  <c r="H1569" i="12" s="1"/>
  <c r="H1570" i="12" s="1"/>
  <c r="I1488" i="12"/>
  <c r="I1510" i="12"/>
  <c r="I1509" i="12" l="1"/>
  <c r="I1508" i="12"/>
  <c r="I1507" i="12"/>
  <c r="I1506" i="12"/>
  <c r="I1505" i="12"/>
  <c r="I1504" i="12"/>
  <c r="I1503" i="12"/>
  <c r="I1502" i="12"/>
  <c r="I1499" i="12"/>
  <c r="I1498" i="12"/>
  <c r="I1497" i="12"/>
  <c r="I1496" i="12"/>
  <c r="I1495" i="12"/>
  <c r="I1494" i="12"/>
  <c r="I1493" i="12"/>
  <c r="I1492" i="12"/>
  <c r="I1491" i="12"/>
  <c r="I1489" i="12"/>
  <c r="I1490" i="12" l="1"/>
  <c r="I1568" i="12" s="1"/>
  <c r="I1569" i="12" s="1"/>
  <c r="I1570" i="12" s="1"/>
</calcChain>
</file>

<file path=xl/sharedStrings.xml><?xml version="1.0" encoding="utf-8"?>
<sst xmlns="http://schemas.openxmlformats.org/spreadsheetml/2006/main" count="11598" uniqueCount="4163">
  <si>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</si>
  <si>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</si>
  <si>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</si>
  <si>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</si>
  <si>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</si>
  <si>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</si>
  <si>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</si>
  <si>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</si>
  <si>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</si>
  <si>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</si>
  <si>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</si>
  <si>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</si>
  <si>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</si>
  <si>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Товары</t>
  </si>
  <si>
    <t>Итого по разделу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</si>
  <si>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</si>
  <si>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</si>
  <si>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</si>
  <si>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</si>
  <si>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</si>
  <si>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</si>
  <si>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</si>
  <si>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</si>
  <si>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</si>
  <si>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</si>
  <si>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</si>
  <si>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</si>
  <si>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</si>
  <si>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</si>
  <si>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</si>
  <si>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</si>
  <si>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</si>
  <si>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</si>
  <si>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</si>
  <si>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</si>
  <si>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</si>
  <si>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</si>
  <si>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</si>
  <si>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</si>
  <si>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</si>
  <si>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</si>
  <si>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</si>
  <si>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</si>
  <si>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</si>
  <si>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</si>
  <si>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</si>
  <si>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</si>
  <si>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</si>
  <si>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</si>
  <si>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</si>
  <si>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</si>
  <si>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</si>
  <si>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</si>
  <si>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</si>
  <si>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</si>
  <si>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</si>
  <si>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</si>
  <si>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</si>
  <si>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</si>
  <si>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</si>
  <si>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</si>
  <si>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</si>
  <si>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</si>
  <si>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</si>
  <si>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</si>
  <si>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</si>
  <si>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</si>
  <si>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</si>
  <si>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</si>
  <si>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</si>
  <si>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</si>
  <si>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</si>
  <si>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</si>
  <si>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</si>
  <si>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</si>
  <si>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</si>
  <si>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</si>
  <si>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</si>
  <si>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</si>
  <si>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</si>
  <si>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</si>
  <si>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</si>
  <si>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</si>
  <si>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</si>
  <si>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</si>
  <si>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</si>
  <si>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</si>
  <si>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</si>
  <si>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</si>
  <si>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</si>
  <si>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</si>
  <si>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</si>
  <si>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</si>
  <si>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</si>
  <si>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</si>
  <si>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</si>
  <si>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</si>
  <si>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</si>
  <si>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</si>
  <si>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</si>
  <si>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</si>
  <si>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</si>
  <si>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</si>
  <si>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</si>
  <si>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</si>
  <si>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</si>
  <si>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</si>
  <si>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</si>
  <si>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</si>
  <si>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</si>
  <si>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</si>
  <si>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</si>
  <si>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</si>
  <si>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</si>
  <si>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</si>
  <si>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</si>
  <si>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</si>
  <si>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</si>
  <si>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</si>
  <si>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</si>
  <si>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</si>
  <si>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</si>
  <si>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</si>
  <si>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</si>
  <si>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</si>
  <si>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</si>
  <si>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</si>
  <si>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</si>
  <si>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</si>
  <si>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</si>
  <si>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</si>
  <si>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</si>
  <si>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</si>
  <si>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</si>
  <si>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</si>
  <si>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</si>
  <si>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</si>
  <si>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</si>
  <si>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</si>
  <si>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</si>
  <si>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</si>
  <si>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</si>
  <si>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</si>
  <si>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</si>
  <si>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</si>
  <si>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</si>
  <si>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</si>
  <si>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</si>
  <si>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</si>
  <si>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</si>
  <si>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</si>
  <si>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</si>
  <si>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</si>
  <si>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</si>
  <si>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</si>
  <si>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</si>
  <si>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</si>
  <si>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</si>
  <si>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</si>
  <si>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</si>
  <si>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</si>
  <si>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</si>
  <si>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</si>
  <si>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</si>
  <si>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</si>
  <si>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</si>
  <si>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</si>
  <si>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</si>
  <si>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</si>
  <si>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</si>
  <si>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</si>
  <si>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</si>
  <si>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</si>
  <si>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</si>
  <si>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</si>
  <si>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</si>
  <si>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</si>
  <si>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</si>
  <si>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</si>
  <si>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</si>
  <si>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</si>
  <si>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</si>
  <si>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</si>
  <si>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</si>
  <si>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</si>
  <si>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</si>
  <si>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</si>
  <si>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</si>
  <si>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</si>
  <si>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</si>
  <si>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</si>
  <si>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</si>
  <si>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</si>
  <si>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</si>
  <si>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</si>
  <si>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</si>
  <si>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</si>
  <si>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</si>
  <si>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</si>
  <si>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</si>
  <si>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</si>
  <si>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</si>
  <si>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</si>
  <si>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</si>
  <si>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</si>
  <si>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</si>
  <si>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</si>
  <si>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</si>
  <si>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</si>
  <si>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</si>
  <si>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</si>
  <si>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</si>
  <si>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</si>
  <si>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</si>
  <si>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</si>
  <si>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</si>
  <si>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</si>
  <si>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</si>
  <si>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</si>
  <si>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</si>
  <si>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</si>
  <si>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</si>
  <si>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</si>
  <si>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</si>
  <si>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</si>
  <si>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</si>
  <si>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</si>
  <si>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</si>
  <si>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</si>
  <si>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</si>
  <si>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</si>
  <si>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</si>
  <si>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</si>
  <si>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</si>
  <si>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</si>
  <si>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</si>
  <si>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</si>
  <si>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</si>
  <si>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</si>
  <si>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</si>
  <si>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</si>
  <si>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</si>
  <si>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</si>
  <si>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</si>
  <si>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</si>
  <si>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</si>
  <si>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</si>
  <si>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</si>
  <si>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</si>
  <si>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</si>
  <si>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</si>
  <si>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</si>
  <si>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</si>
  <si>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</si>
  <si>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</si>
  <si>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</si>
  <si>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</si>
  <si>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</si>
  <si>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</si>
  <si>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</si>
  <si>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</si>
  <si>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</si>
  <si>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</si>
  <si>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</si>
  <si>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</si>
  <si>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</si>
  <si>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</si>
  <si>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</si>
  <si>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</si>
  <si>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</si>
  <si>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</si>
  <si>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</si>
  <si>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</si>
  <si>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</si>
  <si>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</si>
  <si>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</si>
  <si>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</si>
  <si>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</si>
  <si>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</si>
  <si>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</si>
  <si>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</si>
  <si>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</si>
  <si>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</si>
  <si>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</si>
  <si>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</si>
  <si>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</si>
  <si>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</si>
  <si>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</si>
  <si>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</si>
  <si>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</si>
  <si>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</si>
  <si>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</si>
  <si>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</si>
  <si>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</si>
  <si>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</si>
  <si>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</si>
  <si>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</si>
  <si>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</si>
  <si>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</si>
  <si>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</si>
  <si>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</si>
  <si>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</si>
  <si>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</si>
  <si>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</si>
  <si>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</si>
  <si>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</si>
  <si>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</si>
  <si>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</si>
  <si>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</si>
  <si>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</si>
  <si>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</si>
  <si>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</si>
  <si>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</si>
  <si>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</si>
  <si>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4</t>
  </si>
  <si>
    <t>31</t>
  </si>
  <si>
    <t>Дополнено</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</si>
  <si>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</si>
  <si>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</si>
  <si>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</si>
  <si>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</si>
  <si>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</si>
  <si>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</si>
  <si>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</si>
  <si>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</si>
  <si>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</si>
  <si>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</si>
  <si>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</si>
  <si>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</si>
  <si>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</si>
  <si>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</si>
  <si>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</si>
  <si>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</si>
  <si>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</si>
  <si>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</si>
  <si>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</si>
  <si>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</si>
  <si>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</si>
  <si>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</si>
  <si>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</si>
  <si>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</si>
  <si>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</si>
  <si>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</si>
  <si>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</si>
  <si>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</si>
  <si>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</si>
  <si>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</si>
  <si>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</si>
  <si>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</si>
  <si>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</si>
  <si>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</si>
  <si>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</si>
  <si>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</si>
  <si>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</si>
  <si>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</si>
  <si>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</si>
  <si>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</si>
  <si>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</si>
  <si>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</si>
  <si>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</si>
  <si>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</si>
  <si>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</si>
  <si>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</si>
  <si>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</si>
  <si>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</si>
  <si>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</si>
  <si>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</si>
  <si>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</si>
  <si>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</si>
  <si>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</si>
  <si>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</si>
  <si>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</si>
  <si>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</si>
  <si>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</si>
  <si>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</si>
  <si>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</si>
  <si>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</si>
  <si>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</si>
  <si>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</si>
  <si>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</si>
  <si>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</si>
  <si>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</si>
  <si>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</si>
  <si>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</si>
  <si>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</si>
  <si>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</si>
  <si>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</si>
  <si>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</si>
  <si>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</si>
  <si>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</si>
  <si>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</si>
  <si>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</si>
  <si>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</si>
  <si>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</si>
  <si>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</si>
  <si>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</si>
  <si>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</si>
  <si>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</si>
  <si>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</si>
  <si>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</si>
  <si>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</si>
  <si>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</si>
  <si>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</si>
  <si>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</si>
  <si>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</si>
  <si>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</si>
  <si>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</si>
  <si>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</si>
  <si>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</si>
  <si>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</si>
  <si>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</si>
  <si>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</si>
  <si>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</si>
  <si>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</si>
  <si>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</si>
  <si>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</si>
  <si>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</si>
  <si>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</si>
  <si>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</si>
  <si>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</si>
  <si>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</si>
  <si>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</si>
  <si>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</si>
  <si>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</si>
  <si>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</si>
  <si>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</si>
  <si>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</si>
  <si>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</si>
  <si>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</si>
  <si>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</si>
  <si>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</si>
  <si>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</si>
  <si>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</si>
  <si>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</si>
  <si>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</si>
  <si>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</si>
  <si>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</si>
  <si>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</si>
  <si>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</si>
  <si>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</si>
  <si>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</si>
  <si>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</si>
  <si>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</si>
  <si>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</si>
  <si>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</si>
  <si>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</si>
  <si>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</si>
  <si>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</si>
  <si>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</si>
  <si>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</si>
  <si>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</si>
  <si>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</si>
  <si>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</si>
  <si>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</si>
  <si>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</si>
  <si>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</si>
  <si>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</si>
  <si>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</si>
  <si>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</si>
  <si>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</si>
  <si>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</si>
  <si>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</si>
  <si>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</si>
  <si>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</si>
  <si>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</si>
  <si>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</si>
  <si>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</si>
  <si>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</si>
  <si>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</si>
  <si>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</si>
  <si>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</si>
  <si>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</si>
  <si>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</si>
  <si>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</si>
  <si>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</si>
  <si>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</si>
  <si>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</si>
  <si>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</si>
  <si>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</si>
  <si>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</si>
  <si>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</si>
  <si>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</si>
  <si>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</si>
  <si>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</si>
  <si>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</si>
  <si>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</si>
  <si>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</si>
  <si>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</si>
  <si>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</si>
  <si>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</si>
  <si>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</si>
  <si>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</si>
  <si>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</si>
  <si>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</si>
  <si>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</si>
  <si>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</si>
  <si>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</si>
  <si>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</si>
  <si>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</si>
  <si>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</si>
  <si>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</si>
  <si>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</si>
  <si>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</si>
  <si>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</si>
  <si>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</si>
  <si>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</si>
  <si>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</si>
  <si>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</si>
  <si>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</si>
  <si>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</si>
  <si>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</si>
  <si>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</si>
  <si>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</si>
  <si>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</si>
  <si>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</si>
  <si>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</si>
  <si>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</si>
  <si>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</si>
  <si>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</si>
  <si>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</si>
  <si>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</si>
  <si>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</si>
  <si>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</si>
  <si>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</si>
  <si>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</si>
  <si>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</si>
  <si>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</si>
  <si>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</si>
  <si>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</si>
  <si>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</si>
  <si>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</si>
  <si>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</si>
  <si>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</si>
  <si>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</si>
  <si>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</si>
  <si>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</si>
  <si>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</si>
  <si>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</si>
  <si>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</si>
  <si>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</si>
  <si>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</si>
  <si>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</si>
  <si>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</si>
  <si>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</si>
  <si>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</si>
  <si>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</si>
  <si>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</si>
  <si>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</si>
  <si>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</si>
  <si>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</si>
  <si>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</si>
  <si>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</si>
  <si>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</si>
  <si>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</si>
  <si>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</si>
  <si>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</si>
  <si>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</si>
  <si>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</si>
  <si>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</si>
  <si>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</si>
  <si>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</si>
  <si>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</si>
  <si>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</si>
  <si>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</si>
  <si>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</si>
  <si>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</si>
  <si>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</si>
  <si>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</si>
  <si>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</si>
  <si>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</si>
  <si>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</si>
  <si>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</si>
  <si>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</si>
  <si>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</si>
  <si>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</si>
  <si>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</si>
  <si>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</si>
  <si>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</si>
  <si>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</si>
  <si>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</si>
  <si>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</si>
  <si>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</si>
  <si>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</si>
  <si>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</si>
  <si>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</si>
  <si>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</si>
  <si>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</si>
  <si>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</si>
  <si>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</si>
  <si>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</si>
  <si>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</si>
  <si>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</si>
  <si>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</si>
  <si>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</si>
  <si>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</si>
  <si>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</si>
  <si>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</si>
  <si>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</si>
  <si>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</si>
  <si>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</si>
  <si>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</si>
  <si>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</si>
  <si>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</si>
  <si>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</si>
  <si>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</si>
  <si>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</si>
  <si>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</si>
  <si>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</si>
  <si>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</si>
  <si>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</si>
  <si>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</si>
  <si>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</si>
  <si>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</si>
  <si>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</si>
  <si>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</si>
  <si>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</si>
  <si>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</si>
  <si>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</si>
  <si>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</si>
  <si>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</si>
  <si>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</si>
  <si>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</si>
  <si>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</si>
  <si>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</si>
  <si>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</si>
  <si>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</si>
  <si>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</si>
  <si>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</si>
  <si>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</si>
  <si>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</si>
  <si>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</si>
  <si>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</si>
  <si>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</si>
  <si>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</si>
  <si>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</si>
  <si>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</si>
  <si>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</si>
  <si>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</si>
  <si>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</si>
  <si>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</si>
  <si>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</si>
  <si>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</si>
  <si>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</si>
  <si>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</si>
  <si>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</si>
  <si>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</si>
  <si>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</si>
  <si>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</si>
  <si>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</si>
  <si>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</si>
  <si>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</si>
  <si>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</si>
  <si>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</si>
  <si>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</si>
  <si>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</si>
  <si>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</si>
  <si>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</si>
  <si>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</si>
  <si>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</si>
  <si>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</si>
  <si>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</si>
  <si>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</si>
  <si>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</si>
  <si>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</si>
  <si>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</si>
  <si>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</si>
  <si>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</si>
  <si>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</si>
  <si>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</si>
  <si>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</si>
  <si>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</si>
  <si>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</si>
  <si>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</si>
  <si>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</si>
  <si>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</si>
  <si>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</si>
  <si>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</si>
  <si>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</si>
  <si>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</si>
  <si>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</si>
  <si>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</si>
  <si>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</si>
  <si>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</si>
  <si>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</si>
  <si>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</si>
  <si>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</si>
  <si>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</si>
  <si>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</si>
  <si>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</si>
  <si>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</si>
  <si>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</si>
  <si>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</si>
  <si>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</si>
  <si>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</si>
  <si>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</si>
  <si>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</si>
  <si>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</si>
  <si>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</si>
  <si>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</si>
  <si>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</si>
  <si>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</si>
  <si>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</si>
  <si>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</si>
  <si>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</si>
  <si>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</si>
  <si>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</si>
  <si>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</si>
  <si>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</si>
  <si>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</si>
  <si>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</si>
  <si>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</si>
  <si>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</si>
  <si>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</si>
  <si>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</si>
  <si>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</si>
  <si>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</si>
  <si>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</si>
  <si>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</si>
  <si>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</si>
  <si>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</si>
  <si>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</si>
  <si>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</si>
  <si>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</si>
  <si>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</si>
  <si>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</si>
  <si>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</si>
  <si>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</si>
  <si>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</si>
  <si>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</si>
  <si>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</si>
  <si>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</si>
  <si>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</si>
  <si>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</si>
  <si>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</si>
  <si>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</si>
  <si>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</si>
  <si>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</si>
  <si>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</si>
  <si>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</si>
  <si>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</si>
  <si>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</si>
  <si>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</si>
  <si>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</si>
  <si>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</si>
  <si>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</si>
  <si>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</si>
  <si>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</si>
  <si>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</si>
  <si>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</si>
  <si>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</si>
  <si>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</si>
  <si>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</si>
  <si>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</si>
  <si>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</si>
  <si>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</si>
  <si>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</si>
  <si>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</si>
  <si>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</si>
  <si>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</si>
  <si>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</si>
  <si>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</si>
  <si>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</si>
  <si>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</si>
  <si>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</si>
  <si>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</si>
  <si>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</si>
  <si>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</si>
  <si>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</si>
  <si>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</si>
  <si>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</si>
  <si>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</si>
  <si>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</si>
  <si>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</si>
  <si>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</si>
  <si>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</si>
  <si>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</si>
  <si>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</si>
  <si>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</si>
  <si>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</si>
  <si>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</si>
  <si>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</si>
  <si>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</si>
  <si>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</si>
  <si>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</si>
  <si>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</si>
  <si>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</si>
  <si>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</si>
  <si>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</si>
  <si>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</si>
  <si>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</si>
  <si>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</si>
  <si>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</si>
  <si>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</si>
  <si>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</si>
  <si>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</si>
  <si>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</si>
  <si>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</si>
  <si>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</si>
  <si>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</si>
  <si>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</si>
  <si>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</si>
  <si>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</si>
  <si>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</si>
  <si>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</si>
  <si>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</si>
  <si>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</si>
  <si>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</si>
  <si>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</si>
  <si>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</si>
  <si>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</si>
  <si>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</si>
  <si>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</si>
  <si>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</si>
  <si>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</si>
  <si>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</si>
  <si>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</si>
  <si>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</si>
  <si>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</si>
  <si>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</si>
  <si>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</si>
  <si>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</si>
  <si>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</si>
  <si>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</si>
  <si>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</si>
  <si>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</si>
  <si>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</si>
  <si>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</si>
  <si>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</si>
  <si>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</si>
  <si>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</si>
  <si>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</si>
  <si>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</si>
  <si>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</si>
  <si>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</si>
  <si>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</si>
  <si>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</si>
  <si>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</si>
  <si>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</si>
  <si>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</si>
  <si>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</si>
  <si>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</si>
  <si>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</si>
  <si>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</si>
  <si>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</si>
  <si>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</si>
  <si>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</si>
  <si>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</si>
  <si>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</si>
  <si>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</si>
  <si>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</si>
  <si>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</si>
  <si>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</si>
  <si>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</si>
  <si>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</si>
  <si>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</si>
  <si>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</si>
  <si>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</si>
  <si>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</si>
  <si>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</si>
  <si>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</si>
  <si>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</si>
  <si>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</si>
  <si>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</si>
  <si>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</si>
  <si>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</si>
  <si>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</si>
  <si>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</si>
  <si>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</si>
  <si>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</si>
  <si>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</si>
  <si>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</si>
  <si>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</si>
  <si>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</si>
  <si>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</si>
  <si>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</si>
  <si>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</si>
  <si>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</si>
  <si>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</si>
  <si>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</si>
  <si>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</si>
  <si>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</si>
  <si>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</si>
  <si>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</si>
  <si>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</si>
  <si>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</si>
  <si>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</si>
  <si>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</si>
  <si>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</si>
  <si>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</si>
  <si>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</si>
  <si>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</si>
  <si>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</si>
  <si>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</si>
  <si>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</si>
  <si>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</si>
  <si>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</si>
  <si>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</si>
  <si>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</si>
  <si>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</si>
  <si>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</si>
  <si>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</si>
  <si>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</si>
  <si>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</si>
  <si>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</si>
  <si>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</si>
  <si>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</si>
  <si>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</si>
  <si>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</si>
  <si>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</si>
  <si>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</si>
  <si>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</si>
  <si>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</si>
  <si>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</si>
  <si>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</si>
  <si>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</si>
  <si>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</si>
  <si>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</si>
  <si>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</si>
  <si>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</si>
  <si>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</si>
  <si>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</si>
  <si>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</si>
  <si>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</si>
  <si>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</si>
  <si>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</si>
  <si>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</si>
  <si>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</si>
  <si>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</si>
  <si>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</si>
  <si>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</si>
  <si>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</si>
  <si>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</si>
  <si>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</si>
  <si>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</si>
  <si>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</si>
  <si>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</si>
  <si>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</si>
  <si>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</si>
  <si>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</si>
  <si>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</si>
  <si>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</si>
  <si>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</si>
  <si>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</si>
  <si>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</si>
  <si>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</si>
  <si>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</si>
  <si>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</si>
  <si>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</si>
  <si>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</si>
  <si>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</si>
  <si>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</si>
  <si>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</si>
  <si>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</si>
  <si>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</si>
  <si>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</si>
  <si>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</si>
  <si>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</si>
  <si>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</si>
  <si>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</si>
  <si>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</si>
  <si>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</si>
  <si>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</si>
  <si>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</si>
  <si>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</si>
  <si>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</si>
  <si>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</si>
  <si>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</si>
  <si>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</si>
  <si>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</si>
  <si>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</si>
  <si>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</si>
  <si>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</si>
  <si>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</si>
  <si>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</si>
  <si>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</si>
  <si>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</si>
  <si>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</si>
  <si>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</si>
  <si>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</si>
  <si>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</si>
  <si>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</si>
  <si>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</si>
  <si>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</si>
  <si>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</si>
  <si>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</si>
  <si>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</si>
  <si>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</si>
  <si>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</si>
  <si>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</si>
  <si>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</si>
  <si>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</si>
  <si>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</si>
  <si>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</si>
  <si>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</si>
  <si>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</si>
  <si>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</si>
  <si>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</si>
  <si>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</si>
  <si>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</si>
  <si>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</si>
  <si>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</si>
  <si>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</si>
  <si>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</si>
  <si>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</si>
  <si>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</si>
  <si>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</si>
  <si>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</si>
  <si>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</si>
  <si>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</si>
  <si>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</si>
  <si>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</si>
  <si>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</si>
  <si>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</si>
  <si>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</si>
  <si>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</si>
  <si>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</si>
  <si>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</si>
  <si>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</si>
  <si>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</si>
  <si>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</si>
  <si>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</si>
  <si>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</si>
  <si>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</si>
  <si>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</si>
  <si>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</si>
  <si>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</si>
  <si>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</si>
  <si>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</si>
  <si>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</si>
  <si>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</si>
  <si>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</si>
  <si>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</si>
  <si>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</si>
  <si>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</si>
  <si>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</si>
  <si>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</si>
  <si>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</si>
  <si>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</si>
  <si>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</si>
  <si>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</si>
  <si>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</si>
  <si>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</si>
  <si>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</si>
  <si>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</si>
  <si>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</si>
  <si>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</si>
  <si>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</si>
  <si>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</si>
  <si>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</si>
  <si>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</si>
  <si>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</si>
  <si>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</si>
  <si>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</si>
  <si>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</si>
  <si>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</si>
  <si>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</si>
  <si>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</si>
  <si>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</si>
  <si>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</si>
  <si>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</si>
  <si>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</si>
  <si>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</si>
  <si>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</si>
  <si>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</si>
  <si>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</si>
  <si>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</si>
  <si>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</si>
  <si>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</si>
  <si>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</si>
  <si>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</si>
  <si>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</si>
  <si>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</si>
  <si>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</si>
  <si>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</si>
  <si>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</si>
  <si>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</si>
  <si>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</si>
  <si>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</si>
  <si>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</si>
  <si>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</si>
  <si>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</si>
  <si>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</si>
  <si>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</si>
  <si>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</si>
  <si>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</si>
  <si>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</si>
  <si>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</si>
  <si>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</si>
  <si>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</si>
  <si>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</si>
  <si>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</si>
  <si>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</si>
  <si>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</si>
  <si>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</si>
  <si>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</si>
  <si>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</si>
  <si>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</si>
  <si>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</si>
  <si>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</si>
  <si>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</si>
  <si>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</si>
  <si>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</si>
  <si>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</si>
  <si>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</si>
  <si>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</si>
  <si>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</si>
  <si>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</si>
  <si>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</si>
  <si>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</si>
  <si>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</si>
  <si>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</si>
  <si>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</si>
  <si>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</si>
  <si>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</si>
  <si>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</si>
  <si>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</si>
  <si>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</si>
  <si>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</si>
  <si>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</si>
  <si>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</si>
  <si>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</si>
  <si>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</si>
  <si>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</si>
  <si>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</si>
  <si>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</si>
  <si>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</si>
  <si>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</si>
  <si>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</si>
  <si>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</si>
  <si>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</si>
  <si>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</si>
  <si>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</si>
  <si>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</si>
  <si>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</si>
  <si>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</si>
  <si>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</si>
  <si>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</si>
  <si>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</si>
  <si>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</si>
  <si>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</si>
  <si>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</si>
  <si>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</si>
  <si>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</si>
  <si>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</si>
  <si>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</si>
  <si>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</si>
  <si>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</si>
  <si>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</si>
  <si>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</si>
  <si>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</si>
  <si>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</si>
  <si>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</si>
  <si>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</si>
  <si>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</si>
  <si>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</si>
  <si>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</si>
  <si>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</si>
  <si>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</si>
  <si>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</si>
  <si>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</si>
  <si>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</si>
  <si>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</si>
  <si>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</si>
  <si>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</si>
  <si>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</si>
  <si>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</si>
  <si>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</si>
  <si>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</si>
  <si>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</si>
  <si>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</si>
  <si>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</si>
  <si>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</si>
  <si>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</si>
  <si>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</si>
  <si>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</si>
  <si>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</si>
  <si>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</si>
  <si>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</si>
  <si>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</si>
  <si>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</si>
  <si>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</si>
  <si>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</si>
  <si>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</si>
  <si>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</si>
  <si>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</si>
  <si>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</si>
  <si>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</si>
  <si>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</si>
  <si>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</si>
  <si>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</si>
  <si>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</si>
  <si>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</si>
  <si>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</si>
  <si>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</si>
  <si>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</si>
  <si>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</si>
  <si>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</si>
  <si>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</si>
  <si>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</si>
  <si>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</si>
  <si>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</si>
  <si>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</si>
  <si>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</si>
  <si>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</si>
  <si>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</si>
  <si>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</si>
  <si>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</si>
  <si>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</si>
  <si>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</si>
  <si>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</si>
  <si>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</si>
  <si>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</si>
  <si>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</si>
  <si>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</si>
  <si>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</si>
  <si>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</si>
  <si>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</si>
  <si>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</si>
  <si>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</si>
  <si>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</si>
  <si>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</si>
  <si>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</si>
  <si>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</si>
  <si>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</si>
  <si>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</si>
  <si>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</si>
  <si>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</si>
  <si>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</si>
  <si>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</si>
  <si>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</si>
  <si>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</si>
  <si>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</si>
  <si>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</si>
  <si>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</si>
  <si>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</si>
  <si>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</si>
  <si>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</si>
  <si>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</si>
  <si>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</si>
  <si>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</si>
  <si>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</si>
  <si>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</si>
  <si>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</si>
  <si>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</si>
  <si>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</si>
  <si>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</si>
  <si>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</si>
  <si>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</si>
  <si>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</si>
  <si>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</si>
  <si>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</si>
  <si>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</si>
  <si>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</si>
  <si>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</si>
  <si>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</si>
  <si>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</si>
  <si>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</si>
  <si>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</si>
  <si>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</si>
  <si>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</si>
  <si>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</si>
  <si>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</si>
  <si>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</si>
  <si>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</si>
  <si>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</si>
  <si>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</si>
  <si>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</si>
  <si>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</si>
  <si>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</si>
  <si>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</si>
  <si>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</si>
  <si>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</si>
  <si>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</si>
  <si>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</si>
  <si>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</si>
  <si>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</si>
  <si>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</si>
  <si>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</si>
  <si>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</si>
  <si>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</si>
  <si>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</si>
  <si>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</si>
  <si>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</si>
  <si>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</si>
  <si>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</si>
  <si>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</si>
  <si>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</si>
  <si>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</si>
  <si>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</si>
  <si>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</si>
  <si>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</si>
  <si>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</si>
  <si>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</si>
  <si>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</si>
  <si>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 4 (Приказ №81, от 05.05.14)</t>
  </si>
  <si>
    <t>Гр.4 (Приказ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</si>
  <si>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</si>
  <si>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</si>
  <si>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</si>
  <si>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</si>
  <si>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</si>
  <si>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</si>
  <si>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</si>
  <si>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</si>
  <si>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</si>
  <si>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</si>
  <si>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</si>
  <si>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</si>
  <si>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</si>
  <si>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</si>
  <si>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</si>
  <si>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</si>
  <si>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</si>
  <si>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</si>
  <si>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</si>
  <si>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</si>
  <si>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</si>
  <si>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</si>
  <si>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</si>
  <si>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</si>
  <si>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</si>
  <si>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</si>
  <si>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</si>
  <si>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</si>
  <si>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</si>
  <si>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</si>
  <si>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</si>
  <si>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</si>
  <si>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</si>
  <si>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</si>
  <si>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</si>
  <si>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</si>
  <si>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</si>
  <si>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</si>
  <si>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</si>
  <si>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</si>
  <si>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</si>
  <si>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</si>
  <si>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</si>
  <si>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</si>
  <si>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</si>
  <si>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</si>
  <si>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</si>
  <si>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</si>
  <si>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</si>
  <si>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</si>
  <si>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</si>
  <si>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</si>
  <si>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</si>
  <si>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</si>
  <si>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</si>
  <si>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</si>
  <si>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</si>
  <si>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</si>
  <si>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</si>
  <si>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</si>
  <si>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</si>
  <si>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</si>
  <si>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</si>
  <si>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</si>
  <si>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</si>
  <si>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</si>
  <si>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</si>
  <si>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</si>
  <si>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</si>
  <si>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</si>
  <si>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</si>
  <si>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</si>
  <si>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</si>
  <si>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</si>
  <si>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</si>
  <si>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</si>
  <si>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</si>
  <si>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</si>
  <si>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</si>
  <si>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</si>
  <si>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</si>
  <si>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</si>
  <si>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</si>
  <si>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</si>
  <si>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</si>
  <si>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</si>
  <si>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</si>
  <si>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</si>
  <si>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</si>
  <si>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</si>
  <si>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</si>
  <si>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</si>
  <si>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</si>
  <si>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</si>
  <si>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</si>
  <si>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</si>
  <si>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</si>
  <si>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</si>
  <si>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</si>
  <si>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</si>
  <si>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</si>
  <si>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</si>
  <si>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</si>
  <si>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</si>
  <si>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</si>
  <si>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</si>
  <si>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</si>
  <si>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</si>
  <si>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</si>
  <si>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</si>
  <si>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</si>
  <si>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</si>
  <si>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</si>
  <si>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</si>
  <si>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</si>
  <si>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</si>
  <si>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</si>
  <si>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</si>
  <si>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</si>
  <si>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</si>
  <si>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</si>
  <si>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</si>
  <si>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</si>
  <si>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</si>
  <si>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</si>
  <si>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</si>
  <si>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</si>
  <si>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</si>
  <si>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</si>
  <si>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</si>
  <si>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</si>
  <si>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</si>
  <si>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</si>
  <si>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</si>
  <si>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</si>
  <si>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</si>
  <si>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</si>
  <si>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</si>
  <si>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</si>
  <si>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</si>
  <si>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</si>
  <si>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</si>
  <si>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</si>
  <si>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</si>
  <si>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</si>
  <si>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</si>
  <si>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</si>
  <si>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</si>
  <si>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</si>
  <si>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</si>
  <si>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</si>
  <si>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</si>
  <si>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</si>
  <si>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</si>
  <si>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</si>
  <si>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</si>
  <si>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</si>
  <si>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</si>
  <si>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</si>
  <si>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</si>
  <si>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</si>
  <si>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</si>
  <si>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</si>
  <si>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</si>
  <si>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</si>
  <si>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</si>
  <si>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</si>
  <si>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</si>
  <si>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</si>
  <si>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</si>
  <si>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</si>
  <si>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</si>
  <si>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</si>
  <si>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</si>
  <si>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</si>
  <si>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</si>
  <si>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</si>
  <si>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</si>
  <si>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</si>
  <si>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</si>
  <si>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</si>
  <si>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</si>
  <si>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</si>
  <si>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</si>
  <si>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</si>
  <si>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</si>
  <si>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</si>
  <si>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</si>
  <si>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</si>
  <si>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</si>
  <si>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</si>
  <si>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</si>
  <si>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</si>
  <si>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</si>
  <si>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</si>
  <si>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</si>
  <si>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</si>
  <si>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</si>
  <si>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</si>
  <si>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</si>
  <si>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</si>
  <si>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</si>
  <si>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</si>
  <si>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</si>
  <si>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</si>
  <si>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</si>
  <si>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</si>
  <si>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</si>
  <si>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</si>
  <si>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</si>
  <si>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</si>
  <si>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</si>
  <si>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</si>
  <si>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</si>
  <si>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</si>
  <si>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</si>
  <si>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</si>
  <si>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</si>
  <si>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</si>
  <si>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</si>
  <si>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</si>
  <si>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</si>
  <si>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</si>
  <si>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</si>
  <si>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</si>
  <si>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</si>
  <si>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</si>
  <si>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</si>
  <si>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</si>
  <si>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</si>
  <si>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</si>
  <si>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</si>
  <si>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</si>
  <si>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</si>
  <si>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</si>
  <si>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</si>
  <si>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</si>
  <si>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</si>
  <si>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</si>
  <si>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</si>
  <si>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</si>
  <si>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</si>
  <si>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</si>
  <si>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</si>
  <si>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</si>
  <si>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</si>
  <si>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</si>
  <si>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</si>
  <si>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</si>
  <si>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</si>
  <si>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</si>
  <si>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</si>
  <si>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</si>
  <si>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</si>
  <si>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</si>
  <si>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</si>
  <si>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</si>
  <si>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</si>
  <si>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</si>
  <si>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</si>
  <si>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</si>
  <si>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</si>
  <si>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</si>
  <si>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</si>
  <si>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</si>
  <si>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</si>
  <si>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</si>
  <si>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</si>
  <si>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</si>
  <si>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</si>
  <si>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</si>
  <si>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</si>
  <si>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</si>
  <si>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</si>
  <si>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</si>
  <si>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</si>
  <si>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</si>
  <si>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</si>
  <si>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</si>
  <si>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</si>
  <si>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</si>
  <si>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</si>
  <si>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</si>
  <si>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</si>
  <si>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</si>
  <si>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</si>
  <si>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</si>
  <si>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</si>
  <si>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</si>
  <si>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</si>
  <si>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</si>
  <si>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</si>
  <si>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</si>
  <si>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</si>
  <si>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</si>
  <si>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</si>
  <si>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</si>
  <si>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</si>
  <si>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</si>
  <si>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</si>
  <si>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</si>
  <si>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</si>
  <si>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</si>
  <si>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</si>
  <si>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</si>
  <si>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</si>
  <si>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</si>
  <si>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</si>
  <si>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</si>
  <si>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</si>
  <si>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</si>
  <si>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</si>
  <si>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</si>
  <si>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</si>
  <si>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</si>
  <si>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</si>
  <si>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</si>
  <si>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</si>
  <si>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</si>
  <si>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</si>
  <si>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</si>
  <si>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</si>
  <si>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</si>
  <si>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</si>
  <si>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</si>
  <si>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</si>
  <si>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</si>
  <si>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</si>
  <si>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</si>
  <si>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</si>
  <si>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</si>
  <si>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</si>
  <si>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</si>
  <si>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</si>
  <si>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</si>
  <si>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</si>
  <si>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</si>
  <si>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</si>
  <si>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</si>
  <si>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</si>
  <si>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</si>
  <si>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</si>
  <si>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</si>
  <si>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</si>
  <si>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</si>
  <si>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</si>
  <si>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</si>
  <si>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</si>
  <si>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</si>
  <si>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</si>
  <si>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</si>
  <si>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</si>
  <si>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</si>
  <si>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</si>
  <si>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</si>
  <si>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</si>
  <si>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</si>
  <si>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</si>
  <si>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</si>
  <si>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</si>
  <si>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</si>
  <si>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</si>
  <si>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радиаторный регулировочно-отсечный проходной  АОО "НУ"</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</si>
  <si>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</si>
  <si>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</si>
  <si>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</si>
  <si>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</si>
  <si>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</si>
  <si>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</si>
  <si>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</si>
  <si>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</si>
  <si>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</si>
  <si>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</si>
  <si>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</si>
  <si>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</si>
  <si>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</si>
  <si>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</si>
  <si>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</si>
  <si>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</si>
  <si>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</si>
  <si>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</si>
  <si>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</si>
  <si>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</si>
  <si>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</si>
  <si>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</si>
  <si>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</si>
  <si>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</si>
  <si>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</si>
  <si>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</si>
  <si>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</si>
  <si>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</si>
  <si>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</si>
  <si>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</si>
  <si>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</si>
  <si>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</si>
  <si>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</si>
  <si>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</si>
  <si>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</si>
  <si>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</si>
  <si>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</si>
  <si>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</si>
  <si>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</si>
  <si>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</si>
  <si>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</si>
  <si>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</si>
  <si>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</si>
  <si>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</si>
  <si>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</si>
  <si>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</si>
  <si>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</si>
  <si>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</si>
  <si>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</si>
  <si>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</si>
  <si>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</si>
  <si>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</si>
  <si>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</si>
  <si>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</si>
  <si>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</si>
  <si>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</si>
  <si>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</si>
  <si>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</si>
  <si>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</si>
  <si>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</si>
  <si>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</si>
  <si>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</si>
  <si>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</si>
  <si>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</si>
  <si>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</si>
  <si>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</si>
  <si>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</si>
  <si>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</si>
  <si>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</si>
  <si>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</si>
  <si>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</si>
  <si>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</si>
  <si>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</si>
  <si>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</si>
  <si>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</si>
  <si>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</si>
  <si>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</si>
  <si>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</si>
  <si>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</si>
  <si>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</si>
  <si>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</si>
  <si>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</si>
  <si>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</si>
  <si>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</si>
  <si>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</si>
  <si>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</si>
  <si>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</si>
  <si>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</si>
  <si>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</si>
  <si>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</si>
  <si>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</si>
  <si>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</si>
  <si>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</si>
  <si>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</si>
  <si>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</si>
  <si>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</si>
  <si>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</si>
  <si>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</si>
  <si>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</si>
  <si>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</si>
  <si>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</si>
  <si>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</si>
  <si>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</si>
  <si>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</si>
  <si>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</si>
  <si>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</si>
  <si>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</si>
  <si>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</si>
  <si>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</si>
  <si>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</si>
  <si>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</si>
  <si>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</si>
  <si>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</si>
  <si>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</si>
  <si>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</si>
  <si>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</si>
  <si>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</si>
  <si>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</si>
  <si>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</si>
  <si>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</si>
  <si>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</si>
  <si>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</si>
  <si>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</si>
  <si>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</si>
  <si>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</si>
  <si>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</si>
  <si>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</si>
  <si>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</si>
  <si>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</si>
  <si>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</si>
  <si>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</si>
  <si>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</si>
  <si>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</si>
  <si>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</si>
  <si>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</si>
  <si>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</si>
  <si>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</si>
  <si>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</si>
  <si>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</si>
  <si>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</si>
  <si>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</si>
  <si>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</si>
  <si>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</si>
  <si>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</si>
  <si>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</si>
  <si>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</si>
  <si>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</si>
  <si>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</si>
  <si>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</si>
  <si>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</si>
  <si>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</si>
  <si>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</si>
  <si>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</si>
  <si>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</si>
  <si>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</si>
  <si>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</si>
  <si>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</si>
  <si>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</si>
  <si>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</si>
  <si>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</si>
  <si>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</si>
  <si>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</si>
  <si>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</si>
  <si>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</si>
  <si>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</si>
  <si>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</si>
  <si>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</si>
  <si>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</si>
  <si>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</si>
  <si>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</si>
  <si>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</si>
  <si>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</si>
  <si>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</si>
  <si>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</si>
  <si>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</si>
  <si>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</si>
  <si>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</si>
  <si>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</si>
  <si>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</si>
  <si>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</si>
  <si>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</si>
  <si>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</si>
  <si>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</si>
  <si>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</si>
  <si>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</si>
  <si>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</si>
  <si>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</si>
  <si>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</si>
  <si>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</si>
  <si>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</si>
  <si>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</si>
  <si>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</si>
  <si>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</si>
  <si>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</si>
  <si>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</si>
  <si>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</si>
  <si>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</si>
  <si>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</si>
  <si>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</si>
  <si>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</si>
  <si>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</si>
  <si>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</si>
  <si>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</si>
  <si>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</si>
  <si>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</si>
  <si>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</si>
  <si>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</si>
  <si>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</si>
  <si>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</si>
  <si>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</si>
  <si>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</si>
  <si>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</si>
  <si>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</si>
  <si>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</si>
  <si>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</si>
  <si>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</si>
  <si>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</si>
  <si>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</si>
  <si>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</si>
  <si>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</si>
  <si>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</si>
  <si>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</si>
  <si>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</si>
  <si>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</si>
  <si>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</si>
  <si>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</si>
  <si>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</si>
  <si>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</si>
  <si>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</si>
  <si>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</si>
  <si>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</si>
  <si>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</si>
  <si>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</si>
  <si>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</si>
  <si>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</si>
  <si>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</si>
  <si>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</si>
  <si>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</si>
  <si>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</si>
  <si>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</si>
  <si>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</si>
  <si>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</si>
  <si>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</si>
  <si>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</si>
  <si>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</si>
  <si>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</si>
  <si>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</si>
  <si>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</si>
  <si>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</si>
  <si>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</si>
  <si>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</si>
  <si>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</si>
  <si>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</si>
  <si>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</si>
  <si>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</si>
  <si>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</si>
  <si>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</si>
  <si>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</si>
  <si>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</si>
  <si>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</si>
  <si>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</si>
  <si>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</si>
  <si>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</si>
  <si>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</si>
  <si>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</si>
  <si>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</si>
  <si>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</si>
  <si>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</si>
  <si>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</si>
  <si>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</si>
  <si>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</si>
  <si>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</si>
  <si>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</si>
  <si>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</si>
  <si>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</si>
  <si>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</si>
  <si>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</si>
  <si>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</si>
  <si>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</si>
  <si>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</si>
  <si>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</si>
  <si>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</si>
  <si>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</si>
  <si>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</si>
  <si>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</si>
  <si>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</si>
  <si>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</si>
  <si>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</si>
  <si>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</si>
  <si>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</si>
  <si>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</si>
  <si>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</si>
  <si>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</si>
  <si>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</si>
  <si>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</si>
  <si>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</si>
  <si>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</si>
  <si>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</si>
  <si>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</si>
  <si>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</si>
  <si>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</si>
  <si>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</si>
  <si>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</si>
  <si>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</si>
  <si>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</si>
  <si>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</si>
  <si>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</si>
  <si>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</si>
  <si>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</si>
  <si>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</si>
  <si>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</si>
  <si>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</si>
  <si>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</si>
  <si>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</si>
  <si>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</si>
  <si>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</si>
  <si>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</si>
  <si>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</si>
  <si>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</si>
  <si>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</si>
  <si>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</si>
  <si>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</si>
  <si>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</si>
  <si>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</si>
  <si>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</si>
  <si>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</si>
  <si>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</si>
  <si>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</si>
  <si>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</si>
  <si>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</si>
  <si>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</si>
  <si>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</si>
  <si>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</si>
  <si>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</si>
  <si>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</si>
  <si>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</si>
  <si>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</si>
  <si>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</si>
  <si>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</si>
  <si>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</si>
  <si>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</si>
  <si>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</si>
  <si>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</si>
  <si>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</si>
  <si>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</si>
  <si>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</si>
  <si>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</si>
  <si>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</si>
  <si>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</si>
  <si>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</si>
  <si>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</si>
  <si>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</si>
  <si>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</si>
  <si>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</si>
  <si>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</si>
  <si>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</si>
  <si>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</si>
  <si>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</si>
  <si>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</si>
  <si>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</si>
  <si>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</si>
  <si>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</si>
  <si>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</si>
  <si>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</si>
  <si>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</si>
  <si>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</si>
  <si>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</si>
  <si>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</si>
  <si>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</si>
  <si>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</si>
  <si>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</si>
  <si>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</si>
  <si>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</si>
  <si>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</si>
  <si>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</si>
  <si>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</si>
  <si>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</si>
  <si>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</si>
  <si>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</si>
  <si>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</si>
  <si>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</si>
  <si>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</si>
  <si>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</si>
  <si>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</si>
  <si>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</si>
  <si>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</si>
  <si>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</si>
  <si>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</si>
  <si>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</si>
  <si>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</si>
  <si>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</si>
  <si>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</si>
  <si>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</si>
  <si>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</si>
  <si>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</si>
  <si>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</si>
  <si>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</si>
  <si>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</si>
  <si>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</si>
  <si>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</si>
  <si>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</si>
  <si>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</si>
  <si>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</si>
  <si>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</si>
  <si>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</si>
  <si>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</si>
  <si>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</si>
  <si>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</si>
  <si>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</si>
  <si>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</si>
  <si>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</si>
  <si>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</si>
  <si>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</si>
  <si>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</si>
  <si>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</si>
  <si>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</si>
  <si>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</si>
  <si>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</si>
  <si>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</si>
  <si>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</si>
  <si>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</si>
  <si>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</si>
  <si>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</si>
  <si>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</si>
  <si>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</si>
  <si>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</si>
  <si>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</si>
  <si>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</si>
  <si>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</si>
  <si>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</si>
  <si>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</si>
  <si>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</si>
  <si>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</si>
  <si>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</si>
  <si>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</si>
  <si>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</si>
  <si>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</si>
  <si>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</si>
  <si>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</si>
  <si>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</si>
  <si>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</si>
  <si>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</si>
  <si>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</si>
  <si>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</si>
  <si>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</si>
  <si>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</si>
  <si>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</si>
  <si>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</si>
  <si>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</si>
  <si>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</si>
  <si>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</si>
  <si>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</si>
  <si>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</si>
  <si>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</si>
  <si>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</si>
  <si>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</si>
  <si>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</si>
  <si>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</si>
  <si>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</si>
  <si>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</si>
  <si>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</si>
  <si>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</si>
  <si>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</si>
  <si>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</si>
  <si>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</si>
  <si>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</si>
  <si>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</si>
  <si>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</si>
  <si>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</si>
  <si>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</si>
  <si>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</si>
  <si>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</si>
  <si>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</si>
  <si>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</si>
  <si>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</si>
  <si>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</si>
  <si>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</si>
  <si>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</si>
  <si>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</si>
  <si>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</si>
  <si>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</si>
  <si>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</si>
  <si>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</si>
  <si>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</si>
  <si>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</si>
  <si>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</si>
  <si>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</si>
  <si>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</si>
  <si>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</si>
  <si>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</si>
  <si>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</si>
  <si>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</si>
  <si>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</si>
  <si>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</si>
  <si>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</si>
  <si>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</si>
  <si>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</si>
  <si>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</si>
  <si>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</si>
  <si>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</si>
  <si>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</si>
  <si>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</si>
  <si>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</si>
  <si>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</si>
  <si>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</si>
  <si>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</si>
  <si>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</si>
  <si>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</si>
  <si>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</si>
  <si>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</si>
  <si>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</si>
  <si>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</si>
  <si>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</si>
  <si>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</si>
  <si>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</si>
  <si>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</si>
  <si>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</si>
  <si>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</si>
  <si>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</si>
  <si>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</si>
  <si>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</si>
  <si>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</si>
  <si>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</si>
  <si>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</si>
  <si>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</si>
  <si>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</si>
  <si>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</si>
  <si>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</si>
  <si>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</si>
  <si>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</si>
  <si>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</si>
  <si>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</si>
  <si>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</si>
  <si>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</si>
  <si>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</si>
  <si>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</si>
  <si>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</si>
  <si>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</si>
  <si>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</si>
  <si>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</si>
  <si>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</si>
  <si>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</si>
  <si>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</si>
  <si>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</si>
  <si>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</si>
  <si>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</si>
  <si>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</si>
  <si>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</si>
  <si>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</si>
  <si>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</si>
  <si>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</si>
  <si>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</si>
  <si>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</si>
  <si>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</si>
  <si>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</si>
  <si>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</si>
  <si>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</si>
  <si>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</si>
  <si>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</si>
  <si>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</si>
  <si>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</si>
  <si>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</si>
  <si>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</si>
  <si>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</si>
  <si>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</si>
  <si>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</si>
  <si>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</si>
  <si>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</si>
  <si>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</si>
  <si>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</si>
  <si>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</si>
  <si>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</si>
  <si>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</si>
  <si>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</si>
  <si>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</si>
  <si>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</si>
  <si>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</si>
  <si>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</si>
  <si>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</si>
  <si>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</si>
  <si>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</si>
  <si>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</si>
  <si>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</si>
  <si>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</si>
  <si>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</si>
  <si>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</si>
  <si>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</si>
  <si>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</si>
  <si>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</si>
  <si>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</si>
  <si>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</si>
  <si>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</si>
  <si>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</si>
  <si>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</si>
  <si>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</si>
  <si>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</si>
  <si>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</si>
  <si>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</si>
  <si>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</si>
  <si>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</si>
  <si>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</si>
  <si>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</si>
  <si>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</si>
  <si>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</si>
  <si>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</si>
  <si>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</si>
  <si>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</si>
  <si>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</si>
  <si>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</si>
  <si>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</si>
  <si>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</si>
  <si>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</si>
  <si>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</si>
  <si>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</si>
  <si>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</si>
  <si>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</si>
  <si>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</si>
  <si>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</si>
  <si>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</si>
  <si>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</si>
  <si>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</si>
  <si>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</si>
  <si>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</si>
  <si>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</si>
  <si>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</si>
  <si>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</si>
  <si>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</si>
  <si>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</si>
  <si>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</si>
  <si>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</si>
  <si>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</si>
  <si>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</si>
  <si>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</si>
  <si>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</si>
  <si>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</si>
  <si>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</si>
  <si>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</si>
  <si>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</si>
  <si>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</si>
  <si>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</si>
  <si>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</si>
  <si>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</si>
  <si>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</si>
  <si>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</si>
  <si>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</si>
  <si>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</si>
  <si>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</si>
  <si>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</si>
  <si>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</si>
  <si>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</si>
  <si>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</si>
  <si>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</si>
  <si>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</si>
  <si>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</si>
  <si>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</si>
  <si>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</si>
  <si>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</si>
  <si>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</si>
  <si>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</si>
  <si>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</si>
  <si>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</si>
  <si>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</si>
  <si>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</si>
  <si>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</si>
  <si>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</si>
  <si>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</si>
  <si>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</si>
  <si>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</si>
  <si>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</si>
  <si>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</si>
  <si>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</si>
  <si>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</si>
  <si>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</si>
  <si>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</si>
  <si>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</si>
  <si>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</si>
  <si>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</si>
  <si>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</si>
  <si>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</si>
  <si>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</si>
  <si>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</si>
  <si>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</si>
  <si>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</si>
  <si>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</si>
  <si>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</si>
  <si>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</si>
  <si>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</si>
  <si>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</si>
  <si>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</si>
  <si>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</si>
  <si>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</si>
  <si>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</si>
  <si>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</si>
  <si>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</si>
  <si>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</si>
  <si>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</si>
  <si>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</si>
  <si>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</si>
  <si>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</si>
  <si>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</si>
  <si>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</si>
  <si>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</si>
  <si>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</si>
  <si>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</si>
  <si>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</si>
  <si>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</si>
  <si>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</si>
  <si>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</si>
  <si>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</si>
  <si>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</si>
  <si>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</si>
  <si>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</si>
  <si>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</si>
  <si>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</si>
  <si>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</si>
  <si>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</si>
  <si>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</si>
  <si>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</si>
  <si>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</si>
  <si>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</si>
  <si>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</si>
  <si>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</si>
  <si>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</si>
  <si>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</si>
  <si>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</si>
  <si>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</si>
  <si>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</si>
  <si>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</si>
  <si>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</si>
  <si>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</si>
  <si>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</si>
  <si>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</si>
  <si>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</si>
  <si>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</si>
  <si>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</si>
  <si>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</si>
  <si>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</si>
  <si>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</si>
  <si>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</si>
  <si>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</si>
  <si>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</si>
  <si>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</si>
  <si>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</si>
  <si>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</si>
  <si>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</si>
  <si>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</si>
  <si>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</si>
  <si>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</si>
  <si>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</si>
  <si>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</si>
  <si>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</si>
  <si>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</si>
  <si>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</si>
  <si>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</si>
  <si>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</si>
  <si>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</si>
  <si>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</si>
  <si>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</si>
  <si>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</si>
  <si>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</si>
  <si>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</si>
  <si>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</si>
  <si>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</si>
  <si>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</si>
  <si>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</si>
  <si>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</si>
  <si>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</si>
  <si>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</si>
  <si>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</si>
  <si>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</si>
  <si>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</si>
  <si>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</si>
  <si>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</si>
  <si>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</si>
  <si>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</si>
  <si>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</si>
  <si>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</si>
  <si>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</si>
  <si>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</si>
  <si>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</si>
  <si>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</si>
  <si>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</si>
  <si>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</si>
  <si>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</si>
  <si>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</si>
  <si>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</si>
  <si>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</si>
  <si>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</si>
  <si>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</si>
  <si>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</si>
  <si>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</si>
  <si>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</si>
  <si>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</si>
  <si>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</si>
  <si>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</si>
  <si>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</si>
  <si>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</si>
  <si>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</si>
  <si>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</si>
  <si>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</si>
  <si>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</si>
  <si>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</si>
  <si>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</si>
  <si>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</si>
  <si>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</si>
  <si>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</si>
  <si>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</si>
  <si>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</si>
  <si>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</si>
  <si>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</si>
  <si>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</si>
  <si>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</si>
  <si>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</si>
  <si>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</si>
  <si>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</si>
  <si>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</si>
  <si>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</si>
  <si>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</si>
  <si>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</si>
  <si>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</si>
  <si>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</si>
  <si>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</si>
  <si>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</si>
  <si>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</si>
  <si>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</si>
  <si>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</si>
  <si>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</si>
  <si>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</si>
  <si>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</si>
  <si>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</si>
  <si>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</si>
  <si>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</si>
  <si>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</si>
  <si>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</si>
  <si>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</si>
  <si>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</si>
  <si>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</si>
  <si>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</si>
  <si>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</si>
  <si>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</si>
  <si>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</si>
  <si>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</si>
  <si>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</si>
  <si>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</si>
  <si>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</si>
  <si>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</si>
  <si>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</si>
  <si>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</si>
  <si>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</si>
  <si>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</si>
  <si>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</si>
  <si>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</si>
  <si>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</si>
  <si>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</si>
  <si>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</si>
  <si>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</si>
  <si>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</si>
  <si>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</si>
  <si>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</si>
  <si>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</si>
  <si>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</si>
  <si>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</si>
  <si>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</si>
  <si>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</si>
  <si>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</si>
  <si>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</si>
  <si>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</si>
  <si>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</si>
  <si>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</si>
  <si>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</si>
  <si>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</si>
  <si>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</si>
  <si>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</si>
  <si>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</si>
  <si>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</si>
  <si>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</si>
  <si>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</si>
  <si>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</si>
  <si>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</si>
  <si>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№90, от 20.05.14)                Гр.3 (Приказ №101, от 28.05.14)                        Гр.2,3,4  (Приказ от  18.06.2014 года  № 123)   </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</si>
  <si>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</si>
  <si>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</si>
  <si>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</si>
  <si>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</si>
  <si>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</si>
  <si>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</si>
  <si>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</si>
  <si>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</si>
  <si>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</si>
  <si>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</si>
  <si>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</si>
  <si>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</si>
  <si>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</si>
  <si>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</si>
  <si>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</si>
  <si>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</si>
  <si>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</si>
  <si>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</si>
  <si>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</si>
  <si>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</si>
  <si>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</si>
  <si>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</si>
  <si>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</si>
  <si>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</si>
  <si>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</si>
  <si>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</si>
  <si>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t>687</t>
  </si>
  <si>
    <t xml:space="preserve">Автомобиль </t>
  </si>
  <si>
    <t>в течении 50 календарных дней со дня вступления в силу Договора</t>
  </si>
  <si>
    <t>688</t>
  </si>
  <si>
    <t>кг.</t>
  </si>
  <si>
    <t>Семена газонной травы</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</si>
  <si>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</si>
  <si>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</si>
  <si>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</si>
  <si>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</si>
  <si>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</si>
  <si>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</si>
  <si>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</si>
  <si>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</si>
  <si>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</si>
  <si>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</si>
  <si>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</si>
  <si>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</si>
  <si>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</si>
  <si>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</si>
  <si>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</si>
  <si>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</si>
  <si>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</si>
  <si>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</si>
  <si>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</si>
  <si>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</si>
  <si>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</si>
  <si>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</si>
  <si>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</si>
  <si>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</si>
  <si>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</si>
  <si>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</si>
  <si>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</si>
  <si>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</si>
  <si>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</si>
  <si>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</si>
  <si>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</si>
  <si>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</si>
  <si>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</si>
  <si>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</si>
  <si>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</si>
  <si>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</si>
  <si>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</si>
  <si>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</si>
  <si>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</si>
  <si>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</si>
  <si>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</si>
  <si>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</si>
  <si>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</si>
  <si>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</si>
  <si>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</si>
  <si>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</si>
  <si>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</si>
  <si>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</si>
  <si>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</si>
  <si>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</si>
  <si>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</si>
  <si>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</si>
  <si>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</si>
  <si>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</si>
  <si>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</si>
  <si>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</si>
  <si>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</si>
  <si>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</si>
  <si>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40/1-12, с мокрым ротором</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</si>
  <si>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</si>
  <si>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</si>
  <si>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</si>
  <si>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</si>
  <si>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</si>
  <si>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</si>
  <si>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</si>
  <si>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</si>
  <si>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</si>
  <si>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</si>
  <si>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</si>
  <si>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</si>
  <si>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</si>
  <si>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</si>
  <si>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</si>
  <si>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</si>
  <si>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</si>
  <si>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</si>
  <si>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</si>
  <si>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</si>
  <si>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</si>
  <si>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</si>
  <si>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</si>
  <si>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</si>
  <si>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</si>
  <si>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</si>
  <si>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</si>
  <si>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</si>
  <si>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</si>
  <si>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</si>
  <si>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</si>
  <si>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</si>
  <si>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</si>
  <si>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</si>
  <si>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</si>
  <si>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</si>
  <si>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</si>
  <si>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</si>
  <si>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</si>
  <si>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</si>
  <si>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</si>
  <si>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</si>
  <si>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</si>
  <si>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</si>
  <si>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</si>
  <si>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</si>
  <si>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</si>
  <si>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</si>
  <si>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</si>
  <si>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</si>
  <si>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</si>
  <si>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</si>
  <si>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</si>
  <si>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</si>
  <si>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</si>
  <si>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</si>
  <si>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</si>
  <si>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</si>
  <si>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</si>
  <si>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</si>
  <si>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</si>
  <si>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</si>
  <si>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</si>
  <si>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</si>
  <si>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</si>
  <si>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</si>
  <si>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</si>
  <si>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</si>
  <si>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</si>
  <si>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</si>
  <si>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</si>
  <si>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</si>
  <si>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</si>
  <si>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</si>
  <si>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</si>
  <si>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</si>
  <si>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</si>
  <si>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</si>
  <si>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</si>
  <si>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</si>
  <si>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</si>
  <si>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</si>
  <si>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</si>
  <si>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</si>
  <si>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</si>
  <si>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</si>
  <si>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</si>
  <si>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</si>
  <si>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</si>
  <si>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</si>
  <si>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</si>
  <si>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</si>
  <si>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</si>
  <si>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</si>
  <si>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</si>
  <si>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</si>
  <si>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</si>
  <si>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</si>
  <si>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</si>
  <si>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</si>
  <si>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</si>
  <si>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</si>
  <si>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</si>
  <si>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</si>
  <si>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</si>
  <si>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</si>
  <si>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</si>
  <si>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</si>
  <si>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</si>
  <si>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</si>
  <si>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</si>
  <si>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</si>
  <si>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</si>
  <si>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</si>
  <si>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</si>
  <si>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</si>
  <si>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</si>
  <si>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</si>
  <si>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</si>
  <si>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</si>
  <si>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</si>
  <si>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</si>
  <si>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</si>
  <si>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</si>
  <si>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</si>
  <si>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</si>
  <si>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</si>
  <si>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</si>
  <si>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</si>
  <si>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</si>
  <si>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</si>
  <si>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</si>
  <si>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</si>
  <si>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</si>
  <si>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</si>
  <si>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</si>
  <si>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</si>
  <si>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</si>
  <si>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</si>
  <si>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</si>
  <si>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</si>
  <si>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</si>
  <si>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</si>
  <si>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</si>
  <si>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</si>
  <si>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</si>
  <si>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</si>
  <si>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</si>
  <si>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</si>
  <si>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</si>
  <si>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</si>
  <si>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</si>
  <si>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</si>
  <si>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</si>
  <si>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</si>
  <si>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</si>
  <si>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</si>
  <si>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</si>
  <si>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</si>
  <si>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</si>
  <si>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</si>
  <si>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</si>
  <si>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</si>
  <si>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</si>
  <si>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</si>
  <si>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</si>
  <si>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</si>
  <si>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</si>
  <si>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</si>
  <si>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</si>
  <si>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</si>
  <si>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</si>
  <si>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</si>
  <si>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</si>
  <si>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</si>
  <si>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</si>
  <si>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</si>
  <si>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</si>
  <si>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</si>
  <si>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</si>
  <si>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</si>
  <si>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</si>
  <si>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</si>
  <si>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</si>
  <si>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</si>
  <si>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</si>
  <si>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</si>
  <si>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</si>
  <si>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</si>
  <si>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</si>
  <si>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</si>
  <si>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</si>
  <si>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</si>
  <si>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</si>
  <si>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</si>
  <si>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</si>
  <si>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</si>
  <si>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</si>
  <si>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</si>
  <si>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</si>
  <si>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</si>
  <si>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</si>
  <si>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</si>
  <si>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</si>
  <si>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</si>
  <si>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</si>
  <si>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</si>
  <si>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</si>
  <si>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</si>
  <si>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</si>
  <si>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</si>
  <si>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</si>
  <si>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</si>
  <si>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</si>
  <si>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</si>
  <si>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</si>
  <si>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</si>
  <si>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</si>
  <si>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</si>
  <si>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</si>
  <si>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</si>
  <si>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</si>
  <si>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</si>
  <si>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</si>
  <si>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</si>
  <si>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</si>
  <si>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</si>
  <si>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</si>
  <si>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</si>
  <si>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</si>
  <si>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</si>
  <si>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</si>
  <si>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</si>
  <si>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</si>
  <si>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</si>
  <si>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</si>
  <si>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</si>
  <si>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</si>
  <si>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</si>
  <si>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</si>
  <si>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</si>
  <si>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</si>
  <si>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</si>
  <si>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</si>
  <si>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</si>
  <si>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</si>
  <si>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</si>
  <si>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</si>
  <si>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</si>
  <si>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</si>
  <si>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</si>
  <si>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</si>
  <si>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</si>
  <si>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</si>
  <si>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</si>
  <si>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</si>
  <si>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В течении 60 рабочих дней с даты подписания договора</t>
  </si>
  <si>
    <t>Набор для термостата защиты от заморозки KIT012N600</t>
  </si>
  <si>
    <t>В комплект входит 6 скоб KIT012N600.</t>
  </si>
  <si>
    <t>Гильза Johnson control te-6300w-101</t>
  </si>
  <si>
    <t>Гильза Johnson control  для датчиков  серии  TE-6300.</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</si>
  <si>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</si>
  <si>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</si>
  <si>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</si>
  <si>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</si>
  <si>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</si>
  <si>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</si>
  <si>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</si>
  <si>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</si>
  <si>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</si>
  <si>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</si>
  <si>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</si>
  <si>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</si>
  <si>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</si>
  <si>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</si>
  <si>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</si>
  <si>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</si>
  <si>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</si>
  <si>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</si>
  <si>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</si>
  <si>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</si>
  <si>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</si>
  <si>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</si>
  <si>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</si>
  <si>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</si>
  <si>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</si>
  <si>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</si>
  <si>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</si>
  <si>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</si>
  <si>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</si>
  <si>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</si>
  <si>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</si>
  <si>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</si>
  <si>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</si>
  <si>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</si>
  <si>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</si>
  <si>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</si>
  <si>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</si>
  <si>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</si>
  <si>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</si>
  <si>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</si>
  <si>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</si>
  <si>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</si>
  <si>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</si>
  <si>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</si>
  <si>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</si>
  <si>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</si>
  <si>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</si>
  <si>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</si>
  <si>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</si>
  <si>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</si>
  <si>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</si>
  <si>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</si>
  <si>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</si>
  <si>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</si>
  <si>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</si>
  <si>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</si>
  <si>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</si>
  <si>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</si>
  <si>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</si>
  <si>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</si>
  <si>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</si>
  <si>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</si>
  <si>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</si>
  <si>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</si>
  <si>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</si>
  <si>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</si>
  <si>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</si>
  <si>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</si>
  <si>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</si>
  <si>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</si>
  <si>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</si>
  <si>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</si>
  <si>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снегоуборочная пластиковая</t>
  </si>
  <si>
    <t>Ледоруб-скребок</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</si>
  <si>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</si>
  <si>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</si>
  <si>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</si>
  <si>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</si>
  <si>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</si>
  <si>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Гербицид сплошного действия неселективный против сорных растений не выше 3 класса опасности на основе глифосата в канистрах по 1-10 л.</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</si>
  <si>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</si>
  <si>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</si>
  <si>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</si>
  <si>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</si>
  <si>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</si>
  <si>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</si>
  <si>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</si>
  <si>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</si>
  <si>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</si>
  <si>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</si>
  <si>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</si>
  <si>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</si>
  <si>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</si>
  <si>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</si>
  <si>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</si>
  <si>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</si>
  <si>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</si>
  <si>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</si>
  <si>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</si>
  <si>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</si>
  <si>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Полукомбинезон мужской утепленный</t>
  </si>
  <si>
    <t>Полуботинки мужские, кожаные, утепленные</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</si>
  <si>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</si>
  <si>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</si>
  <si>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</si>
  <si>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</si>
  <si>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</si>
  <si>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</si>
  <si>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</si>
  <si>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</si>
  <si>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</si>
  <si>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</si>
  <si>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</si>
  <si>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кв2</t>
  </si>
  <si>
    <t>Дополнено               Гр. 4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</si>
  <si>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</si>
  <si>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</si>
  <si>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</si>
  <si>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</si>
  <si>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</si>
  <si>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</si>
  <si>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</si>
  <si>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</si>
  <si>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</si>
  <si>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</si>
  <si>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</si>
  <si>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</si>
  <si>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</si>
  <si>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</si>
  <si>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</si>
  <si>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</si>
  <si>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</si>
  <si>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</si>
  <si>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</si>
  <si>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АОО НУ</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</si>
  <si>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</si>
  <si>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</si>
  <si>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</si>
  <si>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</si>
  <si>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</si>
  <si>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</si>
  <si>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</si>
  <si>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</si>
  <si>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</si>
  <si>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</si>
  <si>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</si>
  <si>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</si>
  <si>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</si>
  <si>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</si>
  <si>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</si>
  <si>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</si>
  <si>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</si>
  <si>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</si>
  <si>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</si>
  <si>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</si>
  <si>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</si>
  <si>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</si>
  <si>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</si>
  <si>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</si>
  <si>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</si>
  <si>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</si>
  <si>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</si>
  <si>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</si>
  <si>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</si>
  <si>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</si>
  <si>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</si>
  <si>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</si>
  <si>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</si>
  <si>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</si>
  <si>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</si>
  <si>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</si>
  <si>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</si>
  <si>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</si>
  <si>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</si>
  <si>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</si>
  <si>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Футболка белая с логотипом. Ткань: хлопок 100%. Ворот: О-образный. Размеры: 60 шт. –S, 146 шт. – M, 70 шт. –L. Способ нанесения логотипа оговаривается с Заказчиком.</t>
  </si>
  <si>
    <t>Дополнено  (Приказ №181 от 31.07.14)</t>
  </si>
  <si>
    <t>Дополнено  (Приказ №154, от 15.07.14)  Исключено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</si>
  <si>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</si>
  <si>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</si>
  <si>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</si>
  <si>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</si>
  <si>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Гр.4,6,8,9  (Приказ №181 от 31.07.14) </t>
  </si>
  <si>
    <t xml:space="preserve">Таблетированная соль </t>
  </si>
  <si>
    <t>Ремень клиновый, на приточно-вытяжную вентиляцию А13 х 1050 mm  для АО "НЦН" и АО "РНЦНМП"</t>
  </si>
  <si>
    <t>Ремень клиновый, на приточно-вытяжную вентиляцию А13 х 1075 mm  для АО "НЦН" и АО "РНЦНМП"</t>
  </si>
  <si>
    <t>Ремень клиновый, на приточно-вытяжную вентиляцию А13 х 1175 mm  для АО "НЦН" и АО "РНЦНМП"</t>
  </si>
  <si>
    <t>Ремень клиновый, на приточно-вытяжную вентиляцию А13 х 1275 mm  для АО "НЦН" и АО "РНЦНМП"</t>
  </si>
  <si>
    <t>Ремень клиновый, на приточно-вытяжную вентиляцию А13 х 1450 mm  для  АО "НЦН" и АО "РНЦНМП"</t>
  </si>
  <si>
    <t>Ремень клиновый, на приточно-вытяжную вентиляцию А13 х 1750 mm  для АО "НЦН" и АО "РНЦНМП"</t>
  </si>
  <si>
    <t>Ремень клиновый, на приточно-вытяжную вентиляцию А13 х 2350 mm  для АО "НЦН" и АО "РНЦНМП"</t>
  </si>
  <si>
    <t>Ремень клиновый, на приточно-вытяжную вентиляцию А17 х 2000 mm  для АО "НЦН" и АО "РНЦНМП"</t>
  </si>
  <si>
    <t>Аналоговый модуль расширения</t>
  </si>
  <si>
    <t>В течении 45 рабочих дней с даты подписания договора</t>
  </si>
  <si>
    <t xml:space="preserve">Кол-во аналоговых входов - 2, Количество аналоговых выходов - 1
Подключение - Съёмная винтовая клеммная колодка
Входы: Диапазоны напряжения: 0-10 В Не дифференциальные
Диапазоны тока 4-20 мА дифференциальные
Разрешение: 12 бит, Выходы: 
Диапазоны напряжения: 0…10 В Не дифференциальные
Диапазоны тока 4…20 мА дифференциальные
Разрешение: 12 бит, Напряжение питания: 24В постоянный ток
Размеры, Ш х Г х В: 23.5 x 70 x 90 мм, № по каталогу: TM2AMM3HT
</t>
  </si>
  <si>
    <t>Доска пробковая размером не менее 120х180 см изготовлена из  натуральной пробки, предназначена для размещения бумажных носителей с помощью кнопок и офисных булавок. Материал рамки: анодированный алюминий. Имеет крепление к стене. Крепежные элементы в комплекте. Гарантия  не менее 1 года.</t>
  </si>
  <si>
    <t>Шкафы для ключей, материал изготовления - металл, размеры не менее 240х80х300 см., в комплекте крепежная арматура и брелки с бирками для удобства маркировки ключей. Полная техническая характеристика согласно технической спецификации.</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</si>
  <si>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оргстекла. Крепежные элементы в комплекте. Гарантия  не менее 1 года.</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</si>
  <si>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8 м3/ч; макс. напор: не менее 7.0 M.  Номинальная мощность мотора: не менее 100 W. Цвет покраски корпуса: Panton 334. Вес: не более 4,5 кг.  Полная техническая характеристика  согласно технической спецификации.</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</si>
  <si>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19 м3/ч; макс. напор: не менее 12.0 M. Номинальная мощность мотора: не менее 350 W. Цвет покраски корпуса: Panton 334. Вес: не более 16 кг. Полная техническая характеристика  согласно технической спецификации.</t>
  </si>
  <si>
    <t xml:space="preserve">Организация и обеспечение процессов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«НЦН»-6 412 м2, АО «РНЦНМП» - 7 243 м2. Общая площадь двух объектов – 13 655 м2. </t>
  </si>
  <si>
    <t xml:space="preserve">г. Астана, пр. Туран, 34/1, ул. Керей, Жанибек хандар, 3 </t>
  </si>
  <si>
    <t>Стеклянный стеллаж</t>
  </si>
  <si>
    <t>Кубок большой</t>
  </si>
  <si>
    <t>Кубок средний</t>
  </si>
  <si>
    <t>Кубок маленький</t>
  </si>
  <si>
    <t>Медаль для предметных олимпиад</t>
  </si>
  <si>
    <t>Мольберт</t>
  </si>
  <si>
    <t>Юбка для сцены</t>
  </si>
  <si>
    <t>Гитара электро-акустическая</t>
  </si>
  <si>
    <t>Гитара классическая</t>
  </si>
  <si>
    <t>Нотный пюпитр</t>
  </si>
  <si>
    <t>Подставка под гитару</t>
  </si>
  <si>
    <t>Тамбурин</t>
  </si>
  <si>
    <t>Маракас</t>
  </si>
  <si>
    <t>В течение 7 (семи) рабочих дней со дня получения заявки от Заказчика.</t>
  </si>
  <si>
    <t xml:space="preserve">Материал - металл. Высота - не менее 30 см, не более 38 см, диаметр чаши - не менее 140 мм, не более 160 мм, размер основания 95*45 мм, размер шильда не более 50 см.кв. Цвет по согласованию с Заказчиком. </t>
  </si>
  <si>
    <t>Материал - металл. Высота - не менее 20 см, не более 28 см, диаметр чаши - не менее 100 мм, не более 120 мм, размер основания 80*35 мм, размер шильда не более 30 см кв. Цвет по согласованию с Заказчиком.</t>
  </si>
  <si>
    <t>Материал - металл. Высота - не менее 15 см, не более 21 см, диаметр чаши - не менее 90 мм, не более 100 мм, размер основания 70*25 мм, размер шильда не более 20 см кв. Цвет по согласованию с Заказчиком.</t>
  </si>
  <si>
    <t>Материал - металл, диаметр медали - не менее 65 мм, не более 75 мм, с ленточкой. Цвет и вид по согласованию с Заказчиком.</t>
  </si>
  <si>
    <t>п.м</t>
  </si>
  <si>
    <t>В течение 10 (десяти) рабочих дней со дня получения заявки от Заказчика.</t>
  </si>
  <si>
    <t>Универсальная (для классической и электро-акустической гитары), регулируемая высота 60-80см, цвет: черный или серебристый. Материал: металл</t>
  </si>
  <si>
    <t xml:space="preserve">Тамбурин полуокруглой формы, пластиковый корпус, резиновая ручка, количество бубенчиков (джинглов) не менее 5. </t>
  </si>
  <si>
    <t>Услуги по обучению игре на народных инструментах</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</si>
  <si>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</si>
  <si>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</si>
  <si>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Рычаг для регулирования высоты, система регулировки угла наклона стойки, высота 70-130см, вес: 1,5-2,5 кг. Материал: металл, цвет: черный.</t>
  </si>
  <si>
    <t>Вилы садовые из закаленной стали, 4-х зубовые с березовым черенком диаметром не менее 39 мм, длиной не менее 1300 мм ГОСТ 19597-94</t>
  </si>
  <si>
    <t>Метла полипропиленовая круглая с черенком диаметром  не более 30 мм, длиной не менее 1300 мм  ГОСТ 2464-81</t>
  </si>
  <si>
    <t>Веник сорговый с деревянной ручкой длиной не менее 1 м. диаметром не более 30 мм  для уборки двора ГОСТ 2464-82</t>
  </si>
  <si>
    <t>Лопата совковая из высокоуглеродистой качественной стали с деревянным черенком диаметром не менее 39 мм, длиной не менее 1300 мм ГОСТ 19596-87</t>
  </si>
  <si>
    <t>Лопата штыковая садовая из прочной стали с деревянным черенком диаметром не менее 39 мм, длиной не менее 1300 мм ГОСТ 19596-87</t>
  </si>
  <si>
    <t>Грабли садовые с 12 витыми зубами из прочной стали рабочей шириной не менее 370 мм с березовым черенком диаметром  не более 30 мм, длиной не менее 1300 мм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</si>
  <si>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не менее 30-50 см, длиной ручки не менее 130 см. ГОСТ-19597-94</t>
  </si>
  <si>
    <t>Грабли веерные пластиковые из прочного высококачественного пластика. Рабочая ширина не менее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</si>
  <si>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не менее 15-20 см. ГОСТ 4153-93 </t>
  </si>
  <si>
    <t>Ножницы садовые с эргономической рукояткой, блестящим лезвием с оцинкованной поверхностью, прямой формой лезвия длиной не менее 191 мм с особым покрытием защищающее от ржавчины ГОСТ 4153-93</t>
  </si>
  <si>
    <t>Опрыскиватель ранцевый с емкостью бака не менее 10-12 л с телескопической штангой, встроенным ручным насосом ГОСТ 22999-88</t>
  </si>
  <si>
    <t>Шланг поливочный профессиональный резиново-полимерный диаметром 19 мм, шестислойный, нескручивающийся,в рулоне, длиной не менее 50 м, пригодный для использования при температуре -10+60 град.С.</t>
  </si>
  <si>
    <t>Гусеницы резиновые на снегоуборочную машину Mega pro mtg 1385. Полная техническая характеристика  согласно технической спецификации.</t>
  </si>
  <si>
    <t>Удобрение органоминеральное универсальное газонное</t>
  </si>
  <si>
    <t>Удобрение органоминеральное комплексное мелкогранулированное газонное с содержанием азота не менее 20 %, фосфора не менее 5%, калия не менее 15 %, магния не менее 1 %; с микроэлементами для основной заправки газонов и подкормки в течении вегетации  фасованное по 10 -40 кг СТ РК ГОСТ р 50 611-2010. Полная техническая характеристика  согласно технической спецификации.</t>
  </si>
  <si>
    <t>Удобрение комплексное водорастворимое для подкормки газонов, содержащее азота не менее 20 %, фосфора не менее 8 %, калия не менее 8 %, магния не менее 1,5 % и комплекс микроэлементов СТ РК ГОСТ р 50 611-2010. Полная техническая характеристика  согласно технической спецификации.</t>
  </si>
  <si>
    <t>Удобрение гранулированное для хвойных растений комплексное со сбалансированным содержанием питательных веществ с содержанием азота не менее 8,6 %, фосфора не менее 9%, калия не менее 23,5 %, магния не менее 6 % с микроэлементами фасованное по 1 или 3 кг.  СТ РК ГОСТ р 50 611-2010. Полная техническая характеристика  согласно технической спецификации.</t>
  </si>
  <si>
    <t>Аммиачная селитра марки А в мешках по 10 кг с содержанием азота не менее 22% ГОСТ 2-85 ТУ</t>
  </si>
  <si>
    <t>Смесь семян газонных трав многолетних злаковых, состящих из мятлика лугового не менее 10%, овсянницы тростниковой не менее 15%,овсянницы луговой не менее 15%, фестулолиума не менее 35%, райграса пастбищного не менее 25%. Полная техническая характеристика согласно технической спецификации.</t>
  </si>
  <si>
    <t>Бордюрная лента пластиковая размером не менее 0,2*50 мм, толщиной не менее 1,2 мм, длиной не менее 10 м в рулоне, солнце и морозоустойчивая</t>
  </si>
  <si>
    <t>Известь негашеная комовая белая в мешках по 50 кг ГОСТ 9179-77</t>
  </si>
  <si>
    <t>мешок</t>
  </si>
  <si>
    <t xml:space="preserve">Черенки березовые для лопат диаметром не менее 39 мм, длиной не менее 1300 мм качеством не ниже 1-го сорта ГОСТ 2695-83 </t>
  </si>
  <si>
    <t>Черенки березовые для метел диаметром не более 30 мм, длиной не менее 1300 мм качеством не ниже 1-го сорта ГОСТ 2695-83</t>
  </si>
  <si>
    <t xml:space="preserve">Совок для мусора из прочного износостойкого металла с металлической ручкой длиной не менее 1 м. </t>
  </si>
  <si>
    <t>Лопата снегоуборочная металлическая</t>
  </si>
  <si>
    <t>Лопата снегоуборочная металлическая, закаленным лезвием из алюминия рабочей шириной не менее 500 мм, с классической деревянной ручкой, общей длиной не менее 150 см, диаметром не менее 40 мм, ГОСТ 19596-87</t>
  </si>
  <si>
    <t>Лопата снегоуборочная пластиковая с металлической окантовкой деревянным черенком  диаметром не менее 39 мм, длиной не менее 1300 мм</t>
  </si>
  <si>
    <t>Ледоруб-скребок металлический с металлической трубчатой ручкой диаметром не менее 20 мм, длиной не менее 1500 мм  ТУ 14-579-47-99</t>
  </si>
  <si>
    <t>Мотыга из закаленной стали с прямоугольным лезвием и березовым черенком  диаметром  не более 30 мм, длиной не менее 1300 мм ГОСТ 19598-95</t>
  </si>
  <si>
    <t>Дополнено Гр. 6,7,8,9 (Приказ №192 от 07.08.2014)</t>
  </si>
  <si>
    <t>Дополнено Гр. 6,7,8,9  (Приказ №192 от 07.08.2014)</t>
  </si>
  <si>
    <t>Дополнено Гр. 2,6,7,8,9  (Приказ №192 от 07.08.2014)</t>
  </si>
  <si>
    <t>Дополнено Гр. 2,6,8,9 (Приказ №192 от 07.08.2014)</t>
  </si>
  <si>
    <t>Дополнено             Гр.4 (Приказ №172, от 23.07.14)              Гр.4 (Приказ №122, от 07.08.14)</t>
  </si>
  <si>
    <t>Дополнено  (Приказ от  17.07.2014 года  № 160)    Гр. 2,7,8,9(Приказ №192, от 07.08.14)</t>
  </si>
  <si>
    <t>Дополнено  (Приказ от  17.07.2014 года  № 160)    Гр. 2,7,8,9 (Приказ №192, от 07.08.14)</t>
  </si>
  <si>
    <t>Дополнено (Приказ №192, от 07.08.14)</t>
  </si>
  <si>
    <t>Гр. 8,9   Гр. 10  (Приказ №176, от 25.07.14)                 Гр. 10  (Приказ №192 от 07.08.14)</t>
  </si>
  <si>
    <t>Утилизация отработанных ртутьсодержащих ламп АОО «Назарбаев Университет»</t>
  </si>
  <si>
    <t>Утилизация отработанных ртутьсодержащих ламп АО «Национальный центр нейрохирургии»</t>
  </si>
  <si>
    <t>г. Астана,  пр. Кабанбай батыра, 53</t>
  </si>
  <si>
    <t>Количество утилизируемых ламп – 3314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</si>
  <si>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Количество утилизируемых ламп – 1200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</si>
  <si>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Со дня вступления в силу договора в течение 30 календарных дней, по заявке Заказчика</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</si>
  <si>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</si>
  <si>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</si>
  <si>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Полная техническая характеристика согласно технической спецификации.
</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</si>
  <si>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Цвет и размер по согласованию заказчика. Полная техническая характеристика согласно технической спецификации.
</t>
  </si>
  <si>
    <t>Работы  по замене АКПП в сборе автомобиля Volkswagen Passat 2010 г.в.</t>
  </si>
  <si>
    <t>Работы  по капитальному ремонту ДВС автомобиля Volkswagen Passat 2010 г.в</t>
  </si>
  <si>
    <t>Работы  по замене двигателя внутреннего сгорания в сборе автомобиля Volkswagen Jetta 2008 г.в.</t>
  </si>
  <si>
    <t>Работы  по замене редуктора навесного оборудования в сборе автомобиля МАЗ 490843 2010 г.в.</t>
  </si>
  <si>
    <t>с даты подписания Договора   в течение 30 календарных дней</t>
  </si>
  <si>
    <t>Услуга по перетяжке 5-ти местных диванов</t>
  </si>
  <si>
    <t>Услуга по перетяжке 10-ти местных диванов</t>
  </si>
  <si>
    <t xml:space="preserve">В течение 5-и рабочих дней со дня подачи Заказчиком заявки </t>
  </si>
  <si>
    <t>Услуга по перетяжке 10-ти местных диванов без подлокотников, в количестве 3-х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</si>
  <si>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Услуга по перетяжке 5-ти местных диванов без подлокотников, в количестве 4-х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</si>
  <si>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Гр. 2 Исключен (Приказ №197, от 12.08.2014)</t>
  </si>
  <si>
    <t>Дополнено  (Приказ №172, от 23.07.14)   Гр.4   (Приказ №197, от 12.08.14)</t>
  </si>
  <si>
    <t>Дополнено  (Приказ №172, от 23.07.14)   Гр.5   (Приказ №197, от 12.08.14)</t>
  </si>
  <si>
    <t>Дополнено  (Приказ №172, от 23.07.14)   Гр 2,.4   (Приказ №197, от 12.08.14)</t>
  </si>
  <si>
    <t>Дополнено  (Приказ №176 от 25.07.14) Исключен (Приказ №192, от 07.08.14)</t>
  </si>
  <si>
    <t>Дополнено  (Приказ №197 от 12.08.14)</t>
  </si>
  <si>
    <t xml:space="preserve">Дополнено  (Приказ от  17.07.2014 года  № 160)    Гр. 10 (Приказ от  12.08.2014 года  № 197)   </t>
  </si>
  <si>
    <t>Дополнено  (Приказ от  18.06.2014 года  № 122)                        Гр.4 (Приказ №138, от 02.07.14)               Гр.10 (Приказ №172, от 23.07.14)                  Гр.8,9 (Приказ №198, от 12.08.14)</t>
  </si>
  <si>
    <t>в течение 10  рабочих дней со дня подачи Заказчиком заявки</t>
  </si>
  <si>
    <t>ведро</t>
  </si>
  <si>
    <t>тюбик</t>
  </si>
  <si>
    <t>меш.</t>
  </si>
  <si>
    <t>лист</t>
  </si>
  <si>
    <t xml:space="preserve">  Водоэмульсионная краска 
</t>
  </si>
  <si>
    <t xml:space="preserve">Универсальный концентрат для тонирования </t>
  </si>
  <si>
    <t xml:space="preserve">Клей для гранита и мрамора </t>
  </si>
  <si>
    <t>Гипсокартон стеновой</t>
  </si>
  <si>
    <t>Гипсокартон потолочный</t>
  </si>
  <si>
    <t xml:space="preserve">Цемент </t>
  </si>
  <si>
    <t>Сухая смесь  (финишная шпатлевка)</t>
  </si>
  <si>
    <t>Сухая смесь  (шпатлевка)</t>
  </si>
  <si>
    <t>Кафельный клей</t>
  </si>
  <si>
    <t>Линолеум (коммерческий)</t>
  </si>
  <si>
    <t>Универсальный концентрат для тонирования, в тюбике не менее 200 мл.тип-L(светостойкие) и LW-оксиды (свето и погодостойкие),Цвет-по требованию заказчика</t>
  </si>
  <si>
    <t>Гипсокартон стеновой (листовой) размеры 12,5мм х 1200мм x 2500мм. ГОСТ 6266-97.</t>
  </si>
  <si>
    <t>Гипсокартон потолочный (листовой) размеры 9,5мм х 1200мм x 2500мм. ГОСТ 6266-97</t>
  </si>
  <si>
    <t>Цемент, марка М-400, ГОСТ 10178-85. в мешке не менее 50кг.</t>
  </si>
  <si>
    <t>Сухая смесь (финишная  шпатлевка), в мешке не менее 20кг. ГОСТ 31376-2008</t>
  </si>
  <si>
    <t>Сухая смесь (шпатлевка), на основе гипсового связующего, для работ внутри помещении, в мешке не менее 25кг. ГОСТ31376-2008</t>
  </si>
  <si>
    <t>Линолеум (коммерческий).Класс применения: 34-43,общая толщина покрытия 1,3-3,3мм., толщина рабочего слоя 0,5-2мм., объемное электрическое сопротивление:EN 1081:≥10*[10] Ом, истираемость:25-35 г/кв.м., остаточная деформация6 0,05-0,1 мм.,изменение линейных размеров:0,1-0,4 %.</t>
  </si>
  <si>
    <t>Кафельный клей.Свойства: прочный, морозостойкий, для внутренних и наружных работ, для всех типов минеральной плитки, в мешке не менее 25кг. СТ ТОО 38607874-001-2003</t>
  </si>
  <si>
    <t>Ламинат</t>
  </si>
  <si>
    <t xml:space="preserve">Универсальный силиконовый герметик </t>
  </si>
  <si>
    <t xml:space="preserve">Керамический кафель (настенный) </t>
  </si>
  <si>
    <t xml:space="preserve">Керамический кафель (напольный) </t>
  </si>
  <si>
    <t>Пена монтажная</t>
  </si>
  <si>
    <t xml:space="preserve"> Клей ПВА </t>
  </si>
  <si>
    <t>Кровельный шуруп</t>
  </si>
  <si>
    <t xml:space="preserve">Наждачная бумага </t>
  </si>
  <si>
    <t>Серпянка</t>
  </si>
  <si>
    <t xml:space="preserve">Скотч малярный </t>
  </si>
  <si>
    <t>Электрод  №3</t>
  </si>
  <si>
    <t>Электрод  №4</t>
  </si>
  <si>
    <t>Диск алмазный</t>
  </si>
  <si>
    <t xml:space="preserve">Диск отрезной </t>
  </si>
  <si>
    <t xml:space="preserve">Круг отрезной </t>
  </si>
  <si>
    <t>Терка</t>
  </si>
  <si>
    <t xml:space="preserve"> Шпатель </t>
  </si>
  <si>
    <t>Шпатель</t>
  </si>
  <si>
    <t xml:space="preserve">Шпатель </t>
  </si>
  <si>
    <t xml:space="preserve">Врезной замок  </t>
  </si>
  <si>
    <t xml:space="preserve">Сердцевина </t>
  </si>
  <si>
    <t xml:space="preserve">Утеплитель  </t>
  </si>
  <si>
    <t xml:space="preserve">Стремянка </t>
  </si>
  <si>
    <t>Алюминиевая шарнирная лестница - трансформер:</t>
  </si>
  <si>
    <t>Шуруповерт аккумуляторный</t>
  </si>
  <si>
    <t xml:space="preserve">Бак мусорный </t>
  </si>
  <si>
    <t>Строительная  мастика кровельная</t>
  </si>
  <si>
    <t>Дрель односкоростная</t>
  </si>
  <si>
    <t xml:space="preserve">Стекломагниевый лист СМЛ  </t>
  </si>
  <si>
    <t>Пистолет для монтажной пены</t>
  </si>
  <si>
    <t>Пистолет для силикона</t>
  </si>
  <si>
    <t>Молоток каменщика</t>
  </si>
  <si>
    <t>Ножовка по дереву</t>
  </si>
  <si>
    <t>Ножовка по металлу</t>
  </si>
  <si>
    <t>Молоток</t>
  </si>
  <si>
    <t>Сумка для плотника</t>
  </si>
  <si>
    <t xml:space="preserve">Жидкие гвозди  </t>
  </si>
  <si>
    <t>Герметик жидкий</t>
  </si>
  <si>
    <t>Грунтовка</t>
  </si>
  <si>
    <t>Ламинат. цветовая гамма дизайна-светло-коричневый, класс применения-33,обработка поверхности-технология Tech3S-защита от влаги, специальные эффект дизайна-Рельф дерева (тиснение), замковая система-T Lock/</t>
  </si>
  <si>
    <t>Кровельный шуруп. Шестигранная головка с шайбой и резиновой прокладкой, наконечник сверло. Размер 5,5х76</t>
  </si>
  <si>
    <t xml:space="preserve"> Электроды (сварочные) для переменного тока №3.</t>
  </si>
  <si>
    <t xml:space="preserve"> Электроды (сварочные) для переменного тока №4.</t>
  </si>
  <si>
    <t>Диск алмазный.Внешний диаметр диска 180 мм, Внутренний диаметр диска 30/25,4 мм, Для резки: твердого искусственного камня, строительных материалов, керамогранита, гранитных плит, керамики, пластика</t>
  </si>
  <si>
    <t>Пистолет для монтажной пеной в баллонах, регулятор подачи пены, латунный игольчатый клапан и ствол с тефлоновым покрытием</t>
  </si>
  <si>
    <t>Пистолет для силикона. Металлический скелетный корпус с шестигранным штоком,для стандартных баллонах обьемом до 310мл.</t>
  </si>
  <si>
    <t>шт.</t>
  </si>
  <si>
    <t>бан.</t>
  </si>
  <si>
    <t>шт</t>
  </si>
  <si>
    <t>уп.</t>
  </si>
  <si>
    <t>комп.</t>
  </si>
  <si>
    <t>рулон</t>
  </si>
  <si>
    <t>комплект</t>
  </si>
  <si>
    <t>банка</t>
  </si>
  <si>
    <t xml:space="preserve">Скотч противоскользящий </t>
  </si>
  <si>
    <t xml:space="preserve">Растворитель </t>
  </si>
  <si>
    <t xml:space="preserve">Навес </t>
  </si>
  <si>
    <t>Ручка для шкафов</t>
  </si>
  <si>
    <t>Растворитель для лакокрасочных работ № 646</t>
  </si>
  <si>
    <t>бут.</t>
  </si>
  <si>
    <t>пара</t>
  </si>
  <si>
    <t>Бактерицидная краска Джокер А П/М 9. Банка по 9 литров (цвет-белый) для окраски стен и  потолков в помещениях лечебно-профилактических учреждений. Производитель фирма  "Tikkurila". Финляндия</t>
  </si>
  <si>
    <t xml:space="preserve">Универсальный силиконовый герметик, в тюбике не менее 280 мл., технические характеристики: наносятся при температуре воздуха выше +5 градусов, обычный диапазон рабочих температур от -50 до + 250 градусов. </t>
  </si>
  <si>
    <t>Керамический кафель (настенный) 200*300 мм, толщина не менее 3 мм. Вид, структура, цвет по согласованию с заказчиком</t>
  </si>
  <si>
    <t>Керамический кафель (напольный) 400*400мм, толщина не менее 5 мм. Вид, структура, цвет по согласованию с заказчиком</t>
  </si>
  <si>
    <t>Пена монтажная (пистолетная) однокомпонентная полиуретановая.   Температура нанесения: −10°... + 35°С Температура эксплуатации: −40°... + 90° С, кратковременно до 130° С.  выдох пены из одного баллона - не мене 65 литров. Размер баллона стандартный</t>
  </si>
  <si>
    <t>Клей ПВА универсальный, в банке не менее 1,0 кг., для приклеивания линолеума, склеивания бумаги, картона, ткани и в качестве добавки в цементные растворы при работе с кафельной и керамической плиткой</t>
  </si>
  <si>
    <t>Скотч противоскользящий, размеры 25мм х 5мм, цвет белый, с крупными абразивными зернами, закрепленными прочным, долговечным связующим полимером.  Эффективная противоскользящая поверхность, находящая широкое и разнообразное применение.</t>
  </si>
  <si>
    <t>Круг отрезной по металлу, размеры 180х2.5х22,23</t>
  </si>
  <si>
    <t>Валик (ширина 10 см.)</t>
  </si>
  <si>
    <t xml:space="preserve">Валик (ширина 18 см.) </t>
  </si>
  <si>
    <t>Валик  (ширина 25 см.)</t>
  </si>
  <si>
    <t xml:space="preserve">Шпатель для штукатурных работ из металла, ширина 230мм </t>
  </si>
  <si>
    <t xml:space="preserve">Шпатель для штукатурных работ  из металла, ширина 180мм </t>
  </si>
  <si>
    <t xml:space="preserve"> Шпатель для штукатурных работ из металла, ширина 100мм</t>
  </si>
  <si>
    <t xml:space="preserve">Шпатель для штукатурных работ из металла, ширина 400мм </t>
  </si>
  <si>
    <t>Сердцевина для замков, длина 70мм. Секретные пины позволяют противостоять открытию методом подбора секретного кода. 
Защитные стержни выполнены из высокопрочной стали, защищающей механизм от разрушения.
В комплекте - 5 ключей.</t>
  </si>
  <si>
    <t>Антипаника (1 точка)</t>
  </si>
  <si>
    <t>Антипаника (3 точки)</t>
  </si>
  <si>
    <t xml:space="preserve">Бур по бетону, размеры 6х160мм.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 </t>
  </si>
  <si>
    <t>Бур по бетону, размеры 10х160мм.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</si>
  <si>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Бур по бетону, размеры 14х210мм.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</si>
  <si>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 xml:space="preserve"> Бур  по бетону (14х210мм)</t>
  </si>
  <si>
    <t>Бур по бетону (10х160мм)</t>
  </si>
  <si>
    <t>Бур по бетону (6х160мм)</t>
  </si>
  <si>
    <t>Анкерные болты под гайку  из стали, размеры 12,50*115 мм, поверхность оцинкована и желтопассирована.</t>
  </si>
  <si>
    <t>Анкерные болты (12,50*115 мм)</t>
  </si>
  <si>
    <t>Анкерные болты (8*120 мм)</t>
  </si>
  <si>
    <t>Анкерные болты клиновый из стали, размеры 8*120 мм,  поверхность оцинкована и желтопассирована.</t>
  </si>
  <si>
    <t xml:space="preserve">Скотч малярный из бумажного материала, размеры  42*30*23, цвет белый </t>
  </si>
  <si>
    <t>Шуруповерт аккумуляторный, 12 В, 190 Вт, патрон 10 мм, 0-350/0-1200 об/мин, 15 позиций крутящего момента, 2 скорости, в комплекте: 2 NiCd батареи 1.5 Ач, зарядное устр-во,чемодан. Полная техническая характеристика согласно технической спецификации.</t>
  </si>
  <si>
    <t>Профиль (Т24х24х3700мм)</t>
  </si>
  <si>
    <t>Профиль (Т24х24х1200мм)</t>
  </si>
  <si>
    <t>Профиль Т24х24х3700 мм, направляющий, усиленный, цвет белый</t>
  </si>
  <si>
    <t>Профиль Т24х24х1200мм, соединительный , усиленный, цвет белый</t>
  </si>
  <si>
    <t>Профиль (Т-24х600мм)</t>
  </si>
  <si>
    <t>Профиль Т-24х600мм, соединительный, усиленный, цвет белый</t>
  </si>
  <si>
    <t>Пика для перфоратора, размеры 14/400мм</t>
  </si>
  <si>
    <t>Стекломагниевый лист СМЛ, размеры 2500х1220 с фаской, влагостойкий, огнеупорный</t>
  </si>
  <si>
    <t>Молоток каменщика, вес не более 400гр.</t>
  </si>
  <si>
    <t>Молоток с деревянной рукояткой, вес не более 200 гр.</t>
  </si>
  <si>
    <t>Герметик жидкий для внутренних и наружных работ, в тюбике не менее  310мл</t>
  </si>
  <si>
    <t>Краска зеленая</t>
  </si>
  <si>
    <t>Краска белая</t>
  </si>
  <si>
    <t>Ручка для шкафов из хромированной стали, цвет- золото, форма - бочка.</t>
  </si>
  <si>
    <t xml:space="preserve">Бактерицидная краска   (цвет-Ral 6019) </t>
  </si>
  <si>
    <t xml:space="preserve">Бактерицидная краска (цвет-белый) </t>
  </si>
  <si>
    <t>Бактерицидная краска (цвет-4629)</t>
  </si>
  <si>
    <t>Бактерицидная краска  (цвет-Y459)</t>
  </si>
  <si>
    <t>Краска красная</t>
  </si>
  <si>
    <t>Токовые клещи</t>
  </si>
  <si>
    <t xml:space="preserve">Цифровой мультиметр </t>
  </si>
  <si>
    <t xml:space="preserve">Дрель-шуруповерт аккумуляторная </t>
  </si>
  <si>
    <t>Мегаомметр электронный</t>
  </si>
  <si>
    <t>Детектор скрытой проводки</t>
  </si>
  <si>
    <t xml:space="preserve">Шуруп самонарезающий       </t>
  </si>
  <si>
    <t xml:space="preserve">Шуруп самонарезающий           </t>
  </si>
  <si>
    <t xml:space="preserve">Набор насадок для шуруповерта                 </t>
  </si>
  <si>
    <t>Угловая шлифмашинка</t>
  </si>
  <si>
    <t>Переносной фонарь</t>
  </si>
  <si>
    <t xml:space="preserve">Указатель высокого напряжения       </t>
  </si>
  <si>
    <t xml:space="preserve">Набор коронок </t>
  </si>
  <si>
    <t xml:space="preserve">Лестница универсальная трехсекционная        </t>
  </si>
  <si>
    <t xml:space="preserve">Лестница универсальная двухсекционная                                            </t>
  </si>
  <si>
    <t>Бокорезы с изолированными ручками</t>
  </si>
  <si>
    <t>Плоскогубцы с изолированными ручками</t>
  </si>
  <si>
    <t xml:space="preserve">Набор инструментов </t>
  </si>
  <si>
    <t xml:space="preserve">Ножовка по металлу </t>
  </si>
  <si>
    <t xml:space="preserve">Набор буров по бетону                              </t>
  </si>
  <si>
    <t>Диск отрезной по бетону алмазный</t>
  </si>
  <si>
    <t xml:space="preserve">Рулетка  измерительная                                          </t>
  </si>
  <si>
    <t xml:space="preserve">Переносной удлинитель                     </t>
  </si>
  <si>
    <t>Набор отверток диэлектрических</t>
  </si>
  <si>
    <t>Набор  напильников с двухкомпонентной рукояткой</t>
  </si>
  <si>
    <t>Набор алмазных надфилей</t>
  </si>
  <si>
    <t>Удлинитель  на катушке</t>
  </si>
  <si>
    <t xml:space="preserve">Дюбель-гвоздь               </t>
  </si>
  <si>
    <t xml:space="preserve">Дюбель-гвоздь                  </t>
  </si>
  <si>
    <t xml:space="preserve">Кабельный канал ПВХ </t>
  </si>
  <si>
    <t>Лампа дуговая ртутная люминофорная</t>
  </si>
  <si>
    <t xml:space="preserve">Лампа люминесцентная, кольцевая
</t>
  </si>
  <si>
    <t xml:space="preserve">Лампа люминесцентная
энергосберегающая
</t>
  </si>
  <si>
    <t xml:space="preserve">Энергосберегающая компактная люминесцентная лампа                  </t>
  </si>
  <si>
    <t xml:space="preserve">Лампа люминесцентная            </t>
  </si>
  <si>
    <t>Лампа энергосберегающая</t>
  </si>
  <si>
    <t xml:space="preserve">Лампа светодиодная </t>
  </si>
  <si>
    <t>Масляный фильтр </t>
  </si>
  <si>
    <t xml:space="preserve">Масляный фильтр       </t>
  </si>
  <si>
    <t xml:space="preserve">Фильтр топливный </t>
  </si>
  <si>
    <t xml:space="preserve">Фильтр топливный  </t>
  </si>
  <si>
    <t xml:space="preserve"> Воздушный фильтр </t>
  </si>
  <si>
    <t>Масло всесезонное дизельное</t>
  </si>
  <si>
    <t xml:space="preserve">Антифриз                                </t>
  </si>
  <si>
    <t>Аккумуляторная батарея</t>
  </si>
  <si>
    <t>Перчатки х/б</t>
  </si>
  <si>
    <t xml:space="preserve">Очки защитные ударопрочные </t>
  </si>
  <si>
    <t xml:space="preserve">Лента оградительная          </t>
  </si>
  <si>
    <t>Индикация наличия в цепи переменного напряжения величиной от 70 до 600В бесконтактным методом.                               
Поиск металлических предметов на глубине до 55 (мм) и определение трассы скрытой проводки.
Проверка целостности цепи сопротивлением от 0 до 50МОм.
Определение полярности в цепях постоянного тока от 6 до 36 (В).
Элемент питания — две батарейки типа ААА.
Диапазон рабочих температур от -10 до +50°C
Вес, не более 100гр.
Габаритные размеры, не более 170х32х30мм.</t>
  </si>
  <si>
    <t>набор</t>
  </si>
  <si>
    <t>Набор инструментов для электрика:
1. отвертка с удлиненным жалом 8шт.
2. отвертка для мелких работ 6шт.
3. отвертка шестигранник 8шт.
4. инструмент для обрезки кабеля и снятия изоляции 1шт.
5. инструмент для поиска проводника в стене 1шт.
6. отсос припоя 1шт.
7. олово 1тюбик.
8. паяльник 1шт.
9. плоскогубцы 3шт.
10. разводной ключ 1шт.
11. мультиметр универсальный 1шт.
12. солидол 1тюбик.
13. ножик складной многофункциональный 1шт.
14. пинцет металлический 1шт.</t>
  </si>
  <si>
    <t>Полотно ножовочное - 300мм,
биметаллическое ножовочное полотно  для всех видов работ по металлу.</t>
  </si>
  <si>
    <t xml:space="preserve">Do, диаметр отверстия под дюбель, мм 6,00 
L, длина дюбеля, мм 60,00 
Ds, диаметр гвоздя, мм 4,00 
Ls, длина гвоздя, мм 62 
Материал дюбеля: полиэтилен низкого давления.
Материал гвоздя: сталь С1008
</t>
  </si>
  <si>
    <t xml:space="preserve">Do, диаметр отверстия под дюбель, мм 8,00 
L, длина дюбеля, мм 60,00 
Ds, диаметр гвоздя, мм 6,00 
Ls, длина гвоздя, мм 62 
Материал дюбеля: полиэтилен низкого давления
Материал гвоздя: сталь С1008
</t>
  </si>
  <si>
    <t xml:space="preserve">Пластиковый кабель-канал (крышка + основание) имеет два ребра жесткости на дне.
цвет: белый;
материал: ПВХ (пожаробезопасен).
Размеры:
ширина: 16мм;
высота: 16мм;
</t>
  </si>
  <si>
    <t>метр</t>
  </si>
  <si>
    <t xml:space="preserve">Пластиковый кабель-канал (крышка + основание) имеет два ребра жесткости на дне.
цвет: белый;
материал: ПВХ (пожаробезопасен).
Размеры:
ширина: 25мм;
высота: 16мм;
</t>
  </si>
  <si>
    <t xml:space="preserve">Пластиковый кабель-канал (крышка + основание) имеет два ребра жесткости на дне.
цвет: белый;
материал: ПВХ (пожаробезопасен).
Размеры:
ширина: 40мм
высота: 16мм
</t>
  </si>
  <si>
    <t>Вилка штепсельная с заземляющим контактом, вывод провода прямой                                      Номинальное напряжение: 240В
Номинальный ток: 16А
Степень защиты: IP20
Сечение присоединяемых проводов: от 0,75 до 2,5мм²</t>
  </si>
  <si>
    <t xml:space="preserve">Топливный фильтр двигателя дизель - генератора Mitsubishi S12R-PTA2                                                                         Тип: FF185                                                                 Внешний диаметр корпуса: 93,47мм;   Высота: 176,28мм;                                              Резьба: 1-14 UNS-2B. </t>
  </si>
  <si>
    <t xml:space="preserve">Воздушный фильтр для двигателя дизель - генератора Mitsubishi S12R-PTA2. (оригинальные запасные части).                                                                               </t>
  </si>
  <si>
    <t>литр</t>
  </si>
  <si>
    <t>пар</t>
  </si>
  <si>
    <t>Токовые клещи для измерения:  переменного тока, не менее 1000А,                               постоянного напряжения, не менее 1000В, переменного напряжения, не менее 750В, сопротивления, не менее 200МОм.</t>
  </si>
  <si>
    <t>Цифровой мультиметр с 3-х разрядным ЖК дисплеем и защитой от перегрузки на всех пределах. Постоянное напряжение (DCV):                   200mV/2V/20V/200V ±0,5%, 500V ±0,8%. Переменное напряжение (ACV):                   2V/20V/200V ±0,8%, 750V ±1,2%. Постоянный ток (DCA):                                                 20µA ±2%, 2mA /20mA ±0,8%, 200mA ±1,5%, 10A ±2%. Переменный ток (ACA): 2mA ±1%, 200mA ±1,8%, 10A ±3%. Сопротивление: 200Ом/2kОм/20kОм/2MОм ±0,8%, 20МОм ±1%, 200МОм ±5%. Емкость: 2nF/200nF/20µF ±4%. Питание:  9В, типа NEDA 1604 или 6F22 006Р ("Крона") Размер ЖК-дисплея, не менее 61 x 32 мм. Размер, не более 172 x 83 x 38 мм</t>
  </si>
  <si>
    <t xml:space="preserve">Число Оборотов холостого хода (1-я/2-я скорость): 0–350/1.100мин-1.                                               Максимальный крутящий момент, не менее 22,0Нм.                     Максимальный крутящий момент при вворачивании шурупов в мягкий/твердый материал, не менее 11/22 Нм. Число ступеней крутящего момента: 20+1. Напряжение аккумулятора: 10,8В. С двумя аккумуляторами LI-2. Патрон: быстрозажимной сверлильный патрон   Вес с аккумулятором, не более 0,95 кг. Упаковка - пластиковый кейс.  Полная техническая характеристика согласно технической спецификации.                                                                   </t>
  </si>
  <si>
    <t xml:space="preserve">Предназначен для измерения сопротивления электроизоляции проводов, кабелей, разъёмов, трансформаторов, обмоток электрических машин и других устройств, а также для измерения поверхностных и объёмных  сопротивлений изоляционных материалов. Измерение  напряжением 500, 1000 и 2500В, сопротивления и коэффициента абсорбции изоляции электрооборудования, не находящегося под рабочим напряжением.                    Класс защиты: двойная, согласно PN-EN 61010-1 и IEC 61557, IP54  Предел измерения от 10кОм до 200ГОм. Рабочий диапазон температур от -10 до +40С. Габариты ШxВxГ, не более 260×190×60мм. Масса, не более 1,5кг. Полная техническая характеристика согласно технической спецификации.        
      </t>
  </si>
  <si>
    <t>Шуруп самонарезающий  с прессшайбой со сверлом по листовому металлу, PH2, 4,2х25мм.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</si>
  <si>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Шуруп самонарезающий  с прессшайбой со сверлом по листовому металлу, PH2, 4,2х51 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</si>
  <si>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Количество предметов: 40шт
Биты длиной 25мм: PH0, 1, 2, 2, 3- 5шт.  PZ1, 2, 3 - 3шт.  SL4, 5, 6, 7.2 - 4шт. TORX8, 9, 10, 15, 20, 25, 27, 30- 8шт.
Биты длиной 50 мм: PH1, 2 - 2шт. PZ1, 2 - 2шт. SL5, 6 - 2шт.
Биты длиной 100 мм: PH1, 2 - 2шт. SL6 - 1шт.
Магнитный адаптер  - 1шт.
Сверла: 1.5, 2, 2.5, 3, 3.2, 3.5, 4, 4.5, 4.8, 5мм - 10шт.
Упаковка - пластиковый бокс.</t>
  </si>
  <si>
    <t xml:space="preserve">Мощность: не менее 1000Вт. Скорость вращения: не менее 11000об/мин             Диаметр диска: 125мм. Резьба шпинделя: M-14.  Масса, не более: 2кг. Полная техническая характеристика согласно технической спецификации.                                                </t>
  </si>
  <si>
    <t>Коронка-чашка с карбид-вольфрамовой крошкой, в сборе, для осуществления сверления отверстий под трубопроводы, светильники и розетки в ячеистом кирпиче, бетоне, керамической и облицовочной плитке, гипсовых плитах и пенобетоне. Коронка-чашка  с центрирующим сверлом, высота: 25мм. В наборе 6 видов, диаметры: 22, 28, 35, 44, 68, 73мм.  Держатель в наборе - есть. Упаковка - пластиковый кейс.</t>
  </si>
  <si>
    <t>Полотно ножовочное, по металлу</t>
  </si>
  <si>
    <t>Ножовка  по металлу с закрытой пластмассовой рукояткой. Предусмотрена регулировка натяжения полотна.
Предназначены для распиловки заготовок из металла.
Длина полотна: 300мм.</t>
  </si>
  <si>
    <t>Набор буров по бетону количество: 8 предметов. Наконечник изготовлен из твердого сплава ВК8. Центрирующий резец.  Спираль S4 обеспечивает эффективное удаление продуктов сверления. Хвостовик системы SDS-plus.     Диаметр/длина: 5/110, 6/110, 6/160, 8/160, 10/160, 8/210, 10/210, 12/210мм.</t>
  </si>
  <si>
    <t>Диск отрезной  по бетону  алмазный. Наружный диаметр диска, не более: 125мм. Толщина алмазоносного слоя, не более: 2,2мм. Высота алмазоносного слоя, не менее: 7мм. Диаметр посадочного отверстия, не более: 22,2мм.</t>
  </si>
  <si>
    <t>Обрезиненный корпус. Длина - 5м. Ширина - 25мм. Метрическая система - м, см, мм.</t>
  </si>
  <si>
    <t xml:space="preserve">Количество гнезд - 3шт. Марка кабеля - ПВС. Длина - 3м. Сила тока - 10А. Степень защиты от пыли и влаги - IP20.                              </t>
  </si>
  <si>
    <t xml:space="preserve"> Набор отверток предназначается для монтажа и демонтажа резьбовых соединений, которые могут находиться под напряжение до 1000В.
Состав набора 6 предметов: отвертка со шлицем SL3 длиной 75 мм,          отвертка SL4 длиной 100 мм, отвертка SL5.5 длиной 125 мм, отвертка PH№1 длиной 100 мм, отвертка PH№2 длиной 100 мм, отвертка тестер на 100-250 Вольт. Рукояти отверток – двухкомпонентные, изолированные, эргономичные. Материл изготовления стержней – хромованадиевая сталь с изоляционным покрытием. Наконечники – оксидированные, намагниченные.</t>
  </si>
  <si>
    <t>Применяются для обработки поверхностей различной формы, острых кромок и выступов, а также для снятия заусенцев. Длина – 150мм. Количество: 5шт. (плоский, полукруглый, трехгранный, квадратный, круглый).</t>
  </si>
  <si>
    <t>Количество - 10 шт. Размер: 5мм*140мм.   Надфиль круглый;
Надфиль полукруглый;
Надфиль квадратный;
2 надфиля с овальным сечением;
3 надфиля с треугольным сечением;
2 надфиля с прямоугольным сечением. Пластмассовые ручки.</t>
  </si>
  <si>
    <t>Удлинитель электрический на катушке. Гнездо - "Евро".  Количество гнёзд - 4 гнезда.  Длина, не менее - 25м.</t>
  </si>
  <si>
    <t>Тип: ДРЛ — лампа высокого давления. Номинальная мощность: 125Вт.
Световой поток: 5900 лм.
Световая отдача: 47,2лм/Вт.
Тип цоколя: Е27
Диаметр, не более: 76мм.
Длина, не более:    178мм.</t>
  </si>
  <si>
    <t xml:space="preserve"> Мощность: 32Вт; напряжение: 230В, 50Гц; Тип цоколя: G10q;
Световой поток: 1750Лм; Обозначение цвета - тёплый белый;  Форма колбы: кольцевая; L, не более: 246мм.</t>
  </si>
  <si>
    <t xml:space="preserve">Компактная люминесцентная лампа с низким потреблением электроэнергии. Мощность: 26Вт;
Напряжение: 230В, 50Гц;  
Цоколь: G24q-3- 4P (4штырька); Световой поток: 1800лм;
Цветовой код: 840;
Обозначение цвета: тёплый белый; 
Класс энергоэффективности: А.
</t>
  </si>
  <si>
    <t xml:space="preserve">Компактная люминесцентная лампа с низким потреблением электроэнергии.  мощность: 13Вт; напряжение: 250В; цоколь: G24q-2, 4P(4штырька);
цветовой код – 840; 
обозначение цвета - тёплый белый;
класс энергоэффективности: А.
</t>
  </si>
  <si>
    <t xml:space="preserve"> Класс источника света: люминесцентная трубка
мощность, 36Вт;
напряжение, 230В, 50Гц;
цоколь G13; Цветопередача: Ra50-79 / класс 3-2А
Обозначение цвета - теплый белый;
длина не более, мм 1200.  
</t>
  </si>
  <si>
    <t xml:space="preserve">  Мощность: 20Вт;  Рабочее напряжение  230В, 50Гц;  Тип цоколя: Е27;  Обозначение цвета - теплый белый; Световая температура: 2700К. Длина, не более 107,5мм. Диаметр,не более 51,5мм                                                                    
                                                            </t>
  </si>
  <si>
    <t xml:space="preserve">Мощность, 7Вт;
напряжение, 250В, 50Гц; цоколь Е27;
угол излучения 230°;
размер не более, мм: 
длина  110; 
диаметр 60. 
</t>
  </si>
  <si>
    <t xml:space="preserve">Топливный фильтр двигателя дизель - генератора Mitsubishi S12R-PTA2                                                              Тип: PNO.32562-60300 (оригинальные запасные части).                                                </t>
  </si>
  <si>
    <t xml:space="preserve">Масло всесезонное дизельное для  двигателя дизель - генератора Mitsubishi S12R-PTA2.Тип: SAE 15W40/турбо дизель/САТ DEO15/40            </t>
  </si>
  <si>
    <t xml:space="preserve">Антифриз для двигателя дизель - генератора Mitsubishi S12R-PTA2                                           Характеристики:  Плотность при 20°С, г/куб. см, в пределах 1,065-1,085;
Температура, °С:  
  начала кристаллизации, не более -40
  начала кипения, не менее 100
Щелочность, куб. см, не менее 30,0.                                   </t>
  </si>
  <si>
    <t xml:space="preserve">Аккумулятор для двигателя дизель - генератора Mitsubishi S12R-PTA2 Напряжение: 12В. Ток: 110A*h. Полная техническая характеристика согласно технической спецификации.                                                                                                                                                                                                    </t>
  </si>
  <si>
    <t xml:space="preserve">Перчатки рабочие (10 класс) Х/Б с ПВХ точка "Стандарт".  Количество нитей: 3-4  Состав пряжи: хлопок: 87%  П/Э: 13%, Текс: 148,5 Размер: 20                                                                        </t>
  </si>
  <si>
    <t xml:space="preserve">Толщина, не менее: 50мкм  намотка в рулоне, не менее: 100м; ширина, не менее: 75мм; размер рулона, не более: 120 х 120 х 60мм;                            </t>
  </si>
  <si>
    <t>Материал - пленка ПВХ с клеевым основанием; тип поверхности - светоотражающая; длина, не более: 300мм; высота, не более: 150мм.</t>
  </si>
  <si>
    <t>Материал - пластик ПВХ; тип поверхности - светоотражающая;  длина, не более: 300мм; высота, не более: 150мм.</t>
  </si>
  <si>
    <t>Лестница-стремянка</t>
  </si>
  <si>
    <t>Датчик освещённости</t>
  </si>
  <si>
    <t xml:space="preserve">Энергосберегающая компактная люминесцентная лампа    </t>
  </si>
  <si>
    <t xml:space="preserve">Светосигнальная арматура
</t>
  </si>
  <si>
    <t xml:space="preserve">Светосигнальная арматура
</t>
  </si>
  <si>
    <t>Дроссель на одну малогабаритную энергосберегающую лампу</t>
  </si>
  <si>
    <t>Дроссель на две малогабаритные энергосберегающие лампы</t>
  </si>
  <si>
    <t xml:space="preserve">Светильник для ламп </t>
  </si>
  <si>
    <t>Пробник аккумуляторный (нагрузочная вилка)</t>
  </si>
  <si>
    <t xml:space="preserve">Наконечник медный кабельный           </t>
  </si>
  <si>
    <t>Крышка плафона из поликарбоната</t>
  </si>
  <si>
    <t xml:space="preserve">Комплект креплений крышек плафонов  </t>
  </si>
  <si>
    <t xml:space="preserve">Лестница односторонняя;
Алюминиевая;
Защитные наконечники ступенек;
Высокая дуга безопасности не менее (600мм) с крючком для ведра;
Многократное клепанное соединение между рамой и ступеньками;
Стабильная рама и опорные стойки из алюминиевой прямоугольной трубы;
Профилированные ступеньки шириной, не менее 80 мм;
Количество ступенек, не менее 5;
Рабочая высота не менее 2,0м.;
Длина в разобранном/выдвинутом состоянии 1,70м.;
Высота площадки 1,05м.
</t>
  </si>
  <si>
    <t xml:space="preserve">С комплектом креплений;
Напряжение: 230В.
Рабочая частота: 50Гц.
Максимальный ток нагрузки: 10А (2,2кВт).
Световая чувствительность: &lt;50 люкс.
</t>
  </si>
  <si>
    <t>Компактная люминесцентная лампа с низким потреблением электроэнергии.  
Цоколь:  G24d-3
Цоколь: 2P (2 штырька)
Цветовой код: 830 
Обозначение цвета: тёплый белый
Мощность: 26Вт
Напряжение: 250В.
Частота: 50Гц.
Класс энергоэффективности: А</t>
  </si>
  <si>
    <t xml:space="preserve">Напряжение: 230 В.
Мощность: 1х26 Вт.
Коэффициент мощности: около 0,6.  
Для работы люминесцентных ламп мощностью 26Вт с цоколем G24q-1/GX24q-1. 4pin.
Степень защиты: IP20
</t>
  </si>
  <si>
    <t xml:space="preserve">Напряжение: 230В.
Мощность: 2х26Вт.
Коэффициент мощности: 0,96 
Для работы люминесцентных ламп мощностью 26Вт с цоколем G24q-3/GX24q-3/GX24q-4/GX24q-5
Степень защиты: IP20
</t>
  </si>
  <si>
    <t xml:space="preserve">Для проверки работоспособности свинцовых стартерных аккумуляторных батарей со скрытыми межэлементными соединениями с номинальным напряжением 6, 12, 24 вольта и ёмкостью 1000А/ч, тестирует степень зарядки, вероятность короткого замыкания, обрыв АКБ.
Нагрузка, не менее 100А.
Габаритные размеры, не более 300x160x60мм.
Масса, не более 1кг. </t>
  </si>
  <si>
    <t>Наконечник медный кабельный 4мм ². 
Длина общая, 32мм.
Ширина, 10мм.
Номинальное сечение проводника, 4 мм².
Диаметр контактного стержня, 5,3 мм.
Внутренний диаметр хвостовика, 4 мм.
Длина хвостовика, 12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</si>
  <si>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710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</si>
  <si>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1310 мм.</t>
  </si>
  <si>
    <t xml:space="preserve">Компактная люминесцентная лампа с низким потреблением электроэнергии. мощность: 18Вт;
напряжение: 250В; цоколь - G24q-2, 4Р (4штырька);
цветовой код – 830; 
обозначение цвета - тёплый белый;
класс энергоэффективности А.
</t>
  </si>
  <si>
    <t xml:space="preserve"> Класс источника света: люминесцентная трубка. Мощность: 18Вт;  Напряжение: 250В;
Цоколь: G13.
Колба T8. 
Цветовой код: 54-765
Цветность: тёплый свет
Цветовая температура: 6200K
Световой поток, лм: 1050
Общая длина, не более: 604мм
Диаметр колбы, не более: 26 мм.
</t>
  </si>
  <si>
    <t>Класс источника света: люминесцентная трубка
Мощность, 36Вт;
Напряжение, 250В; Цоколь G13;Обозначение цвета - теплый белый;
Длина не более, мм 1200.  
Диаметр колбы, не более: 26 мм.</t>
  </si>
  <si>
    <t xml:space="preserve">Тип: AD-22D/S Цвет: красный.
Напряжение питания: 230 В.
Потребляемая мощность, не более: 20 мА.
Установочный диаметр: 22 мм.
</t>
  </si>
  <si>
    <t>Тип: AD-22D/S Цвет: Зелёный.
Напряжение питания: 230 В.
Потребляемая мощность, не более: 20 мА.
Установочный диаметр: 22 мм.</t>
  </si>
  <si>
    <t>Светильники направленного света серии Downlight.
Установка: Встраиваемые подвесные потолки типа “Армстронг” или подшивные потолки из гипсокартона.
Напряжение: 220В.
Мощность: 2х26Вт.
Степень защиты: IP44
Тип лампы: Люминесцентная
Тип ПРА: Э/м ПРА, ЭПРА Цоколь: G24d-3
Габаритные размеры: 300x195x100мм</t>
  </si>
  <si>
    <t>Светильник встраиваемый в подвесные потолки типа “Армстронг”.
Техническое описание: Корпус арматуры изготовлен из листовой стали, покрытой белой порошковой краской, призматическое(KP) или опаловое(KO) стекло. 
Применение: Освещение больниц, поликлиник, процедурных кабинетов, аптек и т.д.
Напряжение: 220В. Лампа: трубчатая люминесцентная d=26 мм
Мощность: 4x18Вт.
Степень защиты: IP54.
Тип лампы: Люминесцентная.
Цоколь: Т8.
Габаритные размеры: 596x596x94 мм.</t>
  </si>
  <si>
    <t xml:space="preserve">Наконечник медный кабельный 10мм ². Размеры не мнее:
длина общая, мм 40;
ширина, мм 14;
номинальное сечение проводника, мм² 10;
диаметр контактного стержня, мм 6,4;
внутренний диаметр хвостовика, мм 5;
длина хвостовика, мм 14.
</t>
  </si>
  <si>
    <t>Комплект креплений совместимых с плафонами, установленными в медицинских консолях производства компании «Nassetti», Турция (производитель оборудования для оснащения медицинских учреждений системами лечебного газоснабжения).  Для крепления крышек плафонов длиной 710мм и 1310мм.</t>
  </si>
  <si>
    <t>Водоэмульсионная краска для потолков и стен: акриловая, водостойкая, моющая, супер белая краска  для внутренних работ. В ведре не менее 25кг</t>
  </si>
  <si>
    <t>Клей для гранита и мрамора на внутренней и наружной облицовки полов и стен: цвет -белый; плотность растворный смеси 1,45-1,55 г/куб.м; адгезия не менее-1,2 МПа; устойчивость не менее-2 г/кв.см; фракция-0,5 мм; морозостойкость не менее- 25 циклов; подсыхание - не более-15минут, в мешке не менее-25 кг.</t>
  </si>
  <si>
    <t>Шуруп для Г/К</t>
  </si>
  <si>
    <t>Шуруп для Г/К. головка: потайная, крупная резьба, наконечник-острый, размеры 4,2х65мм</t>
  </si>
  <si>
    <t>Наждачная бумага на тканевой основе №0, Р 100, размеры 115ммх50мм, алюминий-оксидная, профи FIT IT</t>
  </si>
  <si>
    <t>Серпянка самоклеющаяся, толщина 5мм, ширина 9см, метод скрепления волокон-термоскрепление</t>
  </si>
  <si>
    <t xml:space="preserve">Терка для шлифования  из пластика. Размеры 230х80мм </t>
  </si>
  <si>
    <t>Алюминиевая шарнирная лестница - трансформер. Тип - профессиональная, Кол-во секций/ступеней - 2/4 и 2/5. Вес не более 12,8 кг. Максимальная нагрузка -не менее 150 кг. Высота в виде стремянки - 2,3 м. Высота в виде подмости -1,44 м. Материал изготовления -алюминий. Полная техническая характеристика согласно технической спецификации.</t>
  </si>
  <si>
    <t>Пика для перфоратора</t>
  </si>
  <si>
    <t>Плоскогубцы комбинированные</t>
  </si>
  <si>
    <t xml:space="preserve">Жидкие гвозди  универсальные, в тюбике не менее 280 мл </t>
  </si>
  <si>
    <t>Навес металлический, форма бабочка, размеры 4*2,5мм</t>
  </si>
  <si>
    <t>В комплекте: 1) Переносной фонарь с головной частью, закреплённой на шарнире, может принимать четыре фиксированных положения – под углом 45, 90 , 110 и 180 гр., с типом лампы - ксеноновая. 2) Аккумулятор Li-Ion, 18В, 3Ач.  3) Зарядное устройство. Общий вес, не более 0.36кг.</t>
  </si>
  <si>
    <t xml:space="preserve">Указатель высокого напряжения 6 - 10 кВ, предназначен для проверки наличия или отсутствия напряжения, в электроустановках переменного тока частотой 50 и 60 Гц при температуре от  -45°С до +40°С и относительной влажности воздуха не выше 98% ( при + 25°С).
Порог срабатывания не превышает 1500 В.
Указатель работает без заземления.
</t>
  </si>
  <si>
    <t xml:space="preserve">Лестница универсальная трехсекционная из стеклопластика, диэлектрическая, приставная трансформируемая в стремянку; соответствует ГОСТ-у Р МЭК 60065-2002 и ТУ 2292-001-70403538-04.
Материал - стеклопластик на основе эпоксидной смолы.
Длина тетивы в разложенном состоянии - не менее 5,25м.
Высота стремянки - не менее 2,5м. Номинальная нагрузка на ступень - не менее 150кг., на тетиву - не менее 200кг. Противоскользящее покрытие ступеней - абразивная крошка. Вес, не более - 20кг. Полная техническая характеристика согласно технической спецификации.       </t>
  </si>
  <si>
    <t xml:space="preserve">Лестница универсальная двухсекционная с 
широким основанием, рифлеными ступенями,
замково-стопорными устройствами, трансформируемая в стремянку.                                 Материал - алюминий. Максимальная высота: не более 352см.             Номинальная нагрузка на ступень - не менее 150кг.
Вес, не более 7,2кг. Полная техническая характеристика согласно технической спецификации.         
</t>
  </si>
  <si>
    <t xml:space="preserve"> 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-хромированная сталь. Длина бокореза: не менее 160мм. </t>
  </si>
  <si>
    <t>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 высокохромированнвая сталь. Длина плоскогубцы: не менее 160мм</t>
  </si>
  <si>
    <t>Ножовка по металлу многопозиционная  с стальным коробчатым лучком и алюминиевыми рукоятями.Предусмотрена регулировка натяжения полотна.
Предназначены для распиловки заготовок из металла.
Длина полотна: 300мм.</t>
  </si>
  <si>
    <t xml:space="preserve">Лампа люминесцентная </t>
  </si>
  <si>
    <t xml:space="preserve">Масляный фильтр двигателя дизель - генератора Mitsubishi S12R-PTA2. Тип: LF777. Внешний диаметр корпуса: 116.08мм; Высота: 249,2мм; Резьба 1 3/8-16 UNS-2B. </t>
  </si>
  <si>
    <t xml:space="preserve">Масляный фильтр двигателя дизель - генератора Mitsubishi S12R-PTA2                                                            Тип: LF670                                                              Внешний диаметр корпуса: 116.08мм; Высота: 249.2мм;                                                  Резьба: 1 1/2-12 UNS-2B   </t>
  </si>
  <si>
    <t xml:space="preserve">Наконечник медный кабельный 6мм ². Размеры не менее:
длина общая, мм 32;
ширина, мм 10;
номинальное сечение проводника, мм² 6;
диаметр контактного стержня, мм 5,3;
внутренний диаметр хвостовика, мм 4;
длина хвостовика, мм 12.
</t>
  </si>
  <si>
    <t xml:space="preserve">Диск отрезной по металлу абразивный  </t>
  </si>
  <si>
    <t xml:space="preserve">Диск отрезной по металлу абразивный сплошной. Наружный диаметр диска, не более: 125мм. Толщина диска, не более: 1,6мм.       
Диаметр посадочного отверстия, не более: 22,2мм.        </t>
  </si>
  <si>
    <t>Бактерицидная краска Джокер А П/М 9. Банка по 9 литров (цвет-Ral 6019)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</si>
  <si>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(цвет-4629)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</si>
  <si>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(цвет-Y459) для окраски стен и потолков в помещениях лечебно-профилактических учреждений. Производитель фирма  "Tikkurila". Финляндия</t>
  </si>
  <si>
    <t>В течение 7 (семи) рабочих дней с даты  получения письменной заявки Заказчика</t>
  </si>
  <si>
    <t>В течение 7 (семи) календарных дней с даты  получения письменной заявки Заказчика</t>
  </si>
  <si>
    <t>Скатерть</t>
  </si>
  <si>
    <t xml:space="preserve">Напольный указатель </t>
  </si>
  <si>
    <t>Автомобиль</t>
  </si>
  <si>
    <t>Переднеприводный автомобиль 2014 года выпуска, 4-х цилиндровым бензиновым двигателем объемом 2500 см. куб. Трансмиссия: 6-ти ступенчатый автоматическая коробка передач. Кузов: 4-дверный седан. Количество посадочных мест: 5</t>
  </si>
  <si>
    <t xml:space="preserve">Общая высота напольного указателя: 180-190 см 
Ширина таблички: 45-50 см
Длина таблички: 65-70 см
Толщина таблички: 2-3 см
Материал: ПВХ
Кармашек накладной на табличке из оргстекла: толщина 1-2 мм размер 45*30 см
Стойка из металлической трубы. Материал: хромированная сталь
Диаметр стойки: 3-4 см
Напольный указатель должен быть устойчивым и передвижным 
Разработка дизайна и цвет таблички по согласованию с Заказчиком.
</t>
  </si>
  <si>
    <t>Дополнено  (Приказ №172, от 23.07.14) Гр. 4 (Приказ от  15.08.2014 года  № 201)</t>
  </si>
  <si>
    <t>Материал верха: юфть (натуральная кожа). Материал низа: двойной полиуретан. Метод крепления: литьевой. Цвет и  размер по согласованию заказчика. Подкладка: шерстяной мех на трикотажной основе. Полная техническая характеристика согласно технической спецификации.</t>
  </si>
  <si>
    <t>Дополнено  (Приказ №119, от 12.06.14)   Гр.6,8,9 (Приказ от  15.08.2014 года  № 201)</t>
  </si>
  <si>
    <t>Дополнено  (Приказ от  15.08.2014 года  № 201)</t>
  </si>
  <si>
    <t>Пособие для преподавателя по оцениванию французского языка с CD диском  «Alter Ego  2, Сarnet d'évaluation DELF A2»</t>
  </si>
  <si>
    <t>Пособие для преподавателя по оцениванию французского языка с CD диском  «Alter Ego  2, Сarnet d'évaluation DELF A2», автор - Béatrix Sampsonis, год издания – не ранее 2006 года.</t>
  </si>
  <si>
    <t>С момента подписания Договора по заявке Заказчика в течении 90 календарных дней</t>
  </si>
  <si>
    <t>Дополнено  (Приказ №206 от 19.08.14)</t>
  </si>
  <si>
    <t>Дополнено  (Приказ №207 от 19.08.14)</t>
  </si>
  <si>
    <t>Дополнено  (Приказ от  10.07.2014 года  № 149)  Гр.6,8,9 (Приказ №207 от 19.08.14)</t>
  </si>
  <si>
    <t>Дополнено (Приказ №90, от 20.05.14)  Гр.7,8,9 (Приказ №207 от 19.08.14)</t>
  </si>
  <si>
    <t>Дополнено  (Приказ №85, от 15.05.14)                                Гр.4 (Приказ №110, от 04.06.14) Исключен  (Приказ №207 от 19.08.14)</t>
  </si>
  <si>
    <t>Услуги по организации и проведению Тим-билдинга</t>
  </si>
  <si>
    <t>г. Астана, Акмолинская область</t>
  </si>
  <si>
    <t>Пожарная охрана объектов 2-ой очереди строительства АОО «Назарбаев Университет»</t>
  </si>
  <si>
    <t xml:space="preserve">Услуга по перезарядке огнетушителей </t>
  </si>
  <si>
    <t xml:space="preserve">Пожарная охрана объектов 2-ой очереди строительства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114 299 кв. м. Полная техническая характеристика согласно технической спецификации.
</t>
  </si>
  <si>
    <t xml:space="preserve">Перезарядка огнетушителей:
1) ОП-10 – до 3 единиц;
2) ОП-5 – до 120 единиц;
3) ОП-2 – до 24 единиц; 
4) ОП-1 – 1 единица;
5) ОУ-5 – до 40 единиц. 
Перезарядка огнетушителей всех типов должна производиться в соответствии с инструкциями по эксплуатации.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Полная техническая характеристика согласно технической спецификации.
</t>
  </si>
  <si>
    <t xml:space="preserve">С 1 октября   2014 года по 31 декабря 2014 года, ежемесячно </t>
  </si>
  <si>
    <t xml:space="preserve">В течение 60  календарных дней с момента вступления договора в силу   </t>
  </si>
  <si>
    <t>Огнетушитель ОУ-5</t>
  </si>
  <si>
    <t xml:space="preserve">В течение 60  календарных дней с момента вступления договора в силу    </t>
  </si>
  <si>
    <t xml:space="preserve">Углекислотный огнетушитель ОУ-5: масса заряда 5 кг; рабочее давление 14,7 Мпа; Продолжительность подачи огнетушащего вещества (СО2) 6 секунд. Срок службы не менее 10 лет. Диапазон температур эксплуатации: от -40 0С до +50 0С.      </t>
  </si>
  <si>
    <t xml:space="preserve"> Услуга по изготовлению и монтажу витражных
стеклопакетов в АО «НЦН»
</t>
  </si>
  <si>
    <t>Услуги по изготовлению стеклопакетов прямоугольной формы 3-е стекло две камеры,толщина стеклопакета не менее 30мм с установкой дистанционных рамок 9мм. Формула стеклопакета 4мм(простое стекло),*9мм*4мм(простое стекло белое)*9мм*4мм(зеленное стекло тонированное). Размеры и вид  стеклопакетов согласовываются заказчиком.Общая квадратура 39,41м2. Полная техническая характеристика согласно технической спецификации.</t>
  </si>
  <si>
    <t xml:space="preserve">г.Астана
пр. Туран 34/1
</t>
  </si>
  <si>
    <t>Услуги по изготовлению стеклопакетов трапециадальной формы 3-е стекло две камеры,толщина стеклопакета не менее 30мм с установкой дистанционных рамок 9мм. Формула стеклопакета 4мм(простое стекло),*9мм*4мм(простое стекло белое)*9мм*4мм(зеленное стекло тонированное). Размеры и вид  стеклопакетов согласовываются заказчиком. Общая квадратура 5.1м2. Полная техническая характеристика согласно технической спецификации.</t>
  </si>
  <si>
    <t>г. Астана: ул. Кабанбай батыра, 53; район Есиль, ул. Достык, 5/2</t>
  </si>
  <si>
    <t>С момента подписания Договора, по заявке заказчика  в течение 10 календарных дней</t>
  </si>
  <si>
    <t xml:space="preserve"> В течение 10 рабочих дней со дня подачи Заказчиком заявки </t>
  </si>
  <si>
    <t>Дополнено  (Приказ №216 от 21.08.14)</t>
  </si>
  <si>
    <t xml:space="preserve"> Гр. 8,9 (Приказ №216 от 21.08.14)</t>
  </si>
  <si>
    <t>Работа по ремонту пластинчатого теплообменника системы отопления</t>
  </si>
  <si>
    <t>Демонтаж пластинчатого теплообменника системы отопления. Замена вышедших из строя уплотнительных и теплообменных элементов. Сборка и гидравлическая опрессовка пластинчатого теплообменника системы отопления</t>
  </si>
  <si>
    <t>В течении одного месяца со дня вступления в силу Договора</t>
  </si>
  <si>
    <t>Стеклянный стеллаж (4 полки) Ширина не менее 895 мм, глубина не менее 495 мм, высота не менее 1925 мм. Материал: стекло каленное, толщина не менее 4 мм, Дно и крышка ЛДСП, толщина  не менее 16 мм, кромка ПВХ, толщина не менее 1 мм, хромированные ножки 4 шт. Полная техническая характеристика согласно технической спецификации.</t>
  </si>
  <si>
    <t xml:space="preserve">Дополнено Гр.6,8,9 (Приказ №218 от 27.08.14) </t>
  </si>
  <si>
    <t xml:space="preserve">Дополнено  (Приказ №218 от 27.08.14) </t>
  </si>
  <si>
    <t>Материал ЛДСП. Размеры: Длина не менее 6620 мм, ширина не менее 800 мм, высота не менее 1200 мм, толщина столешницы  не менее 32 мм, корпус ЛДСП не менее 16 мм, сборка на эксцентриковые блюм стяжки. Кромка ПВХ не менее 3 мм. Цвет согласовывается с заказчиком. Полная техническая характеристика согласно технической спецификации</t>
  </si>
  <si>
    <t>Услуги по организации и проведению тим-билдинга для сплочения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формирований умений работы в команде. Полная техническая характеристика согласно технической спецификации.</t>
  </si>
  <si>
    <t>Замена автоматической коробки переключения передач для автомобиля Volkswagen Passat 2010 г. в. – 1 единица. Работа по замене АКПП (автоматическая коробка переключения передач) включает в себя: новую 7 ступенчатую АКПП оригинального происхождения автомобиля Volkswagen Passat 2010 г. в. (объем двигателя 1800 см. куб), демонтаж старого и монтаж нового АКПП. При установке необходимо залить соответствующее масло в АКПП, провести компьютерную адаптацию АКПП. В стоимость работ включены все расходные материалы и запасные части к автомобилю.Полная техническая характеристика  согласно  технической спецификации.</t>
  </si>
  <si>
    <t>Капитальный ремонт ДВС (двигатель внутреннего сгорания)  автомобиля Volkswagen Passat 2010 г.в – 1 единица. Работа  по капитальному ремонту ДВС автомобиля Volkswagen Passat 2010 г.в включает в себя: разборку – сборку ДВС с заменой изношенных деталей ДВС, по необходимости расточку коленчатого вала, поршневых цилиндров и ремонта турбины ДВС с заменой изношенных деталей турбины. В стоимость работ включены все расходные материалы и запасные части к автомобилю. Полная техническая характеристика  согласно  технической спецификации.</t>
  </si>
  <si>
    <t>Замена двигателя внутреннего сгорания в сборе автомобиля Volkswagen Jetta 2008 г. в. – 1 единица. Работы по замене ДВС (двигатель внутреннего сгорания) включает в себя: новый двигатель в сборе без навесного оборудования оригинального происхождения автомобиля Volkswagen Jetta 2008 г. в. (объем двигателя 2000 см. куб), демонтаж старого и монтаж нового ДВС. При установке необходимо залить соответствующее масло в ДВС, провести компьютерную адаптацию ДВС. В стоимость работ включены все расходные материалы и запасные части к автомобилю. Полная техническая характеристика  согласно  технической спецификации.</t>
  </si>
  <si>
    <t>Замена редуктора навесного оборудования в сборе автомобиля МАЗ 490843 2010 г. в.– 1 единица. Работа по замене редуктора включает в себя: новый редуктор в сборе автомобиля МАЗ 490843 2010 г. в., демонтаж старого и монтаж нового редуктора. При установке необходимо залить соответствующее масло в редуктор. В стоимость работ включены все расходные материалы и запасные части к автомобилю. Полная техническая характеристика  согласно  технической спецификации.</t>
  </si>
  <si>
    <t>Мольберт универсальный, деревянный. Высота 1,60-1,75 м. Вес 2,5-3,0 кг. Максимальная ширина холста 115см. Ширина у основания – 600-700 мм. Ширина полки 500-600мм. Полка подвижна и закрепляется на любой высоте. Полная техническая характеристика согласно технической спецификации</t>
  </si>
  <si>
    <t>Яйцевидной формы, длина – не менее 25 см, диаметр – не менее 9 см, материал - пластик, цвет - по согласованию с Заказчиком.</t>
  </si>
  <si>
    <t>Скатерть белого цвета. Размер 5*2,5*0,75 м. Ткань: хлопок 50%, полиэстер 50%. Юбка на крючках в сборку  1:2/1:2,5. Полная техническая характеристика согласно технической спецификации.</t>
  </si>
  <si>
    <t>Потенциальный поставщик должен обучить студентов: необходимыми знаниями по вопросам методики обучения игры на народных  инструментах и их практической реализации; технике игры на саз-сырнае, бубне, домбре, кыл-кобызе, дауылпе, асатаяке, перкуссии, сыбызгы, шан-кобызе. Потенциальный поставщик должен быть мультиинструменталистом. График работы потенциального поставщика: не менее 18 часов в месяц, 3 раза в неделю,1 занятие должно длится не менее 1 час 50 минут. Занятия будут проходить для одной группы. Количество студентов в группе 25-30 человек. Полная техническая характеристика согласно технической спецификации</t>
  </si>
  <si>
    <t>Обогреватель инфракрасный</t>
  </si>
  <si>
    <t xml:space="preserve">Обогреватель инфракрасный со  стойкой держателем. Мощность не менее 2000 Вт. Рабочее напряжение 220 В. Размеры: общая высота не более 112см, ширина обогревателя не более 30см, толщина обогревателя не более 6.5см. Вес: не более 11.2 кг. Не менее 2 режимов работы термостата. Возможность установки на полу / стене. Обогреваемая площадь не менее 18 кв.м. Гарантия не менее 1 год. Полная техническая характеристика согласно технической спецификации. </t>
  </si>
  <si>
    <t>Холодильная витрина</t>
  </si>
  <si>
    <t>В течение 30 календарных дней с момента подписания договора</t>
  </si>
  <si>
    <t xml:space="preserve">Самоклеющиеся этикетка для печати штрих кода </t>
  </si>
  <si>
    <t xml:space="preserve">Самоклеющиеся этикетка для печати штрих кода на термотрансферных принтерах TSC TTP 245C и TSC TTP 247. Размер этикетки 64 x 34 мм. Намотка: рулон 1 ряд не менее 1000 этикеток, втулка не более 40 мм, зазор между этикетками не менее 2 мм и не более 2-5 мм.
Подложка этикетки: BG40 (коричневая, суперкаландрированная  бумага с глазированной поверхностью). Температурный диапазон применения от - 20 градусов по шкале Цельсия до +80 градусов по шкале Цельсия. Полная техническая характеристика согласно технической спецификации.
</t>
  </si>
  <si>
    <t>Услуги питания (меню 1). Меню в расчёте по одной штуке : салат, горячее блюдо, десерт, напитки (соки, вода, чай). Количество участников 155 человек)</t>
  </si>
  <si>
    <t xml:space="preserve">Дополнено  (Приказ №234 от 05.09.14)   </t>
  </si>
  <si>
    <t>Дополнено  (Приказ №234 от 05.09.14)</t>
  </si>
  <si>
    <t>Дополнено  (Приказ от  17.07.2014 года  № 160) Гр.4 (Приказ №216 от 21.08.14)             Гр.4  (Приказ №234 от 05.09.14)</t>
  </si>
  <si>
    <t>Дополнено  (Приказ от  15.08.2014 года  № 201)  Гр.4  (Приказ №234 от 05.09.14)</t>
  </si>
  <si>
    <t>17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</si>
  <si>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Диспенсер для жидкого мыла</t>
  </si>
  <si>
    <t>Картриджный диспенсер для жидкого мыла</t>
  </si>
  <si>
    <t>Диспенсер для жидкого мыла, настенный. Тип: картриджный. Материал: пластик. Цвет: белый. Передняя часть диспенсера округлой формы. Размеры диспенсера: высота – не  менее 290 мм, ширина – не менее 112 мм, глубина – не менее 114 мм. Наличие замка с ключом. Два способа открывания диспенсера – с помощью ключа или простым нажатием на замок. Вмещает один стандартный картридж объемом 1 литр. Гарантия на нажимной механизм: не менее 12 месяцев. Полная техническая характеристика согласно технической спецификации.</t>
  </si>
  <si>
    <t>Жидкое мыло в картридже</t>
  </si>
  <si>
    <t xml:space="preserve">·         Жидкое мыло-крем для рук, уровень pH 4,5-5,5. Тип упаковки: картридж. Материал упаковки: пластик. Картридж с жидким мылом, одноразовый, предназначен для диспенсера. Объем: 1 л. Размер картриджа: картридж с жидким мылом должен подходить по размеру к диспенсеру с размерами высота – не  менее 290 мм, ширина – не менее 112 мм, глубина – не менее 114 мм. Жидкое мыло имеет густую консистенцию, цвет: кремовый.  </t>
  </si>
  <si>
    <t>Диспенсер для жидкого мыла, настенный, прямоугольной формы. Тип: наливной. Материал диспенсера: нержавеющая сталь. Объем: 1л. Размеры задней стенки: высота – не менее 185 мм, ширина – не менее 110 мм, глубина – не менее 65 мм. Имеет крепление к стене; крепежные элементы в комплекте. Цвет: по согласованию с Заказчиком. Гарантия на нажимной механизм: не менее 12 месяцев. Полная техническая характеристика согласно технической спецификации.</t>
  </si>
  <si>
    <t>Дополнено  (Приказ №239 от 12.09.14)</t>
  </si>
  <si>
    <t>Гр.4 Приказ №67 от 22.04.14, Гр.4,8,9  (Приказ №239 от 12.09.14)</t>
  </si>
  <si>
    <t>Гр. 4, Гр.5,6,7,8,9 (Приказ №239 от 12.09.14)</t>
  </si>
  <si>
    <t>Костюм домбриста (муж.)</t>
  </si>
  <si>
    <t>Костюм домбриста (жен.)</t>
  </si>
  <si>
    <t>Костюм кобызиста (жен.)</t>
  </si>
  <si>
    <t>Костюм кобызиста (муж.)</t>
  </si>
  <si>
    <t>Костюм ведущего</t>
  </si>
  <si>
    <t xml:space="preserve">Костюм ведущей </t>
  </si>
  <si>
    <t xml:space="preserve">Ширма </t>
  </si>
  <si>
    <t xml:space="preserve">Комплект состоит из двух ширм,  размеры 150х200 см.
Ширмы оснащены колесиками.
Материал: хромированная сталь.
Ширмы обиваются баннерной тканью.
Полная техническая характеристика согласно технической спецификации.
</t>
  </si>
  <si>
    <t>В течение 5 (пяти) рабочих дней со дня получения заявки от Заказчика.</t>
  </si>
  <si>
    <t>Сборник «Международные стандарты финансовой отчетности - 2013»</t>
  </si>
  <si>
    <t>Сборник «Международные стандарты финансовой отчетности - 2013» в приложении электронная книга. Издание включает все действующие стандарты, включая IFSR 13 в актуальной редакции. Электронную книгу можно устанавливать на любые устройства. Год издания не ранее 2013.</t>
  </si>
  <si>
    <t>Стул без подлокотников</t>
  </si>
  <si>
    <t>Стул для совещаний</t>
  </si>
  <si>
    <t>Шкаф гардеробный</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</si>
  <si>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810 мм., ширина сидения не менее 470 мм.,  глубина  не менее 440мм., высота сидения  не менее 440 мм. Полная техническая характеристика согласно технической спецификации.</t>
  </si>
  <si>
    <t xml:space="preserve">Материал искусственная кожа. Хромированные металлические ножки, металлические подлокотники с накладками, выполненными из массива дерева.  Размеры: Высота спинки не менее 470 мм., высота сиденья не менее 420 мм., ширина не менее 610 мм., глубина не менее 550 мм.  Полная техническая характеристика согласно технической спецификации. </t>
  </si>
  <si>
    <t>Шкаф двухдверный. Корпус изготовлен из ЛДСП, толщиной не менее 16 мм, торцы корпуса оклеены кромкой ПВХ, толщиной не менее 0,4 мм. Комплектуется дверными ручками. Наличие полки для головных уборов и обуви. Наличие металлической перекладины для плечиков. Глубина не менее 300 мм., ширина не менее 900 мм., высота не менее 1800 мм.  Полная техническая характеристика согласно технической спецификации.</t>
  </si>
  <si>
    <t xml:space="preserve">Энергосберегающая компактная люминесцентная лампа          </t>
  </si>
  <si>
    <t>Эвакуационные указатели "EXIT"</t>
  </si>
  <si>
    <t xml:space="preserve">Компактная люминесцентная лампа с низким потреблением электроэнергии.                   напряжение: 230В, 50Гц; мощность: 18Вт;                                                               цоколь - G24q-2,  4pin (4 штырька);
цветовой код – 840; световой поток: 1200Лм;
обозначение цвета - холодный белый;размеры: 34x34х146мм;
класс энергоэффективности А.
</t>
  </si>
  <si>
    <t xml:space="preserve">Компактная люминесцентная лампа с низким потреблением электроэнергии.                   напряжение: 230В, 50Гц; мощность: 18Вт;                                                               цоколь - G24G11,  4pin (4 штырька);
цветовой код – 840;  световой поток: 1200Лм;
обозначение цвета - холодный белый;  размеры: 23,6x44х225мм;
класс энергоэффективности А.
</t>
  </si>
  <si>
    <t xml:space="preserve">Компактная люминесцентная лампа с низким потреблением электроэнергии.                      напряжение: 230В, 50Гц; мощность: 18Вт;                                                               цоколь - G24d-2, 2pin (2 штырька);
цветовой код – 840; световой поток: 1200Лм;
обозначение цвета - холодный белый; размеры: 27х27х150,4 мм;
класс энергоэффективности А.
</t>
  </si>
  <si>
    <t xml:space="preserve">Эвакуационные указатели "EXIT". Вид монтажа: кронштейн флагового типа (подвесной, потолок, стена, шина освещения) напряжение: 230В, 50Гц;                           Потребляемая мощность, не более: 12Вт; Класс IP защиты: IP44;                                       Размер: ширина, не более: 365мм; высота,не более: 155мм;                                    толщина, не более: 25мм; Время работы в автономном режиме не менее: 60мин.                                             </t>
  </si>
  <si>
    <t>Древесно-стружечная плита</t>
  </si>
  <si>
    <t>Ткань для подиума</t>
  </si>
  <si>
    <t xml:space="preserve">Длина : не менее 3,5 м
Ширина: не менее 1,5м
Толщина:  не менее16мм
Вес: 65-80 кг
Тип отделки: без покрытия
Материал: влагостойкий, трехслойный
Плотность ДСП : 650-750 кг/м3.
</t>
  </si>
  <si>
    <t xml:space="preserve">Материал: жаккард (обивочный)
Ширина: не менее 1 метра
Состав: 55%  вискоза, 30 % хлопок  , 15% полиэстер.
Плотность: 730 г/м кв.
Цвет: темно-фиолетовый, без рисунков.
Полная техническая характеристика согласно технической спецификация.
</t>
  </si>
  <si>
    <t>В течении 7 календарных дней с момента подачи письменной заявки</t>
  </si>
  <si>
    <t>Материал изготовления – древесно-стружечные плиты, облицованные пленками на основе термореактивных полимеров. Торцы всех деталей облицованы двухслойной меламиновой кромкой. Толщина столешницы не менее 32 мм., длина не менее 4800 мм., (две секции по 2400 мм.), ширина не менее 1660 мм., высота не менее 750 мм. Полная техническая характеристика согласно технической спецификации.</t>
  </si>
  <si>
    <t>Дополнено  (Приказ №243 от 17.09.14)</t>
  </si>
  <si>
    <t>Дополнено  (Приказ №197 от 12.08.14) Гр.7,8,9 (Приказ №243 от 17.09.14)</t>
  </si>
  <si>
    <t>В течение 60 (шестидесяти) календарных дней с даты  получения письменной заявки Заказчика</t>
  </si>
  <si>
    <t>Электрод розжига</t>
  </si>
  <si>
    <t>Манометр</t>
  </si>
  <si>
    <t xml:space="preserve"> Тип топлива: дизель. Класс точности не более 2, заполнение глицерином. Рабочая температура от -20° до + 60° С. Температура измеряемой среды до +100° С. Видимый диаметр шкалы 100 мм и 63 мм.
Подключение KFM/RFM..100 - R½". Предназначен для визуального контроля давления топлива на горелках "Riello MB-6LE".  Полная техническая характеристика согласно технической спецификации
</t>
  </si>
  <si>
    <t xml:space="preserve">Сервомотор </t>
  </si>
  <si>
    <t>Реле максимального давления жидкого топлива 0-40</t>
  </si>
  <si>
    <t xml:space="preserve">Рабочее напряжение 220 В, 110 В, 24 В. Степень защиты IP 54. Класс защиты I. Период включения 100%. Потребляемая мощность 11 Вт. Угол поворота от 0 до 160°. Удерживающий момент  равен крутящему моменту. Контактная нагрузка. Микровыключателей кулачков  60 - 250 В, 50 Гц, макс. 2А (омическая нагрузка). Контактная нагрузка при 24 В макс. 40 мА. Материал корпуса сплав  AlSi. Рабочая температура от –20 до +60 °C. Предназначен для регулирования количества  топлива и воздуха в горелках "Riello MB-6LE". Полная техническая характеристика согласно технической спецификации
</t>
  </si>
  <si>
    <t xml:space="preserve"> Тип топлива дизель Ду 15. Диапазон входного давления  до 100 мбар. Диапазон давления на выходе  0-6 бар. Рабочая температура от –20 до +70 °C. Материал корпуса алюминий.
Присоединение  резьба Rp 1/2 по ISO 7-1. Предназначено для ограничения максимального давления  топлива в обратном трубопроводе по тракту возврата топлива горелок  "Riello MB-6LE". Полная техническая характеристика согласно технической спецификации
</t>
  </si>
  <si>
    <t>Реле минимального давления жидкого топлива 0-7</t>
  </si>
  <si>
    <t>Катушка блока клапанов</t>
  </si>
  <si>
    <t>Мотор привода горелки</t>
  </si>
  <si>
    <t xml:space="preserve">Напряжение питания 220 В, 110 В, 24 В. Герметичность класс А по EN 161. Время закрытия &lt; 1 с. Частота включения произвольно. Продолжительность включения 100%. Предохранитель 6.3 А. Электроподключение штекер по ISO 4400. Кабельный ввод  Pg 11. Предназначен для включения блока клапанов горелок "Riello MB-6LE".  Полная техническая характеристика согласно технической спецификации
</t>
  </si>
  <si>
    <t xml:space="preserve"> Питания 220В (не более 15КВт) или 380В (не более 11 КВт). Частота вращения не более 1500 об/мин. 50Гц . Предназначен для привода топливного насоса горелок "Riello MB-6LE". Полная техническая характеристика согласно технической спецификации
</t>
  </si>
  <si>
    <t xml:space="preserve">Тип топлива дизель. Ду 15. Диапазон входного давления  до 100 мбар. Диапазон давления на выходе  0- 40 бар. Рабочая температура от –20 до +70 °C. Материал корпуса алюминий. Присоединение  резьба Rp 1/2 по ISO 7-1. Предназначено для ограничения минимального давления топлива на выходе топливного насоса горелок "Riello MB-6LE".  Полная техническая характеристика согласно технической спецификации
</t>
  </si>
  <si>
    <t xml:space="preserve">Насос </t>
  </si>
  <si>
    <t>Сальник вала</t>
  </si>
  <si>
    <t>Ультрафиолетовый датчик</t>
  </si>
  <si>
    <t xml:space="preserve"> Минимальный расход при давлении 100 кг/час. Диапазон давлений на нагнетании  7-30бар. Максимальное разряжение на всасывании 0.45 бар. Диапазон вязкости 4-800 сСт. Максимальная температура дизельного топлива 140С. Максимальное давление во всасывающем и обратном трубопроводе 5 бар. Настройка давления на заводе 25бар. Размер ячейки фильтра 0.150мм. Предназначен для повышения давления топлива. Полная техническая характеристика согласно технической спецификации
</t>
  </si>
  <si>
    <t xml:space="preserve">Автоматическое отключение электропитания при отсутствии пламени. Время отключения не более 0,5 сек. Напряжение питания 220 В, 50 Гц. Расстояние от УФ-датчика до пламени 300 - 400 мм. УФ-сенсор P578. Область спектра 190 - 270 нм Макс. Чувствительность 210 ± 10 нм. Степень защиты IP 65. Мин. сигнал постоянного тока 1 μА. Срок службы УФ-сенсора около 10 000 рабочих часов. Рабочая температура  от –40° до + 80° С. Предназначен для контроля наличия пламени в топке горелок "Riello MB-6LE".  Полная техническая характеристика согласно технической спецификации
</t>
  </si>
  <si>
    <t xml:space="preserve">Реле давления газа </t>
  </si>
  <si>
    <t xml:space="preserve">Управляющее давление 5-50 мбар. Соотношение давлений  1*1. Диапазон коррекции выходного давления ±3 мбар. Регулирование расхода 10:1. Материал корпуса  алюминий. Присоединение импульсной линии  Rp ¼". Рабочая температура  от –20 до +70°C. Предназначено для ограничения минимального давления воздуха горелок "Riello MB-6LE".   Полная техническая характеристика согласно технической спецификации
</t>
  </si>
  <si>
    <t xml:space="preserve">Автомат горения Autoflame </t>
  </si>
  <si>
    <t>Трансформатор розжига</t>
  </si>
  <si>
    <t xml:space="preserve">Напряжение питания 220 В, 110 В. Потребляемая мощность 9 ВА. Время безопасности  2, 3, 5 или 10 сек. Время розжига  1, 2, 3, или 7 сек. Ток ионизации &gt; 1 μА. Время отключения &lt; 1 сек. Выход на запальное устройство бесконтактно через полупроводник. Количество выходов на клапаны 2.  Напряжение на выходе для клапанов  напряжение питания. Контактная нагрузка макс. 1 А на выход. Суммарная нагрузка макс. 2 А. Предохранитель  слаботочный 2А, среднеплавкий. Степень защиты  IP 40. Рабочая температура  от –20 до + 60 °С. Материал корпуса  ударопрочная и термостойкая пластмасса. 
Дистанционная разблокировка - есть.  Предназначено для полного электронного управления работой горелок "Riello MB-6LE".  Полная техническая характеристика согласно технической спецификации
</t>
  </si>
  <si>
    <t xml:space="preserve">Напряжение питания 230 В, 115 В, 50/60 Гц. Выходное напряжение 5, 7 или 7.5 кВ. Выходной ток 12, 15, 20 или 25 мА. Продолжительность включения 20%, 33% или 100% ПВ. Степень защиты TGI: IP 65. Температура окружающей среды от –20 до +60 °C. Контакт высоковольтного кабеля штекерный игольчатый с шурупной резьбой. Предназначен для генерирования высокого напряжения над электроды розжига горелок "Riello MB-6LE".  Полная техническая характеристика согласно технической спецификации
</t>
  </si>
  <si>
    <t xml:space="preserve">Ограничитель максимального давления </t>
  </si>
  <si>
    <t xml:space="preserve">Ограничитель минимального давления </t>
  </si>
  <si>
    <t>Блок клапанов</t>
  </si>
  <si>
    <t xml:space="preserve">Ду 10, Рабочее давление 15.70 мбар. Присоединение внутренняя резьба Rp по ISO 7-1. Степень защиты IP 54. Рабочая температура от 0 до +70° C. Материал корпуса сплав алюминия AlSi. Предназначен для включения и выключения подачи топлива на форсунках горелок "Riello MB-6LE". Артикул 3012816. Полная техническая характеристика согласно технической спецификации
</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</si>
  <si>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Норма посева семян:  30 -50 гр на квадратный метр. Планируемый посев в два срока. Расчет:3000кв.м*30гр*2раза= 180кг. Фасовка в упаковке по 20 килограмм. Полная техническая характеристика согласно технической спецификации.</t>
  </si>
  <si>
    <t xml:space="preserve"> Длина FE: не более 200 мм. FZE: 300 -1000 мм (с шагом 100 мм). Диаметр электрода  3.5 мм. Диаметр изолятора  11 мм.  Предназначен для обеспечения электрической искры при розжиге топлива на горелках "Riello MB-6LE". Полная техническая характеристика согласно технической спецификации
</t>
  </si>
  <si>
    <t xml:space="preserve">Для высокого давления до 30бар. Размеры 11х34 мм. Предназначен для герметизации вала топлива насоса горелок "Riello MB-6LE".  Полная техническая характеристика согласно технической спецификации
</t>
  </si>
  <si>
    <t>Возможность срабатывания при отрегулированном максимальном ограничении давления до 15 Бар. Время срабатывания до 1 секунд. Соединение резьбовое М12. Шаг резьбы: малый. Среда работы: до 150°С. С регуляторной шкалой с указанием уровня настройки. Предназначен для срабатывания при превышении установленного максимального давления  для котла "Logano 825". Полная техническая характеристика согласно технической спецификации</t>
  </si>
  <si>
    <t xml:space="preserve">Возможность срабатывания при отрегулированном минимальном ограничении давления до 0,1 Бар. Время срабатывания до 1 секунд. Соединение резьбовое М12. Шаг резьбы: малый. Среда работы: до 150°С. С регуляторной шкалой с указанием уровня настройки. Предназначен для срабатывания при понижении установленного максимального давления  для котла "Logano 825". Полная техническая характеристика согласно технической спецификации </t>
  </si>
  <si>
    <t xml:space="preserve">Производить сбор твердо-бытовых отходов: 1) с 11-ти контейнеров общим объемом – 12,1 м3 в период с 1 января по 31 декабря ежедневно,  с 2-х контейнеров общим объемом – 2,2 м3 в период с 1 мая по 31 декабря,  с 1 контейнера общим объемом – 1,1 м3, ежедневно, в  период с 1 сентября по 31 декабря  2014 года и с 1 контейнера общим объемом – 1,1 м3,  два раза в неделю, в  период с 1 сентября по 31 декабря 2014 года; 2) с 10-ти контейнеров общим объемом – 0,379 м3, ежедневно. </t>
  </si>
  <si>
    <t>В течение 3 (трех) месяцев с даты подписания Договора</t>
  </si>
  <si>
    <t xml:space="preserve"> Без применения норм Правил (пп. 1 п. 15) </t>
  </si>
  <si>
    <t>Комплект оборудования конференц-системы и звукового усиления для конференц залов (4 радиомикрофона на стойках, 1 микшерный пульт, 8 колонок, до 3 кВт, микрофоны на спич-трибуну). Комплект оборудования синхронного перевода (230 ИК-приемников и наушников, 4 настольных микрофона, 4 пульта переводчиков, 1 CCU (Центральный процессор), 1 трансмиттер, 2 излучателя), включая монтаж и  демонтаж. Цветочное оформление. Подробная техническая характеристика указана в технической спецификации.</t>
  </si>
  <si>
    <t>9 сентября 2014 года</t>
  </si>
  <si>
    <t>Дополнено  (Приказ №251 от 23.09.14)</t>
  </si>
  <si>
    <t>Дополнено  (Приказ от  10.07.2014 года  № 149) Гр.4 (Приказ №206 от 19.08.14)</t>
  </si>
  <si>
    <t>Гр. 4,8,9 (Приказ №84 от 06.05.14)  Гр. 4,8,9,10  (Приказ №216 от 21.08.14) Гр. 4,8,9 (Приказ №251 от 23.09.14)</t>
  </si>
  <si>
    <t xml:space="preserve">Полноприводный автомобиль 2014 года выпуска, 4-х цилиндровым бензиновым двигателем объемом 2000 см. куб. Трансмиссия: 6-ти ступенчатый автоматическая коробка передач. Кузов: 4-дверный кроссовер. Количество посадочных мест: 5. Полная техническая характеристика согласно технической спецификации </t>
  </si>
  <si>
    <t>в течении 10 календарных дней со дня вступления в силу Договора</t>
  </si>
  <si>
    <t>Работы  по замене маховика в сборе автомобиля Volkswagen Caravella 2011 г.в.</t>
  </si>
  <si>
    <t>Работы по ремонту головки блока цилиндров автомобиля Volkswagen Jetta 2008 г.в.</t>
  </si>
  <si>
    <t>Работы  по замене сцепления АКПП в сборе  автомобиля Volkswagen Passat 2010 г.в.</t>
  </si>
  <si>
    <t>Замена маховика в сборе автомобиля Volkswagen Caravella 2011 г.в. – 1 единица. Работа по замене маховика включает в себя: новый маховик в сборе автомобиля Volkswagen Caravella 2011 г.в., демонтаж старого и монтаж нового маховика. В стоимость работ включены все расходные материалы и запасные части к автомобилю. Полная техническая характеристика  согласно  технической спецификации.</t>
  </si>
  <si>
    <t>Замена сцепления АКПП в сборе автомобиля Volkswagen Passat 2010 г.в. – 1 единица. Работа по замене сцепления АКПП в сборе включает в себя: новое сцепление в сборе автомобиля Volkswagen Passat 2010 г.в., демонтаж старого и монтаж нового сцепления. В стоимость работ включены все расходные материалы и запасные части сцепления АКПП к автомобилю. Полная техническая характеристика  согласно  технической спецификации.</t>
  </si>
  <si>
    <t>Работы по ремонту головки блока цилиндров  автомобиля Volkswagen Jetta 2008 г.в.– 1 единица, включает в себя: разборку – сборку головки с заменой изношенных деталей головки, по необходимости фрезеровки головки блока. В стоимость работ включены все расходные материалы и запасные части к автомобилю. Полная техническая характеристика  согласно  технической спецификации.</t>
  </si>
  <si>
    <t>Производить сбор твердо-бытовых отходов: 1) с 4 мусорных контейнеров общим объемом – 4,38 м3, ежедневно; 2) с 6 мусорных контейнеров общим объемом – 2,6 м3, ежедневно; 3) с 8-ми мусорных контейнеров общим объемом – 5,48 м3, ежедневно.</t>
  </si>
  <si>
    <t>Контроллер</t>
  </si>
  <si>
    <t>Напряжение питания, В 230 AC; вых. мощность для привода 24В АС50/60Гц, 7Ва; вых. мощность для комнатных сенсорных модулей 5В DC,10мА; вых. мощность для ипол. датчиков 15В DC,20мА; электропитание для периферийных устройств 5VDC/15VDC/24VDC  обеспечивается контроллером; коммуникационные возможности N2open или BACnet® MS/TP (RS-485); степень защиты оболочки IP20; габариты (ВxШxД)мм 57х145х145; совместимый с оборудованием Johnson Controls.</t>
  </si>
  <si>
    <t>Питание, В 24 AC/DC; выходной сигнал по температуре, В 0-10 DC; дистанционное задание установки температуры; датчик с дисплеем; диапазон уставки температуры 12....28 С; встроенная функция перехода на ручной режим; выбор скорости вращения вентилятора; размер корпуса не более, мм 80х80; степень защиты оболочки IP30; с функцией управления контроллером Johnson Controls LP-FX03.</t>
  </si>
  <si>
    <t xml:space="preserve">Комнатный блок управления </t>
  </si>
  <si>
    <t>Коммуникационная карта N2open с DIP переключателем адреса для свободно программируемых контроллеров серии FX; совместимый с оборудованием Johnson Controls.</t>
  </si>
  <si>
    <t>Коммуникационная карта</t>
  </si>
  <si>
    <t>Питание, В 230; материал корпуса оцинкованная сталь; класс защиты IP30; рабочий диапазон, С° от -10до +12; ручной перезапуск; капилляр, м 6; габариты (ВxШxД) 82 x 101 x 53 мм (не включая мембрану); совместимый с оборудованием Johnson Controls.</t>
  </si>
  <si>
    <t>Датчик-реле защиты от замораживания</t>
  </si>
  <si>
    <t>Установка на трубопровод (проток); чувствительный элемент - исполнение никель; сопротивление постоянному току, кОм 1,0; корпус металлический; длина не более, мм 200; совместимый с оборудованием Johnson Controls.</t>
  </si>
  <si>
    <t xml:space="preserve">Датчик температуры </t>
  </si>
  <si>
    <t>Установка наружная; чувствительный элемент - исполнение никель; сопротивление постоянному току, кОм 1,0; корпус пластмассовый; длина мм 76; совместимый с оборудованием Johnson Controls.</t>
  </si>
  <si>
    <t>Чувствительный элемент - исполнение никель; сопротивление постоянному току, кОм 1,0; корпус металлический; длина не более, мм 150; совместимый с оборудованием Johnson Controls.</t>
  </si>
  <si>
    <t>Диапазон уставок, Па 50 - 400; контакт NO и NC; электрические параметры контактов 5А, 250В AC; размер не более, мм 52х72х72; совместимый с оборудованием Johnson Controls.</t>
  </si>
  <si>
    <t xml:space="preserve">Датчик разности воздушного давления </t>
  </si>
  <si>
    <t>Диапазон уставок, Па 140 - 1000; контакт NO и NC; электрические параметры контактов 5А, 250В AC; размер более, мм 52х72х72; совместимый с оборудованием Johnson Controls.</t>
  </si>
  <si>
    <t>Соединительный кабель длиной 2 м; внутренняя резьба 7/16-20UNF; выходной сигнал 0-10 VDC; диапазон :от 0 до 3000 кПа (от 0 до 30 бар); совместимый с оборудованием Johnson Controls.</t>
  </si>
  <si>
    <t xml:space="preserve">Датчик давления </t>
  </si>
  <si>
    <t>Аренда технического оснащения для организации конференций</t>
  </si>
  <si>
    <t>Дополнено  (Приказ №261 от 02.10.14)</t>
  </si>
  <si>
    <t>Гр. 8,9,10,11 (Приказ №84 от 06.05.14), Гр.4 (Приказ №261 от 02.10.14)</t>
  </si>
  <si>
    <t xml:space="preserve">Мужская удлиненная куртка </t>
  </si>
  <si>
    <t>Шапка трикотажная</t>
  </si>
  <si>
    <t>В течение 10 (десяти) календарных дней с даты  получения заявки</t>
  </si>
  <si>
    <t>Шапка трикотажная двухслойная с отворотом. Цвет –черный. Ткань: трикотажное полотно 40% шерсть+60% полиакрил.</t>
  </si>
  <si>
    <t>Без применения норм, согласно п.п.20 п.3.1 Правил закупок</t>
  </si>
  <si>
    <t>Гр. 2, Гр.6,8,9 (13.10.2014)</t>
  </si>
  <si>
    <t>Дополнено (Приказ №90, от 20.05.14) Гр. 6,7,8,9 (13.10.2014)</t>
  </si>
  <si>
    <t xml:space="preserve">Дополнено  (Приказ от  11.06.2014 года  № 115) Гр.6,7,8,9 (13.10.2014)  </t>
  </si>
  <si>
    <t xml:space="preserve">Дополнено  (Приказ от  11.06.2014 года  № 115) Гр.7,8,9 (13.10.2014)  </t>
  </si>
  <si>
    <t xml:space="preserve">Дополнено  (Приказ от  11.06.2014 года  № 115) Гр. 7,8,9 (13.10.2014)  </t>
  </si>
  <si>
    <t xml:space="preserve">Дополнено  (Приказ от  11.06.2014 года  № 115) Гр. 6,7,8 (13.10.2014)  </t>
  </si>
  <si>
    <t xml:space="preserve">Дополнено  (Приказ от  11.06.2014 года  № 115) Гр.7,8,9 (13.10.2014) </t>
  </si>
  <si>
    <t xml:space="preserve">Дополнено  (13.10.14) </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</si>
  <si>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500 часов, по заявкам Заказчика. </t>
  </si>
  <si>
    <t xml:space="preserve">Работы  по восстановлению кузова аварийного автомобиля Hyundai H1  </t>
  </si>
  <si>
    <t>Работы  по восстановлению кузова аварийного автомобиля Hyundai H1 включает в себя кузовные работы поврежденных деталей, с заменой непригодных деталей на новые детали и лакокрасочные работы на указанный автомобиль. В стоимость работ включены все расходные материалы и запасные части к автомобилю. Полная техническая характеристика  согласно  технической спецификации.</t>
  </si>
  <si>
    <t>Без применение норм Правил (пп. 6 п. 3.1.)</t>
  </si>
  <si>
    <t>с даты подписания Договора  в течение 14 календарных дней</t>
  </si>
  <si>
    <t>Аварино-востановительные работы источников бесперебойного питания</t>
  </si>
  <si>
    <t xml:space="preserve">Проведение тестирования вышедших из строя источников бесперебойного питания (ИБП) с предоставлением дефектных Актов и указанием вышедших из строя деталей, комплектующих, узлов (агрегатов). 
На основании дефектных Актов произвести ремонт ИБП.
В стоимость работы включены все расходные материалы. 
После проведения ремонта предоставляются Акты выполненных работ с указанием рекомендаций по дальнейшей эксплуатации отремонтированных ИБП и вносятся необходимые отметки в эксплуатационно-техническую документацию.
Полная техническая характеристика работы, согласно технической спецификации.
</t>
  </si>
  <si>
    <t>в течение 3 рабочих дней со дня подачи заявки от Получателя услуг</t>
  </si>
  <si>
    <t xml:space="preserve">Состав материала: 50% полиэстер, 50% шёлк. Материал светонепроницаемый, пылеотталкивающий, моющийся, водонепроницаемый, невыгораемый на солнце. 
Цветовая гамма: по согласованию с Заказчиком.
Механизм управления: алюминиевый трек, пластиковые бегунки,
Шнур управления – капроновый,
управление ручное. Полная характеристика согласно Технической спецификации.
</t>
  </si>
  <si>
    <t>Жалюзи тканевые вертикальные</t>
  </si>
  <si>
    <t>Керамическая плитка (облицовочная)</t>
  </si>
  <si>
    <t>Керамическая плитка (облицовочная) размер 600*600 мм, толщина не менее 5 мм. Вид структура, цвет по согласованию с заказчиком</t>
  </si>
  <si>
    <t xml:space="preserve">Диск отрезной по металлу абразивный сплошной. Наружный диаметр диска, не более: 125мм. Толщина диска, не более: 2,0мм.       
Диаметр посадочного отверстия, не более: 22,2мм.        </t>
  </si>
  <si>
    <t xml:space="preserve">Валик сменный, материал под шубки- полиакрил, длина валика не менее 10 см, диаметр отверсия под рукоятку 6 мм, высота ворса не менее 18мм. </t>
  </si>
  <si>
    <t xml:space="preserve">Валик  сменный, материал под шубки - полиэстер, длина не менее 18 см, диаметр отверсия по рукоятку 8мм, высота ворса не менее 18мм. </t>
  </si>
  <si>
    <t xml:space="preserve">Валик  сменный, материал под шубки - из ткановая покрытия, длина не менее 25 см, диаметр отверсия по рукоятку 8мм, высота ворса не менее 18мм. </t>
  </si>
  <si>
    <t xml:space="preserve">Кисть плоская: материал ручки-пластик, материал рабочей части-комбинированная (натуральная) щетина, бандаж-металлический, размер малярной кисти-100 мм. </t>
  </si>
  <si>
    <t xml:space="preserve">Кисть плоская: материал ручки-пластик, материал рабочей части-комбинированная (натуральная) щетина, бандаж-металлический, размер малярной кисти-70 мм. </t>
  </si>
  <si>
    <t xml:space="preserve">Кисть плоская: материал ручки-пластик, материал рабочей части-комбинированная (натуральная) щетина, бандаж-металлический, размер малярной кисти-25 мм. </t>
  </si>
  <si>
    <t xml:space="preserve">Кисть (100мм) </t>
  </si>
  <si>
    <t xml:space="preserve">Кисть (70мм) </t>
  </si>
  <si>
    <t xml:space="preserve">Кисть (25мм) </t>
  </si>
  <si>
    <t>Врезной замок для деревянных дверей с ручкой. Удаление ключевого отверстия от планки - 45мм. Межосевое расстояние - 85мм. Вид структура, размеры и цвет по согласованию с заказчиком</t>
  </si>
  <si>
    <t>штука</t>
  </si>
  <si>
    <t>Антипаника (врезная)  1 точка запирания. Для эвакуационных выходов на двухстворчатых дверей с  механическим замком с отверствием под цилиндр, межосевое расстояние 72 мм, шток 9 мм, длина штанги 900 мм или 1200 мм, 3 точка замыкания, материал- сталь, покрытия-полимерная краска.Полная техническая характеристика согласно технической спецификации.</t>
  </si>
  <si>
    <t>Антипаника (врезная)  3 точки запирания. Для эвакуационных выходов на двухстворчатых дверей с механическим замком с отверствием под цилиндр, межосевое расстояние 72 мм, шток 9 мм, длина штанги 1200 мм, 3 точки замыкание, материал- сталь, покрытия-полимерная краска.Полная техническая характеристика согласно технической спецификации.</t>
  </si>
  <si>
    <t>Утеплитель для прегородок.Технические характеристики: толщина стандарт, плотность-30-45кг/м3, температура применения-от -60 ºС до +100ºС, теплопроводность по ГОСТ 7076- не более 0,035 Вт/м. К, коэффицент звукопоглащение- не менее 14%, водопоглощение за 24 часа- не более  2%, коффициент паропронициаемости- 0 мг/ (м.ч. Пва), группа горючести- НГ.  В рулоне размеры: длина не менее 10 000 мм., ширина не менее 1200 мм.</t>
  </si>
  <si>
    <t>Стремянка 7-и ступенчатая. Тип - полупрофессиональная. Вес не более 6,2 кг. Максимальная нагрузка не менее 150 кг. Материал изготовления - алюминий. Высота лестницы-143 см. Достигаемая высота-343 см.</t>
  </si>
  <si>
    <t xml:space="preserve">Бак мусорный на двух колесах 110 (пластиковый) размер 555х480х937мм, вес-9,55 кг, объем-110 л, максимальная загрузка-45 кг, ГОСТ-12917-70 </t>
  </si>
  <si>
    <t>Строительная мастика кровельная для холодного применения на растворителях. Условная прочность не менее-1 Мпа, водопоглащение в течение 24 часа, процент по массе не менее-0,4, теплостоикость не ниже-110  ̊ градусов,Упаковка - металических ведрах не менее 20кг</t>
  </si>
  <si>
    <t>Дрель односкоростная с бистрозажимным потроном (ключевой) не менее 13 мм,  рукояткой, ограничителем глубины, мощностью до 1000вт, 2500 об/мин, напряжение 220 в/50гц, максимальний крутящий момент не менее 10,8 Нм, количество скоростей - 1  скорость. Полная техническая характеристика согласно технической спецификации.</t>
  </si>
  <si>
    <t xml:space="preserve">Катушка с термозащитой </t>
  </si>
  <si>
    <t xml:space="preserve">Катушка с термозащитой. Количество посадочных мест не менее 4 шт, номинальная напрежение не менее 16 А, максимальная нагрузка при намотанном проводе не менее 1,2 кВт, при  размотонном 3,5 кВт, длина кабеля не менее 40 м, с заземляющим контактом. </t>
  </si>
  <si>
    <t>Затирка для швов</t>
  </si>
  <si>
    <t xml:space="preserve">Затирка  для швов. Температура работ и основания от + 5 °С + 30 °С, прочность сжатие не менее 10МПа, прочность сцепления не менее-0,5МПа, морозкостойкость не менее-35 циклов,водостойкая, цвет- белая, в мешке не менее 10кг </t>
  </si>
  <si>
    <t>Плоскогубцы комбинированные. Материал из высококачественной стали и хромоникелевое покрытие, пластмассовые эргономичные защитные выступи, размер (ШхВхГ)) -180х70х30 мм, вес -не более 280 гр.</t>
  </si>
  <si>
    <t>Ножовка по дереву. Материал-из высокоуглеродистая сталь,размеры 480х142х38мм, длина полотно-450мм, трехгранная заточка, шаг зубьев-3,5мм, ручка пластиковая.</t>
  </si>
  <si>
    <t>Сумка для плотника. Материал сумки из нейлона, плотность нейлона- не менее 600 ден, цвет по согласованию с заказчиком,  размер изделия не менее 400х200х250мм, количество карманов не менее 20 шт</t>
  </si>
  <si>
    <t>Краска зеленая (эмаль), в банке не менее 1,8 кг.</t>
  </si>
  <si>
    <t>Грунтовка антикоррозионная. Цвет-коричневая, в банке не менее 2.8 кг.</t>
  </si>
  <si>
    <t>Краска белая (эмаль), в банке не менее  2.7кг</t>
  </si>
  <si>
    <t>Краска красная (эмаль.), в банке не менее 2.8кг</t>
  </si>
  <si>
    <t xml:space="preserve">Услуга питания связанная с организацией поминального обеда </t>
  </si>
  <si>
    <t xml:space="preserve">Меню: салат из свежих овощей, салат из свежей капусты с майонезом, плов, манты, самса с мясом/курицей, булочки в ассортименте, пирожные в ассортименте, конфеты, фрукты, чай, вода минеральная, лепешки, бауырсаки, хлебная корзина. Общее количество участников: 220 человек.   </t>
  </si>
  <si>
    <t>С момента подписания договора до 31 декабря 2014 года, по заявке Заказчика.</t>
  </si>
  <si>
    <t>Дополнено (14.10.2014)</t>
  </si>
  <si>
    <t>Дополнено  (14.10.2014)</t>
  </si>
  <si>
    <t>Дополнено  (Приказ №97, от 23.05.14) Исключено (14.10.2014)</t>
  </si>
  <si>
    <t>Дополнено   (14.10.2014)</t>
  </si>
  <si>
    <t>Дополнено  (Приказ №206 от 19.08.14) Гр.4 (14.10.2014)</t>
  </si>
  <si>
    <t>Дополнено  (Приказ №206 от 19.08.14) Гр.4,7,8,9 (14.10.2014)</t>
  </si>
  <si>
    <t>Дополнено  (Приказ №206 от 19.08.14) Гр.7,8,9 (14.10.2014)</t>
  </si>
  <si>
    <t>Дополнено  (Приказ №206 от 19.08.14) Гр.2,4,7,8,9 (14.10.2014)</t>
  </si>
  <si>
    <t>Дополнено  (Приказ №206 от 19.08.14) Гр.2,4(14.10.2014)</t>
  </si>
  <si>
    <t>Дополнено  (Приказ №206 от 19.08.14)  Гр.4 (14.10.2014)</t>
  </si>
  <si>
    <t>Дополнено  (Приказ №206 от 19.08.14)  Гр.4,7,8,9 (14.10.2014)</t>
  </si>
  <si>
    <t>Дополнено  (Приказ №206 от 19.08.14)  Гр.5 (14.10.2014)</t>
  </si>
  <si>
    <t>Дополнено  (Приказ №206 от 19.08.14)  Гр.2,7,8,9 (14.10.2014)</t>
  </si>
  <si>
    <t>Дополнено  (Приказ №206 от 19.08.14)  Гр.7,8,9 (14.10.2014)</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</si>
  <si>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rFont val="Calibri"/>
        <family val="2"/>
        <charset val="204"/>
      </rPr>
      <t>×</t>
    </r>
    <r>
      <rPr>
        <sz val="10"/>
        <rFont val="Times New Roman"/>
        <family val="1"/>
        <charset val="204"/>
      </rPr>
      <t>4 м. Полная техническая характеристика согласно технической спецификации.</t>
    </r>
  </si>
  <si>
    <r>
      <t xml:space="preserve">Пускатель SH SIEMENS  </t>
    </r>
    <r>
      <rPr>
        <sz val="12"/>
        <rFont val="Times New Roman"/>
        <family val="1"/>
        <charset val="204"/>
      </rPr>
      <t>5TT57302XX02.</t>
    </r>
  </si>
  <si>
    <t>от  «20» октября 2014 года</t>
  </si>
  <si>
    <t>Гр.4(Приказ №81, от 05.05.14) Гр. 6,8,9 (20.10.2014)</t>
  </si>
  <si>
    <t>Дополнено Приказ №67 от 22.04.14 Гр. 6,7,8,9 (20.10.2014)</t>
  </si>
  <si>
    <t>Специализированные столы для столовой</t>
  </si>
  <si>
    <t>Специализированные стулья для столовой</t>
  </si>
  <si>
    <t>В течение 45 календарных дней с момента подписания договора</t>
  </si>
  <si>
    <t>Дополнено  (20.10.2014)</t>
  </si>
  <si>
    <t xml:space="preserve">Специализированные столы для столовой (со стойким к химическим и механическим воздействиям покрытиям). 
Цвет: серый. Столешница толщиной не менее 12мм, материал – верзалит/МДФ. Длина столешницы: не менее 1405мм.    Ширина столешницы: не менее 705мм. Столешница крепится на шурупах к металлическому каркасу, состоящему из четырех металлических ножек,                         сваренных между собой металлическими вставками по параметру. 
Длина ножек стола: не менее 740мм, на наконечники которых установлены заглушки.
</t>
  </si>
  <si>
    <t>Специализированный стул для столовой (дерево).Цвет: натуральный (оттенок желтого).Сидение и спинка стула расположены раздельно, изготовлены из натурального дерева. Спинка выпуклая. Каркас, ножки: металлические (хром). Высота сидения: 435 – 455 мм. Общая высота стула: 830 – 870 мм.</t>
  </si>
  <si>
    <t>Дополнено  (Приказ от  11.06.2014 года  № 115)      Гр. 4,5 (Приказ №172, от 23.07.14) Гр. 7,8,9 (20.10.2014)</t>
  </si>
  <si>
    <t xml:space="preserve">Дополнено  (Приказ №172, от 23.07.14) Исключен (20.10.2014)                </t>
  </si>
  <si>
    <t>Картина</t>
  </si>
  <si>
    <t>Картина написана маслом на холсте, с применением современных технологий и техники станковой живописи, которая отражает выразительность картины. Холст натянут на подрамнике. Грунтовка, плотность холста и масляная краска должны быть высокого качества. Багет из дерева, с декоративными узорами и орнаментами по согласованию с Заказчиком.  Высота не менее 70 см, длина не менее 80 см. Жанр по согласованию с Заказчиком. Полная техническая характеристика согласно Технической спецификации.</t>
  </si>
  <si>
    <t xml:space="preserve">Шкаф
для ключей
</t>
  </si>
  <si>
    <t xml:space="preserve">Шкаф для ключей
двухдверный. Корпус изготовлен из ЛДСП. Толщина материала  не менее 16 мм. Глубина не менее 90 мм, длина не менее 900 мм, высота не менее 450 мм.
Количество отсеков в шкафу – 50. Высота каждого отсека – 8 см, длина каждого отсека – 8см.
Цвет по согласованию с Заказчиком. 
Полная техническая характеристика согласно технической спецификации.
</t>
  </si>
  <si>
    <t>В течении 10 рабочих дней с момента подписания договора</t>
  </si>
  <si>
    <t>Переднериводный автомобиль 2014 года выпуска, 4-х цилиндровым бензиновым двигателем объемом 2000 см. куб. Трансмиссия:4-ти ступенчатый автоматическая коробка передач. Кузов: 4-дверный седан. Количество посадочных мест: 5</t>
  </si>
  <si>
    <t>Полнориводный автомобиль 2014 года выпуска, 4-х цилиндровым бензиновым двигателем объемом 1700 см. куб. Трансмиссия: 5-ти ступенчатая механическая коробка передач. Кузов: 2-дверный пикап. Количество посадочных мест - 4. Полная техническая характеристика согласно технической спецификации</t>
  </si>
  <si>
    <t>Дополнено  (27.10.2014)</t>
  </si>
  <si>
    <t>Подиум</t>
  </si>
  <si>
    <t>С момента подписания договора по 31 декабря, по заявке Заказчика.</t>
  </si>
  <si>
    <t>Пьедестал</t>
  </si>
  <si>
    <t xml:space="preserve">Пьедестал состоит из трех тумб. Размеры первой тумбы 2500х1400х200мм Размеры второй тумбы 2500х1400 х440мм Размеры третьей тумбы 2500х1400х 620мм. Материал тумбы: профильная металлическая труба и ЛДСП, толщиной не менее 25 мм. Цвет по согласованию с Заказчиком. Полная техническая характеристика согласно технической спецификации. </t>
  </si>
  <si>
    <t>Игровая доска "Тогыз кумалак"</t>
  </si>
  <si>
    <t>Дополнено (27.10.14)</t>
  </si>
  <si>
    <t xml:space="preserve">Костюм домбриста мужской состоит из головного убора (борик), сюртука в виде шапана на подкладке, рубашка, брюки. Костюм выполняется из ткани королевский велюр, атлас, искусственный мех, золотая метанить, стразы. Количество по каждому размеру и цвет по согласованию с Заказчиком. Полная техническая характеристика согласно технической спецификации. </t>
  </si>
  <si>
    <t xml:space="preserve">Костюм домбриста женский состоит из головного убора (саукеле), камзола, платья. Костюм выполняется из ткани королевский велюр, атлас, органза,искусственный мех, золотая метанить, стразы, перья. Количество по каждому размеру и цвет по согласованию с Заказчиком. Полная техническая характеристика согласно технической спецификации. </t>
  </si>
  <si>
    <t xml:space="preserve">Костюм кобызиста женский состоит из головного убора (саукеле), камзола, платья. Костюм выполняется из ткани японский атлас, искусственный мех, жаккард, искусственная замша, золотая метанить, стразы,брошь. Количество по каждому размеру и цвет по согласованию с Заказчиком. Полная техническая характеристика согласно технической спецификации. </t>
  </si>
  <si>
    <t xml:space="preserve">Костюм кобызиста мужской состоит из головного убора борик, сюртука в виде шапана, брюки, рубашка. Костюм выполняется из ткани японский атлас, искусственный мех, жаккард, искусственная замша, золотая метанить, стразы. Количество по каждому размеру и цвет по согласованию с Заказчиком. Полная техническая характеристика согласно технической спецификации. 
</t>
  </si>
  <si>
    <t xml:space="preserve">Костюм ведущей женский состоит из платья, болеро, головного убора в виде 
диадемы. Костюм выполняется из ткани японский атлас, сетка, золотая метанить, стразы. Количество по каждому размеру и цвет по согласованию с Заказчиком.  Полная техническая характеристика согласно технической спецификации.
</t>
  </si>
  <si>
    <t>Обеспечение ежедневным питанием обучающихся в "Назарбаев Университет". Количество студентов - не более 548. Количество дней в году - не более 232. Ежедневное 4-х разовое питание (завтрак, обед, полдник, ужин)</t>
  </si>
  <si>
    <t>ВСЕГО (раздел 1 + раздел 2):</t>
  </si>
  <si>
    <t>Дополнено  (Приказ №154, от 15.07.14) Гр.6,7,8,9 (27.10.14)</t>
  </si>
  <si>
    <t>Дополнено  (Приказ №159, от 17.07.14) Исключено (27.10.14)</t>
  </si>
  <si>
    <r>
      <t>Дополнено  (Приказ №159, от 17.07.14)</t>
    </r>
    <r>
      <rPr>
        <sz val="10"/>
        <color rgb="FFFF0000"/>
        <rFont val="Times New Roman"/>
        <family val="1"/>
        <charset val="204"/>
      </rPr>
      <t xml:space="preserve"> </t>
    </r>
    <r>
      <rPr>
        <sz val="10"/>
        <rFont val="Times New Roman"/>
        <family val="1"/>
        <charset val="204"/>
      </rPr>
      <t>Исключено (27.10.14)</t>
    </r>
  </si>
  <si>
    <t xml:space="preserve">Подиум - неразборный, вместительностью не менее 10 человек. Подиум состоит из трех ступеней. Размеры ступеней 1 ступень :  длина - не менее 136 см, ширина - не менее 46 см, толщина - не менее 5 см 2 ступень :  длина - не менее 160 см, ширина - не менее 46 см, толщина - не менее 5 см 3 ступень: длина - не менее 185, ширина - не менее 46 см, толщина - не менее 5 см. Высота между ступенями - не менее 21 см. Высота ножек подиума - не менее 21 см. Материал - железо. Подиум оснащен колесами со стопором. Полная техническая характеристика согласно технической спецификации. </t>
  </si>
  <si>
    <t>В течении 10 календарных дней со дня вступления в силу Договора</t>
  </si>
  <si>
    <t>Дополнено Гр.6,7,8,9 (27.10.2014)</t>
  </si>
  <si>
    <t>Дополнено               Гр. 6,7,8,9 (Приказ №154, от 15.07.14) Гр.6,8,9 (27.10.14)</t>
  </si>
  <si>
    <t>Гр.4,8,9 (дополнено 27.10.14)</t>
  </si>
  <si>
    <t>Дополнено  (Приказ №243 от 17.09.14) Гр.4 (27.10.14)</t>
  </si>
  <si>
    <t xml:space="preserve">Костюм ведущего мужской состоит из пиджака-смокинга, жилета,галстука, брюки классические, рубашка классическая, пояс. Костюм выполняется из ткани атлас, жаккард, шерсть, ситец. Количество по каждому размеру и цвет по согласованию с Заказчиком. Полная техническая характеристика согласно технической спецификации. </t>
  </si>
  <si>
    <t xml:space="preserve">2. Товары, работы, услуги, приобретение которых осуществляются без применения норм Правил в соответствии с пунктом 15 Правил/пунктом 3.1 Правил </t>
  </si>
  <si>
    <t>Замок кодовый</t>
  </si>
  <si>
    <t>Без применения норм Правил (пп.6 п.3.1.)</t>
  </si>
  <si>
    <t xml:space="preserve">Замок кодовый для дверей толщиной 36-45 мм.Кодовая замок-защелка, защелка предназначена для установки в металлические, деревянные и другие входные двери, открывающиеся наружу и внутрь. Механизм открывается при одновременном нажатии трех кнопок (цифры кнопок могут быть изменены). Тип механизма - кодонаборный (перекодируемый), количество возможных кодов - более 1000, количество перекодируемых кнопок - 10, движущиеся детали замка - сталь, покрытие - никель, масса брутто - 1,4 кг, комплектация - замок, комплект накладок, запорная планка, паспорт. </t>
  </si>
  <si>
    <t xml:space="preserve">Дополнено  (27.10.14) </t>
  </si>
  <si>
    <t>В течение 10 (десяти) рабочих дней с даты  получения заявки Заказчика</t>
  </si>
  <si>
    <t>1. Товары, работы, услуги, приобретение которых осуществляются в соответствии с пунктом 16 Правил/пунктом 4.1 Правил</t>
  </si>
  <si>
    <t>Ковер</t>
  </si>
  <si>
    <t>Ковер полушерстяной. Содержание шерсти: не менее 60. Плотность ковра: не менее 520 000 узлов на кв.м. Высота ворса: не менее 0,5 мм. Основа ковра: тканная. Размер ковра (ДхШ): 4000х3000 мм. Цвет и рисунок ковра согласовывается с Заказчиком. Полная техническая характеристика согласно Технической спецификации.</t>
  </si>
  <si>
    <t>Дополнено (03.11.14)</t>
  </si>
  <si>
    <t>Дополнено  (Приказ от  11.06.2014 года  № 115) Исключено (03.11.14)</t>
  </si>
  <si>
    <t>В течение 10 (десяти) календарных дней с даты получения письменной заявки Заказчика</t>
  </si>
  <si>
    <t>Диаметр соединения к радиатору: Ду 15 мм. Диаметр соединения к трубопроводу: Ду 20 мм. Материал: никелированная латунь. Муфта-штуцер, с накидной гайкой ("американка"). Максимальная рабочая температура: +110°С. Макимальное рабочее давление: 10 бар.</t>
  </si>
  <si>
    <t>Дополнено Гр.6,7,8,9 (03.11.14)</t>
  </si>
  <si>
    <t>Дополнено  (Приказ №111, от 05.06.14)                 Гр.6,8,9  (Приказ №176 от 25.07.14) Гр.6,7,8,9 (13.10.2014) Гр.6,8,9 (03.11.14)</t>
  </si>
  <si>
    <t>Вентиль Д-3\4х20" угловой с уплотнитель. Материал: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</si>
  <si>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Материал: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</si>
  <si>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Материал: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</si>
  <si>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прямой с уплотнителем. Материал: никелированная латунь. Муфта-штуцер, с накидной гайкой ("американка"). Максимальная рабочая температура: +110°С. Макимальное рабочее давление: 10 бар.</t>
  </si>
  <si>
    <t>Услуги аренды оборудования "Тревожная кнопка"</t>
  </si>
  <si>
    <t>Аренда оборудования "тревожная кнопка", в том числе сопутствующие услуги: программирование, настройка, монтаж в 2 местах установки тревожной кнопки. Прокладка монтажного кабеля в 2 местах установки действия тревожной кнопки. Абонентская плата за услугу "тревожная кнопка" за декабрь 2014 года.</t>
  </si>
  <si>
    <t>Наружное оформление фасада зданий к Новому году</t>
  </si>
  <si>
    <t>В течение 20 календарных дней с момента подписания договора</t>
  </si>
  <si>
    <t>г. Астана, по согласованию с Заказчиком</t>
  </si>
  <si>
    <t>Дополнено (10.11.14)</t>
  </si>
  <si>
    <t>Жидкое мыло</t>
  </si>
  <si>
    <t>Жидкое мыло. Свойства: высоко активное, нейтральное, гелеобразное однородное средство, обладающее хорошим моющим и очищающим эффектом, хорошо пенится, не раздражает кожу рук. Допустим краситель. Ph - нейтральное. Упаковка - пластиковые, химически стойкие емкости, канистры от 5 до 10 литров. Гарантийный срок хранения не менее 36 месяцев со дня изготовления.</t>
  </si>
  <si>
    <t>В течение 15 (пятнадцати) рабочих дней со дня подписания договора</t>
  </si>
  <si>
    <t xml:space="preserve">Дополнено  (10.11.14) </t>
  </si>
  <si>
    <t>Диспенсер для туалетной бумаги</t>
  </si>
  <si>
    <t>Диспенсер для туалетной бумаги. Настенный вид крепления. Материал: нержавеющий стальной корпус. Цвет: хром. Формы диска. Окно для контроля над наличием расходного материала. Параметры: ширина - не менее 24 см., но не более 26 см, высота не менее 25 см, но не более 27 см, глубина не менее 11 см, но не более 14 см. Гарантия на замок: не менее 12 месяцев.</t>
  </si>
  <si>
    <t>В течение 25 рабочих дней со дня подписания договора</t>
  </si>
  <si>
    <t>Электронные напольные весы, НПВ- не более 60 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 Полная техническая характеристика согласно технической спецификации.</t>
  </si>
  <si>
    <t>Лампа люминесцентная энергосберегающая</t>
  </si>
  <si>
    <t>В течение 5 рабочих дней с даты подписания договора</t>
  </si>
  <si>
    <t>Сезонный переход автомобильных шин (зимний/летний; летний/зимний) Размеры шин: 215/55R16 – 10 автомобилей, 205/55R16 – 4 автомобиля, 215/65R16 – 4 автомобиля, 235/55 R17 –  3 автомобиля, 255/65R17 –  2 автомобиля, 235/45 R17 – 1 автомобиль, 225/70R16 – 1 автомобиль, 235/45R18 – 1 автомобиль</t>
  </si>
  <si>
    <t xml:space="preserve">Услуги питания для организации обучения по программе Executive MBA </t>
  </si>
  <si>
    <t>г. Астана, ул.Карасакал Еримбет (Марсовая), 65</t>
  </si>
  <si>
    <t>22 ноября 2014 года</t>
  </si>
  <si>
    <t>Дополнено               Гр. 6,7,8,9 (Приказ №154, от 15.07.14) Гр. 6,8,9 (10.11.14)</t>
  </si>
  <si>
    <t>Дополнено Гр. 4,8,9 (10.11.14)</t>
  </si>
  <si>
    <t>Дополнено  (Приказ №75, от 30.04.14) Гр. 6,8,9 (10.11.14)</t>
  </si>
  <si>
    <t>Дополнено             Гр.4 (Приказ №172, от 23.07.14)              Гр.2,4 (Приказ №122, от 07.08.14) Гр. 4 (10.11.14)</t>
  </si>
  <si>
    <t>Комплект мебели для руководителей эконом класса</t>
  </si>
  <si>
    <t>Комплект мебели для руководителей бизнес класса</t>
  </si>
  <si>
    <t xml:space="preserve"> Меню из расчета на 1 человека: салат, горячее блюдо, холодная закуска, десерт, напитки (соки, вода, чай). Общее количество участников: 52 человека.   </t>
  </si>
  <si>
    <t xml:space="preserve">Комплект состоит из стола руководителя - 1 шт., телефонный стол - 1 шт., тумба мобильная - 1 шт., брифинг приставка - 1 шт., шкаф для бумаг - 1 шт., шкаф колонка - 1 шт., кресло руководителя - 1 шт., кресла на полозьях - 4 шт. Каркас изделий изготовлен из ЛДСтП - 25 мм. Фасад деталей изготовлениз ЛДСтП - 16 мм. Торцы всех деталей облицованы двухслойной меламиновой кромкой и ПВХ - не менее 2 мм.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на передней части стола имеются декоративные вставки из кожи. Длина не менее 1200 мм, ширина не менее 800 мм, высота не менее 780 мм. Шкаф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с накладками из натурального дерева, крестовина металлическая хромированная или деревянная, колеса пластиковые. Имеются регулировки высоты и режима качания. Высота спинки не менее 600 мм, ширина спинки не менее 500 мм, ширина сидения не менее 500 мм, глубина сидения не менее 450 мм. Кресло гостевое: материал гнутая фанера, обивка кожаная, подлокотники в накладками из натурального дерева, полозья из натурального дерева. Высота спинки не менее 600 мм, ширина спинки не менее 500 мм, ширина сидения не менее 500 мм, глубина сидения не менее 450 мм. Полная техническая характеристика согласно технической спецификации. </t>
  </si>
  <si>
    <t xml:space="preserve">Комплект состоит из стола руководителя - 1 шт., телефонный стол - 1 шт., тумба мобильная - 1 шт., брифинг приставка - 1 шт., шкаф - стенка - 1 шт., кресло руководителя кожаное - 1 шт., кресла гостевые - 6 шт. Стол для заседаний - 1 шт. Каркас изделий изготовлен из ЛДСтП - 25 мм. Фасад деталей изготовлениз ЛДСтП - 16 мм. Торцы всех деталей облицованы двухслойной меламиновой кромкой и ПВХ - не менее 2 мм. Стол руководителя состоит из столешницы, боковых стенок, переднего щита и 4-х круглых опор. Передний щит изготовлен из ЛДСтП - 25 мм с тремя фигурными накладками, обтянутыми кожей. Столешница сборная из ЛДСтП 16 мм и обкладки по периметру из натурального дерева. Толщина столешницы 70 мм. Боковины изготовлены из ЛДСтП 25 мм. Круглые опоры обтянуты кожей: ширина не менее 1926 мм, глубина не менее 926 мм, высота не менее 794 мм. Стол телефонный - фасадные торцы деталей облицованы кромкой ПВХ 0,4 мм, остальные торцы облицованы трехслойной меламиновой кромкой. Стенки задние изготовлены из облицованной древесноволокнистой плиты толщиной 4 мм. Столешница сборная, толщиной 40 мм, выполнена из горизонтальных стенок ЛДСтП и обкладки по периметру из массива. Ширина не менее 1208 мм, глубина: не менее 480 мм, высота: не менее 695 мм. Шкаф-стенка состоит из элементов: колонка для документов, колонка для одежды, тумба и общее основание. Тумба, колонка для одежды и документов скреплены между собой в единую конструкцию. Основание стенки на остальную конструкцию не крепится. Ширина не менее 2370 мм, высота не менее 2100 мм, глубина не менее 450 мм. Тумба мобильная универсальная, с тремя выдвижными ящиками, выдвигающимися на шариковых направляющих. Тумба установлена на колесные опоры. Накладки ящиков изготовлены из ЛДСтП с декоративным профилем, обклееными кожей. Материал: ламинированная древесно-стружечная плита толщиной 16 мм, облицованная пленками на основе термореактивных полимеров. Фасадные торцы деталей облицованы кромкой ПВХ 0,4 мм, остальныедетали облицованы трехслойной меламиновой кромкой. Ширина: 460 мм, глубина 430 мм, высота 550 мм. Брифинг состоит из столешницы и круглой опры. Столешница сборная из ЛДСтП 16 мм и обкладки по периметру из натурального дерева. Толщина столешницы 70 мм. Круглая опора обтянута кожей. Материал: ламинированная древесно-стружечная плита толщиной 16 мм. Ширина 1200 мм, высота 800 мм. Кресло руководителя: материал гнутая фанера, обивка кожаная, подлокотники с накладками из натурального дерева, крестовина металлическая, хромированная или деревянная, колеса пластиковые. Имеются регулировки высоты и режима качания. Высота спинки не менее 600 мм, ширина спинки не менее 500 мм, ширина сидения не менее 500 мм, глубина сидения не менее 450 мм. Кресло гостевое: материал гнутая фанера, обивка кожанная, подлокотники с накладками из натурального дерева, полозья из натурального дерева. Высота спинки не менее 600 мм, ширина спинки не менее 500 мм, ширина сидения на менее 500 мм, глубина сидения не менее 450 мм. Цвет кожи на креслах по выбору заказчика. Стол для заседаний: на передней части столешницы стола имеются декоративные вставки из кожи. Материал: ламинированная древесно-стружечная плита толщиной 16 мм, облицованная пленками на основе термореактивных полимеров. Торцы деталей облицованы трехслойной меламиновой кромкой. Длина не менее 2900 мм, ширина не менее 1900 мм, высота не менее 780 мм. Полная техническая характеристика согласно технической спецификации. </t>
  </si>
  <si>
    <t>Гр. 2,4. Исключен (10.11.14)</t>
  </si>
  <si>
    <t>Гр. 4. Исключен (10.11.14)</t>
  </si>
  <si>
    <t>Гр. 2 Гр. 4  (Приказ №142, от 03.07.2014). Исключен (10.11.14)</t>
  </si>
  <si>
    <t>Гр.4, 8, 9,10 Приказ №67 от 22.04.14.              Гр.4 (Приказ №81, от 05.05.14) Гр. 4,8,9 (14.10.2014). Исключен (10.11.14)</t>
  </si>
  <si>
    <t>Цифровой фотоаппарат</t>
  </si>
  <si>
    <t>Дополнен (10.11.14)</t>
  </si>
  <si>
    <t>Дополнен (17.11.14)</t>
  </si>
  <si>
    <t xml:space="preserve">Цифровой. Тип матрицы СМОS, ситстема стабилизации изображения видеорежим: МРЕG-4, H264. Разрешение матрицы: не менее 18 мегапиксель. Cенсорный экран, объектив: диапозон фокусных расстояний от 18 до 135 мм. Вес: не менее 580 гр. Цвет черный. Полная техническая характеристика согласно технической спецификации  </t>
  </si>
  <si>
    <t>Синтезатор</t>
  </si>
  <si>
    <t>Количество клавиш: не менее 61. Тип клавиатуры: динамическая (c чувствительностью к силе нажатия). Cовместимость тембров: GM2. Полифония: не менее 128 нот. Cеквенсор: не менее дорожек 16 дорожек. Усилитель: не менее 15 Вт х 2. Разъемы: для наушников, для педали сустейна, для назначаемой педали. (MIDI (In,Out). Разъемы: AUDIO OUT (L,R), AUDIO IN (L,R), USB TO HOST, USB TO DEVICE. Полная техническая характеристика согласно технической спецификации.</t>
  </si>
  <si>
    <t>Штатив</t>
  </si>
  <si>
    <t xml:space="preserve">Алюминиевый сплав. Количество секций штанги: не менее 3. Быстросъемная площадка. Механизм подъема центральной колонны. Максимальная нагрузка: не менее 5 кг. Высота съемки: от 60.5 до 165 см. Длина в сложенном состоянии: не менее 60 cм. Вес не менее 1.5 кг. Полная техническая характеристика согласно технической спецификации  </t>
  </si>
  <si>
    <t xml:space="preserve">Бумага офисная </t>
  </si>
  <si>
    <t>Тип: офисная бумага формата А4 для печати на любых видах офисной оргтехники, в том числе скоростной печати с использованием односторонней и двухсторонней видов печати. Размер листа: 210х297мм. Плотность: 80 г/м2. Цвет белый. Параметры качества: не ниже класса "B". Белизна по стандарту CIE - не ниже 161, яркость - не ниже 97%, непрозрачность - не ниже 91%; толщина - не ниже 106 микрон. В пачке 500 листов.</t>
  </si>
  <si>
    <t>Дополнено (17.11.14)</t>
  </si>
  <si>
    <t xml:space="preserve">Услуги по оформлению мероприятия по программе обучения Executive MBA  </t>
  </si>
  <si>
    <t>23 ноября 2014 года</t>
  </si>
  <si>
    <t>Дополнен (10.11.2014)</t>
  </si>
  <si>
    <t>Дополнен (17.11.2014)</t>
  </si>
  <si>
    <t>Жалюзи металлические горизонтальные</t>
  </si>
  <si>
    <t>Горизонтальные жалюзи изготовлены из полосок алюминиевой ленты шириной не более 25 мм, толщина металла 18 мкр. Ламели окрашены специальной экологически чистой краской, стойкой к воздействию солнечной радиации и перепадам температуры. Механизм управляется с помощью трости и шнура, фиксация возможна на любом заданном уровне. Профиль узкий, не более 2,5 см.</t>
  </si>
  <si>
    <t>В течение 15 календарных дней с момента подписания договора</t>
  </si>
  <si>
    <t>Телевизор</t>
  </si>
  <si>
    <t>Крепление для телевизора</t>
  </si>
  <si>
    <t>Разрешение 1920х1080 (Full HD). Диагональ экрана - 40. Тип подсветки: LED. Количество встроенных динамиков не менее 2. Мощность звуковой системы не менее 20 Вт. Разъемы: HDMI, USB, компонентный вход (Y/Pb/Pr), композитный вход (AV) 1 (компонентный разъем Y), гнездо для наушников, цифровой аудиовыход (оптический), антенный вход RF In (обычное/кабельное ТВ), слот расширения для подключения дополнительных модулей (CI Slot), разъем Scart 8,3 кг. Цвет: черный. Полная техническая характеристика согласно технической спецификации.</t>
  </si>
  <si>
    <t xml:space="preserve">Кронштейн настенный для телевизора с диагональю от 40 до 56. Максимальная нагрузка на кронштейн: не менее 25 кг. Конструкция: наклон, поворот, вращение. Полная техническая характеристика согласно технической спецификации.  </t>
  </si>
  <si>
    <t xml:space="preserve">Меню на одного человека: горячие блюда (говядина, курица) - не менее 2-х видов, не менее 100 грамм каждое, гарниры не менее 2-х видов, не менее 150 грамм каждое, холодные закуски - не менее 3-х видов, не менее 150 грамм каждое, салаты - не менее 2-х видов, не менее 150 грамм каждое, кондитерские изделия (десерт) - 1 вид, не менее 1 штуки, минеральная вода - не менее 200 мл, сок в ассортименте - не менее 200 мл, чай - не менее 200 мл, фрукты в ассортименте, хлеб в ассортименте, самса. Количество участников 1000 человек.   </t>
  </si>
  <si>
    <t>Со дня вступления в силу договора до  31 декабря 2014 года по заявке Заказчика</t>
  </si>
  <si>
    <t>Стол кофейный</t>
  </si>
  <si>
    <t xml:space="preserve">Стол кофейный. Длина не менее 1000 мм, ширина не менее 600 мм, высота не менее 1000 мм, материал ЛДСП 16 мм, толщина столешницы 32 мм, цвет - венге.  </t>
  </si>
  <si>
    <t>Гр.4  Гр. 6,7,8,9 (Приказ №172, от 23.07.14) Гр.10 (17.11.14)</t>
  </si>
  <si>
    <t>Гр.4  Гр. 6,8,9 (Приказ №172, от 23.07.14) Гр.10 (17.11.14)</t>
  </si>
  <si>
    <t>до 7 августа 2014 года - 130 шт., по 31 декабря 2014 года - 148 шт.</t>
  </si>
  <si>
    <t>Материал: пластмасса. Размеры доски в развернутом виде: длина - не менее 400 мм, ширина - не менее 270 мм, высота - не менее 10 мм. Количество кумалаков - не менее 162 штук.</t>
  </si>
  <si>
    <t>Дополнено (27.10.14) Гр.4 (17.11.14)</t>
  </si>
  <si>
    <t xml:space="preserve"> 1. Разработка дизайна, монтаж, производство трех баннеров: 2 баннера монтируются на рекламную фермовую конструкцию формата не менее 4,24х2,5 м. Дизайн по согласованию с Заказчиком. 1 баннер монтируется на высоте с применением специальных креплений. Баннер размером не менее 3х4м. Дизайн по согласованию с Заказчиком. 2. Оформление пресс-стены цветами. Вид и объем цветов по согласованию с Заказчиком. 3. Разработка дизайна, монтаж, производство двух табличек: размера не менее 300х388 мм. Материал табличек: дерево, метал. Способ нанесения: металлографика на деревянном основании. 4. Производство и монта рекламной фермовой конструкции размером не менее 4,24х2,5м.    </t>
  </si>
  <si>
    <t>Стаканы</t>
  </si>
  <si>
    <t>Стаканы стеклянные, многоразовые, объем: не менее 330 мл, в одной упаковке 3 штуки.</t>
  </si>
  <si>
    <t>Ложка чайная</t>
  </si>
  <si>
    <t>Ложка чайная, нержавеющая сталь 18.10 сталь, цвет: серебристый</t>
  </si>
  <si>
    <t>Костяной фарфор, толщина не менее 2,5 мм. В упаковке 6 штук.</t>
  </si>
  <si>
    <t>Набор чайных пар</t>
  </si>
  <si>
    <t>Набор чашек</t>
  </si>
  <si>
    <t>Набор чашек 220 мл. Из стекла, в упаковке 6 штук.</t>
  </si>
  <si>
    <t>Тарелка</t>
  </si>
  <si>
    <t>Тарелка обеденная 24см, материал: ударопрочное стекло.</t>
  </si>
  <si>
    <t>Бумага А3, плотность 80 г/м2, формат А3, плотность 80 г/м2.</t>
  </si>
  <si>
    <t>Обложка для переплета</t>
  </si>
  <si>
    <t>Обложка для переплета, формат А4, прозрачная.</t>
  </si>
  <si>
    <t>Пленка ламинированная А4</t>
  </si>
  <si>
    <t>Пленка ламинированная А4, формат А4.</t>
  </si>
  <si>
    <t>Губка для доски</t>
  </si>
  <si>
    <t>Губка для доски, на магните, предназначена для сухого стирания маркерной доски.</t>
  </si>
  <si>
    <t>Степлер 24/6</t>
  </si>
  <si>
    <t>Батарейки цилиндровые, типа ААА</t>
  </si>
  <si>
    <t>Батарейки щелочные GR 2030</t>
  </si>
  <si>
    <t>Батарейки щелочные GR 2030, круглой формы, 3V.</t>
  </si>
  <si>
    <t>Батарейки щелочные 24G R03 AAA, круглой формы, 1,5V.</t>
  </si>
  <si>
    <t>Батарейки щелочные 24G R03, ААА</t>
  </si>
  <si>
    <t>Батарейки щелочные 9V</t>
  </si>
  <si>
    <t>Дополнен (19.11.14)</t>
  </si>
  <si>
    <t xml:space="preserve">Дополнено  (Приказ от  11.06.2014 года  № 115) Гр.6,7,8,9 (13.10.2014) Исключено (19.11.14)  </t>
  </si>
  <si>
    <t xml:space="preserve">Дополнено  (Приказ от  11.06.2014 года  № 115) Гр. 5,6,7,8,9 (13.10.2014) Исключено (19.11.14)  </t>
  </si>
  <si>
    <t>Дополнено гр.6,7,8,9 (Приказ №261 от 02.10.14) Гр.6,8,9 (20.10.2014) Гр.6,8,9 (19.11.14)</t>
  </si>
  <si>
    <t>Дополнено  (13.10.14) Гр. 2,4 (19.11.14)</t>
  </si>
  <si>
    <t xml:space="preserve">Полукомбинезон  </t>
  </si>
  <si>
    <t xml:space="preserve">Куртка с притачным копюшоном, накладными нижними карманами "портфель" с клапанами, внутри рукавов трикотажные напульсники. Цвет: темно-синий/василек. Утеплитель: синтепон 360 г/м2. Подклад 100% ПЭ. Ткань: Оксфорд 100% ПЭ пл.150 г/м2. Размер по согласованию с заказчиком. </t>
  </si>
  <si>
    <t xml:space="preserve">Полукомбинезон с застежкой на "молнию", боковыми накладными карманами "портфель" с клапанами. Световозвращающие полосы (шириной 50мм). Цвет: темно-синий. Ткань: Оксфорд 100% ПЭ, пл.150г/м2. Утеплитель: синтепон, пл.240 г/м2. Подклад: 100% ПЭ. Размер по согласованию с заказчиком . </t>
  </si>
  <si>
    <t>Дополнено  (Приказ №197 от 12.08.14) Гр.4 (19.11.14)</t>
  </si>
  <si>
    <t>Материал-блэкаут. Длина - 10 м, ширина 1,5 м. Цвет ткани - бронзовый (в соответствии с брендбуком АОО «НУ»). Полная техническая характеристика согласно технической спецификации</t>
  </si>
  <si>
    <t>Услуга по организации новогоднего празднования</t>
  </si>
  <si>
    <t>Услуга питания связанная с организацией новогоднего празднования</t>
  </si>
  <si>
    <t>Дополнено (19.11.14)</t>
  </si>
  <si>
    <t>Организация профессиональной фотосъемки на протяжении всего мероприятия не менее двух фотографов. Организация дискотеки с участием популярного столичного ди-джея (не менее 2 часов). Установка елки новогодней, искусственной, сборной, высота не менее 10 метров, диаметр основания не менее 2 метров, каркас металлический. Материал имитирующий ель. Цвет темно-зеленый. Оформление атриума должно соответствовать совеременным требованиям новогодней тематики по согласованию с Заказчиком. Разработка дизайна, монтаж, производство трех баннеров. Баннера размером не менее 3х4м. Люверсы по периметру, проклейка. Дизайн по согласованию с Заказчиком.</t>
  </si>
  <si>
    <t>С 15 декабря 2014 года по 19 декабря 2014 года</t>
  </si>
  <si>
    <t>Шкаф Флексбокс</t>
  </si>
  <si>
    <t xml:space="preserve">Материал: ламинированный ДСП. Дверь открывающаяся вверх, без замка. Цвет верха: снежно-белый, цвет передней панели: светло-оливковый, цвет ручки: алюминиевый. Ножки металлические, цвет ножки/рамы: белый.  Размеры: ширина не менее  2400 мм, высота шкафа не менее 900 мм, глубина не менее 400 мм. </t>
  </si>
  <si>
    <t>Офисное кресло</t>
  </si>
  <si>
    <t>Интерактивный стол</t>
  </si>
  <si>
    <t xml:space="preserve">Перегородка </t>
  </si>
  <si>
    <r>
      <t xml:space="preserve">Перегородка из металлического каркаса с тканевой обивкой с двумя полками. Цвет перегородки: бежевый, цвет рамы: серый, цвет ножки /рамы: белый, цвет кабельного покрытия: белый. Ткань обивки: атлантик. Размеры: высота не менее 1893 мм, ширина не менее 730 мм, толщина перегородки 35 мм. </t>
    </r>
    <r>
      <rPr>
        <sz val="10"/>
        <rFont val="Times New Roman"/>
        <family val="1"/>
        <charset val="204"/>
      </rPr>
      <t xml:space="preserve"> </t>
    </r>
  </si>
  <si>
    <t xml:space="preserve">Ткань обивки спинки: атлантик, цвет фиолетовый. Ткань обивки сидения сиденья: атлантик. Цвет рамы: алюминиевый. Подлокотники: пластиковые, регулирующиеся по высоте. Колеса: пластмассовые, в количестве 5 шт., цвет черный. Размеры сидения: ширина не менее 460 мм, высота не менее 490 мм, глубина не менее 430 мм. </t>
  </si>
  <si>
    <t xml:space="preserve">Спинка кресла пластиковая. Ткань обивки сидения: атлантик, цвет фиолетовый. Цвет рамы: белый матовый. Подлокотники: пластмассовые. Колеса: пластмассовые, в количестве 4 шт., черные. Размеры сидения: ширина не менее 390 мм, высота не менее 490 мм, глубина не менее 390 мм. </t>
  </si>
  <si>
    <t xml:space="preserve">Шкаф </t>
  </si>
  <si>
    <t xml:space="preserve">Стол угловой </t>
  </si>
  <si>
    <t>Тумба</t>
  </si>
  <si>
    <t>Полка</t>
  </si>
  <si>
    <t xml:space="preserve"> Материал ДСП, покрытый меламином. Цвет: снежно-белый. Размеры: ширина не менее 1200 мм, глубина не менее 434 мм, высота не менее 375 мм. </t>
  </si>
  <si>
    <t xml:space="preserve"> Тумба выдвижная с тремя отделениями, с централизованным замком и двумя ключами. Материал ДСП, покрытый меламином. Цвет тумбы: снежно-белый, цвет ручек и плинтуса: черный. Размеры: ширина не менее 1200 мм, глубина не менее 434 мм, высота не менее 1165 мм. </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</si>
  <si>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</si>
  <si>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Ткань обивки атлантик, цвет обивки сидения: темно-серый, материал обивки спинки: "коннект 3 D", цвет обивки спинки: темно-серый. Подлокотники: пластиковые, цвет серый. Колеса: пластмасовые, в количестве 5 шт., цвет серый. Размеры сидения: ширина не менее 470 мм, высота не менее 490 мм, глубина не менее 480 мм. </t>
  </si>
  <si>
    <t xml:space="preserve">Интерактивный стол с поддержкой для 1 экрана. Стол с квадратной столешницей из МДФ с покрытием меламина на 4-6 человек. Размеры: ширина не менее 1500 мм, глубина не менее 1500 мм, высота не менее 737 мм. Толщина столешницы 18 мм, цвет столешницы: снежно-белый. Ниша для экрана из металла, цвет серый. Цвет ножки и рамы: белый глянцевый. Тип розетки: Schuko типы Рuck: 2 порта VGA, 2 порта HDMI," 1 порт для экрана, 1 порт для мини экрана. Без разъема RJ 45. </t>
  </si>
  <si>
    <t xml:space="preserve">Перегородка разделяющая пространство. Цвет рамы: алюминиевый. Ткань панели: атлантик, толщина ткани 8 мм, цвет панели: бежевый. Размеры: высота не менее 1540 мм, ширина не менее 800 мм, толщина рамы 35 мм.  </t>
  </si>
  <si>
    <t xml:space="preserve"> Шкаф с распашными стеклянными дверями, с двумя полками, цвет снежно-белый. Материал ДСП, покрытый меламином. Стекло двери каленное, толщина стекла 8 мм. Двери с ручками, цвет ручек: серебристый. Замок с двумя ключами. Размеры: ширина не менее 800 мм, высота не менее 1125 мм, глубина не менее 434 мм. </t>
  </si>
  <si>
    <t xml:space="preserve"> Стол угловой (левый) с низким шкафом. Материал ДСП, покрытый меламином. Цвет столешницы: снежно-белый. Кабельный лоток: с алюминиевой крышкой. Цвет рамы: черный. Вертикальная часть и цвет дверей: снежно-белый. Цвет металлического каркаса: черный. Количество дверей: 2. Размеры низкого шкафа: ширина не менее 1200 мм, глубина не менее 400 мм. Размеры стола: ширина не менее 1600 мм, глубина не менее 800 мм, высота не менее 720 мм. Толщина столешницы 25 мм. </t>
  </si>
  <si>
    <t xml:space="preserve"> Стол угловой (правый) с низким шкафом. Материал ДСП, покрытый меламином. Цвет столешницы: снежно-белый. Кабельный лоток: с алюминиевой крышкой. Цвет рамы: черный. Вертикальная часть и цвет дверей: снежно-белый. Цвет металлического каркаса: черный. Количество дверей: 2. Размеры низкого шкафа: ширина не менее 1200 мм, глубина не менее 400 мм. Размеры стола: ширина не менее 1600 мм, глубина не менее 800 мм, высота не менее 720 мм. Толщина столешницы 25 мм. </t>
  </si>
  <si>
    <t>Дополнено  (Приказ от  21.07.2014 года  № 170) Гр.3, 8,9,10  (Приказ №181 от 31.07.14).  Гр.  8.9.10 (Приказ №230 от 29.08.14)  Гр.8.9.10 (14.10.2014)       Гр.8,9,10 (19.11.14)</t>
  </si>
  <si>
    <t>С 12 декабря 2014 года по 31 декабря 2014 года</t>
  </si>
  <si>
    <t xml:space="preserve"> Гр.  8,9,10 (Приказ №230 от 29.08.14)   Гр.  8,9,10 (14.10.2014)   Гр.  8,9,10 (19.11.2014) </t>
  </si>
  <si>
    <t>С 11 августа 2014 года по 11 декабря 2014 года</t>
  </si>
  <si>
    <t>Услуга по демонтажу, монтажу и заливке пола АО "НЦН"</t>
  </si>
  <si>
    <t xml:space="preserve"> Наливной пол - демонтаж, монтаж и заливка пола с материалами на основе полимерного покрытия. Расшивка трещин, шлифовка ремонтных мест. Изготовление и укладка ремонтного состава. Нанесение полимерного покрытия.</t>
  </si>
  <si>
    <t>В течение 10 рабочих дней со дня подачи Заказчиком заявки</t>
  </si>
  <si>
    <t>Услуги по регулировке и утеплению окон АО "НЦН"</t>
  </si>
  <si>
    <t>Регулировка оконных проемов: регулировка оконных створок, замена резинового уплотнителя, замена сломанных и изношенных шарниров и ручек, регулировка двери, замены резины, выравнивание алюминиевых дверей, замена изношенных навесов (шарниров)</t>
  </si>
  <si>
    <t>Двери противопожарные</t>
  </si>
  <si>
    <t xml:space="preserve">Двери противопожарные, металлические с пределом огнестойкости EI 60. Размеры: не менее 1100х2050мм, цвет серый. Полная техническая характеристика согласно технической спецификации. </t>
  </si>
  <si>
    <t xml:space="preserve"> Шкаф с распашными дверями с одной полкой, материал ДСП, покрытый меламином. Цвет шкафа: снежно-белый, цвет дверей: снежно-белый. Двери с ручками, цвет ручек: серебристый, цвет плинтуса: серебристый. Замок с двумя ключами с доводчиком. Размеры: ширина не менее 800 мм, высота не менее 790 мм, глубина не менее 434 мм. </t>
  </si>
  <si>
    <t xml:space="preserve">Фишки тренировочные. Материал:
Ударопрочный ПВХ. Форма–конус.
Высота не менее 30см. С круглыми 8 прорезями для шестов на 4 уровнях высоты.
</t>
  </si>
  <si>
    <t>Конусы</t>
  </si>
  <si>
    <t>Дополнен (24.11.14)</t>
  </si>
  <si>
    <t>Фишки для разметки поля</t>
  </si>
  <si>
    <t xml:space="preserve">Фишки для разметки поля на металлической подставке со стопором. Материал: ударопрочный ПВХ. Форма – полусфера. 
</t>
  </si>
  <si>
    <t>Шест тренировочный</t>
  </si>
  <si>
    <t xml:space="preserve">Лестница тренировочная
</t>
  </si>
  <si>
    <t xml:space="preserve">Пластиковый тренировочный шест, предназначенный для прыжков и координации. Длина – не менее 100 см, диаметр в пределах 10-25 мм. 
</t>
  </si>
  <si>
    <t xml:space="preserve">Длина не менее 5 м, ширина не менее 50 см. Перекладины (9 шт.) из прочного пластика, ленты из полиэстера, регулируемое расстояние между перекладинами. На концах лент пластиковые карабины для прикрепления другой лестницы, в случае если необходимо обеспечить большую длину лестницы. С сумкой для переноски из нейлона. 
</t>
  </si>
  <si>
    <t>Тренировочный барьер</t>
  </si>
  <si>
    <t>Ударопрочный гибкий ПВХ, предназначен для отработки техники ухода от силовых подкатов. Высота не менее 35 см. В комплекте 3 шт.</t>
  </si>
  <si>
    <t>Гантельный ряд с большими весами</t>
  </si>
  <si>
    <t xml:space="preserve">Гантельный ряд 27,5 кг-50 кг (10 пар), шаг 2,5 кг. Анатомическая ручка, утяжеление выполнено из черных обрезиненных дисков, покрытие ручек и торцевых дисков – хром. Не разборные. Длина ручки – не менее 140 мм. Комплект 10 пар. </t>
  </si>
  <si>
    <t>Подставка под гантельный ряд</t>
  </si>
  <si>
    <t xml:space="preserve">Подставка под гантельный ряд. Предназначена для хранения 10 пар гантелей. Габаритные размеры: длина – не менее 2500 мм; ширина – не менее 900 мм; высота – не менее 900 мм. Боковые стойки: овальный профиль 80х40х2 мм. Максимальная нагрузка – 725 кг. </t>
  </si>
  <si>
    <t>Гриф</t>
  </si>
  <si>
    <t xml:space="preserve">Гриф для штанги. Гладкая втулка, замки-пружины. Изготовление из конструкционной стали, покрытие – хром, длина – не менее 1800 мм, гладкая втулка – не менее 50 мм, латунные кольца-вставки, замки-пружины, нагрузка до 150 кг. Вес грифа – 15 кг, рукоять D – 28 мм, расстояние между втулками – не менее 1090 мм, длина посадочного места –не менее 325 мм.  </t>
  </si>
  <si>
    <t>Дополнен (24.11.2014)</t>
  </si>
  <si>
    <t>Блины</t>
  </si>
  <si>
    <t xml:space="preserve">Блины-диски обрезиненные, комплект из 20 пар. Ручки для переноса дисков. Посадочный диаметр: 51 мм, стальная  металлическая втулка за вальцованная с обеих сторон. Итого 20 пар: 5 по 10 кг, 5 по 15 кг, 5 по 20 кг, 5 по 25 кг. Диск стальной, цельнометаллический, обрезиненный. При термообработке (обрезинивании) для надежного сцепления резины и металла используется термоклей.    </t>
  </si>
  <si>
    <t>Подставка для грифов и дисков</t>
  </si>
  <si>
    <t xml:space="preserve">Подставка для грифов и дисков для хранения не менее 6 грифов, и 6 дисков. Габаритные размеры:  длина – не менее 650 мм; ширина –не менее 500 мм; высота – не менее 1 280 мм. Цвет: черный. Максимальная нагрузка: 600 кг. Выполнена из  профиля 50 х 75 мм и 50 х 50 мм.  </t>
  </si>
  <si>
    <t>Гантельный ряд  с малыми весами</t>
  </si>
  <si>
    <t>Гантельный ряд 1,35 кг – 3,15 кг (40 пар), шаг 0,45 кг. Материал изготовления – метал в виниловой оболочке. 10 пар по 1,35 кг, 15 пар по 1,80 кг, 10 пар по 2,25 кг, 5 пар по 3,15 кг.</t>
  </si>
  <si>
    <t xml:space="preserve">Подставка для гантелей на 40-70 пар. Вертикальная металлическая  конструкция. Габаритные размеры: длина – не менее 241см, ширина –не менее 70 см, высота – не менее 84 см. Выполнена из  профиля 50 х 75 мм и 50 х 50 мм.  </t>
  </si>
  <si>
    <t>Степ - платформа</t>
  </si>
  <si>
    <t xml:space="preserve">Степ-платформа. Специальное покрытие на поверхности степ- платформы  предотвращающее скольжение. Высота платформы регулируемая. В комплект входит платформа и 4 подставки для регулирования высоты. Длина не менее 108см; ширина не менее 41см; высота 10, 15 и 20 см. </t>
  </si>
  <si>
    <t xml:space="preserve">Амортизатор трубчатый с минимальным сопротивлением. 1 жгут для регулировки нагрузки Материал: пластик, резина.
Длина не менее 80см.  
</t>
  </si>
  <si>
    <t>Амортизатор трубчатый (минимальное сопротивление)</t>
  </si>
  <si>
    <t>Амортизатор трубчатый (слабое сопротивление</t>
  </si>
  <si>
    <t xml:space="preserve">Амортизатор трубчатый со слабым сопротивлением. 3 жгута для регулировки нагрузки Материал: пластик, резина.
Длина не менее 67см. 
</t>
  </si>
  <si>
    <t>Амортизатор трубчатый (среднее сопротивление)</t>
  </si>
  <si>
    <t xml:space="preserve">Амортизатор трубчатый со средним сопротивлением. 5 жгутов для регулировки нагрузки Материал: пластик, резина.
Длина не менее 60см. 
</t>
  </si>
  <si>
    <t>Гимнастическая палка № 1</t>
  </si>
  <si>
    <t xml:space="preserve">Гимнастическая палка для силовых фитнес-тренировок, 1,3 кг. Металлический стержень, покрытый резиновой оболочкой, резиновые  наконечники, размерные габариты длина не менее 100 см, диаметр 3см.  </t>
  </si>
  <si>
    <t>Гимнастическая палка № 2</t>
  </si>
  <si>
    <t xml:space="preserve">Гимнастическая палка для силовых фитнес-тренировок, 2,7 кг. Металлический стержень, покрытый резиновой оболочкой, резиновые  наконечники, размерные габариты длина не менее 100 см, диаметр 3 см. </t>
  </si>
  <si>
    <t>Гимнастическая палка № 3</t>
  </si>
  <si>
    <t xml:space="preserve">Гимнастическая палка для силовых фитнес-тренировок, 4 кг. Металлический стержень, покрытый резиновой оболочкой, резиновые  наконечники,  размерные габариты длина не менее 100 см, диаметр 3 см. </t>
  </si>
  <si>
    <t>Гимнастическая палка № 4</t>
  </si>
  <si>
    <t xml:space="preserve">Гимнастическая палка для силовых фитнес-тренировок, 5 кг. Металлический стержень, покрытый резиновой оболочкой, резиновые  наконечники,  размерные габариты: длина не менее 100см, диаметр 3см. </t>
  </si>
  <si>
    <t>Подставка под гимнастические палки</t>
  </si>
  <si>
    <t>Подставка под гимнастические палки выполнена в виде сварной металлической конструкции, вмещает в себя до 25 гимнастических палок (боди-бары). Устойчивая конструкция. Размерные габариты: длина не менее 59 см, ширина не менее 46 см, высота не менее 100 см, вес не менее 15 кг.</t>
  </si>
  <si>
    <t xml:space="preserve">Коврик для йоги и фитнеса
</t>
  </si>
  <si>
    <t xml:space="preserve">Коврик для йоги и фитнеса. Размер мата: не менее 1730х610 мм. Толщина: не менее 6 мм. Материал: PVC повышенной плотности. </t>
  </si>
  <si>
    <t>Дополнено  (Приказ №159, от 17.07.14) гр. 2,4 (Приказ №261 от 02.10.14) Исключено (24.11.2014)</t>
  </si>
  <si>
    <t xml:space="preserve">  Гр.4  (Приказ №81, от 05.05.14)   Гр.2,4, 8, 9,10 (Приказ №197 от 12.08.14.)   Гр.8,9 (Приказ №251 от 23.09.14) Исключено (24.11.2014)  </t>
  </si>
  <si>
    <t xml:space="preserve">Дополнено  (Приказ №85, от 15.05.14)                                Гр.4 (Приказ №110, от 04.06.14)                 Гр.6,7,8,9 (Приказ №207 от 19.08.14) Гр.10  (Приказ №239 от 12.09.14) Исключено (24.11.2014) </t>
  </si>
  <si>
    <t>Дополнено  (Приказ №207 от 19.08.14) Исключено (24.11.2014)</t>
  </si>
  <si>
    <t>Дозатор жидкого мыла</t>
  </si>
  <si>
    <t xml:space="preserve">Дозатор жидкого мыла. Материал: нержавеющая сталь, цвет - стальной, вес: 0.35 кг, размер: 90х100х145 мм., объем: 500 мл., дозировка одного нажатия: 1 мл. Полная техническая характеристика согласно технической спецификации. </t>
  </si>
  <si>
    <t>По заявкам Заказчика содня вступления в силу Договора и до 31 декабря года</t>
  </si>
  <si>
    <t>Диспенсер для рулонной туалетной бумаги</t>
  </si>
  <si>
    <t>Диспенсер для рулонной туалетной бумаги. Материал: нержавеющая сталь, цвет - стальной, вес: 1.1 кг, размер: 302х118х310 мм., диаметр втулки - 35 мм, тип сложения рулон. Гарантия: не менее 6 месяцев. Полная техническая характеристика согласно технической спецификации.</t>
  </si>
  <si>
    <t>Сушилка для рук</t>
  </si>
  <si>
    <t>Сушилка для рук. Материал: ABS пластик, цвет - белый, вес: 2,9 кг, размер: 265х245х207 мм, мощность: 2 300 Вт, скорость воздушного потока: 30 м/м, степень влагозащиты: IPX1. Полная техническая характеристика согласно технической спецификации.</t>
  </si>
  <si>
    <t>Замки для шкафов</t>
  </si>
  <si>
    <t>Замок мебельный. Материал: цинковое литье, поверхность: хромированная, полированная. Полная техническая характеристика согласно технической спецификации.</t>
  </si>
  <si>
    <t>Формула CF3CFH2 (тетрафторэтан). Потенциал разрушения озона (ODP): 0,000. Плотность насыщенной жидкости при 25°С, кг/м3: 1160. Давление паров насыщенной жидкости при 25°С, кПа (абс): 667. Температура плавления, °С: −101. Нормальная температура кипения (Р=0,1 МПа), °С: −26,5. Критическая температура, °С: 101,5. Критическое давление, МПа: 4,06. Критическая плотность, кг/м: 538,5</t>
  </si>
  <si>
    <t>Физическое состояние: сжиженный газ. Цвет: бесцветный. Запах: эфирный. pH: не применяется. Температурные характеристики: температура плавления: -160°C; температура кипения: -40,8°C; температура разложения: 480°C. Характеристики воспламеняемости: температура вспышки: нет; давление пара: 9,1 бар при 20°C, 19,4 бар при 50°C. Плотность: 1213 кг/м3 при 20°C. Растворимость в воде: 3г/л при 25°C</t>
  </si>
  <si>
    <t>Химический состав: смесь 1,1,1-Трифтороэтана (R-143a) , Пентафторэтана (R-125) и Тетрафторэтана (R-134a). Физическое состояние: сжиженный газ. Цвет: бесцветный. Запах: слегка эфирный. pH: не применяется. Температурные характеристики: температура кипения: -46,6; критическая температура: +72,1. Критическое давление: 37,4 бар. Характеристики воспламеняемости: температура вспышки: нет; давление пара: 12,6 бар абсолютного давления при 25°C, 23,1 бар абсолютного давления при 50°C. Плотность пара (воздух=1): 3,45. Плотность: жидкость: 1,045 г/см3 при 25°C; растворимость в воде: 0,09%</t>
  </si>
  <si>
    <t>Физическое состояние: сжиженный газ. Цвет: бесцветный. Запах: слегка эфирный. pH: не применяется. Температурные характеристики: температура кипения: -51,6; критическая температура: +70,2. Критическое давление: 49,7 бар. Характеристики воспламеняемости: температура вспышки: нет; давление пара: 16,18 бар при 25°C, 31,1 бар при 50°C. Плотность пара (воздух=1): 2,3. Плотность: жидкость: 1,177 г/см3 при 25°C. Растворимость в воде: 0,045% при 25°C</t>
  </si>
  <si>
    <t>Физическое состояние: сжиженный газ. Цвет: бесцветный. Запах: слегка эфирный. pH: не применяется. Температурные характеристики: температура кипения: -43,8; критическая температура: +86,05. Критическое давление: 46,3 бар. Характеристики воспламеняемости: температура вспышки: нет; давление пара: 11,88 бар при 25°C, 22,1 бар при 50°C. Плотность пара (воздух=1): 3,59. Плотность: жидкость: 1,138 г/см3 при 25°С</t>
  </si>
  <si>
    <t>Объем холодильной камеры не менее 410 л. Количество компрессоров не менее 1 шт. Габаритные размеры внешние: высота не менее 1950 мм., глубина не менее 610 мм., ширина не менее 600 мм.  Хладагент: 22/142b. Масса не более 77 кг. Потребляемая мощность не более 150 Вт.  Напряжение 220 В. Температура в холодильной камере в пределах  0…+10. Возможность регулирования высоты полок. Расход электроэнергии за 24 часа, кВт/ч не более 3. Климатический класс не ниже SN. Корректированный уровень звуковой мощности не более 45 дБА. Полная техническая характеристика согласно технической спецификации.</t>
  </si>
  <si>
    <t>Дополнено  (Приказ №234 от 05.09.14) Гр. 7,8,9(20.10.2014) Гр. 4,10 (24.11.2014)</t>
  </si>
  <si>
    <t>Услуга по проведению новогоднего детского утренника в атриуме Назарбаев Университет</t>
  </si>
  <si>
    <t>Место проведения новогоднего утренника для детей  -  атриум  Назарбаев Университет. Новогодний утренник состоит из трех этапов (дата и время проведения по согласованию с Заказчиком). Праздничная программа проводится на трех языках (казахский, русский и английский языки) и включает в себя: программа Деда Мороза и Снегурочки, не менее 8 персонажей из знаменитых героев детских художественных  фильмов и мультипликационных фильмов. Проведение мероприятия в виде интерактивного спектакля,  общение артистов с детьми, вовлечение в игры и беседы (не менее 6-7 видов: развлекательная  игра/ танцевальный батл/модное дефиле), подарки для детей (по согласованию с заказчиком) за участие в мероприятиях. Полная характеристика закупаемых услуг согласно технической спецификации.</t>
  </si>
  <si>
    <t>Дополнено (24.11.14)</t>
  </si>
  <si>
    <t>20 декабря 2014 года</t>
  </si>
  <si>
    <t>Очищаемый выпарной цилиндр для пароувлажнителя VAPAC LE 110×2</t>
  </si>
  <si>
    <t>CC4N-6WB (очищаемый) для VAPAC LE110, паропроизводительность 110  кг/час, с диаметром паропровода 55 мм, мощность 82,7 кВт, сила тока 66А, напряжение 380В, количество электродов в цилиндре 6 штук. Габариты пароувлажнителя: высота - 810 мм, ширина - 990 мм, длина - 421 мм. Давление в воздуходе: +2000/-600 Па.</t>
  </si>
  <si>
    <t>Колпачки электродов с контактными насадками для пароувлажнителей</t>
  </si>
  <si>
    <t>М 570003, электрический разъем электроада, черный, для кабеля питания электродов очищаемого выпарного цилиндра пароувлажнителя VAPAC LE110</t>
  </si>
  <si>
    <t xml:space="preserve"> Разработка дизайна, монтаж, производство баннера с рекламной фермовой конструкцией формата 5,24х3,00 м. Дизайн по согласованию с Заказчиком</t>
  </si>
  <si>
    <t>30 ноября 2014 года</t>
  </si>
  <si>
    <t>г. Астана, пр. Кабанбай батыра</t>
  </si>
  <si>
    <t>Дополнен (27.11.2014)</t>
  </si>
  <si>
    <t xml:space="preserve">Услуга по оформлению презентации нового здания (внутреннее) </t>
  </si>
  <si>
    <t xml:space="preserve">Услуга по оформлению презентации нового здания (внешнее) </t>
  </si>
  <si>
    <t xml:space="preserve"> Разработка дизайна, монтаж, производство баннера с рекламной фермовой конструкцией формата 10,00х4,00 м. Дизайн по согласованию с Заказчиком</t>
  </si>
  <si>
    <t>Тепловая завеса вертикальная, мощностью 9/18 кВт</t>
  </si>
  <si>
    <t>Технические характеристики: масса - не более 75 кг; высота -  не более 2200 мм; диаметр - не более 500 мм;
максимальный ток потребления - не более 31 А;
2 режима управления мощностей:  1 - 9 кВт, 2 - 18 кВт;
расход воздуха не менее: 1 режим 2000 м³/ч, 2 режим 2500 м³/ч;
максимальная скорость воздуха на выходе из сопла не менее 7,0 м/с;
рабочее напряжение 380 В;
размер пульта управления не более 150*150 мм.</t>
  </si>
  <si>
    <t xml:space="preserve">Технические характеристики: масса - не более 75 кг;
высота -  не более 2200 мм;
диаметр - не более 500 мм;
максимальный ток потребления - не более 25 А;
2 режима управления мощностей:  1 - 6 кВт, 2 - 12 кВт;
расход воздуха не менее: 1 режим 2000 м³/ч, 2 режим 2500 м³/ч;
максимальная скорость воздуха на выходе из сопла не менее 7,0 м/с;
рабочее напряжение 380 В;
размер пульта управления не более 150*150 мм.
</t>
  </si>
  <si>
    <t xml:space="preserve"> Гр.8,9 (27.11.2014) </t>
  </si>
  <si>
    <t>Аудит годовой финансовой отчетности за 2014-2016 годы</t>
  </si>
  <si>
    <t>тендер</t>
  </si>
  <si>
    <t>15 марта 2015 года</t>
  </si>
  <si>
    <t>Напольное покрытие (ламинат). Техническая характеристика: класс - 32, толщина доски 8 мм, длина 1285 мм, ширина 192 мм. Износостойкий, устойчивый к температурному и механическому воздействию, влагостойкий. Замковая система-бесклеевая (сборно-разборная). Устойчивый к истиранию и образованию царапин. Высокая звукоизоляция. Цвет и фактура по согласования с Заказчиком. Устойчивый к воздействию чистящими средствами.</t>
  </si>
  <si>
    <t>В течении 10 рабочих дней со дня подачи Заказчиком заявки.</t>
  </si>
  <si>
    <t xml:space="preserve">Напольное покрытие (ламинат) </t>
  </si>
  <si>
    <t xml:space="preserve">Новогодние подарки </t>
  </si>
  <si>
    <t>Новогодние подарки для детей работников ТОО "USM-Астана". Конфеты в мягких игрушках. Полная характеристика согласно технической спецификации.</t>
  </si>
  <si>
    <t>пакет</t>
  </si>
  <si>
    <t>Направляющий указатель</t>
  </si>
  <si>
    <t>Направляющий указатель имеет профиль алюминиевый шириной – не менее 500 мм. Пластмассовая торцевая пробка серого или черного цвета. На информационные рубрики указатель делится с помощью разделительных полос. Разделительные полосы изготовлены из специального пластика и включены в систему. Размещение полос удобное и простое в любом месте указателя. Проект согласовывается с Заказчиком.</t>
  </si>
  <si>
    <t>В течении 20 (двадцати) календарных дней со дня подписания договора</t>
  </si>
  <si>
    <t>Дополнен (02.12.2014)</t>
  </si>
  <si>
    <t>Наружный двухсторонний указатель</t>
  </si>
  <si>
    <t>Наружный двухсторонний указатель представляет собой световой указатель и имеет размеры: высота – не менее 2000 мм, ширина – не менее 1200 мм.  Торцевая пробка серого или черного цвета. В качестве основы используются два листа оргтстекла. Между ними помещается текст, распечатанный на бумаге.  Монтаж стойки включен в стоимость.</t>
  </si>
  <si>
    <t>Ховея</t>
  </si>
  <si>
    <t>Пальма декоративно-лиственная, одноствольная с перистыми яркозелеными листьями, диаметр горшка – не менее 24 см, высота растения – не менее 140 см</t>
  </si>
  <si>
    <t>Хлорофитум</t>
  </si>
  <si>
    <t>Драцена Маргината</t>
  </si>
  <si>
    <t>Фикус Бенджамина</t>
  </si>
  <si>
    <t>Растение с тонким ветвящимся стеблем, покрытым светло-коричневой корой, листья зеленые черешковые, диаметр горшка – не менее  21 см, высота растения – не менее 110 см</t>
  </si>
  <si>
    <t>Фикус Али</t>
  </si>
  <si>
    <t>Монстера</t>
  </si>
  <si>
    <t>Лианообразное растение тропического происхождения с блестящими округлыми листьями с прорезью, диаметр горшка – не менее  24 см, высота растения - не менее 160 см.</t>
  </si>
  <si>
    <t>Шлюмбергер миксед колор</t>
  </si>
  <si>
    <t>Замиокулькас</t>
  </si>
  <si>
    <t>Спатифиллум</t>
  </si>
  <si>
    <t>Декоративно-лиственное неприхотливое растение с блестящими мясистыми темно-зелеными листьями диаметр - не менее 16 см, высота растения - не менее 70 см.</t>
  </si>
  <si>
    <t>Бесстебельное с ланцетными листьями, цветущее белым цветом, диаметр горшка - не менее 16 см, высота растения - не менее 60 см</t>
  </si>
  <si>
    <t>Тропическое растение, с удлинёнными узкими листьями, создающими пышность, диаметр горшка- 24 см, высота растения -150 см.</t>
  </si>
  <si>
    <t>Эпифитное красивоцветущее растения  семейства кактусовых, диаметр горшка - не менее 13 см; высота растения - не менее 27 см</t>
  </si>
  <si>
    <t>Хедера</t>
  </si>
  <si>
    <t xml:space="preserve">Вечнозеленая лазящая лиана с ажурной зеленой листвой диаметр горшка - не менее 16 см </t>
  </si>
  <si>
    <t>упаковка</t>
  </si>
  <si>
    <t>Тропическое травянистое растение с пониклыми стеблями и красивыми узколанцетными листьями, диаметр горшка.-не менее 13 см, высота растения -не менее 30 см</t>
  </si>
  <si>
    <t xml:space="preserve">Комнатное декоративно – лиственное  растение родом из тропических и субтропических районов, диаметр горшка – не менее 17 см, высота растения – не менее 80 см </t>
  </si>
  <si>
    <t>Грунт универсальный</t>
  </si>
  <si>
    <t>Смесь из листовой земли: торфа: перегноя в соотношении 2:1:1, рН реакция почвы = 5,5-7 (слабокислая или нейтральная), с содержанием азота, фосфора, калия и гуминовой кислоты.Упаковка 50 литров.</t>
  </si>
  <si>
    <t>Дренаж керамзитовый</t>
  </si>
  <si>
    <t>Дренаж керамзитовый для цветов - активный субстрат для гидропоники, добавка к цветочному грунту, препятствуют закислению грунта, помогает растениям переносить периоды засухи. Упаковка 2 литра.</t>
  </si>
  <si>
    <t xml:space="preserve">Кашпо декоративное </t>
  </si>
  <si>
    <t xml:space="preserve">Кашпо декоративное (цветочный горшок), форма лилия материал пластик с отдельным посадочным контейнером, диаметр не менее 250 мм, высота не менее 550 мм. Цвет по согласованию с Заказчиком.  </t>
  </si>
  <si>
    <t xml:space="preserve">Кашпо декоративное (цветочный горшок), форма лилия материал пластик с отдельным посадочным контейнером, диаметр не менее 190 мм, высота не менее 364 мм. Цвет по согласованию с Заказчиком. </t>
  </si>
  <si>
    <t>Кашпо декоративное</t>
  </si>
  <si>
    <t xml:space="preserve">Кашпо декоративное (цветочный горшок), форма финезия, материал пластик с отдельным посадочным контейнером, вид конусовидный квадрат, диаметр не менее 400 мм, высота  не менее 753 мм.  Цвет по согласованию с Заказчиком.   </t>
  </si>
  <si>
    <t xml:space="preserve">Кашпо декоративное (цветочный горшок),  форма финезия, материал пластик с отдельным посадочным контейнером, конусовидный квадрат, диаметр не менее 250 мм, высота не менее 465 мм. Цвет по согласованию с Заказчиком. </t>
  </si>
  <si>
    <t xml:space="preserve">Кашпо декоративное (цветочный горшок), форма магнолия, материал пластик с отдельным посадочным контейнером диаметр не менее 250 мм, высота не менее 220 мм.  Цвет по согласованию с Заказчиком. </t>
  </si>
  <si>
    <t>Таблетированная соль поваренная, не йодированная (в составе NaCL не менее 99,6 %), медленно растворимая для регенерации ионообменных смол, в пропиленовых мешках по 25 кг, СТ 30975963-007-2009</t>
  </si>
  <si>
    <t>Дополнено  (Приказ №176 от 25.07.14)   Гр.2,6,8,9 (Приказ №192, от 07.08.14) Гр.6,8,9 (Приказ №206 от 19.08.14) Гр.4 (02.12.2014)</t>
  </si>
  <si>
    <t xml:space="preserve">Дополнено  (Приказ от  11.06.2014 года  № 115) Исключено (02.12.2014) </t>
  </si>
  <si>
    <t>Анкер металлический АО "РНЦНМП"</t>
  </si>
  <si>
    <t>Техническое обслуживание дизель-генераторных установок АО "Республиканский научный центр неотложной медицинской помощи"</t>
  </si>
  <si>
    <t>Проведение аудита отдельной и консолидированной финансовой отчетности частного учреждения «University Service Managеment» за 2014-2016 годы</t>
  </si>
  <si>
    <t>22 декабря 2014 года</t>
  </si>
  <si>
    <t>Дополнен (27.11.2014) Гр.6,7,8,9,10 (02.12.2014)</t>
  </si>
  <si>
    <t>Демонтаж и монтаж теплообменника АО "НЦН"</t>
  </si>
  <si>
    <t>г.Астана, пр. Туран, 34</t>
  </si>
  <si>
    <t>в течении 20 (двадцати)  рабочих дней со дня подписания договора</t>
  </si>
  <si>
    <t xml:space="preserve">Плиты подвесного потолка </t>
  </si>
  <si>
    <t>Плиты подвесного потолка "Armstrong" серия Bajkal.Состав-минераловолокно, размеры плиты 600х600х12мм,альфа w (H)-055, звукопоглощение NRC-0,55,ослабление звука Dncw (дБ)-34, светоотражение(%)-80.</t>
  </si>
  <si>
    <t>Плиты подвесного потолка "Armstrong" серия Reteil. Состав-минераловолокно, размеры плиты 600х1200х12мм,альфа w (H)-055, звукопоглощение NRC-0,55,ослабление звука Dncw (дБ)-34, светоотражение(%)-80.</t>
  </si>
  <si>
    <t>Перевозка пассажиров комфортабельными автобусами в количестве - 3 единиц, количество посадочных мест - 44,  количество часов – 509.</t>
  </si>
  <si>
    <t xml:space="preserve">Дополнено  (Приказ от  20.06.2014 года  № 125) Гр.4, 8,9 (13.10.14) Гр. 4,8,9 (02.12.2014) </t>
  </si>
  <si>
    <t>Ударопрочный стальной корпус из нержавеющей стали, в цвете хром; наличие настенного крепления и инфракрасного датчика; режим работы - горячий; напряжение питания - 220 Вт. Бесконтактное управление прибором (автоматическое включение и выключение). Вес - 4-7 кг, мощность - не менее 2100 Вт. Гарантия на изделие: не менее 12 месяцев.</t>
  </si>
  <si>
    <t>В течение 10 (десяти) рабочих дней с даты получения письменной заявки Заказчика</t>
  </si>
  <si>
    <t>Дополнен (04.12.2014)</t>
  </si>
  <si>
    <t>Дополнен (19.11.14) Гр.10 (04.12.2014)</t>
  </si>
  <si>
    <t>В течении 10 рабочих дней со дня подачи Заказчиком Заявки</t>
  </si>
  <si>
    <t>Дополнен (02.12.2014) Гр.3 (04.12.2014)</t>
  </si>
  <si>
    <t>Батарейки щелочные 9V, прямоугольной формы.</t>
  </si>
  <si>
    <t>Батарейки цилиндровые, типа АА</t>
  </si>
  <si>
    <t>Дополнено  (Приказ от  11.06.2014 года  № 115) Гр.7,8,9 (16.12.2014)</t>
  </si>
  <si>
    <t xml:space="preserve">Дополнено  (Приказ от  11.06.2014 года  № 115) Гр.6,7,8,9 (16.12.2014) </t>
  </si>
  <si>
    <t>Дополнено  (Приказ от  11.06.2014 года  № 115) Гр. 6,7,8,9 (16.12.2014)</t>
  </si>
  <si>
    <t xml:space="preserve">Дополнено  (Приказ от  11.06.2014 года  № 115) Гр. 6,7,8,9 (16.12.2014) </t>
  </si>
  <si>
    <t xml:space="preserve">Дополнено  (Приказ от  11.06.2014 года  № 115) Гр.5,6,7,8,9 (16.12.2014) </t>
  </si>
  <si>
    <t xml:space="preserve">Дополнено  (Приказ от  11.06.2014 года  № 115) Гр.5,7,8,9 (16.12.2014) </t>
  </si>
  <si>
    <t>Дополнен (19.11.14) Гр.5 (16.12.2014)</t>
  </si>
  <si>
    <t>Дополнено Исключено (16.12.2014)</t>
  </si>
  <si>
    <t xml:space="preserve">Дополнен (19.11.14) Гр.4 (16.12.2014) </t>
  </si>
  <si>
    <t>Дополнено  (Приказ №172, от 23.07.14) Гр. 4 (Приказ от  15.08.2014 года  № 201) Исключено (16.12.2014)</t>
  </si>
  <si>
    <t>гр.6,8,9              гр.7,8,9 (Приказ №90, от 20.05.14) Гр. 6,7,8,9 (16.12.2014)</t>
  </si>
  <si>
    <t>Почтовый ящик КП-4</t>
  </si>
  <si>
    <t>Почтовый ящик КП-4.  Размеры: 500*385*195 мм. Материал: сталь. Окраска полимерная; исполнение - вертикальное с вариантами 4 секций. В комплекте с замками, фиксаторами дверей  для предотвращения несанкционированного вскрытия ячейки. Полная техническая характеристика согласно технической спецификации.</t>
  </si>
  <si>
    <t>Дополнен (16.12.2014)</t>
  </si>
  <si>
    <t>Почтовый ящик КП-5</t>
  </si>
  <si>
    <t>Почтовый ящик КП-5. Размеры: 590*385*195 мм. Материал: сталь. Окраска полимерная; исполнение - вертикальное с вариантами 5 секций. В комплекте с замками, фиксаторами дверей  для предотвращения несанкционированного вскрытия ячейки.  Полная техническая характеристика согласно технической спецификации.</t>
  </si>
  <si>
    <t>Почтовый ящик КП-8</t>
  </si>
  <si>
    <t>Почтовый ящик КП-8. Размеры: 870*385*195 мм. Материал: сталь. Окраска полимерная; исполнение - вертикальное с вариантами 8 секций. В комплекте с замками, фиксаторами дверей  для предотвращения несанкционированного вскрытия ячейки.  Полная техническая характеристика согласно технической спецификации.</t>
  </si>
  <si>
    <t>Дополнено  (Приказ от  11.06.2014 года  № 115) Гр. 6,8,9 (03.11.14) Исключено (16.12.2014)</t>
  </si>
  <si>
    <t>Фильтрующий материал АО "НЦН"</t>
  </si>
  <si>
    <t>Фильтрующий материал АО "РНЦНМП"</t>
  </si>
  <si>
    <t>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t>
  </si>
  <si>
    <t>1. Демонтаж установленного (старого) теплообменника; 2. Сборка и монтаж нового теплообменника. 3.Подключение к существующим линиям теплоснабжения, при необходимости проведение сварочных работ; 4. Проведение гидравлических испытаний до 10 бар в течении 10 минут с положительным результатом.</t>
  </si>
  <si>
    <t xml:space="preserve">Дополнено  (02.12.2014) Гр.4 (16.12.2014) </t>
  </si>
  <si>
    <t>Профессиональная выездная репортажная фотосъёмка профессиональным фотоаппаратом (38 часа). Согласно технической спецификации.</t>
  </si>
  <si>
    <t>Дополнено Гр.4,8,9 (16.12.2014)</t>
  </si>
  <si>
    <t>Дополнено (Приказ №90, от 20.05.14)                    Гр.4   (Приказ №138, от 02.07.14) Гр.6,7,8,9 (16.12.2014)</t>
  </si>
  <si>
    <t>Дополнено (приказ № 67 от 22.04.14) Гр. 6,7,8,9 (16.12.2014)</t>
  </si>
  <si>
    <t>Гр.4,6,8,9 (Приказ №81, от 05.05.14) Гр. 6,7,8,9 (16.12.2014)</t>
  </si>
  <si>
    <t>Гр.4 (Приказ № 81 от 05.05.14) Гр.6,8,9 (16.12.2014)</t>
  </si>
  <si>
    <t>Блокнот на спирали А4</t>
  </si>
  <si>
    <t>В течении 10 (десяти) календарных дней с даты получения письменной заявки от Заказчика</t>
  </si>
  <si>
    <t xml:space="preserve">Корзина мусорная </t>
  </si>
  <si>
    <t>Корзина для мусора, объем 9литров; материал:пластик; изготовлена из пропилена</t>
  </si>
  <si>
    <t>Блокнот на спирали А4, 50листов, формат: А4; количество листов: 50; тип крепления: спираль; вид линовки: клетка; материал обложки: мелованный картон</t>
  </si>
  <si>
    <t>Дополнено               Гр. 6,7,8,9 (Приказ №154, от 15.07.14) Гр.6,8,9 (16.12.2014)</t>
  </si>
  <si>
    <t>Дополнено               Гр. 6,7,8,9 (Приказ №154, от 15.07.14) Гр. 6,8,9 (10.11.14) Гр. 6,8,9 (16.12.2014)</t>
  </si>
  <si>
    <t>Услуги синхронного перевода для организации обучения по программе Executive MBA в Университете Фукуа</t>
  </si>
  <si>
    <t xml:space="preserve"> 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</si>
  <si>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10 января 2015 года по 24 января 2015 года</t>
  </si>
  <si>
    <t>Без применения норм Правил (пп. 24 п 3.1.)</t>
  </si>
  <si>
    <t>Без применения норм Правил (пп. 6 п 3.1.)</t>
  </si>
  <si>
    <t>Дополнено  (Приказ №251 от 23.09.14) Гр.3  (13.10.14) Гр.6,7,8,9  (17.11.14) Гр.6 (16.12.2014)</t>
  </si>
  <si>
    <t xml:space="preserve">Фреон 134а </t>
  </si>
  <si>
    <t>Дополнено  (Приказ от  11.06.2014 года  № 115)  Гр.2,6,7,8,9 (Приказ №207 от 19.08.14) Гр.4 (24.11.2014) Гр.2 (16.12.2014)</t>
  </si>
  <si>
    <t xml:space="preserve">Фреон 22 </t>
  </si>
  <si>
    <t>Дополнено  (Приказ от  11.06.2014 года  № 115)  Гр.6,7,8,9 (Приказ №207 от 19.08.14) Гр.4 (24.11.2014) Гр.2 (16.12.2014)</t>
  </si>
  <si>
    <t>Фреон R-407С</t>
  </si>
  <si>
    <t>Дополнено  (Приказ от  11.06.2014 года  № 115) Гр.6,8,9 (03.11.14) Гр.4 (24.11.2014) Гр.2 (16.12.2014)</t>
  </si>
  <si>
    <t xml:space="preserve">Фреон R-410А  </t>
  </si>
  <si>
    <t xml:space="preserve">Фреон R-404 </t>
  </si>
  <si>
    <t>Дополнено  (Приказ №181 от 31.07.14) Исключено (16.12.2014)</t>
  </si>
  <si>
    <t xml:space="preserve">Дополнено  (Приказ №197 от 12.08.14) Гр.4 (Приказ №218 от 27.08.14) Исключено (16.12.2014) </t>
  </si>
  <si>
    <t>Тепловая завеса вертикальная, мощностью 6/12 кВт</t>
  </si>
  <si>
    <t>Дополнено  (10.11.14) Исключено (22.12.2014)</t>
  </si>
  <si>
    <t>Гр. 2 Гр.8,9  (Приказ №172, от 23.07.14) Исключено (22.12.2014)</t>
  </si>
  <si>
    <t xml:space="preserve">Дополнено  (Приказ №111, от 05.06.14)                 Гр.4  (Приказ от  18.06.2014 года  № 122) Гр.6,7,8,9 (22.12.2014)      </t>
  </si>
  <si>
    <t>Дополнено             Гр.4 (Приказ №172, от 23.07.14)              Гр.4 (Приказ №122, от 07.08.14) Гр.6,8,9 (22.12.2014)</t>
  </si>
  <si>
    <t>Дополнен (17.11.14) Гр.6,8,9 (22.12.2014)</t>
  </si>
  <si>
    <t>Дополнено  (Приказ №85, от 15.05.14)           Гр.4,6,8,9  (Приказ №111, от 05.06.14)                  Гр.6,7,8,9 (Приказ №176, от 25.07.14) Гр.6,8,9 (22.12.2014)</t>
  </si>
  <si>
    <t>Автопаркинг для 2 единиц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</si>
  <si>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Модернизация освещения мест общего пользования, блок № 20</t>
  </si>
  <si>
    <t>Выполнение работ по замене светильников с люминесцентными лампами на светодиодные светильники. 1. Коридоры, лифтовый холл - светодиодные светильники 25 Вт: - 121 штук без блока аварийного питания; - 45 штук с блоком аварийного питания. 2. Технический этаж - светодиодные светильники 15 Вт с датчиком движения: - 17 без блока аварийного питания;  - 6 блоком аварийного питания. 3. Лестничные марши - светодиодные светильники 15 Вт с датчиком движения: - 88 без блока аварийного питания;  - 34 аварийных. 4. Цокольный этаж - светодиодные светильники 15 Вт с датчиком движения: - 8 штук без блока аварийного питания; - 5 штук блоком аварийного питания. 5. Балконы - светодиодные светильники 15 Вт с датчиком движения: - 9 штук без блока аварийного питания.</t>
  </si>
  <si>
    <t>до 31 декабря 2014 года</t>
  </si>
  <si>
    <t>г.Астана, пр. Кабанбай батыра, д.53</t>
  </si>
  <si>
    <t>В течение 45 рабочих дней с даты подписания договора</t>
  </si>
  <si>
    <t xml:space="preserve">Дополнено  (27.11.14) Гр.10 (22.12.2014) </t>
  </si>
  <si>
    <t>Автомойка микроавтобусов марки Volkswagen Caravella в количестве 3 единиц, общее количество моек – 156 (Z 235 RN - 46 моек, Z 203 RN - 59 моек, Z 778 RN - 51 мойка). В мойку 1 микроавтобуса входит мойка кузова и салона</t>
  </si>
  <si>
    <t>гр. 4. 7. 8. 10 Дополнено Гр.4,8,9 (24.11.2014) Гр.4,8,9 (22.12.2014)</t>
  </si>
  <si>
    <t>Автомойка грузового автомобиля марки Volkswagen Transporter в количестве 1 единицы, общее количество моек – 24. В мойку 1 грузового автомобиля входит мойка кузова и салона</t>
  </si>
  <si>
    <t>гр. 10 Дополнено Гр.4.8.9 (22.12.2014)</t>
  </si>
  <si>
    <t>Автомойка внедорожных автомобилей: Volkswagen Touareg 2 единицы – 150 моек (Z 778 CV - 94 моек, Z 799 CV - 56 моек), Ssang Yong 1 единица – 58 мойек, Volkswagen Tiguan 2 единицы – 109 моек (Z 243 RN - 54 мойки, Z 163 RN - 55 моек). Общее количество моек – 317. В мойку 1 внедорожного автомобиля входит мойка кузова и салона.</t>
  </si>
  <si>
    <t>гр. 10  Гр.4,8,9 (Приказ №181 от 31.07.14) Дополнено Гр.4,8,9 (24.11.2014) Гр.4,8,9 (22.12.2014)</t>
  </si>
  <si>
    <t>Автомойка легковых автомобилей: Volkswagen Passat 7 единиц – 290 моек (Z 214 RN - 32 мойки, Z 760 CV - 24 мойки, Z 842 CV - 52 мойки, 074 АВ01 - 27 мойки, Z 773 CV - 56 моек, Z 810 CV - 57 моек, Z 776 CV - 42 мойки);    Volkswagen Jetta 4 единицы – 187 моек (Z 249 RN - 12 моек, Z 166 RN - 59 моек, Z 258 RN - 58 моек, Z 229 RN - 58 моек), Lexus 1 единица – 82 мойки. Общее количество моек – 559. В мойку 1 легкового автомобиля входит мойка кузова и салона</t>
  </si>
  <si>
    <t>Автомойка микроавтобусов марки Volkswagen Caravella в количестве 1 единицы, общее количество моек – 54. В мойку микроавтобуса входит мойка кузова и салона</t>
  </si>
  <si>
    <t>Дополнено Гр.4,8,9 (22.12.2014)</t>
  </si>
  <si>
    <t>Дополнено               Гр. 6,7,8,9 (Приказ №154, от 15.07.14) Гр. 6,8,9 (16.12.2014) Гр.6,8,9 (25.12.2014)</t>
  </si>
  <si>
    <t xml:space="preserve">Дополнено  (Приказ №206 от 19.08.14) Гр. 6,7,8,9 (10.11.14) Гр.6,8,9 (22.12.2014) Гр.6,8,9 (25.12.2014) </t>
  </si>
  <si>
    <t>Снегоуборочная машина</t>
  </si>
  <si>
    <t>Снегоуборочная машина с двухступенчатым выбросом снега, самоходная колесная с бензиновым двигателем мощностью не менее 8,1 кВТ, объемом двигателя не менее 420 куб.см, шириной захвата не менее 70 см, с углом поворота желоба не менее 190 град., с ручным/электрическим типом запуска</t>
  </si>
  <si>
    <t>В течении 3-х дней после подачи заявки Заказчиком</t>
  </si>
  <si>
    <t xml:space="preserve">Дополнено  (25.12.2014)  </t>
  </si>
  <si>
    <t>Дополнено  (22.12.2014) Исключено (25.12.2014)</t>
  </si>
  <si>
    <t xml:space="preserve">Без применения норм Правил (пп.6) п.3.1) </t>
  </si>
  <si>
    <t>Дополнено  (Приказ №206 от 19.08.14) Гр.2,3,10 (02.12.2014) Гр.3 (25.12.2014)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</si>
</sst>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1" formatCode="_-* #,##0_р_._-;\-* #,##0_р_._-;_-* &quot;-&quot;_р_._-;_-@_-"/>
    <numFmt numFmtId="43" formatCode="_-* #,##0.00_р_._-;\-* #,##0.00_р_._-;_-* &quot;-&quot;??_р_._-;_-@_-"/>
    <numFmt numFmtId="164" formatCode="_-* #,##0.00_-;\-* #,##0.00_-;_-* &quot;-&quot;??_-;_-@_-"/>
    <numFmt numFmtId="165" formatCode="_(&quot;$&quot;* #,##0_);_(&quot;$&quot;* \(#,##0\);_(&quot;$&quot;* &quot;-&quot;_);_(@_)"/>
    <numFmt numFmtId="166" formatCode="_(* #,##0_);_(* \(#,##0\);_(* &quot;-&quot;_);_(@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_р_."/>
    <numFmt numFmtId="203" formatCode="#,##0.00_ ;\-#,##0.00\ "/>
    <numFmt numFmtId="204" formatCode="#,##0.00&quot;р.&quot;"/>
    <numFmt numFmtId="205" formatCode="_-* #,##0.0_р_._-;\-* #,##0.0_р_._-;_-* &quot;-&quot;??_р_._-;_-@_-"/>
    <numFmt numFmtId="206" formatCode="#,##0.0"/>
    <numFmt numFmtId="207" formatCode="d/m;@"/>
    <numFmt numFmtId="208" formatCode="#,##0_ ;\-#,##0\ "/>
    <numFmt numFmtId="209" formatCode="0.000"/>
  </numFmts>
  <fonts count="43"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name val="Arial"/>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2"/>
      <name val="Times New Roman"/>
      <family val="1"/>
      <charset val="204"/>
    </font>
    <font>
      <sz val="10"/>
      <name val="Calibri"/>
      <family val="2"/>
      <charset val="204"/>
      <scheme val="minor"/>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201">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8" fontId="9" fillId="0" borderId="2">
      <protection locked="0"/>
    </xf>
    <xf numFmtId="168" fontId="9" fillId="0" borderId="2">
      <protection locked="0"/>
    </xf>
    <xf numFmtId="4" fontId="9" fillId="0" borderId="0">
      <protection locked="0"/>
    </xf>
    <xf numFmtId="4" fontId="9" fillId="0" borderId="0">
      <protection locked="0"/>
    </xf>
    <xf numFmtId="169" fontId="9" fillId="0" borderId="0">
      <protection locked="0"/>
    </xf>
    <xf numFmtId="169" fontId="9" fillId="0" borderId="0">
      <protection locked="0"/>
    </xf>
    <xf numFmtId="4" fontId="9" fillId="0" borderId="0">
      <protection locked="0"/>
    </xf>
    <xf numFmtId="4" fontId="9" fillId="0" borderId="0">
      <protection locked="0"/>
    </xf>
    <xf numFmtId="169" fontId="9" fillId="0" borderId="0">
      <protection locked="0"/>
    </xf>
    <xf numFmtId="169" fontId="9" fillId="0" borderId="0">
      <protection locked="0"/>
    </xf>
    <xf numFmtId="4" fontId="9" fillId="0" borderId="0">
      <protection locked="0"/>
    </xf>
    <xf numFmtId="169" fontId="9" fillId="0" borderId="0">
      <protection locked="0"/>
    </xf>
    <xf numFmtId="170" fontId="9" fillId="0" borderId="0">
      <protection locked="0"/>
    </xf>
    <xf numFmtId="170" fontId="9" fillId="0" borderId="0">
      <protection locked="0"/>
    </xf>
    <xf numFmtId="168" fontId="9" fillId="0" borderId="2">
      <protection locked="0"/>
    </xf>
    <xf numFmtId="168" fontId="9" fillId="0" borderId="2">
      <protection locked="0"/>
    </xf>
    <xf numFmtId="168" fontId="10" fillId="0" borderId="0">
      <protection locked="0"/>
    </xf>
    <xf numFmtId="168" fontId="10" fillId="0" borderId="0">
      <protection locked="0"/>
    </xf>
    <xf numFmtId="168" fontId="9" fillId="0" borderId="2">
      <protection locked="0"/>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1" fontId="11" fillId="0" borderId="0" applyFill="0" applyBorder="0">
      <alignment horizontal="center"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2"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0" fontId="13" fillId="0" borderId="0" applyNumberFormat="0" applyFill="0" applyBorder="0" applyAlignment="0" applyProtection="0"/>
    <xf numFmtId="194"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95" fontId="19" fillId="0" borderId="0" applyFill="0" applyBorder="0">
      <alignment vertical="top"/>
      <protection locked="0"/>
    </xf>
    <xf numFmtId="196"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2" fontId="20" fillId="0" borderId="0" applyFill="0" applyBorder="0">
      <alignment vertical="top"/>
      <protection locked="0"/>
    </xf>
    <xf numFmtId="182"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7"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8" fontId="10" fillId="0" borderId="0">
      <protection locked="0"/>
    </xf>
    <xf numFmtId="168"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8" fontId="9" fillId="0" borderId="0">
      <protection locked="0"/>
    </xf>
    <xf numFmtId="198" fontId="9" fillId="0" borderId="0">
      <protection locked="0"/>
    </xf>
    <xf numFmtId="0" fontId="26" fillId="0" borderId="0"/>
    <xf numFmtId="0" fontId="6" fillId="0" borderId="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6" fontId="28" fillId="0" borderId="0" applyFont="0" applyFill="0" applyBorder="0" applyAlignment="0" applyProtection="0"/>
    <xf numFmtId="166"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3" fillId="0" borderId="0"/>
    <xf numFmtId="0" fontId="2" fillId="0" borderId="0"/>
    <xf numFmtId="199"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7" fillId="0" borderId="0"/>
    <xf numFmtId="0" fontId="6"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34" fillId="0" borderId="0"/>
    <xf numFmtId="0" fontId="6" fillId="0" borderId="0"/>
    <xf numFmtId="0" fontId="6" fillId="0" borderId="0"/>
    <xf numFmtId="0" fontId="2" fillId="0" borderId="0"/>
    <xf numFmtId="0" fontId="1" fillId="0" borderId="0"/>
  </cellStyleXfs>
  <cellXfs count="207">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7" fontId="29" fillId="2" borderId="1" xfId="2" applyNumberFormat="1" applyFont="1" applyFill="1" applyBorder="1" applyAlignment="1">
      <alignment horizontal="center" vertical="center" wrapText="1"/>
    </xf>
    <xf numFmtId="0" fontId="31" fillId="2" borderId="0" xfId="0" applyFont="1" applyFill="1"/>
    <xf numFmtId="200"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43"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43" fontId="8" fillId="2" borderId="1" xfId="0" applyNumberFormat="1" applyFont="1" applyFill="1" applyBorder="1" applyAlignment="1">
      <alignment horizontal="center" vertical="center" wrapText="1"/>
    </xf>
    <xf numFmtId="43" fontId="29" fillId="2" borderId="6" xfId="189"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43" fontId="8" fillId="2" borderId="3" xfId="189" applyFont="1" applyFill="1" applyBorder="1" applyAlignment="1">
      <alignment horizontal="center" vertical="center" wrapText="1"/>
    </xf>
    <xf numFmtId="203" fontId="8" fillId="2" borderId="5" xfId="189"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0"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43" fontId="8" fillId="2" borderId="7" xfId="189" applyFont="1" applyFill="1" applyBorder="1" applyAlignment="1">
      <alignment horizontal="center" vertical="center" wrapText="1"/>
    </xf>
    <xf numFmtId="203" fontId="8" fillId="2" borderId="9" xfId="189" applyNumberFormat="1" applyFont="1" applyFill="1" applyBorder="1" applyAlignment="1">
      <alignment horizontal="center" vertical="center" wrapText="1"/>
    </xf>
    <xf numFmtId="203" fontId="8" fillId="2" borderId="1" xfId="189"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43" fontId="8" fillId="2" borderId="1" xfId="189" applyFont="1" applyFill="1" applyBorder="1" applyAlignment="1">
      <alignment horizontal="center" vertical="center" wrapText="1"/>
    </xf>
    <xf numFmtId="43" fontId="29" fillId="2" borderId="1" xfId="189" applyNumberFormat="1" applyFont="1" applyFill="1" applyBorder="1" applyAlignment="1">
      <alignment horizontal="center" vertical="center" wrapText="1"/>
    </xf>
    <xf numFmtId="200" fontId="29" fillId="2" borderId="0" xfId="189" applyNumberFormat="1" applyFont="1" applyFill="1" applyAlignment="1">
      <alignment horizontal="center" vertical="center" wrapText="1"/>
    </xf>
    <xf numFmtId="200"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0" fontId="8" fillId="2" borderId="9" xfId="189" applyNumberFormat="1" applyFont="1" applyFill="1" applyBorder="1" applyAlignment="1">
      <alignment horizontal="center" vertical="center" wrapText="1"/>
    </xf>
    <xf numFmtId="205"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164" fontId="8" fillId="2" borderId="0" xfId="0" applyNumberFormat="1" applyFont="1" applyFill="1"/>
    <xf numFmtId="43"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1" fontId="8" fillId="2" borderId="7" xfId="0" applyNumberFormat="1" applyFont="1" applyFill="1" applyBorder="1" applyAlignment="1">
      <alignment horizontal="center" vertical="center" wrapText="1"/>
    </xf>
    <xf numFmtId="200" fontId="29" fillId="2" borderId="1" xfId="189" applyNumberFormat="1" applyFont="1" applyFill="1" applyBorder="1" applyAlignment="1">
      <alignment horizontal="center" vertical="center" wrapText="1"/>
    </xf>
    <xf numFmtId="0" fontId="8" fillId="2" borderId="0" xfId="0" applyFont="1" applyFill="1" applyBorder="1" applyAlignment="1">
      <alignment horizontal="left" vertical="center"/>
    </xf>
    <xf numFmtId="43"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164" fontId="31" fillId="2" borderId="0" xfId="0" applyNumberFormat="1" applyFont="1" applyFill="1"/>
    <xf numFmtId="206" fontId="8" fillId="2" borderId="1" xfId="0" applyNumberFormat="1" applyFont="1" applyFill="1" applyBorder="1" applyAlignment="1">
      <alignment horizontal="center" vertical="center"/>
    </xf>
    <xf numFmtId="43" fontId="8" fillId="2" borderId="1" xfId="189" applyFont="1" applyFill="1" applyBorder="1" applyAlignment="1">
      <alignment horizontal="center" vertical="center"/>
    </xf>
    <xf numFmtId="0" fontId="8" fillId="2" borderId="3" xfId="0" applyFont="1" applyFill="1" applyBorder="1" applyAlignment="1">
      <alignment horizontal="center" vertical="center" wrapText="1"/>
    </xf>
    <xf numFmtId="49" fontId="8" fillId="2" borderId="11" xfId="189" applyNumberFormat="1" applyFont="1" applyFill="1" applyBorder="1" applyAlignment="1">
      <alignment horizontal="center" vertical="center" wrapText="1"/>
    </xf>
    <xf numFmtId="204"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 fontId="8" fillId="2" borderId="0" xfId="0" applyNumberFormat="1" applyFont="1" applyFill="1" applyAlignment="1">
      <alignment horizontal="center" vertical="center" wrapText="1"/>
    </xf>
    <xf numFmtId="43"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01"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0"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7"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200"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49" fontId="8" fillId="2" borderId="6" xfId="193"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209" fontId="8" fillId="2" borderId="1"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0" fontId="8" fillId="2" borderId="7"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200" fontId="8" fillId="2" borderId="8" xfId="189" applyNumberFormat="1" applyFont="1" applyFill="1" applyBorder="1" applyAlignment="1">
      <alignment horizontal="center" vertical="center" wrapText="1"/>
    </xf>
    <xf numFmtId="43" fontId="8" fillId="2" borderId="11" xfId="189" applyFont="1" applyFill="1" applyBorder="1" applyAlignment="1">
      <alignment horizontal="center" vertical="center" wrapText="1"/>
    </xf>
    <xf numFmtId="207" fontId="8" fillId="2" borderId="6" xfId="189" applyNumberFormat="1" applyFont="1" applyFill="1" applyBorder="1" applyAlignment="1">
      <alignment horizontal="center" vertical="center" wrapText="1"/>
    </xf>
    <xf numFmtId="3" fontId="8" fillId="2" borderId="1" xfId="200" applyNumberFormat="1" applyFont="1" applyFill="1" applyBorder="1" applyAlignment="1">
      <alignment horizontal="center" vertical="center" wrapText="1"/>
    </xf>
    <xf numFmtId="3" fontId="8" fillId="2" borderId="6" xfId="200" applyNumberFormat="1" applyFont="1" applyFill="1" applyBorder="1" applyAlignment="1">
      <alignment horizontal="center" vertical="center" wrapText="1"/>
    </xf>
    <xf numFmtId="0" fontId="41" fillId="2" borderId="1"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0" borderId="1"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13" xfId="0" applyNumberFormat="1" applyFont="1" applyFill="1" applyBorder="1" applyAlignment="1">
      <alignment horizontal="center" vertical="center" wrapText="1"/>
    </xf>
    <xf numFmtId="4" fontId="8"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164" fontId="8" fillId="2" borderId="0" xfId="0" applyNumberFormat="1" applyFont="1" applyFill="1" applyBorder="1"/>
    <xf numFmtId="0" fontId="8" fillId="2" borderId="0" xfId="0" applyFont="1" applyFill="1" applyBorder="1"/>
    <xf numFmtId="200"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13"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200" applyFont="1" applyFill="1" applyBorder="1" applyAlignment="1">
      <alignment horizontal="center" vertical="top" wrapText="1"/>
    </xf>
    <xf numFmtId="0" fontId="8" fillId="2" borderId="6" xfId="0"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200" fontId="8" fillId="2" borderId="7"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0" fontId="29" fillId="2" borderId="3" xfId="189" applyNumberFormat="1" applyFont="1" applyFill="1" applyBorder="1" applyAlignment="1">
      <alignment horizontal="center" vertical="center" wrapText="1"/>
    </xf>
    <xf numFmtId="200" fontId="29" fillId="2" borderId="4" xfId="189" applyNumberFormat="1" applyFont="1" applyFill="1" applyBorder="1" applyAlignment="1">
      <alignment horizontal="center" vertical="center" wrapText="1"/>
    </xf>
    <xf numFmtId="200" fontId="29" fillId="2" borderId="5" xfId="189" applyNumberFormat="1" applyFont="1" applyFill="1" applyBorder="1" applyAlignment="1">
      <alignment horizontal="center" vertical="center" wrapText="1"/>
    </xf>
    <xf numFmtId="200" fontId="29" fillId="2" borderId="3" xfId="189" applyNumberFormat="1" applyFont="1" applyFill="1" applyBorder="1" applyAlignment="1">
      <alignment horizontal="left" vertical="center" wrapText="1"/>
    </xf>
    <xf numFmtId="200" fontId="29" fillId="2" borderId="4" xfId="189" applyNumberFormat="1" applyFont="1" applyFill="1" applyBorder="1" applyAlignment="1">
      <alignment horizontal="left" vertical="center" wrapText="1"/>
    </xf>
    <xf numFmtId="200" fontId="29" fillId="2" borderId="5" xfId="189" applyNumberFormat="1"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cellXfs>
  <cellStyles count="201">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O1580"/>
  <sheetViews>
    <sheetView tabSelected="1" topLeftCell="C1174" zoomScale="112" zoomScaleNormal="112" workbookViewId="0">
      <selection activeCell="D1176" sqref="D1176"/>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54" customWidth="1"/>
    <col min="11" max="11" width="14.7109375" style="54" customWidth="1"/>
    <col min="12" max="12" width="14.5703125" style="14" customWidth="1"/>
    <col min="13" max="13" width="9.140625" style="2"/>
    <col min="14" max="14" width="12.85546875" style="2" bestFit="1" customWidth="1"/>
    <col min="15" max="16384" width="9.140625" style="2"/>
  </cols>
  <sheetData>
    <row r="1" spans="1:12" x14ac:dyDescent="0.2">
      <c r="J1" s="3" t="s">
        <v>26</v>
      </c>
      <c r="K1" s="55"/>
    </row>
    <row r="2" spans="1:12" x14ac:dyDescent="0.2">
      <c r="J2" s="3" t="s">
        <v>33</v>
      </c>
      <c r="K2" s="55"/>
    </row>
    <row r="3" spans="1:12" x14ac:dyDescent="0.2">
      <c r="J3" s="3" t="s">
        <v>3</v>
      </c>
      <c r="K3" s="55"/>
    </row>
    <row r="4" spans="1:12" x14ac:dyDescent="0.2">
      <c r="J4" s="3" t="s">
        <v>18</v>
      </c>
      <c r="K4" s="55"/>
    </row>
    <row r="5" spans="1:12" x14ac:dyDescent="0.2">
      <c r="J5" s="3" t="s">
        <v>228</v>
      </c>
      <c r="K5" s="55"/>
    </row>
    <row r="6" spans="1:12" s="11" customFormat="1" x14ac:dyDescent="0.2">
      <c r="A6" s="14"/>
      <c r="B6" s="14"/>
      <c r="C6" s="14"/>
      <c r="D6" s="14"/>
      <c r="E6" s="14"/>
      <c r="F6" s="15"/>
      <c r="G6" s="15"/>
      <c r="H6" s="15"/>
      <c r="I6" s="15"/>
      <c r="J6" s="16" t="s">
        <v>32</v>
      </c>
      <c r="K6" s="55"/>
      <c r="L6" s="14"/>
    </row>
    <row r="7" spans="1:12" x14ac:dyDescent="0.2">
      <c r="J7" s="3" t="s">
        <v>3725</v>
      </c>
      <c r="K7" s="55"/>
    </row>
    <row r="8" spans="1:12" s="11" customFormat="1" x14ac:dyDescent="0.2">
      <c r="A8" s="14"/>
      <c r="B8" s="14"/>
      <c r="C8" s="14"/>
      <c r="D8" s="14"/>
      <c r="E8" s="14"/>
      <c r="F8" s="15"/>
      <c r="G8" s="15"/>
      <c r="H8" s="15"/>
      <c r="I8" s="15"/>
      <c r="J8" s="16" t="s">
        <v>339</v>
      </c>
      <c r="K8" s="56"/>
      <c r="L8" s="14"/>
    </row>
    <row r="9" spans="1:12" s="11" customFormat="1" x14ac:dyDescent="0.2">
      <c r="A9" s="14"/>
      <c r="B9" s="14"/>
      <c r="C9" s="14"/>
      <c r="D9" s="14"/>
      <c r="E9" s="14"/>
      <c r="F9" s="15"/>
      <c r="G9" s="15"/>
      <c r="H9" s="15"/>
      <c r="I9" s="15"/>
      <c r="J9" s="53" t="s">
        <v>340</v>
      </c>
      <c r="K9" s="56"/>
      <c r="L9" s="14"/>
    </row>
    <row r="10" spans="1:12" s="11" customFormat="1" x14ac:dyDescent="0.2">
      <c r="A10" s="14"/>
      <c r="B10" s="14"/>
      <c r="C10" s="14"/>
      <c r="D10" s="14"/>
      <c r="E10" s="14"/>
      <c r="F10" s="15"/>
      <c r="G10" s="15"/>
      <c r="H10" s="15"/>
      <c r="I10" s="15"/>
      <c r="J10" s="14"/>
      <c r="K10" s="14"/>
      <c r="L10" s="14"/>
    </row>
    <row r="11" spans="1:12" ht="80.25" customHeight="1" x14ac:dyDescent="0.2">
      <c r="A11" s="4" t="s">
        <v>15</v>
      </c>
      <c r="B11" s="4" t="s">
        <v>4</v>
      </c>
      <c r="C11" s="4" t="s">
        <v>5</v>
      </c>
      <c r="D11" s="5" t="s">
        <v>313</v>
      </c>
      <c r="E11" s="4" t="s">
        <v>6</v>
      </c>
      <c r="F11" s="28" t="s">
        <v>0</v>
      </c>
      <c r="G11" s="28" t="s">
        <v>7</v>
      </c>
      <c r="H11" s="28" t="s">
        <v>16</v>
      </c>
      <c r="I11" s="28" t="s">
        <v>17</v>
      </c>
      <c r="J11" s="1" t="s">
        <v>1</v>
      </c>
      <c r="K11" s="1" t="s">
        <v>2</v>
      </c>
      <c r="L11" s="10" t="s">
        <v>31</v>
      </c>
    </row>
    <row r="12" spans="1:12" s="13" customFormat="1" x14ac:dyDescent="0.2">
      <c r="A12" s="12">
        <v>1</v>
      </c>
      <c r="B12" s="12">
        <v>2</v>
      </c>
      <c r="C12" s="12">
        <v>3</v>
      </c>
      <c r="D12" s="12">
        <v>4</v>
      </c>
      <c r="E12" s="12">
        <v>5</v>
      </c>
      <c r="F12" s="37">
        <v>6</v>
      </c>
      <c r="G12" s="37">
        <v>7</v>
      </c>
      <c r="H12" s="37">
        <v>8</v>
      </c>
      <c r="I12" s="37">
        <v>9</v>
      </c>
      <c r="J12" s="12">
        <v>10</v>
      </c>
      <c r="K12" s="12">
        <v>11</v>
      </c>
      <c r="L12" s="12">
        <v>12</v>
      </c>
    </row>
    <row r="13" spans="1:12" s="6" customFormat="1" x14ac:dyDescent="0.2">
      <c r="A13" s="188" t="s">
        <v>3773</v>
      </c>
      <c r="B13" s="188"/>
      <c r="C13" s="188"/>
      <c r="D13" s="188"/>
      <c r="E13" s="188"/>
      <c r="F13" s="188"/>
      <c r="G13" s="188"/>
      <c r="H13" s="188"/>
      <c r="I13" s="188"/>
      <c r="J13" s="188"/>
      <c r="K13" s="188"/>
      <c r="L13" s="76"/>
    </row>
    <row r="14" spans="1:12" s="7" customFormat="1" ht="12.75" customHeight="1" x14ac:dyDescent="0.25">
      <c r="A14" s="179" t="s">
        <v>13</v>
      </c>
      <c r="B14" s="180"/>
      <c r="C14" s="180"/>
      <c r="D14" s="180"/>
      <c r="E14" s="180"/>
      <c r="F14" s="180"/>
      <c r="G14" s="180"/>
      <c r="H14" s="180"/>
      <c r="I14" s="180"/>
      <c r="J14" s="180"/>
      <c r="K14" s="180"/>
      <c r="L14" s="181"/>
    </row>
    <row r="15" spans="1:12" s="8" customFormat="1" ht="87.75" customHeight="1" x14ac:dyDescent="0.25">
      <c r="A15" s="74" t="s">
        <v>25</v>
      </c>
      <c r="B15" s="76" t="s">
        <v>37</v>
      </c>
      <c r="C15" s="76" t="s">
        <v>28</v>
      </c>
      <c r="D15" s="76" t="s">
        <v>323</v>
      </c>
      <c r="E15" s="76" t="s">
        <v>29</v>
      </c>
      <c r="F15" s="69">
        <v>2554705</v>
      </c>
      <c r="G15" s="69">
        <v>101.7</v>
      </c>
      <c r="H15" s="69">
        <f>F15*G15</f>
        <v>259813498.5</v>
      </c>
      <c r="I15" s="69">
        <f>H15*1.12</f>
        <v>290991118.32000005</v>
      </c>
      <c r="J15" s="109" t="s">
        <v>38</v>
      </c>
      <c r="K15" s="76" t="s">
        <v>19</v>
      </c>
      <c r="L15" s="76" t="s">
        <v>4088</v>
      </c>
    </row>
    <row r="16" spans="1:12" s="8" customFormat="1" ht="69" customHeight="1" x14ac:dyDescent="0.25">
      <c r="A16" s="74" t="s">
        <v>73</v>
      </c>
      <c r="B16" s="76" t="s">
        <v>132</v>
      </c>
      <c r="C16" s="76" t="s">
        <v>74</v>
      </c>
      <c r="D16" s="76" t="s">
        <v>172</v>
      </c>
      <c r="E16" s="76" t="s">
        <v>133</v>
      </c>
      <c r="F16" s="69">
        <v>2800</v>
      </c>
      <c r="G16" s="69">
        <v>77</v>
      </c>
      <c r="H16" s="69"/>
      <c r="I16" s="69"/>
      <c r="J16" s="76" t="s">
        <v>98</v>
      </c>
      <c r="K16" s="76" t="s">
        <v>134</v>
      </c>
      <c r="L16" s="76" t="s">
        <v>1259</v>
      </c>
    </row>
    <row r="17" spans="1:12" s="8" customFormat="1" ht="118.5" customHeight="1" x14ac:dyDescent="0.25">
      <c r="A17" s="74" t="s">
        <v>99</v>
      </c>
      <c r="B17" s="76" t="s">
        <v>136</v>
      </c>
      <c r="C17" s="76" t="s">
        <v>74</v>
      </c>
      <c r="D17" s="76" t="s">
        <v>135</v>
      </c>
      <c r="E17" s="76" t="s">
        <v>133</v>
      </c>
      <c r="F17" s="69">
        <v>15872</v>
      </c>
      <c r="G17" s="69">
        <v>477</v>
      </c>
      <c r="H17" s="69">
        <f t="shared" ref="H17:H34" si="0">F17*G17</f>
        <v>7570944</v>
      </c>
      <c r="I17" s="69">
        <f>H17*1.12</f>
        <v>8479457.2800000012</v>
      </c>
      <c r="J17" s="76" t="s">
        <v>98</v>
      </c>
      <c r="K17" s="76" t="s">
        <v>134</v>
      </c>
      <c r="L17" s="76"/>
    </row>
    <row r="18" spans="1:12" s="8" customFormat="1" ht="114" customHeight="1" x14ac:dyDescent="0.25">
      <c r="A18" s="74" t="s">
        <v>100</v>
      </c>
      <c r="B18" s="76" t="s">
        <v>137</v>
      </c>
      <c r="C18" s="76" t="s">
        <v>74</v>
      </c>
      <c r="D18" s="65" t="s">
        <v>173</v>
      </c>
      <c r="E18" s="76" t="s">
        <v>133</v>
      </c>
      <c r="F18" s="69">
        <v>60</v>
      </c>
      <c r="G18" s="69">
        <v>1120</v>
      </c>
      <c r="H18" s="69">
        <f t="shared" si="0"/>
        <v>67200</v>
      </c>
      <c r="I18" s="69">
        <f t="shared" ref="I18:I34" si="1">H18*1.12</f>
        <v>75264</v>
      </c>
      <c r="J18" s="76" t="s">
        <v>138</v>
      </c>
      <c r="K18" s="76" t="s">
        <v>19</v>
      </c>
      <c r="L18" s="76"/>
    </row>
    <row r="19" spans="1:12" s="8" customFormat="1" ht="100.5" customHeight="1" x14ac:dyDescent="0.25">
      <c r="A19" s="74" t="s">
        <v>101</v>
      </c>
      <c r="B19" s="76" t="s">
        <v>174</v>
      </c>
      <c r="C19" s="76" t="s">
        <v>74</v>
      </c>
      <c r="D19" s="76" t="s">
        <v>175</v>
      </c>
      <c r="E19" s="76" t="s">
        <v>140</v>
      </c>
      <c r="F19" s="69">
        <v>10</v>
      </c>
      <c r="G19" s="69">
        <v>1800</v>
      </c>
      <c r="H19" s="69"/>
      <c r="I19" s="69"/>
      <c r="J19" s="76" t="s">
        <v>138</v>
      </c>
      <c r="K19" s="76" t="s">
        <v>19</v>
      </c>
      <c r="L19" s="76" t="s">
        <v>1387</v>
      </c>
    </row>
    <row r="20" spans="1:12" s="8" customFormat="1" ht="114" customHeight="1" x14ac:dyDescent="0.25">
      <c r="A20" s="74" t="s">
        <v>102</v>
      </c>
      <c r="B20" s="76" t="s">
        <v>139</v>
      </c>
      <c r="C20" s="76" t="s">
        <v>74</v>
      </c>
      <c r="D20" s="76" t="s">
        <v>176</v>
      </c>
      <c r="E20" s="76" t="s">
        <v>133</v>
      </c>
      <c r="F20" s="69">
        <v>3</v>
      </c>
      <c r="G20" s="69">
        <v>33377</v>
      </c>
      <c r="H20" s="69">
        <f t="shared" si="0"/>
        <v>100131</v>
      </c>
      <c r="I20" s="69">
        <f t="shared" si="1"/>
        <v>112146.72000000002</v>
      </c>
      <c r="J20" s="76" t="s">
        <v>138</v>
      </c>
      <c r="K20" s="76" t="s">
        <v>19</v>
      </c>
      <c r="L20" s="76" t="s">
        <v>1466</v>
      </c>
    </row>
    <row r="21" spans="1:12" s="8" customFormat="1" ht="243" customHeight="1" x14ac:dyDescent="0.25">
      <c r="A21" s="74" t="s">
        <v>103</v>
      </c>
      <c r="B21" s="76" t="s">
        <v>229</v>
      </c>
      <c r="C21" s="76" t="s">
        <v>74</v>
      </c>
      <c r="D21" s="76" t="s">
        <v>298</v>
      </c>
      <c r="E21" s="76" t="s">
        <v>133</v>
      </c>
      <c r="F21" s="69">
        <v>2</v>
      </c>
      <c r="G21" s="69">
        <v>1607142.855</v>
      </c>
      <c r="H21" s="69">
        <f t="shared" si="0"/>
        <v>3214285.71</v>
      </c>
      <c r="I21" s="69">
        <f t="shared" si="1"/>
        <v>3599999.9952000002</v>
      </c>
      <c r="J21" s="76" t="s">
        <v>291</v>
      </c>
      <c r="K21" s="76" t="s">
        <v>19</v>
      </c>
      <c r="L21" s="76"/>
    </row>
    <row r="22" spans="1:12" s="8" customFormat="1" ht="123.75" customHeight="1" x14ac:dyDescent="0.25">
      <c r="A22" s="74" t="s">
        <v>104</v>
      </c>
      <c r="B22" s="76" t="s">
        <v>230</v>
      </c>
      <c r="C22" s="76" t="s">
        <v>74</v>
      </c>
      <c r="D22" s="76" t="s">
        <v>231</v>
      </c>
      <c r="E22" s="76" t="s">
        <v>133</v>
      </c>
      <c r="F22" s="69">
        <v>2</v>
      </c>
      <c r="G22" s="69">
        <v>53571.43</v>
      </c>
      <c r="H22" s="69"/>
      <c r="I22" s="69"/>
      <c r="J22" s="76" t="s">
        <v>292</v>
      </c>
      <c r="K22" s="76" t="s">
        <v>19</v>
      </c>
      <c r="L22" s="76" t="s">
        <v>1463</v>
      </c>
    </row>
    <row r="23" spans="1:12" s="8" customFormat="1" ht="194.25" customHeight="1" x14ac:dyDescent="0.25">
      <c r="A23" s="74" t="s">
        <v>105</v>
      </c>
      <c r="B23" s="76" t="s">
        <v>232</v>
      </c>
      <c r="C23" s="76" t="s">
        <v>74</v>
      </c>
      <c r="D23" s="76" t="s">
        <v>233</v>
      </c>
      <c r="E23" s="76" t="s">
        <v>133</v>
      </c>
      <c r="F23" s="69">
        <v>2</v>
      </c>
      <c r="G23" s="69">
        <v>64320</v>
      </c>
      <c r="H23" s="69"/>
      <c r="I23" s="69"/>
      <c r="J23" s="76" t="s">
        <v>291</v>
      </c>
      <c r="K23" s="76" t="s">
        <v>19</v>
      </c>
      <c r="L23" s="76" t="s">
        <v>2976</v>
      </c>
    </row>
    <row r="24" spans="1:12" s="8" customFormat="1" ht="90" customHeight="1" x14ac:dyDescent="0.25">
      <c r="A24" s="74" t="s">
        <v>106</v>
      </c>
      <c r="B24" s="76" t="s">
        <v>234</v>
      </c>
      <c r="C24" s="76" t="s">
        <v>74</v>
      </c>
      <c r="D24" s="76" t="s">
        <v>235</v>
      </c>
      <c r="E24" s="76" t="s">
        <v>133</v>
      </c>
      <c r="F24" s="69">
        <v>1</v>
      </c>
      <c r="G24" s="69">
        <v>267857.14</v>
      </c>
      <c r="H24" s="69">
        <f t="shared" si="0"/>
        <v>267857.14</v>
      </c>
      <c r="I24" s="69">
        <f t="shared" si="1"/>
        <v>299999.99680000002</v>
      </c>
      <c r="J24" s="76" t="s">
        <v>291</v>
      </c>
      <c r="K24" s="76" t="s">
        <v>19</v>
      </c>
      <c r="L24" s="76"/>
    </row>
    <row r="25" spans="1:12" s="8" customFormat="1" ht="96.75" customHeight="1" x14ac:dyDescent="0.25">
      <c r="A25" s="74" t="s">
        <v>107</v>
      </c>
      <c r="B25" s="76" t="s">
        <v>236</v>
      </c>
      <c r="C25" s="76" t="s">
        <v>74</v>
      </c>
      <c r="D25" s="76" t="s">
        <v>237</v>
      </c>
      <c r="E25" s="76" t="s">
        <v>133</v>
      </c>
      <c r="F25" s="69">
        <v>2</v>
      </c>
      <c r="G25" s="69">
        <v>67500</v>
      </c>
      <c r="H25" s="69"/>
      <c r="I25" s="69"/>
      <c r="J25" s="76" t="s">
        <v>293</v>
      </c>
      <c r="K25" s="76" t="s">
        <v>19</v>
      </c>
      <c r="L25" s="76" t="s">
        <v>2976</v>
      </c>
    </row>
    <row r="26" spans="1:12" s="8" customFormat="1" ht="63" customHeight="1" x14ac:dyDescent="0.25">
      <c r="A26" s="74" t="s">
        <v>108</v>
      </c>
      <c r="B26" s="76" t="s">
        <v>238</v>
      </c>
      <c r="C26" s="76" t="s">
        <v>74</v>
      </c>
      <c r="D26" s="76" t="s">
        <v>239</v>
      </c>
      <c r="E26" s="76" t="s">
        <v>240</v>
      </c>
      <c r="F26" s="69">
        <v>21</v>
      </c>
      <c r="G26" s="69">
        <v>2200</v>
      </c>
      <c r="H26" s="69"/>
      <c r="I26" s="69"/>
      <c r="J26" s="76" t="s">
        <v>292</v>
      </c>
      <c r="K26" s="76" t="s">
        <v>19</v>
      </c>
      <c r="L26" s="76" t="s">
        <v>2977</v>
      </c>
    </row>
    <row r="27" spans="1:12" s="8" customFormat="1" ht="180.75" customHeight="1" x14ac:dyDescent="0.25">
      <c r="A27" s="74" t="s">
        <v>112</v>
      </c>
      <c r="B27" s="76" t="s">
        <v>241</v>
      </c>
      <c r="C27" s="76" t="s">
        <v>74</v>
      </c>
      <c r="D27" s="76" t="s">
        <v>299</v>
      </c>
      <c r="E27" s="76" t="s">
        <v>240</v>
      </c>
      <c r="F27" s="69">
        <v>21</v>
      </c>
      <c r="G27" s="69">
        <v>17200</v>
      </c>
      <c r="H27" s="69">
        <f t="shared" si="0"/>
        <v>361200</v>
      </c>
      <c r="I27" s="69">
        <f t="shared" si="1"/>
        <v>404544.00000000006</v>
      </c>
      <c r="J27" s="76" t="s">
        <v>294</v>
      </c>
      <c r="K27" s="76" t="s">
        <v>19</v>
      </c>
      <c r="L27" s="76"/>
    </row>
    <row r="28" spans="1:12" s="8" customFormat="1" ht="99" customHeight="1" x14ac:dyDescent="0.25">
      <c r="A28" s="74" t="s">
        <v>113</v>
      </c>
      <c r="B28" s="76" t="s">
        <v>242</v>
      </c>
      <c r="C28" s="76" t="s">
        <v>74</v>
      </c>
      <c r="D28" s="76" t="s">
        <v>243</v>
      </c>
      <c r="E28" s="76" t="s">
        <v>240</v>
      </c>
      <c r="F28" s="69">
        <v>21</v>
      </c>
      <c r="G28" s="69">
        <v>8549</v>
      </c>
      <c r="H28" s="69">
        <f t="shared" si="0"/>
        <v>179529</v>
      </c>
      <c r="I28" s="69">
        <f t="shared" si="1"/>
        <v>201072.48</v>
      </c>
      <c r="J28" s="76" t="s">
        <v>294</v>
      </c>
      <c r="K28" s="76" t="s">
        <v>19</v>
      </c>
      <c r="L28" s="76"/>
    </row>
    <row r="29" spans="1:12" s="8" customFormat="1" ht="79.5" customHeight="1" x14ac:dyDescent="0.25">
      <c r="A29" s="74" t="s">
        <v>114</v>
      </c>
      <c r="B29" s="76" t="s">
        <v>244</v>
      </c>
      <c r="C29" s="76" t="s">
        <v>74</v>
      </c>
      <c r="D29" s="76" t="s">
        <v>245</v>
      </c>
      <c r="E29" s="76" t="s">
        <v>133</v>
      </c>
      <c r="F29" s="69">
        <v>6</v>
      </c>
      <c r="G29" s="69">
        <v>2322</v>
      </c>
      <c r="H29" s="69"/>
      <c r="I29" s="69"/>
      <c r="J29" s="76" t="s">
        <v>294</v>
      </c>
      <c r="K29" s="76" t="s">
        <v>19</v>
      </c>
      <c r="L29" s="76" t="s">
        <v>1463</v>
      </c>
    </row>
    <row r="30" spans="1:12" s="8" customFormat="1" ht="166.5" customHeight="1" x14ac:dyDescent="0.25">
      <c r="A30" s="74" t="s">
        <v>115</v>
      </c>
      <c r="B30" s="76" t="s">
        <v>246</v>
      </c>
      <c r="C30" s="76" t="s">
        <v>74</v>
      </c>
      <c r="D30" s="76" t="s">
        <v>300</v>
      </c>
      <c r="E30" s="76" t="s">
        <v>133</v>
      </c>
      <c r="F30" s="69">
        <v>21</v>
      </c>
      <c r="G30" s="69">
        <v>38000</v>
      </c>
      <c r="H30" s="69"/>
      <c r="I30" s="69"/>
      <c r="J30" s="76" t="s">
        <v>294</v>
      </c>
      <c r="K30" s="76" t="s">
        <v>19</v>
      </c>
      <c r="L30" s="76" t="s">
        <v>2976</v>
      </c>
    </row>
    <row r="31" spans="1:12" s="8" customFormat="1" ht="99" customHeight="1" x14ac:dyDescent="0.25">
      <c r="A31" s="74" t="s">
        <v>116</v>
      </c>
      <c r="B31" s="76" t="s">
        <v>247</v>
      </c>
      <c r="C31" s="76" t="s">
        <v>74</v>
      </c>
      <c r="D31" s="76" t="s">
        <v>301</v>
      </c>
      <c r="E31" s="76" t="s">
        <v>133</v>
      </c>
      <c r="F31" s="69">
        <v>8</v>
      </c>
      <c r="G31" s="69">
        <v>25000</v>
      </c>
      <c r="H31" s="69"/>
      <c r="I31" s="69"/>
      <c r="J31" s="76" t="s">
        <v>294</v>
      </c>
      <c r="K31" s="76" t="s">
        <v>19</v>
      </c>
      <c r="L31" s="76" t="s">
        <v>1463</v>
      </c>
    </row>
    <row r="32" spans="1:12" s="8" customFormat="1" ht="177" customHeight="1" x14ac:dyDescent="0.25">
      <c r="A32" s="74" t="s">
        <v>117</v>
      </c>
      <c r="B32" s="76" t="s">
        <v>248</v>
      </c>
      <c r="C32" s="76" t="s">
        <v>74</v>
      </c>
      <c r="D32" s="76" t="s">
        <v>302</v>
      </c>
      <c r="E32" s="76" t="s">
        <v>133</v>
      </c>
      <c r="F32" s="69">
        <v>2</v>
      </c>
      <c r="G32" s="69">
        <v>27600</v>
      </c>
      <c r="H32" s="69"/>
      <c r="I32" s="69"/>
      <c r="J32" s="76" t="s">
        <v>295</v>
      </c>
      <c r="K32" s="76" t="s">
        <v>19</v>
      </c>
      <c r="L32" s="76" t="s">
        <v>2976</v>
      </c>
    </row>
    <row r="33" spans="1:12" s="8" customFormat="1" ht="90.75" customHeight="1" x14ac:dyDescent="0.25">
      <c r="A33" s="74" t="s">
        <v>118</v>
      </c>
      <c r="B33" s="76" t="s">
        <v>249</v>
      </c>
      <c r="C33" s="76" t="s">
        <v>74</v>
      </c>
      <c r="D33" s="76" t="s">
        <v>303</v>
      </c>
      <c r="E33" s="76" t="s">
        <v>133</v>
      </c>
      <c r="F33" s="69">
        <v>42</v>
      </c>
      <c r="G33" s="69">
        <v>3000</v>
      </c>
      <c r="H33" s="69"/>
      <c r="I33" s="69"/>
      <c r="J33" s="76" t="s">
        <v>294</v>
      </c>
      <c r="K33" s="76" t="s">
        <v>19</v>
      </c>
      <c r="L33" s="76" t="s">
        <v>2976</v>
      </c>
    </row>
    <row r="34" spans="1:12" s="8" customFormat="1" ht="108" customHeight="1" x14ac:dyDescent="0.25">
      <c r="A34" s="74" t="s">
        <v>141</v>
      </c>
      <c r="B34" s="76" t="s">
        <v>250</v>
      </c>
      <c r="C34" s="76" t="s">
        <v>74</v>
      </c>
      <c r="D34" s="76" t="s">
        <v>317</v>
      </c>
      <c r="E34" s="76" t="s">
        <v>240</v>
      </c>
      <c r="F34" s="69">
        <v>21</v>
      </c>
      <c r="G34" s="69">
        <v>5000</v>
      </c>
      <c r="H34" s="69">
        <f t="shared" si="0"/>
        <v>105000</v>
      </c>
      <c r="I34" s="69">
        <f t="shared" si="1"/>
        <v>117600.00000000001</v>
      </c>
      <c r="J34" s="76" t="s">
        <v>296</v>
      </c>
      <c r="K34" s="76" t="s">
        <v>19</v>
      </c>
      <c r="L34" s="76" t="s">
        <v>314</v>
      </c>
    </row>
    <row r="35" spans="1:12" s="8" customFormat="1" ht="95.25" customHeight="1" x14ac:dyDescent="0.25">
      <c r="A35" s="74" t="s">
        <v>142</v>
      </c>
      <c r="B35" s="76" t="s">
        <v>251</v>
      </c>
      <c r="C35" s="76" t="s">
        <v>74</v>
      </c>
      <c r="D35" s="76" t="s">
        <v>304</v>
      </c>
      <c r="E35" s="76" t="s">
        <v>140</v>
      </c>
      <c r="F35" s="69">
        <v>1635</v>
      </c>
      <c r="G35" s="69">
        <v>196</v>
      </c>
      <c r="H35" s="69"/>
      <c r="I35" s="69"/>
      <c r="J35" s="76" t="s">
        <v>292</v>
      </c>
      <c r="K35" s="76" t="s">
        <v>19</v>
      </c>
      <c r="L35" s="76" t="s">
        <v>2976</v>
      </c>
    </row>
    <row r="36" spans="1:12" s="8" customFormat="1" ht="87.75" customHeight="1" x14ac:dyDescent="0.25">
      <c r="A36" s="74" t="s">
        <v>150</v>
      </c>
      <c r="B36" s="76" t="s">
        <v>251</v>
      </c>
      <c r="C36" s="76" t="s">
        <v>74</v>
      </c>
      <c r="D36" s="76" t="s">
        <v>305</v>
      </c>
      <c r="E36" s="76" t="s">
        <v>140</v>
      </c>
      <c r="F36" s="69">
        <v>765</v>
      </c>
      <c r="G36" s="69">
        <v>370</v>
      </c>
      <c r="H36" s="69"/>
      <c r="I36" s="69"/>
      <c r="J36" s="76" t="s">
        <v>292</v>
      </c>
      <c r="K36" s="76" t="s">
        <v>19</v>
      </c>
      <c r="L36" s="76" t="s">
        <v>2976</v>
      </c>
    </row>
    <row r="37" spans="1:12" s="8" customFormat="1" ht="108" customHeight="1" x14ac:dyDescent="0.25">
      <c r="A37" s="74" t="s">
        <v>151</v>
      </c>
      <c r="B37" s="76" t="s">
        <v>252</v>
      </c>
      <c r="C37" s="76" t="s">
        <v>74</v>
      </c>
      <c r="D37" s="76" t="s">
        <v>253</v>
      </c>
      <c r="E37" s="76" t="s">
        <v>273</v>
      </c>
      <c r="F37" s="69">
        <v>21</v>
      </c>
      <c r="G37" s="69">
        <v>746</v>
      </c>
      <c r="H37" s="69"/>
      <c r="I37" s="69"/>
      <c r="J37" s="76" t="s">
        <v>292</v>
      </c>
      <c r="K37" s="76" t="s">
        <v>19</v>
      </c>
      <c r="L37" s="76" t="s">
        <v>1463</v>
      </c>
    </row>
    <row r="38" spans="1:12" s="8" customFormat="1" ht="86.25" customHeight="1" x14ac:dyDescent="0.25">
      <c r="A38" s="74" t="s">
        <v>152</v>
      </c>
      <c r="B38" s="76" t="s">
        <v>254</v>
      </c>
      <c r="C38" s="76" t="s">
        <v>74</v>
      </c>
      <c r="D38" s="76" t="s">
        <v>255</v>
      </c>
      <c r="E38" s="76" t="s">
        <v>133</v>
      </c>
      <c r="F38" s="69">
        <v>756</v>
      </c>
      <c r="G38" s="69">
        <v>250</v>
      </c>
      <c r="H38" s="69"/>
      <c r="I38" s="69"/>
      <c r="J38" s="76" t="s">
        <v>292</v>
      </c>
      <c r="K38" s="76" t="s">
        <v>19</v>
      </c>
      <c r="L38" s="76" t="s">
        <v>2976</v>
      </c>
    </row>
    <row r="39" spans="1:12" s="8" customFormat="1" ht="81.75" customHeight="1" x14ac:dyDescent="0.25">
      <c r="A39" s="74" t="s">
        <v>153</v>
      </c>
      <c r="B39" s="76" t="s">
        <v>256</v>
      </c>
      <c r="C39" s="76" t="s">
        <v>74</v>
      </c>
      <c r="D39" s="76" t="s">
        <v>257</v>
      </c>
      <c r="E39" s="76" t="s">
        <v>133</v>
      </c>
      <c r="F39" s="69">
        <v>189</v>
      </c>
      <c r="G39" s="69">
        <v>120</v>
      </c>
      <c r="H39" s="69"/>
      <c r="I39" s="69"/>
      <c r="J39" s="76" t="s">
        <v>292</v>
      </c>
      <c r="K39" s="76" t="s">
        <v>19</v>
      </c>
      <c r="L39" s="76" t="s">
        <v>2976</v>
      </c>
    </row>
    <row r="40" spans="1:12" s="8" customFormat="1" ht="87" customHeight="1" x14ac:dyDescent="0.25">
      <c r="A40" s="74" t="s">
        <v>154</v>
      </c>
      <c r="B40" s="76" t="s">
        <v>258</v>
      </c>
      <c r="C40" s="76" t="s">
        <v>74</v>
      </c>
      <c r="D40" s="76" t="s">
        <v>259</v>
      </c>
      <c r="E40" s="76" t="s">
        <v>133</v>
      </c>
      <c r="F40" s="69">
        <v>189</v>
      </c>
      <c r="G40" s="69">
        <v>1650</v>
      </c>
      <c r="H40" s="69"/>
      <c r="I40" s="69"/>
      <c r="J40" s="76" t="s">
        <v>292</v>
      </c>
      <c r="K40" s="76" t="s">
        <v>19</v>
      </c>
      <c r="L40" s="76" t="s">
        <v>2976</v>
      </c>
    </row>
    <row r="41" spans="1:12" s="8" customFormat="1" ht="90" customHeight="1" x14ac:dyDescent="0.25">
      <c r="A41" s="74" t="s">
        <v>155</v>
      </c>
      <c r="B41" s="76" t="s">
        <v>260</v>
      </c>
      <c r="C41" s="76" t="s">
        <v>74</v>
      </c>
      <c r="D41" s="76" t="s">
        <v>261</v>
      </c>
      <c r="E41" s="76" t="s">
        <v>262</v>
      </c>
      <c r="F41" s="69">
        <v>1890</v>
      </c>
      <c r="G41" s="69">
        <v>336</v>
      </c>
      <c r="H41" s="69"/>
      <c r="I41" s="69"/>
      <c r="J41" s="76" t="s">
        <v>292</v>
      </c>
      <c r="K41" s="76" t="s">
        <v>19</v>
      </c>
      <c r="L41" s="76" t="s">
        <v>2976</v>
      </c>
    </row>
    <row r="42" spans="1:12" s="8" customFormat="1" ht="86.25" customHeight="1" x14ac:dyDescent="0.25">
      <c r="A42" s="74" t="s">
        <v>177</v>
      </c>
      <c r="B42" s="76" t="s">
        <v>263</v>
      </c>
      <c r="C42" s="76" t="s">
        <v>74</v>
      </c>
      <c r="D42" s="76" t="s">
        <v>264</v>
      </c>
      <c r="E42" s="76" t="s">
        <v>140</v>
      </c>
      <c r="F42" s="69">
        <v>19</v>
      </c>
      <c r="G42" s="69">
        <v>9200</v>
      </c>
      <c r="H42" s="69"/>
      <c r="I42" s="69"/>
      <c r="J42" s="76" t="s">
        <v>292</v>
      </c>
      <c r="K42" s="76" t="s">
        <v>19</v>
      </c>
      <c r="L42" s="76" t="s">
        <v>2976</v>
      </c>
    </row>
    <row r="43" spans="1:12" s="8" customFormat="1" ht="87.75" customHeight="1" x14ac:dyDescent="0.25">
      <c r="A43" s="74" t="s">
        <v>178</v>
      </c>
      <c r="B43" s="76" t="s">
        <v>265</v>
      </c>
      <c r="C43" s="76" t="s">
        <v>74</v>
      </c>
      <c r="D43" s="76" t="s">
        <v>266</v>
      </c>
      <c r="E43" s="76" t="s">
        <v>140</v>
      </c>
      <c r="F43" s="69">
        <v>19</v>
      </c>
      <c r="G43" s="69">
        <v>5300</v>
      </c>
      <c r="H43" s="69"/>
      <c r="I43" s="69"/>
      <c r="J43" s="76" t="s">
        <v>292</v>
      </c>
      <c r="K43" s="76" t="s">
        <v>19</v>
      </c>
      <c r="L43" s="76" t="s">
        <v>2976</v>
      </c>
    </row>
    <row r="44" spans="1:12" s="8" customFormat="1" ht="84.75" customHeight="1" x14ac:dyDescent="0.25">
      <c r="A44" s="74" t="s">
        <v>179</v>
      </c>
      <c r="B44" s="76" t="s">
        <v>267</v>
      </c>
      <c r="C44" s="76" t="s">
        <v>74</v>
      </c>
      <c r="D44" s="76" t="s">
        <v>268</v>
      </c>
      <c r="E44" s="76" t="s">
        <v>133</v>
      </c>
      <c r="F44" s="69">
        <v>1049</v>
      </c>
      <c r="G44" s="69">
        <v>56</v>
      </c>
      <c r="H44" s="69"/>
      <c r="I44" s="69"/>
      <c r="J44" s="76" t="s">
        <v>292</v>
      </c>
      <c r="K44" s="76" t="s">
        <v>19</v>
      </c>
      <c r="L44" s="76" t="s">
        <v>2976</v>
      </c>
    </row>
    <row r="45" spans="1:12" s="8" customFormat="1" ht="108" customHeight="1" x14ac:dyDescent="0.25">
      <c r="A45" s="74" t="s">
        <v>315</v>
      </c>
      <c r="B45" s="76" t="s">
        <v>269</v>
      </c>
      <c r="C45" s="76" t="s">
        <v>74</v>
      </c>
      <c r="D45" s="76" t="s">
        <v>306</v>
      </c>
      <c r="E45" s="76" t="s">
        <v>273</v>
      </c>
      <c r="F45" s="69">
        <v>15.5</v>
      </c>
      <c r="G45" s="69">
        <v>4040</v>
      </c>
      <c r="H45" s="69"/>
      <c r="I45" s="69"/>
      <c r="J45" s="76" t="s">
        <v>292</v>
      </c>
      <c r="K45" s="76" t="s">
        <v>19</v>
      </c>
      <c r="L45" s="76" t="s">
        <v>2976</v>
      </c>
    </row>
    <row r="46" spans="1:12" s="8" customFormat="1" ht="89.25" customHeight="1" x14ac:dyDescent="0.25">
      <c r="A46" s="74" t="s">
        <v>700</v>
      </c>
      <c r="B46" s="76" t="s">
        <v>270</v>
      </c>
      <c r="C46" s="76" t="s">
        <v>74</v>
      </c>
      <c r="D46" s="76" t="s">
        <v>1392</v>
      </c>
      <c r="E46" s="76" t="s">
        <v>273</v>
      </c>
      <c r="F46" s="69">
        <v>13.5</v>
      </c>
      <c r="G46" s="69">
        <v>1500</v>
      </c>
      <c r="H46" s="69"/>
      <c r="I46" s="69"/>
      <c r="J46" s="76" t="s">
        <v>292</v>
      </c>
      <c r="K46" s="76" t="s">
        <v>19</v>
      </c>
      <c r="L46" s="76" t="s">
        <v>2978</v>
      </c>
    </row>
    <row r="47" spans="1:12" s="8" customFormat="1" ht="116.25" customHeight="1" x14ac:dyDescent="0.25">
      <c r="A47" s="74" t="s">
        <v>701</v>
      </c>
      <c r="B47" s="76" t="s">
        <v>271</v>
      </c>
      <c r="C47" s="76" t="s">
        <v>74</v>
      </c>
      <c r="D47" s="76" t="s">
        <v>307</v>
      </c>
      <c r="E47" s="76" t="s">
        <v>29</v>
      </c>
      <c r="F47" s="69">
        <v>444</v>
      </c>
      <c r="G47" s="69">
        <v>108</v>
      </c>
      <c r="H47" s="69"/>
      <c r="I47" s="69"/>
      <c r="J47" s="76" t="s">
        <v>292</v>
      </c>
      <c r="K47" s="76" t="s">
        <v>19</v>
      </c>
      <c r="L47" s="76" t="s">
        <v>2976</v>
      </c>
    </row>
    <row r="48" spans="1:12" s="8" customFormat="1" ht="99.75" customHeight="1" x14ac:dyDescent="0.25">
      <c r="A48" s="74" t="s">
        <v>702</v>
      </c>
      <c r="B48" s="76" t="s">
        <v>272</v>
      </c>
      <c r="C48" s="76" t="s">
        <v>74</v>
      </c>
      <c r="D48" s="76" t="s">
        <v>308</v>
      </c>
      <c r="E48" s="76" t="s">
        <v>273</v>
      </c>
      <c r="F48" s="69">
        <v>420</v>
      </c>
      <c r="G48" s="69">
        <v>174</v>
      </c>
      <c r="H48" s="69"/>
      <c r="I48" s="69"/>
      <c r="J48" s="76" t="s">
        <v>292</v>
      </c>
      <c r="K48" s="76" t="s">
        <v>19</v>
      </c>
      <c r="L48" s="76" t="s">
        <v>2976</v>
      </c>
    </row>
    <row r="49" spans="1:12" s="8" customFormat="1" ht="110.25" customHeight="1" x14ac:dyDescent="0.25">
      <c r="A49" s="74" t="s">
        <v>703</v>
      </c>
      <c r="B49" s="76" t="s">
        <v>274</v>
      </c>
      <c r="C49" s="76" t="s">
        <v>74</v>
      </c>
      <c r="D49" s="76" t="s">
        <v>275</v>
      </c>
      <c r="E49" s="76" t="s">
        <v>273</v>
      </c>
      <c r="F49" s="69">
        <v>67</v>
      </c>
      <c r="G49" s="69">
        <v>4400</v>
      </c>
      <c r="H49" s="69"/>
      <c r="I49" s="69"/>
      <c r="J49" s="76" t="s">
        <v>292</v>
      </c>
      <c r="K49" s="76" t="s">
        <v>19</v>
      </c>
      <c r="L49" s="76" t="s">
        <v>1462</v>
      </c>
    </row>
    <row r="50" spans="1:12" s="8" customFormat="1" ht="177.75" customHeight="1" x14ac:dyDescent="0.25">
      <c r="A50" s="74" t="s">
        <v>704</v>
      </c>
      <c r="B50" s="76" t="s">
        <v>276</v>
      </c>
      <c r="C50" s="76" t="s">
        <v>74</v>
      </c>
      <c r="D50" s="76" t="s">
        <v>277</v>
      </c>
      <c r="E50" s="76" t="s">
        <v>29</v>
      </c>
      <c r="F50" s="69">
        <v>505</v>
      </c>
      <c r="G50" s="69">
        <v>424</v>
      </c>
      <c r="H50" s="69"/>
      <c r="I50" s="69"/>
      <c r="J50" s="76" t="s">
        <v>297</v>
      </c>
      <c r="K50" s="76" t="s">
        <v>19</v>
      </c>
      <c r="L50" s="76" t="s">
        <v>2976</v>
      </c>
    </row>
    <row r="51" spans="1:12" s="8" customFormat="1" ht="87" customHeight="1" x14ac:dyDescent="0.25">
      <c r="A51" s="74" t="s">
        <v>705</v>
      </c>
      <c r="B51" s="76" t="s">
        <v>278</v>
      </c>
      <c r="C51" s="76" t="s">
        <v>74</v>
      </c>
      <c r="D51" s="76" t="s">
        <v>279</v>
      </c>
      <c r="E51" s="76" t="s">
        <v>29</v>
      </c>
      <c r="F51" s="69">
        <v>410</v>
      </c>
      <c r="G51" s="69">
        <v>484</v>
      </c>
      <c r="H51" s="69"/>
      <c r="I51" s="69"/>
      <c r="J51" s="76" t="s">
        <v>292</v>
      </c>
      <c r="K51" s="76" t="s">
        <v>19</v>
      </c>
      <c r="L51" s="76" t="s">
        <v>2976</v>
      </c>
    </row>
    <row r="52" spans="1:12" s="8" customFormat="1" ht="83.25" customHeight="1" x14ac:dyDescent="0.25">
      <c r="A52" s="74" t="s">
        <v>706</v>
      </c>
      <c r="B52" s="76" t="s">
        <v>280</v>
      </c>
      <c r="C52" s="76" t="s">
        <v>74</v>
      </c>
      <c r="D52" s="76" t="s">
        <v>281</v>
      </c>
      <c r="E52" s="76" t="s">
        <v>29</v>
      </c>
      <c r="F52" s="69">
        <v>320</v>
      </c>
      <c r="G52" s="69">
        <v>388</v>
      </c>
      <c r="H52" s="69"/>
      <c r="I52" s="69"/>
      <c r="J52" s="76" t="s">
        <v>292</v>
      </c>
      <c r="K52" s="76" t="s">
        <v>19</v>
      </c>
      <c r="L52" s="76" t="s">
        <v>2976</v>
      </c>
    </row>
    <row r="53" spans="1:12" s="8" customFormat="1" ht="81.75" customHeight="1" x14ac:dyDescent="0.25">
      <c r="A53" s="74" t="s">
        <v>707</v>
      </c>
      <c r="B53" s="76" t="s">
        <v>282</v>
      </c>
      <c r="C53" s="76" t="s">
        <v>74</v>
      </c>
      <c r="D53" s="76" t="s">
        <v>283</v>
      </c>
      <c r="E53" s="76" t="s">
        <v>29</v>
      </c>
      <c r="F53" s="69">
        <v>230</v>
      </c>
      <c r="G53" s="69">
        <v>528</v>
      </c>
      <c r="H53" s="69"/>
      <c r="I53" s="69"/>
      <c r="J53" s="76" t="s">
        <v>290</v>
      </c>
      <c r="K53" s="76" t="s">
        <v>19</v>
      </c>
      <c r="L53" s="76" t="s">
        <v>2976</v>
      </c>
    </row>
    <row r="54" spans="1:12" s="8" customFormat="1" ht="99.75" customHeight="1" x14ac:dyDescent="0.25">
      <c r="A54" s="74" t="s">
        <v>708</v>
      </c>
      <c r="B54" s="76" t="s">
        <v>284</v>
      </c>
      <c r="C54" s="76" t="s">
        <v>74</v>
      </c>
      <c r="D54" s="76" t="s">
        <v>285</v>
      </c>
      <c r="E54" s="76" t="s">
        <v>29</v>
      </c>
      <c r="F54" s="69">
        <v>190</v>
      </c>
      <c r="G54" s="69">
        <v>424</v>
      </c>
      <c r="H54" s="69"/>
      <c r="I54" s="69"/>
      <c r="J54" s="76" t="s">
        <v>292</v>
      </c>
      <c r="K54" s="76" t="s">
        <v>19</v>
      </c>
      <c r="L54" s="76" t="s">
        <v>2976</v>
      </c>
    </row>
    <row r="55" spans="1:12" s="8" customFormat="1" ht="126" customHeight="1" x14ac:dyDescent="0.25">
      <c r="A55" s="74" t="s">
        <v>709</v>
      </c>
      <c r="B55" s="76" t="s">
        <v>286</v>
      </c>
      <c r="C55" s="76" t="s">
        <v>74</v>
      </c>
      <c r="D55" s="76" t="s">
        <v>287</v>
      </c>
      <c r="E55" s="76" t="s">
        <v>29</v>
      </c>
      <c r="F55" s="69">
        <v>100</v>
      </c>
      <c r="G55" s="69">
        <v>1750</v>
      </c>
      <c r="H55" s="69"/>
      <c r="I55" s="69"/>
      <c r="J55" s="76" t="s">
        <v>292</v>
      </c>
      <c r="K55" s="76" t="s">
        <v>19</v>
      </c>
      <c r="L55" s="76" t="s">
        <v>2976</v>
      </c>
    </row>
    <row r="56" spans="1:12" s="8" customFormat="1" ht="89.25" x14ac:dyDescent="0.25">
      <c r="A56" s="74" t="s">
        <v>710</v>
      </c>
      <c r="B56" s="76" t="s">
        <v>376</v>
      </c>
      <c r="C56" s="76" t="s">
        <v>74</v>
      </c>
      <c r="D56" s="76" t="s">
        <v>490</v>
      </c>
      <c r="E56" s="76" t="s">
        <v>133</v>
      </c>
      <c r="F56" s="69">
        <v>20519</v>
      </c>
      <c r="G56" s="69">
        <v>280</v>
      </c>
      <c r="H56" s="69">
        <f t="shared" ref="H56:H93" si="2">F56*G56</f>
        <v>5745320</v>
      </c>
      <c r="I56" s="69">
        <f>H56*1.12</f>
        <v>6434758.4000000004</v>
      </c>
      <c r="J56" s="76" t="s">
        <v>377</v>
      </c>
      <c r="K56" s="76" t="s">
        <v>19</v>
      </c>
      <c r="L56" s="76" t="s">
        <v>3780</v>
      </c>
    </row>
    <row r="57" spans="1:12" s="8" customFormat="1" ht="76.5" x14ac:dyDescent="0.25">
      <c r="A57" s="74" t="s">
        <v>711</v>
      </c>
      <c r="B57" s="76" t="s">
        <v>378</v>
      </c>
      <c r="C57" s="76" t="s">
        <v>74</v>
      </c>
      <c r="D57" s="76" t="s">
        <v>379</v>
      </c>
      <c r="E57" s="76" t="s">
        <v>401</v>
      </c>
      <c r="F57" s="69">
        <v>100</v>
      </c>
      <c r="G57" s="69">
        <v>1320</v>
      </c>
      <c r="H57" s="69"/>
      <c r="I57" s="69"/>
      <c r="J57" s="76" t="s">
        <v>381</v>
      </c>
      <c r="K57" s="76" t="s">
        <v>134</v>
      </c>
      <c r="L57" s="76" t="s">
        <v>4085</v>
      </c>
    </row>
    <row r="58" spans="1:12" s="8" customFormat="1" ht="99" customHeight="1" x14ac:dyDescent="0.25">
      <c r="A58" s="74" t="s">
        <v>712</v>
      </c>
      <c r="B58" s="76" t="s">
        <v>382</v>
      </c>
      <c r="C58" s="76" t="s">
        <v>74</v>
      </c>
      <c r="D58" s="76" t="s">
        <v>383</v>
      </c>
      <c r="E58" s="76" t="s">
        <v>401</v>
      </c>
      <c r="F58" s="69">
        <v>9000</v>
      </c>
      <c r="G58" s="69">
        <v>612</v>
      </c>
      <c r="H58" s="69">
        <f t="shared" si="2"/>
        <v>5508000</v>
      </c>
      <c r="I58" s="69">
        <f t="shared" ref="I58:I93" si="3">H58*1.12</f>
        <v>6168960.0000000009</v>
      </c>
      <c r="J58" s="76" t="s">
        <v>381</v>
      </c>
      <c r="K58" s="76" t="s">
        <v>134</v>
      </c>
      <c r="L58" s="76" t="s">
        <v>4154</v>
      </c>
    </row>
    <row r="59" spans="1:12" s="8" customFormat="1" ht="76.5" x14ac:dyDescent="0.25">
      <c r="A59" s="74" t="s">
        <v>713</v>
      </c>
      <c r="B59" s="76" t="s">
        <v>384</v>
      </c>
      <c r="C59" s="76" t="s">
        <v>74</v>
      </c>
      <c r="D59" s="76" t="s">
        <v>385</v>
      </c>
      <c r="E59" s="76" t="s">
        <v>401</v>
      </c>
      <c r="F59" s="69">
        <v>200</v>
      </c>
      <c r="G59" s="69">
        <v>345</v>
      </c>
      <c r="H59" s="69">
        <f t="shared" si="2"/>
        <v>69000</v>
      </c>
      <c r="I59" s="69">
        <f t="shared" si="3"/>
        <v>77280.000000000015</v>
      </c>
      <c r="J59" s="76" t="s">
        <v>381</v>
      </c>
      <c r="K59" s="76" t="s">
        <v>134</v>
      </c>
      <c r="L59" s="76" t="s">
        <v>316</v>
      </c>
    </row>
    <row r="60" spans="1:12" s="8" customFormat="1" ht="76.5" x14ac:dyDescent="0.25">
      <c r="A60" s="74" t="s">
        <v>714</v>
      </c>
      <c r="B60" s="76" t="s">
        <v>386</v>
      </c>
      <c r="C60" s="76" t="s">
        <v>74</v>
      </c>
      <c r="D60" s="76" t="s">
        <v>387</v>
      </c>
      <c r="E60" s="76" t="s">
        <v>133</v>
      </c>
      <c r="F60" s="69">
        <v>130</v>
      </c>
      <c r="G60" s="69">
        <v>65</v>
      </c>
      <c r="H60" s="69">
        <f t="shared" si="2"/>
        <v>8450</v>
      </c>
      <c r="I60" s="69">
        <f t="shared" si="3"/>
        <v>9464</v>
      </c>
      <c r="J60" s="76" t="s">
        <v>381</v>
      </c>
      <c r="K60" s="76" t="s">
        <v>134</v>
      </c>
      <c r="L60" s="76" t="s">
        <v>2894</v>
      </c>
    </row>
    <row r="61" spans="1:12" s="8" customFormat="1" ht="89.25" x14ac:dyDescent="0.25">
      <c r="A61" s="74" t="s">
        <v>715</v>
      </c>
      <c r="B61" s="76" t="s">
        <v>388</v>
      </c>
      <c r="C61" s="76" t="s">
        <v>74</v>
      </c>
      <c r="D61" s="76" t="s">
        <v>389</v>
      </c>
      <c r="E61" s="76" t="s">
        <v>390</v>
      </c>
      <c r="F61" s="69">
        <v>550</v>
      </c>
      <c r="G61" s="69">
        <v>26.8</v>
      </c>
      <c r="H61" s="69">
        <f t="shared" si="2"/>
        <v>14740</v>
      </c>
      <c r="I61" s="69">
        <f t="shared" si="3"/>
        <v>16508.800000000003</v>
      </c>
      <c r="J61" s="76" t="s">
        <v>381</v>
      </c>
      <c r="K61" s="76" t="s">
        <v>134</v>
      </c>
      <c r="L61" s="76" t="s">
        <v>4114</v>
      </c>
    </row>
    <row r="62" spans="1:12" s="8" customFormat="1" ht="76.5" x14ac:dyDescent="0.25">
      <c r="A62" s="74" t="s">
        <v>803</v>
      </c>
      <c r="B62" s="76" t="s">
        <v>391</v>
      </c>
      <c r="C62" s="76" t="s">
        <v>74</v>
      </c>
      <c r="D62" s="76" t="s">
        <v>392</v>
      </c>
      <c r="E62" s="76" t="s">
        <v>390</v>
      </c>
      <c r="F62" s="69">
        <v>50</v>
      </c>
      <c r="G62" s="69">
        <v>40</v>
      </c>
      <c r="H62" s="69">
        <f t="shared" si="2"/>
        <v>2000</v>
      </c>
      <c r="I62" s="69">
        <f t="shared" si="3"/>
        <v>2240</v>
      </c>
      <c r="J62" s="76" t="s">
        <v>381</v>
      </c>
      <c r="K62" s="76" t="s">
        <v>134</v>
      </c>
      <c r="L62" s="76" t="s">
        <v>316</v>
      </c>
    </row>
    <row r="63" spans="1:12" s="8" customFormat="1" ht="76.5" x14ac:dyDescent="0.25">
      <c r="A63" s="74" t="s">
        <v>804</v>
      </c>
      <c r="B63" s="76" t="s">
        <v>393</v>
      </c>
      <c r="C63" s="76" t="s">
        <v>74</v>
      </c>
      <c r="D63" s="76" t="s">
        <v>394</v>
      </c>
      <c r="E63" s="76" t="s">
        <v>390</v>
      </c>
      <c r="F63" s="69">
        <v>50</v>
      </c>
      <c r="G63" s="69">
        <v>49</v>
      </c>
      <c r="H63" s="69">
        <f t="shared" si="2"/>
        <v>2450</v>
      </c>
      <c r="I63" s="69">
        <f t="shared" si="3"/>
        <v>2744.0000000000005</v>
      </c>
      <c r="J63" s="76" t="s">
        <v>381</v>
      </c>
      <c r="K63" s="76" t="s">
        <v>134</v>
      </c>
      <c r="L63" s="76" t="s">
        <v>316</v>
      </c>
    </row>
    <row r="64" spans="1:12" s="8" customFormat="1" ht="76.5" x14ac:dyDescent="0.25">
      <c r="A64" s="74" t="s">
        <v>805</v>
      </c>
      <c r="B64" s="76" t="s">
        <v>395</v>
      </c>
      <c r="C64" s="76" t="s">
        <v>74</v>
      </c>
      <c r="D64" s="76" t="s">
        <v>396</v>
      </c>
      <c r="E64" s="76" t="s">
        <v>390</v>
      </c>
      <c r="F64" s="69">
        <v>350</v>
      </c>
      <c r="G64" s="69">
        <v>14.55</v>
      </c>
      <c r="H64" s="69">
        <f t="shared" si="2"/>
        <v>5092.5</v>
      </c>
      <c r="I64" s="69">
        <f t="shared" si="3"/>
        <v>5703.6</v>
      </c>
      <c r="J64" s="76" t="s">
        <v>381</v>
      </c>
      <c r="K64" s="76" t="s">
        <v>134</v>
      </c>
      <c r="L64" s="76" t="s">
        <v>3806</v>
      </c>
    </row>
    <row r="65" spans="1:12" s="8" customFormat="1" ht="76.5" x14ac:dyDescent="0.25">
      <c r="A65" s="74" t="s">
        <v>806</v>
      </c>
      <c r="B65" s="76" t="s">
        <v>567</v>
      </c>
      <c r="C65" s="76" t="s">
        <v>74</v>
      </c>
      <c r="D65" s="76" t="s">
        <v>397</v>
      </c>
      <c r="E65" s="76" t="s">
        <v>390</v>
      </c>
      <c r="F65" s="69">
        <v>22</v>
      </c>
      <c r="G65" s="69">
        <v>9910</v>
      </c>
      <c r="H65" s="69">
        <f t="shared" si="2"/>
        <v>218020</v>
      </c>
      <c r="I65" s="69">
        <f t="shared" si="3"/>
        <v>244182.40000000002</v>
      </c>
      <c r="J65" s="76" t="s">
        <v>381</v>
      </c>
      <c r="K65" s="76" t="s">
        <v>134</v>
      </c>
      <c r="L65" s="76" t="s">
        <v>4113</v>
      </c>
    </row>
    <row r="66" spans="1:12" s="8" customFormat="1" ht="76.5" x14ac:dyDescent="0.25">
      <c r="A66" s="74" t="s">
        <v>807</v>
      </c>
      <c r="B66" s="76" t="s">
        <v>398</v>
      </c>
      <c r="C66" s="76" t="s">
        <v>74</v>
      </c>
      <c r="D66" s="76" t="s">
        <v>399</v>
      </c>
      <c r="E66" s="76" t="s">
        <v>390</v>
      </c>
      <c r="F66" s="69">
        <v>100</v>
      </c>
      <c r="G66" s="69">
        <v>1500</v>
      </c>
      <c r="H66" s="69">
        <f t="shared" si="2"/>
        <v>150000</v>
      </c>
      <c r="I66" s="69">
        <f t="shared" si="3"/>
        <v>168000.00000000003</v>
      </c>
      <c r="J66" s="76" t="s">
        <v>381</v>
      </c>
      <c r="K66" s="76" t="s">
        <v>134</v>
      </c>
      <c r="L66" s="76" t="s">
        <v>316</v>
      </c>
    </row>
    <row r="67" spans="1:12" s="8" customFormat="1" ht="76.5" x14ac:dyDescent="0.25">
      <c r="A67" s="74" t="s">
        <v>808</v>
      </c>
      <c r="B67" s="76" t="s">
        <v>400</v>
      </c>
      <c r="C67" s="76" t="s">
        <v>74</v>
      </c>
      <c r="D67" s="76" t="s">
        <v>568</v>
      </c>
      <c r="E67" s="76" t="s">
        <v>401</v>
      </c>
      <c r="F67" s="69">
        <v>600</v>
      </c>
      <c r="G67" s="69">
        <v>117</v>
      </c>
      <c r="H67" s="69">
        <f t="shared" si="2"/>
        <v>70200</v>
      </c>
      <c r="I67" s="69">
        <f t="shared" si="3"/>
        <v>78624.000000000015</v>
      </c>
      <c r="J67" s="76" t="s">
        <v>381</v>
      </c>
      <c r="K67" s="76" t="s">
        <v>134</v>
      </c>
      <c r="L67" s="76" t="s">
        <v>2894</v>
      </c>
    </row>
    <row r="68" spans="1:12" s="8" customFormat="1" ht="76.5" x14ac:dyDescent="0.25">
      <c r="A68" s="74" t="s">
        <v>809</v>
      </c>
      <c r="B68" s="76" t="s">
        <v>402</v>
      </c>
      <c r="C68" s="76" t="s">
        <v>74</v>
      </c>
      <c r="D68" s="76" t="s">
        <v>569</v>
      </c>
      <c r="E68" s="76" t="s">
        <v>401</v>
      </c>
      <c r="F68" s="69">
        <v>600</v>
      </c>
      <c r="G68" s="69">
        <v>118</v>
      </c>
      <c r="H68" s="69">
        <f t="shared" si="2"/>
        <v>70800</v>
      </c>
      <c r="I68" s="69">
        <f t="shared" si="3"/>
        <v>79296.000000000015</v>
      </c>
      <c r="J68" s="76" t="s">
        <v>381</v>
      </c>
      <c r="K68" s="76" t="s">
        <v>134</v>
      </c>
      <c r="L68" s="76" t="s">
        <v>2894</v>
      </c>
    </row>
    <row r="69" spans="1:12" s="8" customFormat="1" ht="76.5" x14ac:dyDescent="0.25">
      <c r="A69" s="74" t="s">
        <v>675</v>
      </c>
      <c r="B69" s="76" t="s">
        <v>403</v>
      </c>
      <c r="C69" s="76" t="s">
        <v>74</v>
      </c>
      <c r="D69" s="76" t="s">
        <v>404</v>
      </c>
      <c r="E69" s="76" t="s">
        <v>401</v>
      </c>
      <c r="F69" s="69">
        <v>705</v>
      </c>
      <c r="G69" s="69">
        <v>180</v>
      </c>
      <c r="H69" s="69">
        <f t="shared" si="2"/>
        <v>126900</v>
      </c>
      <c r="I69" s="69">
        <f t="shared" si="3"/>
        <v>142128</v>
      </c>
      <c r="J69" s="76" t="s">
        <v>381</v>
      </c>
      <c r="K69" s="76" t="s">
        <v>134</v>
      </c>
      <c r="L69" s="76" t="s">
        <v>4113</v>
      </c>
    </row>
    <row r="70" spans="1:12" s="8" customFormat="1" ht="76.5" x14ac:dyDescent="0.25">
      <c r="A70" s="74" t="s">
        <v>771</v>
      </c>
      <c r="B70" s="76" t="s">
        <v>405</v>
      </c>
      <c r="C70" s="76" t="s">
        <v>74</v>
      </c>
      <c r="D70" s="76" t="s">
        <v>406</v>
      </c>
      <c r="E70" s="76" t="s">
        <v>401</v>
      </c>
      <c r="F70" s="69">
        <v>50</v>
      </c>
      <c r="G70" s="69">
        <v>234</v>
      </c>
      <c r="H70" s="69">
        <f t="shared" si="2"/>
        <v>11700</v>
      </c>
      <c r="I70" s="69">
        <f t="shared" si="3"/>
        <v>13104.000000000002</v>
      </c>
      <c r="J70" s="76" t="s">
        <v>381</v>
      </c>
      <c r="K70" s="76" t="s">
        <v>134</v>
      </c>
      <c r="L70" s="76" t="s">
        <v>316</v>
      </c>
    </row>
    <row r="71" spans="1:12" s="8" customFormat="1" ht="76.5" x14ac:dyDescent="0.25">
      <c r="A71" s="74" t="s">
        <v>800</v>
      </c>
      <c r="B71" s="76" t="s">
        <v>407</v>
      </c>
      <c r="C71" s="76" t="s">
        <v>74</v>
      </c>
      <c r="D71" s="76" t="s">
        <v>408</v>
      </c>
      <c r="E71" s="76" t="s">
        <v>401</v>
      </c>
      <c r="F71" s="69">
        <v>200</v>
      </c>
      <c r="G71" s="69">
        <v>265</v>
      </c>
      <c r="H71" s="69">
        <f t="shared" si="2"/>
        <v>53000</v>
      </c>
      <c r="I71" s="69">
        <f t="shared" si="3"/>
        <v>59360.000000000007</v>
      </c>
      <c r="J71" s="76" t="s">
        <v>381</v>
      </c>
      <c r="K71" s="76" t="s">
        <v>134</v>
      </c>
      <c r="L71" s="76" t="s">
        <v>316</v>
      </c>
    </row>
    <row r="72" spans="1:12" s="8" customFormat="1" ht="76.5" x14ac:dyDescent="0.25">
      <c r="A72" s="74" t="s">
        <v>810</v>
      </c>
      <c r="B72" s="76" t="s">
        <v>409</v>
      </c>
      <c r="C72" s="76" t="s">
        <v>74</v>
      </c>
      <c r="D72" s="76" t="s">
        <v>410</v>
      </c>
      <c r="E72" s="76" t="s">
        <v>133</v>
      </c>
      <c r="F72" s="69">
        <v>300</v>
      </c>
      <c r="G72" s="69">
        <v>1644</v>
      </c>
      <c r="H72" s="69">
        <f t="shared" si="2"/>
        <v>493200</v>
      </c>
      <c r="I72" s="69">
        <f t="shared" si="3"/>
        <v>552384</v>
      </c>
      <c r="J72" s="76" t="s">
        <v>381</v>
      </c>
      <c r="K72" s="76" t="s">
        <v>134</v>
      </c>
      <c r="L72" s="76" t="s">
        <v>2894</v>
      </c>
    </row>
    <row r="73" spans="1:12" s="8" customFormat="1" ht="280.5" x14ac:dyDescent="0.25">
      <c r="A73" s="74" t="s">
        <v>811</v>
      </c>
      <c r="B73" s="76" t="s">
        <v>411</v>
      </c>
      <c r="C73" s="76" t="s">
        <v>74</v>
      </c>
      <c r="D73" s="76" t="s">
        <v>412</v>
      </c>
      <c r="E73" s="76" t="s">
        <v>133</v>
      </c>
      <c r="F73" s="69">
        <v>400</v>
      </c>
      <c r="G73" s="69">
        <v>4450</v>
      </c>
      <c r="H73" s="69">
        <f t="shared" si="2"/>
        <v>1780000</v>
      </c>
      <c r="I73" s="69">
        <f t="shared" si="3"/>
        <v>1993600.0000000002</v>
      </c>
      <c r="J73" s="76" t="s">
        <v>381</v>
      </c>
      <c r="K73" s="76" t="s">
        <v>134</v>
      </c>
      <c r="L73" s="76" t="s">
        <v>316</v>
      </c>
    </row>
    <row r="74" spans="1:12" s="8" customFormat="1" ht="76.5" x14ac:dyDescent="0.25">
      <c r="A74" s="74" t="s">
        <v>812</v>
      </c>
      <c r="B74" s="76" t="s">
        <v>413</v>
      </c>
      <c r="C74" s="76" t="s">
        <v>74</v>
      </c>
      <c r="D74" s="76" t="s">
        <v>414</v>
      </c>
      <c r="E74" s="76" t="s">
        <v>390</v>
      </c>
      <c r="F74" s="69">
        <v>1000</v>
      </c>
      <c r="G74" s="69">
        <v>108</v>
      </c>
      <c r="H74" s="69">
        <f t="shared" si="2"/>
        <v>108000</v>
      </c>
      <c r="I74" s="69">
        <f t="shared" si="3"/>
        <v>120960.00000000001</v>
      </c>
      <c r="J74" s="76" t="s">
        <v>381</v>
      </c>
      <c r="K74" s="76" t="s">
        <v>134</v>
      </c>
      <c r="L74" s="76" t="s">
        <v>2894</v>
      </c>
    </row>
    <row r="75" spans="1:12" s="8" customFormat="1" ht="76.5" x14ac:dyDescent="0.25">
      <c r="A75" s="74" t="s">
        <v>813</v>
      </c>
      <c r="B75" s="76" t="s">
        <v>415</v>
      </c>
      <c r="C75" s="76" t="s">
        <v>74</v>
      </c>
      <c r="D75" s="76" t="s">
        <v>416</v>
      </c>
      <c r="E75" s="76" t="s">
        <v>390</v>
      </c>
      <c r="F75" s="69">
        <v>600</v>
      </c>
      <c r="G75" s="69">
        <v>208</v>
      </c>
      <c r="H75" s="69">
        <f t="shared" si="2"/>
        <v>124800</v>
      </c>
      <c r="I75" s="69">
        <f t="shared" si="3"/>
        <v>139776</v>
      </c>
      <c r="J75" s="76" t="s">
        <v>381</v>
      </c>
      <c r="K75" s="76" t="s">
        <v>134</v>
      </c>
      <c r="L75" s="76" t="s">
        <v>2894</v>
      </c>
    </row>
    <row r="76" spans="1:12" s="8" customFormat="1" ht="76.5" x14ac:dyDescent="0.25">
      <c r="A76" s="74" t="s">
        <v>814</v>
      </c>
      <c r="B76" s="76" t="s">
        <v>417</v>
      </c>
      <c r="C76" s="76" t="s">
        <v>74</v>
      </c>
      <c r="D76" s="76" t="s">
        <v>418</v>
      </c>
      <c r="E76" s="76" t="s">
        <v>390</v>
      </c>
      <c r="F76" s="69">
        <v>5600</v>
      </c>
      <c r="G76" s="69">
        <v>10</v>
      </c>
      <c r="H76" s="69">
        <f t="shared" si="2"/>
        <v>56000</v>
      </c>
      <c r="I76" s="69">
        <f t="shared" si="3"/>
        <v>62720.000000000007</v>
      </c>
      <c r="J76" s="76" t="s">
        <v>381</v>
      </c>
      <c r="K76" s="76" t="s">
        <v>134</v>
      </c>
      <c r="L76" s="76" t="s">
        <v>2894</v>
      </c>
    </row>
    <row r="77" spans="1:12" s="8" customFormat="1" ht="76.5" x14ac:dyDescent="0.25">
      <c r="A77" s="74" t="s">
        <v>815</v>
      </c>
      <c r="B77" s="76" t="s">
        <v>419</v>
      </c>
      <c r="C77" s="76" t="s">
        <v>74</v>
      </c>
      <c r="D77" s="76" t="s">
        <v>420</v>
      </c>
      <c r="E77" s="76" t="s">
        <v>390</v>
      </c>
      <c r="F77" s="69">
        <v>60</v>
      </c>
      <c r="G77" s="69">
        <v>50</v>
      </c>
      <c r="H77" s="69">
        <f t="shared" si="2"/>
        <v>3000</v>
      </c>
      <c r="I77" s="69">
        <f t="shared" si="3"/>
        <v>3360.0000000000005</v>
      </c>
      <c r="J77" s="76" t="s">
        <v>381</v>
      </c>
      <c r="K77" s="76" t="s">
        <v>134</v>
      </c>
      <c r="L77" s="76" t="s">
        <v>316</v>
      </c>
    </row>
    <row r="78" spans="1:12" s="8" customFormat="1" ht="76.5" x14ac:dyDescent="0.25">
      <c r="A78" s="74" t="s">
        <v>816</v>
      </c>
      <c r="B78" s="76" t="s">
        <v>421</v>
      </c>
      <c r="C78" s="76" t="s">
        <v>74</v>
      </c>
      <c r="D78" s="76" t="s">
        <v>422</v>
      </c>
      <c r="E78" s="76" t="s">
        <v>133</v>
      </c>
      <c r="F78" s="69">
        <v>900</v>
      </c>
      <c r="G78" s="69">
        <v>1140</v>
      </c>
      <c r="H78" s="69">
        <f t="shared" si="2"/>
        <v>1026000</v>
      </c>
      <c r="I78" s="69">
        <f t="shared" si="3"/>
        <v>1149120</v>
      </c>
      <c r="J78" s="76" t="s">
        <v>381</v>
      </c>
      <c r="K78" s="76" t="s">
        <v>134</v>
      </c>
      <c r="L78" s="76" t="s">
        <v>2894</v>
      </c>
    </row>
    <row r="79" spans="1:12" s="8" customFormat="1" ht="76.5" x14ac:dyDescent="0.25">
      <c r="A79" s="74" t="s">
        <v>817</v>
      </c>
      <c r="B79" s="76" t="s">
        <v>423</v>
      </c>
      <c r="C79" s="76" t="s">
        <v>74</v>
      </c>
      <c r="D79" s="76" t="s">
        <v>424</v>
      </c>
      <c r="E79" s="76" t="s">
        <v>380</v>
      </c>
      <c r="F79" s="69">
        <v>100</v>
      </c>
      <c r="G79" s="69">
        <v>245</v>
      </c>
      <c r="H79" s="69">
        <f t="shared" si="2"/>
        <v>24500</v>
      </c>
      <c r="I79" s="69">
        <f t="shared" si="3"/>
        <v>27440.000000000004</v>
      </c>
      <c r="J79" s="76" t="s">
        <v>381</v>
      </c>
      <c r="K79" s="76" t="s">
        <v>134</v>
      </c>
      <c r="L79" s="76" t="s">
        <v>316</v>
      </c>
    </row>
    <row r="80" spans="1:12" s="8" customFormat="1" ht="76.5" x14ac:dyDescent="0.25">
      <c r="A80" s="74" t="s">
        <v>818</v>
      </c>
      <c r="B80" s="76" t="s">
        <v>425</v>
      </c>
      <c r="C80" s="76" t="s">
        <v>74</v>
      </c>
      <c r="D80" s="76" t="s">
        <v>426</v>
      </c>
      <c r="E80" s="76" t="s">
        <v>390</v>
      </c>
      <c r="F80" s="69">
        <v>6100</v>
      </c>
      <c r="G80" s="69">
        <v>90</v>
      </c>
      <c r="H80" s="69">
        <f t="shared" si="2"/>
        <v>549000</v>
      </c>
      <c r="I80" s="69">
        <f t="shared" si="3"/>
        <v>614880.00000000012</v>
      </c>
      <c r="J80" s="76" t="s">
        <v>381</v>
      </c>
      <c r="K80" s="76" t="s">
        <v>134</v>
      </c>
      <c r="L80" s="76" t="s">
        <v>3762</v>
      </c>
    </row>
    <row r="81" spans="1:12" s="8" customFormat="1" ht="76.5" x14ac:dyDescent="0.25">
      <c r="A81" s="74" t="s">
        <v>819</v>
      </c>
      <c r="B81" s="76" t="s">
        <v>427</v>
      </c>
      <c r="C81" s="76" t="s">
        <v>74</v>
      </c>
      <c r="D81" s="76" t="s">
        <v>428</v>
      </c>
      <c r="E81" s="76" t="s">
        <v>240</v>
      </c>
      <c r="F81" s="69">
        <v>550</v>
      </c>
      <c r="G81" s="69">
        <v>998</v>
      </c>
      <c r="H81" s="69">
        <f t="shared" si="2"/>
        <v>548900</v>
      </c>
      <c r="I81" s="69">
        <f t="shared" si="3"/>
        <v>614768.00000000012</v>
      </c>
      <c r="J81" s="76" t="s">
        <v>381</v>
      </c>
      <c r="K81" s="76" t="s">
        <v>134</v>
      </c>
      <c r="L81" s="76" t="s">
        <v>2894</v>
      </c>
    </row>
    <row r="82" spans="1:12" s="8" customFormat="1" ht="76.5" x14ac:dyDescent="0.25">
      <c r="A82" s="74" t="s">
        <v>820</v>
      </c>
      <c r="B82" s="76" t="s">
        <v>429</v>
      </c>
      <c r="C82" s="76" t="s">
        <v>74</v>
      </c>
      <c r="D82" s="76" t="s">
        <v>430</v>
      </c>
      <c r="E82" s="76" t="s">
        <v>240</v>
      </c>
      <c r="F82" s="69">
        <v>40</v>
      </c>
      <c r="G82" s="69">
        <v>19500</v>
      </c>
      <c r="H82" s="69">
        <f t="shared" si="2"/>
        <v>780000</v>
      </c>
      <c r="I82" s="69">
        <f t="shared" si="3"/>
        <v>873600.00000000012</v>
      </c>
      <c r="J82" s="76" t="s">
        <v>381</v>
      </c>
      <c r="K82" s="76" t="s">
        <v>134</v>
      </c>
      <c r="L82" s="76" t="s">
        <v>2894</v>
      </c>
    </row>
    <row r="83" spans="1:12" s="8" customFormat="1" ht="76.5" x14ac:dyDescent="0.25">
      <c r="A83" s="74" t="s">
        <v>821</v>
      </c>
      <c r="B83" s="76" t="s">
        <v>431</v>
      </c>
      <c r="C83" s="76" t="s">
        <v>74</v>
      </c>
      <c r="D83" s="76" t="s">
        <v>432</v>
      </c>
      <c r="E83" s="76" t="s">
        <v>133</v>
      </c>
      <c r="F83" s="69">
        <v>150</v>
      </c>
      <c r="G83" s="69">
        <v>94</v>
      </c>
      <c r="H83" s="69">
        <f t="shared" si="2"/>
        <v>14100</v>
      </c>
      <c r="I83" s="69">
        <f t="shared" si="3"/>
        <v>15792.000000000002</v>
      </c>
      <c r="J83" s="76" t="s">
        <v>381</v>
      </c>
      <c r="K83" s="76" t="s">
        <v>134</v>
      </c>
      <c r="L83" s="76" t="s">
        <v>2894</v>
      </c>
    </row>
    <row r="84" spans="1:12" s="8" customFormat="1" ht="76.5" x14ac:dyDescent="0.25">
      <c r="A84" s="74" t="s">
        <v>822</v>
      </c>
      <c r="B84" s="76" t="s">
        <v>433</v>
      </c>
      <c r="C84" s="76" t="s">
        <v>74</v>
      </c>
      <c r="D84" s="76" t="s">
        <v>434</v>
      </c>
      <c r="E84" s="76" t="s">
        <v>133</v>
      </c>
      <c r="F84" s="69">
        <v>700</v>
      </c>
      <c r="G84" s="69">
        <v>200</v>
      </c>
      <c r="H84" s="69">
        <f t="shared" si="2"/>
        <v>140000</v>
      </c>
      <c r="I84" s="69">
        <f t="shared" si="3"/>
        <v>156800.00000000003</v>
      </c>
      <c r="J84" s="76" t="s">
        <v>381</v>
      </c>
      <c r="K84" s="76" t="s">
        <v>134</v>
      </c>
      <c r="L84" s="76" t="s">
        <v>2894</v>
      </c>
    </row>
    <row r="85" spans="1:12" s="8" customFormat="1" ht="76.5" x14ac:dyDescent="0.25">
      <c r="A85" s="74" t="s">
        <v>823</v>
      </c>
      <c r="B85" s="76" t="s">
        <v>435</v>
      </c>
      <c r="C85" s="76" t="s">
        <v>74</v>
      </c>
      <c r="D85" s="76" t="s">
        <v>436</v>
      </c>
      <c r="E85" s="76" t="s">
        <v>390</v>
      </c>
      <c r="F85" s="69">
        <v>500</v>
      </c>
      <c r="G85" s="69">
        <v>385</v>
      </c>
      <c r="H85" s="69">
        <f t="shared" si="2"/>
        <v>192500</v>
      </c>
      <c r="I85" s="69">
        <f t="shared" si="3"/>
        <v>215600.00000000003</v>
      </c>
      <c r="J85" s="76" t="s">
        <v>381</v>
      </c>
      <c r="K85" s="76" t="s">
        <v>134</v>
      </c>
      <c r="L85" s="76" t="s">
        <v>316</v>
      </c>
    </row>
    <row r="86" spans="1:12" s="8" customFormat="1" ht="76.5" x14ac:dyDescent="0.25">
      <c r="A86" s="74" t="s">
        <v>824</v>
      </c>
      <c r="B86" s="76" t="s">
        <v>437</v>
      </c>
      <c r="C86" s="76" t="s">
        <v>74</v>
      </c>
      <c r="D86" s="76" t="s">
        <v>438</v>
      </c>
      <c r="E86" s="76" t="s">
        <v>390</v>
      </c>
      <c r="F86" s="69">
        <v>3000</v>
      </c>
      <c r="G86" s="69">
        <v>570</v>
      </c>
      <c r="H86" s="69">
        <f t="shared" si="2"/>
        <v>1710000</v>
      </c>
      <c r="I86" s="69">
        <f t="shared" si="3"/>
        <v>1915200.0000000002</v>
      </c>
      <c r="J86" s="76" t="s">
        <v>381</v>
      </c>
      <c r="K86" s="76" t="s">
        <v>134</v>
      </c>
      <c r="L86" s="76" t="s">
        <v>556</v>
      </c>
    </row>
    <row r="87" spans="1:12" s="8" customFormat="1" ht="76.5" x14ac:dyDescent="0.25">
      <c r="A87" s="74" t="s">
        <v>825</v>
      </c>
      <c r="B87" s="76" t="s">
        <v>437</v>
      </c>
      <c r="C87" s="76" t="s">
        <v>74</v>
      </c>
      <c r="D87" s="76" t="s">
        <v>555</v>
      </c>
      <c r="E87" s="76" t="s">
        <v>390</v>
      </c>
      <c r="F87" s="69">
        <v>2000</v>
      </c>
      <c r="G87" s="69">
        <v>298</v>
      </c>
      <c r="H87" s="69">
        <f t="shared" si="2"/>
        <v>596000</v>
      </c>
      <c r="I87" s="69">
        <f t="shared" si="3"/>
        <v>667520.00000000012</v>
      </c>
      <c r="J87" s="76" t="s">
        <v>381</v>
      </c>
      <c r="K87" s="76" t="s">
        <v>134</v>
      </c>
      <c r="L87" s="76" t="s">
        <v>2894</v>
      </c>
    </row>
    <row r="88" spans="1:12" s="8" customFormat="1" ht="76.5" x14ac:dyDescent="0.25">
      <c r="A88" s="74" t="s">
        <v>826</v>
      </c>
      <c r="B88" s="76" t="s">
        <v>439</v>
      </c>
      <c r="C88" s="76" t="s">
        <v>74</v>
      </c>
      <c r="D88" s="76" t="s">
        <v>440</v>
      </c>
      <c r="E88" s="76" t="s">
        <v>390</v>
      </c>
      <c r="F88" s="69">
        <v>500</v>
      </c>
      <c r="G88" s="69">
        <v>298</v>
      </c>
      <c r="H88" s="69">
        <f t="shared" si="2"/>
        <v>149000</v>
      </c>
      <c r="I88" s="69">
        <f t="shared" si="3"/>
        <v>166880.00000000003</v>
      </c>
      <c r="J88" s="76" t="s">
        <v>381</v>
      </c>
      <c r="K88" s="76" t="s">
        <v>134</v>
      </c>
      <c r="L88" s="76" t="s">
        <v>2894</v>
      </c>
    </row>
    <row r="89" spans="1:12" s="8" customFormat="1" ht="76.5" x14ac:dyDescent="0.25">
      <c r="A89" s="74" t="s">
        <v>827</v>
      </c>
      <c r="B89" s="76" t="s">
        <v>441</v>
      </c>
      <c r="C89" s="76" t="s">
        <v>74</v>
      </c>
      <c r="D89" s="76" t="s">
        <v>442</v>
      </c>
      <c r="E89" s="76" t="s">
        <v>390</v>
      </c>
      <c r="F89" s="69">
        <v>1500</v>
      </c>
      <c r="G89" s="69">
        <v>175</v>
      </c>
      <c r="H89" s="69">
        <f t="shared" si="2"/>
        <v>262500</v>
      </c>
      <c r="I89" s="69">
        <f t="shared" si="3"/>
        <v>294000</v>
      </c>
      <c r="J89" s="76" t="s">
        <v>381</v>
      </c>
      <c r="K89" s="76" t="s">
        <v>134</v>
      </c>
      <c r="L89" s="76" t="s">
        <v>2894</v>
      </c>
    </row>
    <row r="90" spans="1:12" s="8" customFormat="1" ht="76.5" x14ac:dyDescent="0.25">
      <c r="A90" s="74" t="s">
        <v>828</v>
      </c>
      <c r="B90" s="76" t="s">
        <v>443</v>
      </c>
      <c r="C90" s="76" t="s">
        <v>74</v>
      </c>
      <c r="D90" s="76" t="s">
        <v>444</v>
      </c>
      <c r="E90" s="76" t="s">
        <v>390</v>
      </c>
      <c r="F90" s="69">
        <v>45</v>
      </c>
      <c r="G90" s="69">
        <v>60</v>
      </c>
      <c r="H90" s="69">
        <f t="shared" si="2"/>
        <v>2700</v>
      </c>
      <c r="I90" s="69">
        <f t="shared" si="3"/>
        <v>3024.0000000000005</v>
      </c>
      <c r="J90" s="76" t="s">
        <v>381</v>
      </c>
      <c r="K90" s="76" t="s">
        <v>134</v>
      </c>
      <c r="L90" s="76" t="s">
        <v>316</v>
      </c>
    </row>
    <row r="91" spans="1:12" s="8" customFormat="1" ht="76.5" x14ac:dyDescent="0.25">
      <c r="A91" s="74" t="s">
        <v>829</v>
      </c>
      <c r="B91" s="76" t="s">
        <v>445</v>
      </c>
      <c r="C91" s="76" t="s">
        <v>74</v>
      </c>
      <c r="D91" s="76" t="s">
        <v>446</v>
      </c>
      <c r="E91" s="76" t="s">
        <v>390</v>
      </c>
      <c r="F91" s="69">
        <v>300</v>
      </c>
      <c r="G91" s="69">
        <v>300</v>
      </c>
      <c r="H91" s="69">
        <f t="shared" si="2"/>
        <v>90000</v>
      </c>
      <c r="I91" s="69">
        <f t="shared" si="3"/>
        <v>100800.00000000001</v>
      </c>
      <c r="J91" s="76" t="s">
        <v>381</v>
      </c>
      <c r="K91" s="76" t="s">
        <v>134</v>
      </c>
      <c r="L91" s="76" t="s">
        <v>2894</v>
      </c>
    </row>
    <row r="92" spans="1:12" s="8" customFormat="1" ht="76.5" x14ac:dyDescent="0.25">
      <c r="A92" s="74" t="s">
        <v>830</v>
      </c>
      <c r="B92" s="76" t="s">
        <v>447</v>
      </c>
      <c r="C92" s="76" t="s">
        <v>74</v>
      </c>
      <c r="D92" s="76" t="s">
        <v>448</v>
      </c>
      <c r="E92" s="76" t="s">
        <v>390</v>
      </c>
      <c r="F92" s="69">
        <v>100</v>
      </c>
      <c r="G92" s="69">
        <v>585</v>
      </c>
      <c r="H92" s="69">
        <f t="shared" si="2"/>
        <v>58500</v>
      </c>
      <c r="I92" s="69">
        <f t="shared" si="3"/>
        <v>65520.000000000007</v>
      </c>
      <c r="J92" s="76" t="s">
        <v>381</v>
      </c>
      <c r="K92" s="76" t="s">
        <v>134</v>
      </c>
      <c r="L92" s="76" t="s">
        <v>2894</v>
      </c>
    </row>
    <row r="93" spans="1:12" s="8" customFormat="1" ht="76.5" x14ac:dyDescent="0.25">
      <c r="A93" s="74" t="s">
        <v>831</v>
      </c>
      <c r="B93" s="76" t="s">
        <v>449</v>
      </c>
      <c r="C93" s="76" t="s">
        <v>74</v>
      </c>
      <c r="D93" s="76" t="s">
        <v>450</v>
      </c>
      <c r="E93" s="76" t="s">
        <v>401</v>
      </c>
      <c r="F93" s="69">
        <v>2500</v>
      </c>
      <c r="G93" s="69">
        <v>258</v>
      </c>
      <c r="H93" s="69">
        <f t="shared" si="2"/>
        <v>645000</v>
      </c>
      <c r="I93" s="69">
        <f t="shared" si="3"/>
        <v>722400.00000000012</v>
      </c>
      <c r="J93" s="76" t="s">
        <v>381</v>
      </c>
      <c r="K93" s="76" t="s">
        <v>134</v>
      </c>
      <c r="L93" s="76" t="s">
        <v>2894</v>
      </c>
    </row>
    <row r="94" spans="1:12" s="8" customFormat="1" ht="76.5" x14ac:dyDescent="0.25">
      <c r="A94" s="74" t="s">
        <v>832</v>
      </c>
      <c r="B94" s="76" t="s">
        <v>451</v>
      </c>
      <c r="C94" s="76" t="s">
        <v>74</v>
      </c>
      <c r="D94" s="76" t="s">
        <v>452</v>
      </c>
      <c r="E94" s="76" t="s">
        <v>390</v>
      </c>
      <c r="F94" s="69">
        <v>1200</v>
      </c>
      <c r="G94" s="69">
        <v>33</v>
      </c>
      <c r="H94" s="69">
        <f>F94*G94</f>
        <v>39600</v>
      </c>
      <c r="I94" s="69">
        <f>H94*1.12</f>
        <v>44352.000000000007</v>
      </c>
      <c r="J94" s="76" t="s">
        <v>381</v>
      </c>
      <c r="K94" s="76" t="s">
        <v>134</v>
      </c>
      <c r="L94" s="76" t="s">
        <v>2894</v>
      </c>
    </row>
    <row r="95" spans="1:12" s="8" customFormat="1" ht="76.5" x14ac:dyDescent="0.25">
      <c r="A95" s="74" t="s">
        <v>833</v>
      </c>
      <c r="B95" s="76" t="s">
        <v>453</v>
      </c>
      <c r="C95" s="76" t="s">
        <v>74</v>
      </c>
      <c r="D95" s="76" t="s">
        <v>454</v>
      </c>
      <c r="E95" s="76" t="s">
        <v>390</v>
      </c>
      <c r="F95" s="69">
        <v>7000</v>
      </c>
      <c r="G95" s="69">
        <v>20</v>
      </c>
      <c r="H95" s="69">
        <f>F95*G95</f>
        <v>140000</v>
      </c>
      <c r="I95" s="69">
        <f>H95*1.12</f>
        <v>156800.00000000003</v>
      </c>
      <c r="J95" s="76" t="s">
        <v>381</v>
      </c>
      <c r="K95" s="76" t="s">
        <v>134</v>
      </c>
      <c r="L95" s="76" t="s">
        <v>3763</v>
      </c>
    </row>
    <row r="96" spans="1:12" s="8" customFormat="1" ht="76.5" x14ac:dyDescent="0.25">
      <c r="A96" s="74" t="s">
        <v>834</v>
      </c>
      <c r="B96" s="76" t="s">
        <v>455</v>
      </c>
      <c r="C96" s="76" t="s">
        <v>74</v>
      </c>
      <c r="D96" s="76" t="s">
        <v>456</v>
      </c>
      <c r="E96" s="76" t="s">
        <v>401</v>
      </c>
      <c r="F96" s="69">
        <v>100</v>
      </c>
      <c r="G96" s="69">
        <v>314</v>
      </c>
      <c r="H96" s="69">
        <f>F96*G96</f>
        <v>31400</v>
      </c>
      <c r="I96" s="69">
        <f>H96*1.12</f>
        <v>35168</v>
      </c>
      <c r="J96" s="76" t="s">
        <v>381</v>
      </c>
      <c r="K96" s="76" t="s">
        <v>134</v>
      </c>
      <c r="L96" s="76" t="s">
        <v>2894</v>
      </c>
    </row>
    <row r="97" spans="1:12" s="8" customFormat="1" ht="76.5" x14ac:dyDescent="0.25">
      <c r="A97" s="74" t="s">
        <v>835</v>
      </c>
      <c r="B97" s="76" t="s">
        <v>457</v>
      </c>
      <c r="C97" s="76" t="s">
        <v>74</v>
      </c>
      <c r="D97" s="76" t="s">
        <v>458</v>
      </c>
      <c r="E97" s="76" t="s">
        <v>390</v>
      </c>
      <c r="F97" s="69">
        <v>1500</v>
      </c>
      <c r="G97" s="69">
        <v>44</v>
      </c>
      <c r="H97" s="69">
        <f>F97*G97</f>
        <v>66000</v>
      </c>
      <c r="I97" s="69">
        <f>H97*1.12</f>
        <v>73920</v>
      </c>
      <c r="J97" s="76" t="s">
        <v>381</v>
      </c>
      <c r="K97" s="76" t="s">
        <v>134</v>
      </c>
      <c r="L97" s="76" t="s">
        <v>2894</v>
      </c>
    </row>
    <row r="98" spans="1:12" s="8" customFormat="1" ht="76.5" x14ac:dyDescent="0.25">
      <c r="A98" s="74" t="s">
        <v>836</v>
      </c>
      <c r="B98" s="76" t="s">
        <v>459</v>
      </c>
      <c r="C98" s="76" t="s">
        <v>74</v>
      </c>
      <c r="D98" s="76" t="s">
        <v>460</v>
      </c>
      <c r="E98" s="76" t="s">
        <v>390</v>
      </c>
      <c r="F98" s="69">
        <v>5000</v>
      </c>
      <c r="G98" s="69">
        <v>50</v>
      </c>
      <c r="H98" s="69">
        <f>F98*G98</f>
        <v>250000</v>
      </c>
      <c r="I98" s="69">
        <f>H98*1.12</f>
        <v>280000</v>
      </c>
      <c r="J98" s="76" t="s">
        <v>381</v>
      </c>
      <c r="K98" s="76" t="s">
        <v>134</v>
      </c>
      <c r="L98" s="76" t="s">
        <v>2894</v>
      </c>
    </row>
    <row r="99" spans="1:12" s="8" customFormat="1" ht="76.5" x14ac:dyDescent="0.25">
      <c r="A99" s="74" t="s">
        <v>837</v>
      </c>
      <c r="B99" s="76" t="s">
        <v>461</v>
      </c>
      <c r="C99" s="76" t="s">
        <v>74</v>
      </c>
      <c r="D99" s="76" t="s">
        <v>462</v>
      </c>
      <c r="E99" s="76" t="s">
        <v>390</v>
      </c>
      <c r="F99" s="69">
        <v>300</v>
      </c>
      <c r="G99" s="69">
        <v>190</v>
      </c>
      <c r="H99" s="69">
        <f t="shared" ref="H99:H103" si="4">F99*G99</f>
        <v>57000</v>
      </c>
      <c r="I99" s="69">
        <f t="shared" ref="I99:I103" si="5">H99*1.12</f>
        <v>63840.000000000007</v>
      </c>
      <c r="J99" s="76" t="s">
        <v>381</v>
      </c>
      <c r="K99" s="76" t="s">
        <v>134</v>
      </c>
      <c r="L99" s="76" t="s">
        <v>316</v>
      </c>
    </row>
    <row r="100" spans="1:12" s="8" customFormat="1" ht="76.5" x14ac:dyDescent="0.25">
      <c r="A100" s="74" t="s">
        <v>838</v>
      </c>
      <c r="B100" s="76" t="s">
        <v>463</v>
      </c>
      <c r="C100" s="76" t="s">
        <v>74</v>
      </c>
      <c r="D100" s="76" t="s">
        <v>464</v>
      </c>
      <c r="E100" s="76" t="s">
        <v>390</v>
      </c>
      <c r="F100" s="69">
        <v>1200</v>
      </c>
      <c r="G100" s="69">
        <v>140</v>
      </c>
      <c r="H100" s="69">
        <f t="shared" si="4"/>
        <v>168000</v>
      </c>
      <c r="I100" s="69">
        <f t="shared" si="5"/>
        <v>188160.00000000003</v>
      </c>
      <c r="J100" s="76" t="s">
        <v>381</v>
      </c>
      <c r="K100" s="76" t="s">
        <v>134</v>
      </c>
      <c r="L100" s="76" t="s">
        <v>2894</v>
      </c>
    </row>
    <row r="101" spans="1:12" s="8" customFormat="1" ht="76.5" x14ac:dyDescent="0.25">
      <c r="A101" s="74" t="s">
        <v>839</v>
      </c>
      <c r="B101" s="76" t="s">
        <v>465</v>
      </c>
      <c r="C101" s="76" t="s">
        <v>74</v>
      </c>
      <c r="D101" s="76" t="s">
        <v>466</v>
      </c>
      <c r="E101" s="76" t="s">
        <v>401</v>
      </c>
      <c r="F101" s="69">
        <v>50</v>
      </c>
      <c r="G101" s="69">
        <v>45</v>
      </c>
      <c r="H101" s="69">
        <f t="shared" si="4"/>
        <v>2250</v>
      </c>
      <c r="I101" s="69">
        <f t="shared" si="5"/>
        <v>2520.0000000000005</v>
      </c>
      <c r="J101" s="76" t="s">
        <v>381</v>
      </c>
      <c r="K101" s="76" t="s">
        <v>134</v>
      </c>
      <c r="L101" s="76" t="s">
        <v>316</v>
      </c>
    </row>
    <row r="102" spans="1:12" s="8" customFormat="1" ht="76.5" x14ac:dyDescent="0.25">
      <c r="A102" s="74" t="s">
        <v>840</v>
      </c>
      <c r="B102" s="76" t="s">
        <v>467</v>
      </c>
      <c r="C102" s="76" t="s">
        <v>74</v>
      </c>
      <c r="D102" s="76" t="s">
        <v>468</v>
      </c>
      <c r="E102" s="76" t="s">
        <v>401</v>
      </c>
      <c r="F102" s="69">
        <v>120</v>
      </c>
      <c r="G102" s="69">
        <v>108</v>
      </c>
      <c r="H102" s="69">
        <f t="shared" si="4"/>
        <v>12960</v>
      </c>
      <c r="I102" s="69">
        <f t="shared" si="5"/>
        <v>14515.2</v>
      </c>
      <c r="J102" s="76" t="s">
        <v>381</v>
      </c>
      <c r="K102" s="76" t="s">
        <v>134</v>
      </c>
      <c r="L102" s="76" t="s">
        <v>2894</v>
      </c>
    </row>
    <row r="103" spans="1:12" s="8" customFormat="1" ht="76.5" x14ac:dyDescent="0.25">
      <c r="A103" s="74" t="s">
        <v>841</v>
      </c>
      <c r="B103" s="76" t="s">
        <v>469</v>
      </c>
      <c r="C103" s="76" t="s">
        <v>74</v>
      </c>
      <c r="D103" s="76" t="s">
        <v>470</v>
      </c>
      <c r="E103" s="76" t="s">
        <v>390</v>
      </c>
      <c r="F103" s="69">
        <v>200</v>
      </c>
      <c r="G103" s="69">
        <v>330</v>
      </c>
      <c r="H103" s="69">
        <f t="shared" si="4"/>
        <v>66000</v>
      </c>
      <c r="I103" s="69">
        <f t="shared" si="5"/>
        <v>73920</v>
      </c>
      <c r="J103" s="76" t="s">
        <v>381</v>
      </c>
      <c r="K103" s="76" t="s">
        <v>134</v>
      </c>
      <c r="L103" s="76" t="s">
        <v>316</v>
      </c>
    </row>
    <row r="104" spans="1:12" s="8" customFormat="1" ht="76.5" x14ac:dyDescent="0.25">
      <c r="A104" s="74" t="s">
        <v>842</v>
      </c>
      <c r="B104" s="76" t="s">
        <v>471</v>
      </c>
      <c r="C104" s="76" t="s">
        <v>74</v>
      </c>
      <c r="D104" s="76" t="s">
        <v>472</v>
      </c>
      <c r="E104" s="76" t="s">
        <v>390</v>
      </c>
      <c r="F104" s="69">
        <v>64</v>
      </c>
      <c r="G104" s="69">
        <v>206</v>
      </c>
      <c r="H104" s="69">
        <f>F104*G104</f>
        <v>13184</v>
      </c>
      <c r="I104" s="69">
        <f>H104*1.12</f>
        <v>14766.080000000002</v>
      </c>
      <c r="J104" s="76" t="s">
        <v>381</v>
      </c>
      <c r="K104" s="76" t="s">
        <v>134</v>
      </c>
      <c r="L104" s="76" t="s">
        <v>316</v>
      </c>
    </row>
    <row r="105" spans="1:12" s="8" customFormat="1" ht="76.5" x14ac:dyDescent="0.25">
      <c r="A105" s="74" t="s">
        <v>843</v>
      </c>
      <c r="B105" s="76" t="s">
        <v>473</v>
      </c>
      <c r="C105" s="76" t="s">
        <v>74</v>
      </c>
      <c r="D105" s="76" t="s">
        <v>474</v>
      </c>
      <c r="E105" s="76" t="s">
        <v>390</v>
      </c>
      <c r="F105" s="69">
        <v>160</v>
      </c>
      <c r="G105" s="69">
        <v>3700</v>
      </c>
      <c r="H105" s="69">
        <f>F105*G105</f>
        <v>592000</v>
      </c>
      <c r="I105" s="69">
        <f>H105*1.12</f>
        <v>663040.00000000012</v>
      </c>
      <c r="J105" s="76" t="s">
        <v>381</v>
      </c>
      <c r="K105" s="76" t="s">
        <v>134</v>
      </c>
      <c r="L105" s="76" t="s">
        <v>2894</v>
      </c>
    </row>
    <row r="106" spans="1:12" s="8" customFormat="1" ht="76.5" x14ac:dyDescent="0.25">
      <c r="A106" s="74" t="s">
        <v>844</v>
      </c>
      <c r="B106" s="76" t="s">
        <v>475</v>
      </c>
      <c r="C106" s="76" t="s">
        <v>74</v>
      </c>
      <c r="D106" s="76" t="s">
        <v>476</v>
      </c>
      <c r="E106" s="76" t="s">
        <v>390</v>
      </c>
      <c r="F106" s="69">
        <v>14</v>
      </c>
      <c r="G106" s="69">
        <v>5945</v>
      </c>
      <c r="H106" s="69">
        <f>F106*G106</f>
        <v>83230</v>
      </c>
      <c r="I106" s="69">
        <f>H106*1.12</f>
        <v>93217.600000000006</v>
      </c>
      <c r="J106" s="76" t="s">
        <v>381</v>
      </c>
      <c r="K106" s="76" t="s">
        <v>134</v>
      </c>
      <c r="L106" s="76" t="s">
        <v>2894</v>
      </c>
    </row>
    <row r="107" spans="1:12" s="8" customFormat="1" ht="86.25" customHeight="1" x14ac:dyDescent="0.25">
      <c r="A107" s="74" t="s">
        <v>845</v>
      </c>
      <c r="B107" s="76" t="s">
        <v>477</v>
      </c>
      <c r="C107" s="76" t="s">
        <v>74</v>
      </c>
      <c r="D107" s="76" t="s">
        <v>478</v>
      </c>
      <c r="E107" s="76" t="s">
        <v>401</v>
      </c>
      <c r="F107" s="69">
        <v>2200</v>
      </c>
      <c r="G107" s="69">
        <v>85</v>
      </c>
      <c r="H107" s="69">
        <f t="shared" ref="H107:H114" si="6">F107*G107</f>
        <v>187000</v>
      </c>
      <c r="I107" s="69">
        <f t="shared" ref="I107:I114" si="7">H107*1.12</f>
        <v>209440.00000000003</v>
      </c>
      <c r="J107" s="76" t="s">
        <v>381</v>
      </c>
      <c r="K107" s="76" t="s">
        <v>134</v>
      </c>
      <c r="L107" s="76" t="s">
        <v>4113</v>
      </c>
    </row>
    <row r="108" spans="1:12" s="8" customFormat="1" ht="76.5" x14ac:dyDescent="0.25">
      <c r="A108" s="74" t="s">
        <v>846</v>
      </c>
      <c r="B108" s="76" t="s">
        <v>479</v>
      </c>
      <c r="C108" s="76" t="s">
        <v>74</v>
      </c>
      <c r="D108" s="76" t="s">
        <v>480</v>
      </c>
      <c r="E108" s="76" t="s">
        <v>390</v>
      </c>
      <c r="F108" s="69">
        <v>600</v>
      </c>
      <c r="G108" s="69">
        <v>294</v>
      </c>
      <c r="H108" s="69">
        <f t="shared" si="6"/>
        <v>176400</v>
      </c>
      <c r="I108" s="69">
        <f t="shared" si="7"/>
        <v>197568.00000000003</v>
      </c>
      <c r="J108" s="76" t="s">
        <v>381</v>
      </c>
      <c r="K108" s="76" t="s">
        <v>134</v>
      </c>
      <c r="L108" s="76" t="s">
        <v>2894</v>
      </c>
    </row>
    <row r="109" spans="1:12" s="8" customFormat="1" ht="76.5" x14ac:dyDescent="0.25">
      <c r="A109" s="74" t="s">
        <v>847</v>
      </c>
      <c r="B109" s="76" t="s">
        <v>481</v>
      </c>
      <c r="C109" s="76" t="s">
        <v>74</v>
      </c>
      <c r="D109" s="76" t="s">
        <v>482</v>
      </c>
      <c r="E109" s="76" t="s">
        <v>390</v>
      </c>
      <c r="F109" s="69">
        <v>50</v>
      </c>
      <c r="G109" s="69">
        <v>105</v>
      </c>
      <c r="H109" s="69">
        <f t="shared" si="6"/>
        <v>5250</v>
      </c>
      <c r="I109" s="69">
        <f t="shared" si="7"/>
        <v>5880.0000000000009</v>
      </c>
      <c r="J109" s="76" t="s">
        <v>381</v>
      </c>
      <c r="K109" s="76" t="s">
        <v>134</v>
      </c>
      <c r="L109" s="76" t="s">
        <v>316</v>
      </c>
    </row>
    <row r="110" spans="1:12" s="8" customFormat="1" ht="147.75" customHeight="1" x14ac:dyDescent="0.25">
      <c r="A110" s="74" t="s">
        <v>848</v>
      </c>
      <c r="B110" s="76" t="s">
        <v>483</v>
      </c>
      <c r="C110" s="76" t="s">
        <v>74</v>
      </c>
      <c r="D110" s="76" t="s">
        <v>557</v>
      </c>
      <c r="E110" s="76" t="s">
        <v>390</v>
      </c>
      <c r="F110" s="69">
        <v>50</v>
      </c>
      <c r="G110" s="69">
        <v>4200</v>
      </c>
      <c r="H110" s="69">
        <f t="shared" si="6"/>
        <v>210000</v>
      </c>
      <c r="I110" s="69">
        <f t="shared" si="7"/>
        <v>235200.00000000003</v>
      </c>
      <c r="J110" s="76" t="s">
        <v>381</v>
      </c>
      <c r="K110" s="76" t="s">
        <v>134</v>
      </c>
      <c r="L110" s="76" t="s">
        <v>558</v>
      </c>
    </row>
    <row r="111" spans="1:12" s="8" customFormat="1" ht="76.5" x14ac:dyDescent="0.25">
      <c r="A111" s="74" t="s">
        <v>849</v>
      </c>
      <c r="B111" s="76" t="s">
        <v>484</v>
      </c>
      <c r="C111" s="76" t="s">
        <v>74</v>
      </c>
      <c r="D111" s="76" t="s">
        <v>485</v>
      </c>
      <c r="E111" s="76" t="s">
        <v>273</v>
      </c>
      <c r="F111" s="69">
        <v>900</v>
      </c>
      <c r="G111" s="69">
        <v>750</v>
      </c>
      <c r="H111" s="69">
        <f t="shared" si="6"/>
        <v>675000</v>
      </c>
      <c r="I111" s="69">
        <f t="shared" si="7"/>
        <v>756000.00000000012</v>
      </c>
      <c r="J111" s="76" t="s">
        <v>381</v>
      </c>
      <c r="K111" s="76" t="s">
        <v>134</v>
      </c>
      <c r="L111" s="76" t="s">
        <v>2894</v>
      </c>
    </row>
    <row r="112" spans="1:12" s="8" customFormat="1" ht="76.5" x14ac:dyDescent="0.25">
      <c r="A112" s="74" t="s">
        <v>850</v>
      </c>
      <c r="B112" s="76" t="s">
        <v>486</v>
      </c>
      <c r="C112" s="76" t="s">
        <v>74</v>
      </c>
      <c r="D112" s="76" t="s">
        <v>487</v>
      </c>
      <c r="E112" s="76" t="s">
        <v>390</v>
      </c>
      <c r="F112" s="69">
        <v>40</v>
      </c>
      <c r="G112" s="69">
        <v>144</v>
      </c>
      <c r="H112" s="69">
        <f t="shared" si="6"/>
        <v>5760</v>
      </c>
      <c r="I112" s="69">
        <f t="shared" si="7"/>
        <v>6451.2000000000007</v>
      </c>
      <c r="J112" s="76" t="s">
        <v>381</v>
      </c>
      <c r="K112" s="76" t="s">
        <v>134</v>
      </c>
      <c r="L112" s="76" t="s">
        <v>2894</v>
      </c>
    </row>
    <row r="113" spans="1:12" s="8" customFormat="1" ht="76.5" x14ac:dyDescent="0.25">
      <c r="A113" s="74" t="s">
        <v>851</v>
      </c>
      <c r="B113" s="76" t="s">
        <v>488</v>
      </c>
      <c r="C113" s="76" t="s">
        <v>74</v>
      </c>
      <c r="D113" s="76" t="s">
        <v>489</v>
      </c>
      <c r="E113" s="76" t="s">
        <v>133</v>
      </c>
      <c r="F113" s="69">
        <v>800</v>
      </c>
      <c r="G113" s="69">
        <v>150</v>
      </c>
      <c r="H113" s="69">
        <f t="shared" ref="H113" si="8">F113*G113</f>
        <v>120000</v>
      </c>
      <c r="I113" s="69">
        <f t="shared" ref="I113" si="9">H113*1.12</f>
        <v>134400</v>
      </c>
      <c r="J113" s="76" t="s">
        <v>381</v>
      </c>
      <c r="K113" s="76" t="s">
        <v>134</v>
      </c>
      <c r="L113" s="76" t="s">
        <v>316</v>
      </c>
    </row>
    <row r="114" spans="1:12" s="8" customFormat="1" ht="108" customHeight="1" x14ac:dyDescent="0.25">
      <c r="A114" s="74" t="s">
        <v>852</v>
      </c>
      <c r="B114" s="76" t="s">
        <v>491</v>
      </c>
      <c r="C114" s="76" t="s">
        <v>74</v>
      </c>
      <c r="D114" s="76" t="s">
        <v>492</v>
      </c>
      <c r="E114" s="76" t="s">
        <v>133</v>
      </c>
      <c r="F114" s="69">
        <v>92</v>
      </c>
      <c r="G114" s="69">
        <v>20129</v>
      </c>
      <c r="H114" s="69">
        <f t="shared" si="6"/>
        <v>1851868</v>
      </c>
      <c r="I114" s="69">
        <f t="shared" si="7"/>
        <v>2074092.1600000001</v>
      </c>
      <c r="J114" s="76" t="s">
        <v>381</v>
      </c>
      <c r="K114" s="76" t="s">
        <v>134</v>
      </c>
      <c r="L114" s="76" t="s">
        <v>3878</v>
      </c>
    </row>
    <row r="115" spans="1:12" s="8" customFormat="1" ht="145.5" customHeight="1" x14ac:dyDescent="0.25">
      <c r="A115" s="74" t="s">
        <v>853</v>
      </c>
      <c r="B115" s="71" t="s">
        <v>945</v>
      </c>
      <c r="C115" s="76" t="s">
        <v>74</v>
      </c>
      <c r="D115" s="76" t="s">
        <v>514</v>
      </c>
      <c r="E115" s="29" t="s">
        <v>240</v>
      </c>
      <c r="F115" s="69">
        <v>70</v>
      </c>
      <c r="G115" s="69">
        <v>3263.39</v>
      </c>
      <c r="H115" s="69">
        <f>F115*G115</f>
        <v>228437.3</v>
      </c>
      <c r="I115" s="69">
        <f>H115*1.12</f>
        <v>255849.77600000001</v>
      </c>
      <c r="J115" s="76" t="s">
        <v>515</v>
      </c>
      <c r="K115" s="76" t="s">
        <v>516</v>
      </c>
      <c r="L115" s="71" t="s">
        <v>944</v>
      </c>
    </row>
    <row r="116" spans="1:12" s="8" customFormat="1" ht="76.5" x14ac:dyDescent="0.25">
      <c r="A116" s="74" t="s">
        <v>854</v>
      </c>
      <c r="B116" s="71" t="s">
        <v>2553</v>
      </c>
      <c r="C116" s="76" t="s">
        <v>74</v>
      </c>
      <c r="D116" s="76" t="s">
        <v>2556</v>
      </c>
      <c r="E116" s="29" t="s">
        <v>240</v>
      </c>
      <c r="F116" s="69">
        <v>50</v>
      </c>
      <c r="G116" s="69">
        <v>15178.57</v>
      </c>
      <c r="H116" s="69">
        <f t="shared" ref="H116:H147" si="10">F116*G116</f>
        <v>758928.5</v>
      </c>
      <c r="I116" s="69">
        <f t="shared" ref="I116:I147" si="11">H116*1.12</f>
        <v>849999.92</v>
      </c>
      <c r="J116" s="76" t="s">
        <v>517</v>
      </c>
      <c r="K116" s="76" t="s">
        <v>516</v>
      </c>
      <c r="L116" s="71" t="s">
        <v>2571</v>
      </c>
    </row>
    <row r="117" spans="1:12" s="8" customFormat="1" ht="63.75" x14ac:dyDescent="0.25">
      <c r="A117" s="74" t="s">
        <v>855</v>
      </c>
      <c r="B117" s="71" t="s">
        <v>518</v>
      </c>
      <c r="C117" s="76" t="s">
        <v>74</v>
      </c>
      <c r="D117" s="76" t="s">
        <v>2557</v>
      </c>
      <c r="E117" s="29" t="s">
        <v>240</v>
      </c>
      <c r="F117" s="69">
        <v>25</v>
      </c>
      <c r="G117" s="69">
        <v>10714.28</v>
      </c>
      <c r="H117" s="69">
        <f t="shared" si="10"/>
        <v>267857</v>
      </c>
      <c r="I117" s="69">
        <f t="shared" si="11"/>
        <v>299999.84000000003</v>
      </c>
      <c r="J117" s="76" t="s">
        <v>517</v>
      </c>
      <c r="K117" s="76" t="s">
        <v>516</v>
      </c>
      <c r="L117" s="71" t="s">
        <v>2572</v>
      </c>
    </row>
    <row r="118" spans="1:12" s="8" customFormat="1" ht="63.75" x14ac:dyDescent="0.25">
      <c r="A118" s="74" t="s">
        <v>856</v>
      </c>
      <c r="B118" s="71" t="s">
        <v>946</v>
      </c>
      <c r="C118" s="76" t="s">
        <v>74</v>
      </c>
      <c r="D118" s="76" t="s">
        <v>948</v>
      </c>
      <c r="E118" s="29" t="s">
        <v>240</v>
      </c>
      <c r="F118" s="69">
        <v>1072</v>
      </c>
      <c r="G118" s="69">
        <v>3133</v>
      </c>
      <c r="H118" s="69"/>
      <c r="I118" s="69"/>
      <c r="J118" s="76" t="s">
        <v>517</v>
      </c>
      <c r="K118" s="76" t="s">
        <v>516</v>
      </c>
      <c r="L118" s="71" t="s">
        <v>3815</v>
      </c>
    </row>
    <row r="119" spans="1:12" s="8" customFormat="1" ht="63.75" x14ac:dyDescent="0.25">
      <c r="A119" s="74" t="s">
        <v>857</v>
      </c>
      <c r="B119" s="71" t="s">
        <v>949</v>
      </c>
      <c r="C119" s="76" t="s">
        <v>74</v>
      </c>
      <c r="D119" s="76" t="s">
        <v>2558</v>
      </c>
      <c r="E119" s="29" t="s">
        <v>133</v>
      </c>
      <c r="F119" s="69">
        <v>50</v>
      </c>
      <c r="G119" s="69">
        <v>9500</v>
      </c>
      <c r="H119" s="69">
        <f t="shared" si="10"/>
        <v>475000</v>
      </c>
      <c r="I119" s="69">
        <f t="shared" si="11"/>
        <v>532000</v>
      </c>
      <c r="J119" s="76" t="s">
        <v>517</v>
      </c>
      <c r="K119" s="76" t="s">
        <v>516</v>
      </c>
      <c r="L119" s="71" t="s">
        <v>2573</v>
      </c>
    </row>
    <row r="120" spans="1:12" s="8" customFormat="1" ht="63.75" x14ac:dyDescent="0.25">
      <c r="A120" s="74" t="s">
        <v>858</v>
      </c>
      <c r="B120" s="71" t="s">
        <v>950</v>
      </c>
      <c r="C120" s="76" t="s">
        <v>74</v>
      </c>
      <c r="D120" s="76" t="s">
        <v>2559</v>
      </c>
      <c r="E120" s="29" t="s">
        <v>133</v>
      </c>
      <c r="F120" s="69">
        <v>50</v>
      </c>
      <c r="G120" s="69">
        <v>10100</v>
      </c>
      <c r="H120" s="69">
        <f t="shared" si="10"/>
        <v>505000</v>
      </c>
      <c r="I120" s="69">
        <f t="shared" si="11"/>
        <v>565600</v>
      </c>
      <c r="J120" s="76" t="s">
        <v>517</v>
      </c>
      <c r="K120" s="76" t="s">
        <v>516</v>
      </c>
      <c r="L120" s="71" t="s">
        <v>2573</v>
      </c>
    </row>
    <row r="121" spans="1:12" s="8" customFormat="1" ht="63.75" x14ac:dyDescent="0.25">
      <c r="A121" s="74" t="s">
        <v>859</v>
      </c>
      <c r="B121" s="71" t="s">
        <v>519</v>
      </c>
      <c r="C121" s="76" t="s">
        <v>74</v>
      </c>
      <c r="D121" s="76" t="s">
        <v>951</v>
      </c>
      <c r="E121" s="29" t="s">
        <v>133</v>
      </c>
      <c r="F121" s="69">
        <v>50</v>
      </c>
      <c r="G121" s="69">
        <v>2321</v>
      </c>
      <c r="H121" s="69"/>
      <c r="I121" s="69"/>
      <c r="J121" s="76" t="s">
        <v>517</v>
      </c>
      <c r="K121" s="76" t="s">
        <v>516</v>
      </c>
      <c r="L121" s="71" t="s">
        <v>3816</v>
      </c>
    </row>
    <row r="122" spans="1:12" s="8" customFormat="1" ht="63.75" x14ac:dyDescent="0.25">
      <c r="A122" s="74" t="s">
        <v>860</v>
      </c>
      <c r="B122" s="71" t="s">
        <v>952</v>
      </c>
      <c r="C122" s="76" t="s">
        <v>74</v>
      </c>
      <c r="D122" s="76" t="s">
        <v>2554</v>
      </c>
      <c r="E122" s="29" t="s">
        <v>133</v>
      </c>
      <c r="F122" s="69">
        <v>36</v>
      </c>
      <c r="G122" s="69">
        <v>2589</v>
      </c>
      <c r="H122" s="69">
        <f t="shared" si="10"/>
        <v>93204</v>
      </c>
      <c r="I122" s="69">
        <f t="shared" si="11"/>
        <v>104388.48000000001</v>
      </c>
      <c r="J122" s="76" t="s">
        <v>517</v>
      </c>
      <c r="K122" s="76" t="s">
        <v>516</v>
      </c>
      <c r="L122" s="71" t="s">
        <v>2574</v>
      </c>
    </row>
    <row r="123" spans="1:12" s="8" customFormat="1" ht="63.75" x14ac:dyDescent="0.25">
      <c r="A123" s="74" t="s">
        <v>861</v>
      </c>
      <c r="B123" s="71" t="s">
        <v>953</v>
      </c>
      <c r="C123" s="76" t="s">
        <v>74</v>
      </c>
      <c r="D123" s="76" t="s">
        <v>2555</v>
      </c>
      <c r="E123" s="29" t="s">
        <v>133</v>
      </c>
      <c r="F123" s="69">
        <v>50</v>
      </c>
      <c r="G123" s="69">
        <v>3482</v>
      </c>
      <c r="H123" s="69">
        <f t="shared" si="10"/>
        <v>174100</v>
      </c>
      <c r="I123" s="69">
        <f t="shared" si="11"/>
        <v>194992.00000000003</v>
      </c>
      <c r="J123" s="76" t="s">
        <v>517</v>
      </c>
      <c r="K123" s="76" t="s">
        <v>516</v>
      </c>
      <c r="L123" s="71" t="s">
        <v>2574</v>
      </c>
    </row>
    <row r="124" spans="1:12" s="8" customFormat="1" ht="63.75" x14ac:dyDescent="0.25">
      <c r="A124" s="74" t="s">
        <v>862</v>
      </c>
      <c r="B124" s="71" t="s">
        <v>954</v>
      </c>
      <c r="C124" s="76" t="s">
        <v>74</v>
      </c>
      <c r="D124" s="76" t="s">
        <v>2560</v>
      </c>
      <c r="E124" s="29" t="s">
        <v>133</v>
      </c>
      <c r="F124" s="69">
        <v>36</v>
      </c>
      <c r="G124" s="69">
        <v>6161</v>
      </c>
      <c r="H124" s="69">
        <f t="shared" si="10"/>
        <v>221796</v>
      </c>
      <c r="I124" s="69">
        <f t="shared" si="11"/>
        <v>248411.52000000002</v>
      </c>
      <c r="J124" s="76" t="s">
        <v>517</v>
      </c>
      <c r="K124" s="76" t="s">
        <v>516</v>
      </c>
      <c r="L124" s="71" t="s">
        <v>2575</v>
      </c>
    </row>
    <row r="125" spans="1:12" s="8" customFormat="1" ht="63.75" x14ac:dyDescent="0.25">
      <c r="A125" s="74" t="s">
        <v>863</v>
      </c>
      <c r="B125" s="71" t="s">
        <v>955</v>
      </c>
      <c r="C125" s="76" t="s">
        <v>74</v>
      </c>
      <c r="D125" s="76" t="s">
        <v>2561</v>
      </c>
      <c r="E125" s="29" t="s">
        <v>133</v>
      </c>
      <c r="F125" s="69">
        <v>86</v>
      </c>
      <c r="G125" s="69">
        <v>7054</v>
      </c>
      <c r="H125" s="69"/>
      <c r="I125" s="69"/>
      <c r="J125" s="76" t="s">
        <v>517</v>
      </c>
      <c r="K125" s="76" t="s">
        <v>516</v>
      </c>
      <c r="L125" s="71" t="s">
        <v>3817</v>
      </c>
    </row>
    <row r="126" spans="1:12" s="8" customFormat="1" ht="63.75" x14ac:dyDescent="0.25">
      <c r="A126" s="74" t="s">
        <v>864</v>
      </c>
      <c r="B126" s="71" t="s">
        <v>956</v>
      </c>
      <c r="C126" s="76" t="s">
        <v>74</v>
      </c>
      <c r="D126" s="76" t="s">
        <v>2562</v>
      </c>
      <c r="E126" s="29" t="s">
        <v>133</v>
      </c>
      <c r="F126" s="69">
        <v>50</v>
      </c>
      <c r="G126" s="69">
        <v>1300</v>
      </c>
      <c r="H126" s="69">
        <f t="shared" si="10"/>
        <v>65000</v>
      </c>
      <c r="I126" s="69">
        <f t="shared" si="11"/>
        <v>72800</v>
      </c>
      <c r="J126" s="76" t="s">
        <v>517</v>
      </c>
      <c r="K126" s="76" t="s">
        <v>516</v>
      </c>
      <c r="L126" s="71" t="s">
        <v>2574</v>
      </c>
    </row>
    <row r="127" spans="1:12" s="8" customFormat="1" ht="63.75" x14ac:dyDescent="0.25">
      <c r="A127" s="74" t="s">
        <v>865</v>
      </c>
      <c r="B127" s="71" t="s">
        <v>957</v>
      </c>
      <c r="C127" s="76" t="s">
        <v>74</v>
      </c>
      <c r="D127" s="76" t="s">
        <v>2563</v>
      </c>
      <c r="E127" s="29" t="s">
        <v>133</v>
      </c>
      <c r="F127" s="69">
        <v>50</v>
      </c>
      <c r="G127" s="69">
        <v>2500</v>
      </c>
      <c r="H127" s="69">
        <f t="shared" si="10"/>
        <v>125000</v>
      </c>
      <c r="I127" s="69">
        <f t="shared" si="11"/>
        <v>140000</v>
      </c>
      <c r="J127" s="76" t="s">
        <v>517</v>
      </c>
      <c r="K127" s="76" t="s">
        <v>516</v>
      </c>
      <c r="L127" s="71" t="s">
        <v>2574</v>
      </c>
    </row>
    <row r="128" spans="1:12" s="8" customFormat="1" ht="63.75" x14ac:dyDescent="0.25">
      <c r="A128" s="74" t="s">
        <v>866</v>
      </c>
      <c r="B128" s="71" t="s">
        <v>958</v>
      </c>
      <c r="C128" s="76" t="s">
        <v>74</v>
      </c>
      <c r="D128" s="76" t="s">
        <v>520</v>
      </c>
      <c r="E128" s="29" t="s">
        <v>133</v>
      </c>
      <c r="F128" s="69">
        <v>536</v>
      </c>
      <c r="G128" s="69">
        <v>2857</v>
      </c>
      <c r="H128" s="69"/>
      <c r="I128" s="69"/>
      <c r="J128" s="76" t="s">
        <v>517</v>
      </c>
      <c r="K128" s="76" t="s">
        <v>516</v>
      </c>
      <c r="L128" s="71" t="s">
        <v>3178</v>
      </c>
    </row>
    <row r="129" spans="1:14" s="8" customFormat="1" ht="63.75" x14ac:dyDescent="0.25">
      <c r="A129" s="74" t="s">
        <v>867</v>
      </c>
      <c r="B129" s="71" t="s">
        <v>519</v>
      </c>
      <c r="C129" s="76" t="s">
        <v>74</v>
      </c>
      <c r="D129" s="76" t="s">
        <v>959</v>
      </c>
      <c r="E129" s="29" t="s">
        <v>133</v>
      </c>
      <c r="F129" s="69">
        <v>536</v>
      </c>
      <c r="G129" s="69">
        <v>1250</v>
      </c>
      <c r="H129" s="69"/>
      <c r="I129" s="69"/>
      <c r="J129" s="76" t="s">
        <v>517</v>
      </c>
      <c r="K129" s="76" t="s">
        <v>516</v>
      </c>
      <c r="L129" s="71" t="s">
        <v>3178</v>
      </c>
    </row>
    <row r="130" spans="1:14" s="8" customFormat="1" ht="63.75" x14ac:dyDescent="0.25">
      <c r="A130" s="74" t="s">
        <v>868</v>
      </c>
      <c r="B130" s="71" t="s">
        <v>954</v>
      </c>
      <c r="C130" s="76" t="s">
        <v>74</v>
      </c>
      <c r="D130" s="76" t="s">
        <v>521</v>
      </c>
      <c r="E130" s="29" t="s">
        <v>133</v>
      </c>
      <c r="F130" s="69">
        <v>536</v>
      </c>
      <c r="G130" s="69">
        <v>2321</v>
      </c>
      <c r="H130" s="69"/>
      <c r="I130" s="69"/>
      <c r="J130" s="76" t="s">
        <v>517</v>
      </c>
      <c r="K130" s="76" t="s">
        <v>516</v>
      </c>
      <c r="L130" s="71" t="s">
        <v>3178</v>
      </c>
    </row>
    <row r="131" spans="1:14" s="8" customFormat="1" ht="63.75" x14ac:dyDescent="0.25">
      <c r="A131" s="74" t="s">
        <v>869</v>
      </c>
      <c r="B131" s="71" t="s">
        <v>956</v>
      </c>
      <c r="C131" s="76" t="s">
        <v>74</v>
      </c>
      <c r="D131" s="76" t="s">
        <v>960</v>
      </c>
      <c r="E131" s="29" t="s">
        <v>133</v>
      </c>
      <c r="F131" s="69">
        <v>536</v>
      </c>
      <c r="G131" s="69">
        <v>1071</v>
      </c>
      <c r="H131" s="69"/>
      <c r="I131" s="69"/>
      <c r="J131" s="76" t="s">
        <v>517</v>
      </c>
      <c r="K131" s="76" t="s">
        <v>516</v>
      </c>
      <c r="L131" s="71" t="s">
        <v>3178</v>
      </c>
      <c r="M131" s="38"/>
      <c r="N131" s="38"/>
    </row>
    <row r="132" spans="1:14" s="8" customFormat="1" ht="63.75" x14ac:dyDescent="0.25">
      <c r="A132" s="74" t="s">
        <v>870</v>
      </c>
      <c r="B132" s="71" t="s">
        <v>961</v>
      </c>
      <c r="C132" s="76" t="s">
        <v>74</v>
      </c>
      <c r="D132" s="76" t="s">
        <v>962</v>
      </c>
      <c r="E132" s="29" t="s">
        <v>133</v>
      </c>
      <c r="F132" s="69">
        <v>536</v>
      </c>
      <c r="G132" s="69">
        <v>1875</v>
      </c>
      <c r="H132" s="69"/>
      <c r="I132" s="69"/>
      <c r="J132" s="76" t="s">
        <v>517</v>
      </c>
      <c r="K132" s="76" t="s">
        <v>516</v>
      </c>
      <c r="L132" s="71" t="s">
        <v>3178</v>
      </c>
      <c r="M132" s="38"/>
      <c r="N132" s="38"/>
    </row>
    <row r="133" spans="1:14" s="8" customFormat="1" ht="63.75" x14ac:dyDescent="0.25">
      <c r="A133" s="74" t="s">
        <v>871</v>
      </c>
      <c r="B133" s="71" t="s">
        <v>522</v>
      </c>
      <c r="C133" s="76" t="s">
        <v>74</v>
      </c>
      <c r="D133" s="76" t="s">
        <v>523</v>
      </c>
      <c r="E133" s="29" t="s">
        <v>942</v>
      </c>
      <c r="F133" s="69">
        <v>1000</v>
      </c>
      <c r="G133" s="69">
        <v>1926</v>
      </c>
      <c r="H133" s="69">
        <f t="shared" ref="H133" si="12">F133*G133</f>
        <v>1926000</v>
      </c>
      <c r="I133" s="69">
        <f t="shared" ref="I133" si="13">H133*1.12</f>
        <v>2157120</v>
      </c>
      <c r="J133" s="76" t="s">
        <v>517</v>
      </c>
      <c r="K133" s="76" t="s">
        <v>516</v>
      </c>
      <c r="L133" s="71" t="s">
        <v>316</v>
      </c>
      <c r="M133" s="14"/>
      <c r="N133" s="14"/>
    </row>
    <row r="134" spans="1:14" s="8" customFormat="1" ht="63.75" x14ac:dyDescent="0.25">
      <c r="A134" s="74" t="s">
        <v>872</v>
      </c>
      <c r="B134" s="71" t="s">
        <v>524</v>
      </c>
      <c r="C134" s="76" t="s">
        <v>74</v>
      </c>
      <c r="D134" s="71" t="s">
        <v>525</v>
      </c>
      <c r="E134" s="29" t="s">
        <v>240</v>
      </c>
      <c r="F134" s="69">
        <v>100</v>
      </c>
      <c r="G134" s="69">
        <v>2500</v>
      </c>
      <c r="H134" s="69"/>
      <c r="I134" s="69"/>
      <c r="J134" s="76" t="s">
        <v>517</v>
      </c>
      <c r="K134" s="76" t="s">
        <v>516</v>
      </c>
      <c r="L134" s="71" t="s">
        <v>3178</v>
      </c>
      <c r="M134" s="14"/>
      <c r="N134" s="14"/>
    </row>
    <row r="135" spans="1:14" s="8" customFormat="1" ht="63.75" x14ac:dyDescent="0.25">
      <c r="A135" s="74" t="s">
        <v>873</v>
      </c>
      <c r="B135" s="71" t="s">
        <v>526</v>
      </c>
      <c r="C135" s="76" t="s">
        <v>74</v>
      </c>
      <c r="D135" s="71" t="s">
        <v>527</v>
      </c>
      <c r="E135" s="29" t="s">
        <v>133</v>
      </c>
      <c r="F135" s="69">
        <v>50</v>
      </c>
      <c r="G135" s="69">
        <v>3491.07</v>
      </c>
      <c r="H135" s="69"/>
      <c r="I135" s="69"/>
      <c r="J135" s="76" t="s">
        <v>517</v>
      </c>
      <c r="K135" s="76" t="s">
        <v>516</v>
      </c>
      <c r="L135" s="71" t="s">
        <v>3178</v>
      </c>
      <c r="M135" s="14"/>
      <c r="N135" s="14"/>
    </row>
    <row r="136" spans="1:14" s="8" customFormat="1" ht="63.75" x14ac:dyDescent="0.25">
      <c r="A136" s="74" t="s">
        <v>874</v>
      </c>
      <c r="B136" s="71" t="s">
        <v>963</v>
      </c>
      <c r="C136" s="76" t="s">
        <v>74</v>
      </c>
      <c r="D136" s="71" t="s">
        <v>528</v>
      </c>
      <c r="E136" s="29" t="s">
        <v>133</v>
      </c>
      <c r="F136" s="69">
        <v>140</v>
      </c>
      <c r="G136" s="69">
        <v>1250</v>
      </c>
      <c r="H136" s="69"/>
      <c r="I136" s="69"/>
      <c r="J136" s="76" t="s">
        <v>517</v>
      </c>
      <c r="K136" s="76" t="s">
        <v>516</v>
      </c>
      <c r="L136" s="71" t="s">
        <v>3178</v>
      </c>
      <c r="M136" s="38"/>
      <c r="N136" s="38"/>
    </row>
    <row r="137" spans="1:14" s="8" customFormat="1" ht="63.75" x14ac:dyDescent="0.25">
      <c r="A137" s="74" t="s">
        <v>875</v>
      </c>
      <c r="B137" s="71" t="s">
        <v>529</v>
      </c>
      <c r="C137" s="76" t="s">
        <v>74</v>
      </c>
      <c r="D137" s="71" t="s">
        <v>2914</v>
      </c>
      <c r="E137" s="29" t="s">
        <v>133</v>
      </c>
      <c r="F137" s="69">
        <v>50</v>
      </c>
      <c r="G137" s="69">
        <v>1964</v>
      </c>
      <c r="H137" s="69">
        <f t="shared" si="10"/>
        <v>98200</v>
      </c>
      <c r="I137" s="69">
        <f t="shared" si="11"/>
        <v>109984.00000000001</v>
      </c>
      <c r="J137" s="76" t="s">
        <v>517</v>
      </c>
      <c r="K137" s="76" t="s">
        <v>516</v>
      </c>
      <c r="L137" s="71" t="s">
        <v>3005</v>
      </c>
      <c r="M137" s="38"/>
      <c r="N137" s="38"/>
    </row>
    <row r="138" spans="1:14" s="8" customFormat="1" ht="63.75" x14ac:dyDescent="0.25">
      <c r="A138" s="74" t="s">
        <v>876</v>
      </c>
      <c r="B138" s="71" t="s">
        <v>530</v>
      </c>
      <c r="C138" s="76" t="s">
        <v>74</v>
      </c>
      <c r="D138" s="71" t="s">
        <v>2915</v>
      </c>
      <c r="E138" s="29" t="s">
        <v>133</v>
      </c>
      <c r="F138" s="69">
        <v>80</v>
      </c>
      <c r="G138" s="69">
        <v>6500</v>
      </c>
      <c r="H138" s="69">
        <f t="shared" si="10"/>
        <v>520000</v>
      </c>
      <c r="I138" s="69">
        <f t="shared" si="11"/>
        <v>582400</v>
      </c>
      <c r="J138" s="76" t="s">
        <v>517</v>
      </c>
      <c r="K138" s="76" t="s">
        <v>516</v>
      </c>
      <c r="L138" s="71" t="s">
        <v>3005</v>
      </c>
      <c r="M138" s="38"/>
      <c r="N138" s="38"/>
    </row>
    <row r="139" spans="1:14" s="8" customFormat="1" ht="63.75" x14ac:dyDescent="0.25">
      <c r="A139" s="74" t="s">
        <v>877</v>
      </c>
      <c r="B139" s="71" t="s">
        <v>531</v>
      </c>
      <c r="C139" s="76" t="s">
        <v>74</v>
      </c>
      <c r="D139" s="71" t="s">
        <v>2916</v>
      </c>
      <c r="E139" s="29" t="s">
        <v>133</v>
      </c>
      <c r="F139" s="69">
        <v>100</v>
      </c>
      <c r="G139" s="69">
        <v>3339</v>
      </c>
      <c r="H139" s="69">
        <f t="shared" si="10"/>
        <v>333900</v>
      </c>
      <c r="I139" s="69">
        <f t="shared" si="11"/>
        <v>373968.00000000006</v>
      </c>
      <c r="J139" s="76" t="s">
        <v>517</v>
      </c>
      <c r="K139" s="76" t="s">
        <v>516</v>
      </c>
      <c r="L139" s="71" t="s">
        <v>3005</v>
      </c>
    </row>
    <row r="140" spans="1:14" s="8" customFormat="1" ht="63.75" x14ac:dyDescent="0.25">
      <c r="A140" s="74" t="s">
        <v>878</v>
      </c>
      <c r="B140" s="71" t="s">
        <v>532</v>
      </c>
      <c r="C140" s="76" t="s">
        <v>74</v>
      </c>
      <c r="D140" s="71" t="s">
        <v>2917</v>
      </c>
      <c r="E140" s="29" t="s">
        <v>133</v>
      </c>
      <c r="F140" s="69">
        <v>55</v>
      </c>
      <c r="G140" s="69">
        <v>482.14</v>
      </c>
      <c r="H140" s="69">
        <f t="shared" si="10"/>
        <v>26517.7</v>
      </c>
      <c r="I140" s="69">
        <f t="shared" si="11"/>
        <v>29699.824000000004</v>
      </c>
      <c r="J140" s="76" t="s">
        <v>517</v>
      </c>
      <c r="K140" s="76" t="s">
        <v>516</v>
      </c>
      <c r="L140" s="71" t="s">
        <v>3005</v>
      </c>
    </row>
    <row r="141" spans="1:14" s="8" customFormat="1" ht="63.75" x14ac:dyDescent="0.25">
      <c r="A141" s="74" t="s">
        <v>879</v>
      </c>
      <c r="B141" s="71" t="s">
        <v>533</v>
      </c>
      <c r="C141" s="76" t="s">
        <v>74</v>
      </c>
      <c r="D141" s="71" t="s">
        <v>2918</v>
      </c>
      <c r="E141" s="29" t="s">
        <v>133</v>
      </c>
      <c r="F141" s="69">
        <v>20</v>
      </c>
      <c r="G141" s="69">
        <v>2544.64</v>
      </c>
      <c r="H141" s="69">
        <f t="shared" si="10"/>
        <v>50892.799999999996</v>
      </c>
      <c r="I141" s="69">
        <f t="shared" si="11"/>
        <v>56999.936000000002</v>
      </c>
      <c r="J141" s="76" t="s">
        <v>517</v>
      </c>
      <c r="K141" s="76" t="s">
        <v>516</v>
      </c>
      <c r="L141" s="71" t="s">
        <v>3005</v>
      </c>
    </row>
    <row r="142" spans="1:14" s="8" customFormat="1" ht="63.75" x14ac:dyDescent="0.25">
      <c r="A142" s="74" t="s">
        <v>880</v>
      </c>
      <c r="B142" s="71" t="s">
        <v>534</v>
      </c>
      <c r="C142" s="76" t="s">
        <v>74</v>
      </c>
      <c r="D142" s="71" t="s">
        <v>2919</v>
      </c>
      <c r="E142" s="29" t="s">
        <v>133</v>
      </c>
      <c r="F142" s="69">
        <v>20</v>
      </c>
      <c r="G142" s="69">
        <v>714.29</v>
      </c>
      <c r="H142" s="69">
        <f t="shared" si="10"/>
        <v>14285.8</v>
      </c>
      <c r="I142" s="69">
        <f t="shared" si="11"/>
        <v>16000.096000000001</v>
      </c>
      <c r="J142" s="76" t="s">
        <v>517</v>
      </c>
      <c r="K142" s="76" t="s">
        <v>516</v>
      </c>
      <c r="L142" s="71" t="s">
        <v>3005</v>
      </c>
    </row>
    <row r="143" spans="1:14" s="8" customFormat="1" ht="242.25" x14ac:dyDescent="0.25">
      <c r="A143" s="74" t="s">
        <v>881</v>
      </c>
      <c r="B143" s="76" t="s">
        <v>535</v>
      </c>
      <c r="C143" s="76" t="s">
        <v>74</v>
      </c>
      <c r="D143" s="29" t="s">
        <v>551</v>
      </c>
      <c r="E143" s="29" t="s">
        <v>240</v>
      </c>
      <c r="F143" s="69">
        <v>38.200095708076113</v>
      </c>
      <c r="G143" s="69">
        <v>87167.650989236543</v>
      </c>
      <c r="H143" s="69"/>
      <c r="I143" s="69"/>
      <c r="J143" s="76" t="s">
        <v>517</v>
      </c>
      <c r="K143" s="76" t="s">
        <v>516</v>
      </c>
      <c r="L143" s="71" t="s">
        <v>964</v>
      </c>
    </row>
    <row r="144" spans="1:14" s="8" customFormat="1" ht="89.25" x14ac:dyDescent="0.25">
      <c r="A144" s="74" t="s">
        <v>882</v>
      </c>
      <c r="B144" s="76" t="s">
        <v>977</v>
      </c>
      <c r="C144" s="76" t="s">
        <v>74</v>
      </c>
      <c r="D144" s="76" t="s">
        <v>536</v>
      </c>
      <c r="E144" s="29" t="s">
        <v>273</v>
      </c>
      <c r="F144" s="69">
        <v>28</v>
      </c>
      <c r="G144" s="69">
        <v>4107.1400000000003</v>
      </c>
      <c r="H144" s="69">
        <f t="shared" si="10"/>
        <v>114999.92000000001</v>
      </c>
      <c r="I144" s="69">
        <f t="shared" si="11"/>
        <v>128799.91040000002</v>
      </c>
      <c r="J144" s="76" t="s">
        <v>517</v>
      </c>
      <c r="K144" s="76" t="s">
        <v>516</v>
      </c>
      <c r="L144" s="71" t="s">
        <v>3656</v>
      </c>
    </row>
    <row r="145" spans="1:12" s="8" customFormat="1" ht="76.5" x14ac:dyDescent="0.25">
      <c r="A145" s="74" t="s">
        <v>883</v>
      </c>
      <c r="B145" s="76" t="s">
        <v>537</v>
      </c>
      <c r="C145" s="76" t="s">
        <v>74</v>
      </c>
      <c r="D145" s="76" t="s">
        <v>538</v>
      </c>
      <c r="E145" s="29" t="s">
        <v>133</v>
      </c>
      <c r="F145" s="69">
        <v>18</v>
      </c>
      <c r="G145" s="69">
        <v>7026.78</v>
      </c>
      <c r="H145" s="69">
        <f t="shared" si="10"/>
        <v>126482.04</v>
      </c>
      <c r="I145" s="69">
        <f t="shared" si="11"/>
        <v>141659.8848</v>
      </c>
      <c r="J145" s="76" t="s">
        <v>517</v>
      </c>
      <c r="K145" s="76" t="s">
        <v>516</v>
      </c>
      <c r="L145" s="71" t="s">
        <v>316</v>
      </c>
    </row>
    <row r="146" spans="1:12" s="8" customFormat="1" ht="67.5" customHeight="1" x14ac:dyDescent="0.25">
      <c r="A146" s="74" t="s">
        <v>884</v>
      </c>
      <c r="B146" s="71" t="s">
        <v>539</v>
      </c>
      <c r="C146" s="76" t="s">
        <v>74</v>
      </c>
      <c r="D146" s="30" t="s">
        <v>978</v>
      </c>
      <c r="E146" s="29" t="s">
        <v>133</v>
      </c>
      <c r="F146" s="69">
        <v>78853</v>
      </c>
      <c r="G146" s="69">
        <v>2.95</v>
      </c>
      <c r="H146" s="69">
        <f t="shared" si="10"/>
        <v>232616.35</v>
      </c>
      <c r="I146" s="69">
        <f t="shared" si="11"/>
        <v>260530.31200000003</v>
      </c>
      <c r="J146" s="76" t="s">
        <v>517</v>
      </c>
      <c r="K146" s="76" t="s">
        <v>516</v>
      </c>
      <c r="L146" s="71" t="s">
        <v>3548</v>
      </c>
    </row>
    <row r="147" spans="1:12" s="8" customFormat="1" ht="331.5" x14ac:dyDescent="0.25">
      <c r="A147" s="74" t="s">
        <v>885</v>
      </c>
      <c r="B147" s="71" t="s">
        <v>553</v>
      </c>
      <c r="C147" s="76" t="s">
        <v>74</v>
      </c>
      <c r="D147" s="30" t="s">
        <v>699</v>
      </c>
      <c r="E147" s="29" t="s">
        <v>240</v>
      </c>
      <c r="F147" s="69">
        <v>1</v>
      </c>
      <c r="G147" s="69">
        <v>2258928.5699999998</v>
      </c>
      <c r="H147" s="69">
        <f t="shared" si="10"/>
        <v>2258928.5699999998</v>
      </c>
      <c r="I147" s="69">
        <f t="shared" si="11"/>
        <v>2529999.9983999999</v>
      </c>
      <c r="J147" s="76" t="s">
        <v>552</v>
      </c>
      <c r="K147" s="76" t="s">
        <v>516</v>
      </c>
      <c r="L147" s="71" t="s">
        <v>780</v>
      </c>
    </row>
    <row r="148" spans="1:12" s="8" customFormat="1" ht="68.25" customHeight="1" x14ac:dyDescent="0.25">
      <c r="A148" s="74" t="s">
        <v>886</v>
      </c>
      <c r="B148" s="76" t="s">
        <v>590</v>
      </c>
      <c r="C148" s="76" t="s">
        <v>74</v>
      </c>
      <c r="D148" s="76" t="s">
        <v>630</v>
      </c>
      <c r="E148" s="29" t="s">
        <v>133</v>
      </c>
      <c r="F148" s="113">
        <v>1</v>
      </c>
      <c r="G148" s="69">
        <v>24000</v>
      </c>
      <c r="H148" s="69">
        <f t="shared" ref="H148:H187" si="14">F148*G148</f>
        <v>24000</v>
      </c>
      <c r="I148" s="69">
        <f t="shared" ref="I148:I187" si="15">H148*1.12</f>
        <v>26880.000000000004</v>
      </c>
      <c r="J148" s="76" t="s">
        <v>655</v>
      </c>
      <c r="K148" s="76" t="s">
        <v>516</v>
      </c>
      <c r="L148" s="71" t="s">
        <v>316</v>
      </c>
    </row>
    <row r="149" spans="1:12" s="8" customFormat="1" ht="80.25" customHeight="1" x14ac:dyDescent="0.25">
      <c r="A149" s="74" t="s">
        <v>887</v>
      </c>
      <c r="B149" s="76" t="s">
        <v>591</v>
      </c>
      <c r="C149" s="76" t="s">
        <v>74</v>
      </c>
      <c r="D149" s="76" t="s">
        <v>631</v>
      </c>
      <c r="E149" s="29" t="s">
        <v>133</v>
      </c>
      <c r="F149" s="113">
        <v>8</v>
      </c>
      <c r="G149" s="69">
        <v>12000</v>
      </c>
      <c r="H149" s="69">
        <f t="shared" si="14"/>
        <v>96000</v>
      </c>
      <c r="I149" s="69">
        <f t="shared" si="15"/>
        <v>107520.00000000001</v>
      </c>
      <c r="J149" s="76" t="s">
        <v>655</v>
      </c>
      <c r="K149" s="76" t="s">
        <v>516</v>
      </c>
      <c r="L149" s="71" t="s">
        <v>316</v>
      </c>
    </row>
    <row r="150" spans="1:12" s="8" customFormat="1" ht="69.75" customHeight="1" x14ac:dyDescent="0.25">
      <c r="A150" s="74" t="s">
        <v>888</v>
      </c>
      <c r="B150" s="76" t="s">
        <v>592</v>
      </c>
      <c r="C150" s="76" t="s">
        <v>74</v>
      </c>
      <c r="D150" s="76" t="s">
        <v>632</v>
      </c>
      <c r="E150" s="29" t="s">
        <v>133</v>
      </c>
      <c r="F150" s="113">
        <v>1</v>
      </c>
      <c r="G150" s="69">
        <v>24000</v>
      </c>
      <c r="H150" s="69">
        <f t="shared" si="14"/>
        <v>24000</v>
      </c>
      <c r="I150" s="69">
        <f t="shared" si="15"/>
        <v>26880.000000000004</v>
      </c>
      <c r="J150" s="76" t="s">
        <v>655</v>
      </c>
      <c r="K150" s="76" t="s">
        <v>516</v>
      </c>
      <c r="L150" s="71" t="s">
        <v>316</v>
      </c>
    </row>
    <row r="151" spans="1:12" s="8" customFormat="1" ht="68.25" customHeight="1" x14ac:dyDescent="0.25">
      <c r="A151" s="74" t="s">
        <v>889</v>
      </c>
      <c r="B151" s="76" t="s">
        <v>593</v>
      </c>
      <c r="C151" s="76" t="s">
        <v>74</v>
      </c>
      <c r="D151" s="76" t="s">
        <v>633</v>
      </c>
      <c r="E151" s="29" t="s">
        <v>133</v>
      </c>
      <c r="F151" s="113">
        <v>8</v>
      </c>
      <c r="G151" s="69">
        <v>12000</v>
      </c>
      <c r="H151" s="69">
        <f t="shared" si="14"/>
        <v>96000</v>
      </c>
      <c r="I151" s="69">
        <f t="shared" si="15"/>
        <v>107520.00000000001</v>
      </c>
      <c r="J151" s="76" t="s">
        <v>655</v>
      </c>
      <c r="K151" s="76" t="s">
        <v>516</v>
      </c>
      <c r="L151" s="71" t="s">
        <v>316</v>
      </c>
    </row>
    <row r="152" spans="1:12" s="8" customFormat="1" ht="63.75" x14ac:dyDescent="0.25">
      <c r="A152" s="74" t="s">
        <v>890</v>
      </c>
      <c r="B152" s="76" t="s">
        <v>594</v>
      </c>
      <c r="C152" s="76" t="s">
        <v>74</v>
      </c>
      <c r="D152" s="76" t="s">
        <v>634</v>
      </c>
      <c r="E152" s="29" t="s">
        <v>133</v>
      </c>
      <c r="F152" s="113">
        <v>2</v>
      </c>
      <c r="G152" s="69">
        <v>8900</v>
      </c>
      <c r="H152" s="69">
        <f t="shared" si="14"/>
        <v>17800</v>
      </c>
      <c r="I152" s="69">
        <f t="shared" si="15"/>
        <v>19936.000000000004</v>
      </c>
      <c r="J152" s="76" t="s">
        <v>655</v>
      </c>
      <c r="K152" s="76" t="s">
        <v>516</v>
      </c>
      <c r="L152" s="71" t="s">
        <v>316</v>
      </c>
    </row>
    <row r="153" spans="1:12" s="8" customFormat="1" ht="96.75" customHeight="1" x14ac:dyDescent="0.25">
      <c r="A153" s="74" t="s">
        <v>891</v>
      </c>
      <c r="B153" s="76" t="s">
        <v>595</v>
      </c>
      <c r="C153" s="76" t="s">
        <v>74</v>
      </c>
      <c r="D153" s="76" t="s">
        <v>656</v>
      </c>
      <c r="E153" s="29" t="s">
        <v>133</v>
      </c>
      <c r="F153" s="113">
        <v>10</v>
      </c>
      <c r="G153" s="69">
        <v>12000</v>
      </c>
      <c r="H153" s="69">
        <f t="shared" si="14"/>
        <v>120000</v>
      </c>
      <c r="I153" s="69">
        <f t="shared" si="15"/>
        <v>134400</v>
      </c>
      <c r="J153" s="76" t="s">
        <v>655</v>
      </c>
      <c r="K153" s="76" t="s">
        <v>516</v>
      </c>
      <c r="L153" s="71" t="s">
        <v>316</v>
      </c>
    </row>
    <row r="154" spans="1:12" s="8" customFormat="1" ht="63.75" x14ac:dyDescent="0.25">
      <c r="A154" s="74" t="s">
        <v>892</v>
      </c>
      <c r="B154" s="76" t="s">
        <v>596</v>
      </c>
      <c r="C154" s="76" t="s">
        <v>74</v>
      </c>
      <c r="D154" s="76" t="s">
        <v>635</v>
      </c>
      <c r="E154" s="29" t="s">
        <v>133</v>
      </c>
      <c r="F154" s="113">
        <v>10</v>
      </c>
      <c r="G154" s="69">
        <v>12000</v>
      </c>
      <c r="H154" s="69">
        <f t="shared" si="14"/>
        <v>120000</v>
      </c>
      <c r="I154" s="69">
        <f t="shared" si="15"/>
        <v>134400</v>
      </c>
      <c r="J154" s="76" t="s">
        <v>655</v>
      </c>
      <c r="K154" s="76" t="s">
        <v>516</v>
      </c>
      <c r="L154" s="71" t="s">
        <v>316</v>
      </c>
    </row>
    <row r="155" spans="1:12" s="8" customFormat="1" ht="63.75" x14ac:dyDescent="0.25">
      <c r="A155" s="74" t="s">
        <v>893</v>
      </c>
      <c r="B155" s="76" t="s">
        <v>597</v>
      </c>
      <c r="C155" s="76" t="s">
        <v>74</v>
      </c>
      <c r="D155" s="76" t="s">
        <v>657</v>
      </c>
      <c r="E155" s="29" t="s">
        <v>133</v>
      </c>
      <c r="F155" s="113">
        <v>5</v>
      </c>
      <c r="G155" s="69">
        <v>800</v>
      </c>
      <c r="H155" s="69">
        <f t="shared" si="14"/>
        <v>4000</v>
      </c>
      <c r="I155" s="69">
        <f t="shared" si="15"/>
        <v>4480</v>
      </c>
      <c r="J155" s="76" t="s">
        <v>655</v>
      </c>
      <c r="K155" s="76" t="s">
        <v>516</v>
      </c>
      <c r="L155" s="71" t="s">
        <v>316</v>
      </c>
    </row>
    <row r="156" spans="1:12" s="8" customFormat="1" ht="63.75" x14ac:dyDescent="0.25">
      <c r="A156" s="74" t="s">
        <v>894</v>
      </c>
      <c r="B156" s="76" t="s">
        <v>598</v>
      </c>
      <c r="C156" s="76" t="s">
        <v>74</v>
      </c>
      <c r="D156" s="76" t="s">
        <v>636</v>
      </c>
      <c r="E156" s="29" t="s">
        <v>133</v>
      </c>
      <c r="F156" s="113">
        <v>5</v>
      </c>
      <c r="G156" s="69">
        <v>1400</v>
      </c>
      <c r="H156" s="69">
        <f t="shared" si="14"/>
        <v>7000</v>
      </c>
      <c r="I156" s="69">
        <f t="shared" si="15"/>
        <v>7840.0000000000009</v>
      </c>
      <c r="J156" s="76" t="s">
        <v>655</v>
      </c>
      <c r="K156" s="76" t="s">
        <v>516</v>
      </c>
      <c r="L156" s="71" t="s">
        <v>316</v>
      </c>
    </row>
    <row r="157" spans="1:12" s="8" customFormat="1" ht="63.75" x14ac:dyDescent="0.25">
      <c r="A157" s="74" t="s">
        <v>895</v>
      </c>
      <c r="B157" s="76" t="s">
        <v>599</v>
      </c>
      <c r="C157" s="76" t="s">
        <v>74</v>
      </c>
      <c r="D157" s="76" t="s">
        <v>637</v>
      </c>
      <c r="E157" s="29" t="s">
        <v>133</v>
      </c>
      <c r="F157" s="113">
        <v>2</v>
      </c>
      <c r="G157" s="69">
        <v>1500</v>
      </c>
      <c r="H157" s="69">
        <f t="shared" si="14"/>
        <v>3000</v>
      </c>
      <c r="I157" s="69">
        <f t="shared" si="15"/>
        <v>3360.0000000000005</v>
      </c>
      <c r="J157" s="76" t="s">
        <v>655</v>
      </c>
      <c r="K157" s="76" t="s">
        <v>516</v>
      </c>
      <c r="L157" s="71" t="s">
        <v>316</v>
      </c>
    </row>
    <row r="158" spans="1:12" s="8" customFormat="1" ht="63.75" x14ac:dyDescent="0.25">
      <c r="A158" s="74" t="s">
        <v>896</v>
      </c>
      <c r="B158" s="76" t="s">
        <v>600</v>
      </c>
      <c r="C158" s="76" t="s">
        <v>74</v>
      </c>
      <c r="D158" s="76" t="s">
        <v>638</v>
      </c>
      <c r="E158" s="29" t="s">
        <v>133</v>
      </c>
      <c r="F158" s="113">
        <v>30</v>
      </c>
      <c r="G158" s="69">
        <v>2700</v>
      </c>
      <c r="H158" s="69">
        <f t="shared" si="14"/>
        <v>81000</v>
      </c>
      <c r="I158" s="69">
        <f t="shared" si="15"/>
        <v>90720.000000000015</v>
      </c>
      <c r="J158" s="76" t="s">
        <v>655</v>
      </c>
      <c r="K158" s="76" t="s">
        <v>516</v>
      </c>
      <c r="L158" s="71" t="s">
        <v>316</v>
      </c>
    </row>
    <row r="159" spans="1:12" s="8" customFormat="1" ht="63.75" x14ac:dyDescent="0.25">
      <c r="A159" s="74" t="s">
        <v>897</v>
      </c>
      <c r="B159" s="76" t="s">
        <v>601</v>
      </c>
      <c r="C159" s="76" t="s">
        <v>74</v>
      </c>
      <c r="D159" s="76" t="s">
        <v>639</v>
      </c>
      <c r="E159" s="76" t="s">
        <v>262</v>
      </c>
      <c r="F159" s="113">
        <v>5</v>
      </c>
      <c r="G159" s="69">
        <v>9000</v>
      </c>
      <c r="H159" s="69">
        <f t="shared" si="14"/>
        <v>45000</v>
      </c>
      <c r="I159" s="69">
        <f t="shared" si="15"/>
        <v>50400.000000000007</v>
      </c>
      <c r="J159" s="76" t="s">
        <v>655</v>
      </c>
      <c r="K159" s="76" t="s">
        <v>516</v>
      </c>
      <c r="L159" s="71" t="s">
        <v>316</v>
      </c>
    </row>
    <row r="160" spans="1:12" s="8" customFormat="1" ht="63.75" x14ac:dyDescent="0.25">
      <c r="A160" s="74" t="s">
        <v>898</v>
      </c>
      <c r="B160" s="76" t="s">
        <v>602</v>
      </c>
      <c r="C160" s="76" t="s">
        <v>74</v>
      </c>
      <c r="D160" s="76" t="s">
        <v>640</v>
      </c>
      <c r="E160" s="76" t="s">
        <v>240</v>
      </c>
      <c r="F160" s="113">
        <v>54</v>
      </c>
      <c r="G160" s="69">
        <v>1300</v>
      </c>
      <c r="H160" s="69">
        <f t="shared" si="14"/>
        <v>70200</v>
      </c>
      <c r="I160" s="69">
        <f t="shared" si="15"/>
        <v>78624.000000000015</v>
      </c>
      <c r="J160" s="76" t="s">
        <v>655</v>
      </c>
      <c r="K160" s="76" t="s">
        <v>516</v>
      </c>
      <c r="L160" s="71" t="s">
        <v>316</v>
      </c>
    </row>
    <row r="161" spans="1:12" s="8" customFormat="1" ht="63.75" x14ac:dyDescent="0.25">
      <c r="A161" s="74" t="s">
        <v>899</v>
      </c>
      <c r="B161" s="76" t="s">
        <v>603</v>
      </c>
      <c r="C161" s="76" t="s">
        <v>74</v>
      </c>
      <c r="D161" s="65" t="s">
        <v>641</v>
      </c>
      <c r="E161" s="76" t="s">
        <v>262</v>
      </c>
      <c r="F161" s="113">
        <v>22</v>
      </c>
      <c r="G161" s="69">
        <v>1900</v>
      </c>
      <c r="H161" s="69">
        <f t="shared" si="14"/>
        <v>41800</v>
      </c>
      <c r="I161" s="69">
        <f t="shared" si="15"/>
        <v>46816.000000000007</v>
      </c>
      <c r="J161" s="76" t="s">
        <v>655</v>
      </c>
      <c r="K161" s="76" t="s">
        <v>516</v>
      </c>
      <c r="L161" s="71" t="s">
        <v>316</v>
      </c>
    </row>
    <row r="162" spans="1:12" s="8" customFormat="1" ht="63.75" x14ac:dyDescent="0.25">
      <c r="A162" s="74" t="s">
        <v>900</v>
      </c>
      <c r="B162" s="76" t="s">
        <v>604</v>
      </c>
      <c r="C162" s="76" t="s">
        <v>74</v>
      </c>
      <c r="D162" s="76" t="s">
        <v>642</v>
      </c>
      <c r="E162" s="76" t="s">
        <v>262</v>
      </c>
      <c r="F162" s="113">
        <v>22</v>
      </c>
      <c r="G162" s="69">
        <v>2100</v>
      </c>
      <c r="H162" s="69">
        <f t="shared" si="14"/>
        <v>46200</v>
      </c>
      <c r="I162" s="69">
        <f t="shared" si="15"/>
        <v>51744.000000000007</v>
      </c>
      <c r="J162" s="76" t="s">
        <v>655</v>
      </c>
      <c r="K162" s="76" t="s">
        <v>516</v>
      </c>
      <c r="L162" s="71" t="s">
        <v>316</v>
      </c>
    </row>
    <row r="163" spans="1:12" s="8" customFormat="1" ht="63.75" x14ac:dyDescent="0.25">
      <c r="A163" s="74" t="s">
        <v>901</v>
      </c>
      <c r="B163" s="76" t="s">
        <v>605</v>
      </c>
      <c r="C163" s="76" t="s">
        <v>74</v>
      </c>
      <c r="D163" s="65" t="s">
        <v>643</v>
      </c>
      <c r="E163" s="76" t="s">
        <v>133</v>
      </c>
      <c r="F163" s="113">
        <v>2</v>
      </c>
      <c r="G163" s="69">
        <v>12500</v>
      </c>
      <c r="H163" s="69">
        <f t="shared" si="14"/>
        <v>25000</v>
      </c>
      <c r="I163" s="69">
        <f t="shared" si="15"/>
        <v>28000.000000000004</v>
      </c>
      <c r="J163" s="76" t="s">
        <v>655</v>
      </c>
      <c r="K163" s="76" t="s">
        <v>516</v>
      </c>
      <c r="L163" s="71" t="s">
        <v>316</v>
      </c>
    </row>
    <row r="164" spans="1:12" s="8" customFormat="1" ht="78" customHeight="1" x14ac:dyDescent="0.25">
      <c r="A164" s="74" t="s">
        <v>902</v>
      </c>
      <c r="B164" s="76" t="s">
        <v>606</v>
      </c>
      <c r="C164" s="76" t="s">
        <v>74</v>
      </c>
      <c r="D164" s="76" t="s">
        <v>644</v>
      </c>
      <c r="E164" s="76" t="s">
        <v>240</v>
      </c>
      <c r="F164" s="113">
        <v>2</v>
      </c>
      <c r="G164" s="69">
        <v>49600</v>
      </c>
      <c r="H164" s="69">
        <f t="shared" si="14"/>
        <v>99200</v>
      </c>
      <c r="I164" s="69">
        <f t="shared" si="15"/>
        <v>111104.00000000001</v>
      </c>
      <c r="J164" s="76" t="s">
        <v>663</v>
      </c>
      <c r="K164" s="76" t="s">
        <v>516</v>
      </c>
      <c r="L164" s="71" t="s">
        <v>316</v>
      </c>
    </row>
    <row r="165" spans="1:12" s="8" customFormat="1" ht="51.75" customHeight="1" x14ac:dyDescent="0.25">
      <c r="A165" s="74" t="s">
        <v>903</v>
      </c>
      <c r="B165" s="76" t="s">
        <v>607</v>
      </c>
      <c r="C165" s="76" t="s">
        <v>74</v>
      </c>
      <c r="D165" s="76" t="s">
        <v>645</v>
      </c>
      <c r="E165" s="76" t="s">
        <v>240</v>
      </c>
      <c r="F165" s="113">
        <v>1</v>
      </c>
      <c r="G165" s="69">
        <v>39400</v>
      </c>
      <c r="H165" s="69">
        <f t="shared" si="14"/>
        <v>39400</v>
      </c>
      <c r="I165" s="69">
        <f t="shared" si="15"/>
        <v>44128.000000000007</v>
      </c>
      <c r="J165" s="76" t="s">
        <v>655</v>
      </c>
      <c r="K165" s="76" t="s">
        <v>516</v>
      </c>
      <c r="L165" s="71" t="s">
        <v>316</v>
      </c>
    </row>
    <row r="166" spans="1:12" s="8" customFormat="1" ht="63.75" x14ac:dyDescent="0.25">
      <c r="A166" s="74" t="s">
        <v>904</v>
      </c>
      <c r="B166" s="76" t="s">
        <v>608</v>
      </c>
      <c r="C166" s="76" t="s">
        <v>74</v>
      </c>
      <c r="D166" s="76" t="s">
        <v>646</v>
      </c>
      <c r="E166" s="76" t="s">
        <v>133</v>
      </c>
      <c r="F166" s="113">
        <v>4</v>
      </c>
      <c r="G166" s="69">
        <v>5400</v>
      </c>
      <c r="H166" s="69">
        <f t="shared" si="14"/>
        <v>21600</v>
      </c>
      <c r="I166" s="69">
        <f t="shared" si="15"/>
        <v>24192.000000000004</v>
      </c>
      <c r="J166" s="76" t="s">
        <v>655</v>
      </c>
      <c r="K166" s="76" t="s">
        <v>516</v>
      </c>
      <c r="L166" s="71" t="s">
        <v>316</v>
      </c>
    </row>
    <row r="167" spans="1:12" s="8" customFormat="1" ht="51.75" customHeight="1" x14ac:dyDescent="0.25">
      <c r="A167" s="74" t="s">
        <v>905</v>
      </c>
      <c r="B167" s="76" t="s">
        <v>609</v>
      </c>
      <c r="C167" s="76" t="s">
        <v>74</v>
      </c>
      <c r="D167" s="76" t="s">
        <v>647</v>
      </c>
      <c r="E167" s="76" t="s">
        <v>133</v>
      </c>
      <c r="F167" s="113">
        <v>4</v>
      </c>
      <c r="G167" s="69">
        <v>10800</v>
      </c>
      <c r="H167" s="69">
        <f t="shared" si="14"/>
        <v>43200</v>
      </c>
      <c r="I167" s="69">
        <f t="shared" si="15"/>
        <v>48384.000000000007</v>
      </c>
      <c r="J167" s="76" t="s">
        <v>655</v>
      </c>
      <c r="K167" s="76" t="s">
        <v>516</v>
      </c>
      <c r="L167" s="71" t="s">
        <v>316</v>
      </c>
    </row>
    <row r="168" spans="1:12" s="8" customFormat="1" ht="63.75" x14ac:dyDescent="0.25">
      <c r="A168" s="74" t="s">
        <v>906</v>
      </c>
      <c r="B168" s="76" t="s">
        <v>610</v>
      </c>
      <c r="C168" s="76" t="s">
        <v>74</v>
      </c>
      <c r="D168" s="76" t="s">
        <v>648</v>
      </c>
      <c r="E168" s="76" t="s">
        <v>133</v>
      </c>
      <c r="F168" s="113">
        <v>4</v>
      </c>
      <c r="G168" s="69">
        <v>21000</v>
      </c>
      <c r="H168" s="69">
        <f t="shared" si="14"/>
        <v>84000</v>
      </c>
      <c r="I168" s="69">
        <f t="shared" si="15"/>
        <v>94080.000000000015</v>
      </c>
      <c r="J168" s="76" t="s">
        <v>655</v>
      </c>
      <c r="K168" s="76" t="s">
        <v>516</v>
      </c>
      <c r="L168" s="71" t="s">
        <v>316</v>
      </c>
    </row>
    <row r="169" spans="1:12" s="8" customFormat="1" ht="63.75" x14ac:dyDescent="0.25">
      <c r="A169" s="74" t="s">
        <v>907</v>
      </c>
      <c r="B169" s="76" t="s">
        <v>611</v>
      </c>
      <c r="C169" s="76" t="s">
        <v>74</v>
      </c>
      <c r="D169" s="76" t="s">
        <v>775</v>
      </c>
      <c r="E169" s="76" t="s">
        <v>262</v>
      </c>
      <c r="F169" s="113">
        <v>10</v>
      </c>
      <c r="G169" s="69">
        <v>6300</v>
      </c>
      <c r="H169" s="69">
        <f t="shared" si="14"/>
        <v>63000</v>
      </c>
      <c r="I169" s="69">
        <f t="shared" si="15"/>
        <v>70560</v>
      </c>
      <c r="J169" s="76" t="s">
        <v>655</v>
      </c>
      <c r="K169" s="76" t="s">
        <v>516</v>
      </c>
      <c r="L169" s="71" t="s">
        <v>777</v>
      </c>
    </row>
    <row r="170" spans="1:12" s="8" customFormat="1" ht="63.75" x14ac:dyDescent="0.25">
      <c r="A170" s="74" t="s">
        <v>908</v>
      </c>
      <c r="B170" s="76" t="s">
        <v>612</v>
      </c>
      <c r="C170" s="76" t="s">
        <v>74</v>
      </c>
      <c r="D170" s="76" t="s">
        <v>649</v>
      </c>
      <c r="E170" s="76" t="s">
        <v>262</v>
      </c>
      <c r="F170" s="113">
        <v>10</v>
      </c>
      <c r="G170" s="69">
        <v>7700</v>
      </c>
      <c r="H170" s="69">
        <f t="shared" si="14"/>
        <v>77000</v>
      </c>
      <c r="I170" s="69">
        <f t="shared" si="15"/>
        <v>86240.000000000015</v>
      </c>
      <c r="J170" s="76" t="s">
        <v>655</v>
      </c>
      <c r="K170" s="76" t="s">
        <v>516</v>
      </c>
      <c r="L170" s="71" t="s">
        <v>778</v>
      </c>
    </row>
    <row r="171" spans="1:12" s="8" customFormat="1" ht="63.75" x14ac:dyDescent="0.25">
      <c r="A171" s="74" t="s">
        <v>909</v>
      </c>
      <c r="B171" s="76" t="s">
        <v>613</v>
      </c>
      <c r="C171" s="76" t="s">
        <v>74</v>
      </c>
      <c r="D171" s="76" t="s">
        <v>650</v>
      </c>
      <c r="E171" s="76" t="s">
        <v>133</v>
      </c>
      <c r="F171" s="113">
        <v>50</v>
      </c>
      <c r="G171" s="69">
        <v>800</v>
      </c>
      <c r="H171" s="69">
        <f t="shared" si="14"/>
        <v>40000</v>
      </c>
      <c r="I171" s="69">
        <f t="shared" si="15"/>
        <v>44800.000000000007</v>
      </c>
      <c r="J171" s="76" t="s">
        <v>655</v>
      </c>
      <c r="K171" s="76" t="s">
        <v>516</v>
      </c>
      <c r="L171" s="71" t="s">
        <v>316</v>
      </c>
    </row>
    <row r="172" spans="1:12" s="8" customFormat="1" ht="63.75" x14ac:dyDescent="0.25">
      <c r="A172" s="74" t="s">
        <v>910</v>
      </c>
      <c r="B172" s="76" t="s">
        <v>614</v>
      </c>
      <c r="C172" s="76" t="s">
        <v>74</v>
      </c>
      <c r="D172" s="76" t="s">
        <v>651</v>
      </c>
      <c r="E172" s="76" t="s">
        <v>240</v>
      </c>
      <c r="F172" s="113">
        <v>4</v>
      </c>
      <c r="G172" s="69">
        <v>14500</v>
      </c>
      <c r="H172" s="69">
        <f t="shared" si="14"/>
        <v>58000</v>
      </c>
      <c r="I172" s="69">
        <f t="shared" si="15"/>
        <v>64960.000000000007</v>
      </c>
      <c r="J172" s="76" t="s">
        <v>655</v>
      </c>
      <c r="K172" s="76" t="s">
        <v>516</v>
      </c>
      <c r="L172" s="71" t="s">
        <v>316</v>
      </c>
    </row>
    <row r="173" spans="1:12" s="8" customFormat="1" ht="63.75" x14ac:dyDescent="0.25">
      <c r="A173" s="74" t="s">
        <v>911</v>
      </c>
      <c r="B173" s="76" t="s">
        <v>615</v>
      </c>
      <c r="C173" s="76" t="s">
        <v>74</v>
      </c>
      <c r="D173" s="76" t="s">
        <v>652</v>
      </c>
      <c r="E173" s="76" t="s">
        <v>240</v>
      </c>
      <c r="F173" s="113">
        <v>12</v>
      </c>
      <c r="G173" s="69">
        <v>15000</v>
      </c>
      <c r="H173" s="69">
        <f t="shared" si="14"/>
        <v>180000</v>
      </c>
      <c r="I173" s="69">
        <f t="shared" si="15"/>
        <v>201600.00000000003</v>
      </c>
      <c r="J173" s="76" t="s">
        <v>655</v>
      </c>
      <c r="K173" s="76" t="s">
        <v>516</v>
      </c>
      <c r="L173" s="71" t="s">
        <v>316</v>
      </c>
    </row>
    <row r="174" spans="1:12" s="8" customFormat="1" ht="63.75" x14ac:dyDescent="0.25">
      <c r="A174" s="74" t="s">
        <v>912</v>
      </c>
      <c r="B174" s="76" t="s">
        <v>616</v>
      </c>
      <c r="C174" s="76" t="s">
        <v>74</v>
      </c>
      <c r="D174" s="76" t="s">
        <v>652</v>
      </c>
      <c r="E174" s="76" t="s">
        <v>240</v>
      </c>
      <c r="F174" s="113">
        <v>12</v>
      </c>
      <c r="G174" s="69">
        <v>13500</v>
      </c>
      <c r="H174" s="69">
        <f t="shared" si="14"/>
        <v>162000</v>
      </c>
      <c r="I174" s="69">
        <f t="shared" si="15"/>
        <v>181440.00000000003</v>
      </c>
      <c r="J174" s="76" t="s">
        <v>655</v>
      </c>
      <c r="K174" s="76" t="s">
        <v>516</v>
      </c>
      <c r="L174" s="71" t="s">
        <v>316</v>
      </c>
    </row>
    <row r="175" spans="1:12" s="8" customFormat="1" ht="63.75" x14ac:dyDescent="0.25">
      <c r="A175" s="74" t="s">
        <v>913</v>
      </c>
      <c r="B175" s="76" t="s">
        <v>617</v>
      </c>
      <c r="C175" s="76" t="s">
        <v>74</v>
      </c>
      <c r="D175" s="76" t="s">
        <v>653</v>
      </c>
      <c r="E175" s="76" t="s">
        <v>240</v>
      </c>
      <c r="F175" s="113">
        <v>12</v>
      </c>
      <c r="G175" s="69">
        <v>12500</v>
      </c>
      <c r="H175" s="69">
        <f t="shared" si="14"/>
        <v>150000</v>
      </c>
      <c r="I175" s="69">
        <f t="shared" si="15"/>
        <v>168000.00000000003</v>
      </c>
      <c r="J175" s="76" t="s">
        <v>655</v>
      </c>
      <c r="K175" s="76" t="s">
        <v>516</v>
      </c>
      <c r="L175" s="71" t="s">
        <v>316</v>
      </c>
    </row>
    <row r="176" spans="1:12" s="8" customFormat="1" ht="63.75" x14ac:dyDescent="0.25">
      <c r="A176" s="74" t="s">
        <v>914</v>
      </c>
      <c r="B176" s="76" t="s">
        <v>618</v>
      </c>
      <c r="C176" s="76" t="s">
        <v>74</v>
      </c>
      <c r="D176" s="76" t="s">
        <v>652</v>
      </c>
      <c r="E176" s="76" t="s">
        <v>240</v>
      </c>
      <c r="F176" s="113">
        <v>12</v>
      </c>
      <c r="G176" s="69">
        <v>12500</v>
      </c>
      <c r="H176" s="69">
        <f t="shared" si="14"/>
        <v>150000</v>
      </c>
      <c r="I176" s="69">
        <f t="shared" si="15"/>
        <v>168000.00000000003</v>
      </c>
      <c r="J176" s="76" t="s">
        <v>655</v>
      </c>
      <c r="K176" s="76" t="s">
        <v>516</v>
      </c>
      <c r="L176" s="71" t="s">
        <v>316</v>
      </c>
    </row>
    <row r="177" spans="1:12" s="8" customFormat="1" ht="63.75" x14ac:dyDescent="0.25">
      <c r="A177" s="74" t="s">
        <v>915</v>
      </c>
      <c r="B177" s="76" t="s">
        <v>619</v>
      </c>
      <c r="C177" s="76" t="s">
        <v>74</v>
      </c>
      <c r="D177" s="76" t="s">
        <v>654</v>
      </c>
      <c r="E177" s="76" t="s">
        <v>240</v>
      </c>
      <c r="F177" s="113">
        <v>12</v>
      </c>
      <c r="G177" s="69">
        <v>12500</v>
      </c>
      <c r="H177" s="69">
        <f t="shared" si="14"/>
        <v>150000</v>
      </c>
      <c r="I177" s="69">
        <f t="shared" si="15"/>
        <v>168000.00000000003</v>
      </c>
      <c r="J177" s="76" t="s">
        <v>655</v>
      </c>
      <c r="K177" s="76" t="s">
        <v>516</v>
      </c>
      <c r="L177" s="71" t="s">
        <v>316</v>
      </c>
    </row>
    <row r="178" spans="1:12" s="8" customFormat="1" ht="63.75" x14ac:dyDescent="0.25">
      <c r="A178" s="74" t="s">
        <v>916</v>
      </c>
      <c r="B178" s="76" t="s">
        <v>620</v>
      </c>
      <c r="C178" s="76" t="s">
        <v>74</v>
      </c>
      <c r="D178" s="76" t="s">
        <v>654</v>
      </c>
      <c r="E178" s="76" t="s">
        <v>240</v>
      </c>
      <c r="F178" s="113">
        <v>12</v>
      </c>
      <c r="G178" s="69">
        <v>12500</v>
      </c>
      <c r="H178" s="69">
        <f t="shared" si="14"/>
        <v>150000</v>
      </c>
      <c r="I178" s="69">
        <f t="shared" si="15"/>
        <v>168000.00000000003</v>
      </c>
      <c r="J178" s="76" t="s">
        <v>655</v>
      </c>
      <c r="K178" s="76" t="s">
        <v>516</v>
      </c>
      <c r="L178" s="71" t="s">
        <v>316</v>
      </c>
    </row>
    <row r="179" spans="1:12" s="8" customFormat="1" ht="63.75" x14ac:dyDescent="0.25">
      <c r="A179" s="74" t="s">
        <v>917</v>
      </c>
      <c r="B179" s="76" t="s">
        <v>621</v>
      </c>
      <c r="C179" s="76" t="s">
        <v>74</v>
      </c>
      <c r="D179" s="76" t="s">
        <v>1258</v>
      </c>
      <c r="E179" s="76" t="s">
        <v>240</v>
      </c>
      <c r="F179" s="113">
        <v>5</v>
      </c>
      <c r="G179" s="69">
        <v>10000</v>
      </c>
      <c r="H179" s="69">
        <f t="shared" si="14"/>
        <v>50000</v>
      </c>
      <c r="I179" s="69">
        <f t="shared" si="15"/>
        <v>56000.000000000007</v>
      </c>
      <c r="J179" s="76" t="s">
        <v>655</v>
      </c>
      <c r="K179" s="76" t="s">
        <v>516</v>
      </c>
      <c r="L179" s="71" t="s">
        <v>1281</v>
      </c>
    </row>
    <row r="180" spans="1:12" s="8" customFormat="1" ht="63.75" x14ac:dyDescent="0.25">
      <c r="A180" s="74" t="s">
        <v>918</v>
      </c>
      <c r="B180" s="76" t="s">
        <v>622</v>
      </c>
      <c r="C180" s="76" t="s">
        <v>74</v>
      </c>
      <c r="D180" s="76" t="s">
        <v>995</v>
      </c>
      <c r="E180" s="76" t="s">
        <v>240</v>
      </c>
      <c r="F180" s="113">
        <v>5</v>
      </c>
      <c r="G180" s="69">
        <v>5000</v>
      </c>
      <c r="H180" s="69">
        <f t="shared" si="14"/>
        <v>25000</v>
      </c>
      <c r="I180" s="69">
        <f t="shared" si="15"/>
        <v>28000.000000000004</v>
      </c>
      <c r="J180" s="76" t="s">
        <v>655</v>
      </c>
      <c r="K180" s="76" t="s">
        <v>516</v>
      </c>
      <c r="L180" s="71" t="s">
        <v>779</v>
      </c>
    </row>
    <row r="181" spans="1:12" s="8" customFormat="1" ht="63.75" x14ac:dyDescent="0.25">
      <c r="A181" s="74" t="s">
        <v>919</v>
      </c>
      <c r="B181" s="76" t="s">
        <v>623</v>
      </c>
      <c r="C181" s="76" t="s">
        <v>74</v>
      </c>
      <c r="D181" s="76" t="s">
        <v>658</v>
      </c>
      <c r="E181" s="76" t="s">
        <v>133</v>
      </c>
      <c r="F181" s="113">
        <v>2</v>
      </c>
      <c r="G181" s="69">
        <v>13000</v>
      </c>
      <c r="H181" s="69">
        <f t="shared" si="14"/>
        <v>26000</v>
      </c>
      <c r="I181" s="69">
        <f t="shared" si="15"/>
        <v>29120.000000000004</v>
      </c>
      <c r="J181" s="76" t="s">
        <v>655</v>
      </c>
      <c r="K181" s="76" t="s">
        <v>516</v>
      </c>
      <c r="L181" s="71" t="s">
        <v>316</v>
      </c>
    </row>
    <row r="182" spans="1:12" s="8" customFormat="1" ht="63.75" x14ac:dyDescent="0.25">
      <c r="A182" s="74" t="s">
        <v>920</v>
      </c>
      <c r="B182" s="76" t="s">
        <v>624</v>
      </c>
      <c r="C182" s="76" t="s">
        <v>74</v>
      </c>
      <c r="D182" s="76" t="s">
        <v>659</v>
      </c>
      <c r="E182" s="76" t="s">
        <v>133</v>
      </c>
      <c r="F182" s="113">
        <v>1</v>
      </c>
      <c r="G182" s="69">
        <v>7000</v>
      </c>
      <c r="H182" s="69">
        <f t="shared" si="14"/>
        <v>7000</v>
      </c>
      <c r="I182" s="69">
        <f t="shared" si="15"/>
        <v>7840.0000000000009</v>
      </c>
      <c r="J182" s="76" t="s">
        <v>655</v>
      </c>
      <c r="K182" s="76" t="s">
        <v>516</v>
      </c>
      <c r="L182" s="71" t="s">
        <v>316</v>
      </c>
    </row>
    <row r="183" spans="1:12" s="8" customFormat="1" ht="63.75" x14ac:dyDescent="0.25">
      <c r="A183" s="74" t="s">
        <v>921</v>
      </c>
      <c r="B183" s="76" t="s">
        <v>625</v>
      </c>
      <c r="C183" s="76" t="s">
        <v>74</v>
      </c>
      <c r="D183" s="76" t="s">
        <v>660</v>
      </c>
      <c r="E183" s="76" t="s">
        <v>133</v>
      </c>
      <c r="F183" s="113">
        <v>2</v>
      </c>
      <c r="G183" s="69">
        <v>2000</v>
      </c>
      <c r="H183" s="69">
        <f t="shared" si="14"/>
        <v>4000</v>
      </c>
      <c r="I183" s="69">
        <f t="shared" si="15"/>
        <v>4480</v>
      </c>
      <c r="J183" s="76" t="s">
        <v>655</v>
      </c>
      <c r="K183" s="76" t="s">
        <v>516</v>
      </c>
      <c r="L183" s="71" t="s">
        <v>316</v>
      </c>
    </row>
    <row r="184" spans="1:12" s="8" customFormat="1" ht="63.75" x14ac:dyDescent="0.25">
      <c r="A184" s="74" t="s">
        <v>922</v>
      </c>
      <c r="B184" s="76" t="s">
        <v>626</v>
      </c>
      <c r="C184" s="76" t="s">
        <v>74</v>
      </c>
      <c r="D184" s="76" t="s">
        <v>661</v>
      </c>
      <c r="E184" s="76" t="s">
        <v>262</v>
      </c>
      <c r="F184" s="113">
        <v>6</v>
      </c>
      <c r="G184" s="69">
        <v>6500</v>
      </c>
      <c r="H184" s="69">
        <f t="shared" si="14"/>
        <v>39000</v>
      </c>
      <c r="I184" s="69">
        <f t="shared" si="15"/>
        <v>43680.000000000007</v>
      </c>
      <c r="J184" s="76" t="s">
        <v>655</v>
      </c>
      <c r="K184" s="76" t="s">
        <v>516</v>
      </c>
      <c r="L184" s="71" t="s">
        <v>316</v>
      </c>
    </row>
    <row r="185" spans="1:12" s="8" customFormat="1" ht="63.75" x14ac:dyDescent="0.25">
      <c r="A185" s="74" t="s">
        <v>923</v>
      </c>
      <c r="B185" s="76" t="s">
        <v>627</v>
      </c>
      <c r="C185" s="76" t="s">
        <v>74</v>
      </c>
      <c r="D185" s="76" t="s">
        <v>662</v>
      </c>
      <c r="E185" s="76" t="s">
        <v>133</v>
      </c>
      <c r="F185" s="113">
        <v>3</v>
      </c>
      <c r="G185" s="69">
        <v>8500</v>
      </c>
      <c r="H185" s="69">
        <f t="shared" si="14"/>
        <v>25500</v>
      </c>
      <c r="I185" s="69">
        <f t="shared" si="15"/>
        <v>28560.000000000004</v>
      </c>
      <c r="J185" s="76" t="s">
        <v>655</v>
      </c>
      <c r="K185" s="76" t="s">
        <v>516</v>
      </c>
      <c r="L185" s="71" t="s">
        <v>316</v>
      </c>
    </row>
    <row r="186" spans="1:12" s="8" customFormat="1" ht="63.75" x14ac:dyDescent="0.25">
      <c r="A186" s="74" t="s">
        <v>924</v>
      </c>
      <c r="B186" s="76" t="s">
        <v>628</v>
      </c>
      <c r="C186" s="76" t="s">
        <v>74</v>
      </c>
      <c r="D186" s="76" t="s">
        <v>996</v>
      </c>
      <c r="E186" s="76" t="s">
        <v>133</v>
      </c>
      <c r="F186" s="113">
        <v>6</v>
      </c>
      <c r="G186" s="69">
        <v>18500</v>
      </c>
      <c r="H186" s="69"/>
      <c r="I186" s="69"/>
      <c r="J186" s="76" t="s">
        <v>655</v>
      </c>
      <c r="K186" s="76" t="s">
        <v>516</v>
      </c>
      <c r="L186" s="71" t="s">
        <v>964</v>
      </c>
    </row>
    <row r="187" spans="1:12" s="8" customFormat="1" ht="63.75" x14ac:dyDescent="0.25">
      <c r="A187" s="74" t="s">
        <v>925</v>
      </c>
      <c r="B187" s="76" t="s">
        <v>629</v>
      </c>
      <c r="C187" s="76" t="s">
        <v>74</v>
      </c>
      <c r="D187" s="76" t="s">
        <v>997</v>
      </c>
      <c r="E187" s="76" t="s">
        <v>240</v>
      </c>
      <c r="F187" s="113">
        <v>5</v>
      </c>
      <c r="G187" s="69">
        <v>15000</v>
      </c>
      <c r="H187" s="69">
        <f t="shared" si="14"/>
        <v>75000</v>
      </c>
      <c r="I187" s="69">
        <f t="shared" si="15"/>
        <v>84000.000000000015</v>
      </c>
      <c r="J187" s="76" t="s">
        <v>655</v>
      </c>
      <c r="K187" s="76" t="s">
        <v>516</v>
      </c>
      <c r="L187" s="71" t="s">
        <v>779</v>
      </c>
    </row>
    <row r="188" spans="1:12" s="8" customFormat="1" ht="344.25" x14ac:dyDescent="0.25">
      <c r="A188" s="74" t="s">
        <v>926</v>
      </c>
      <c r="B188" s="109" t="s">
        <v>672</v>
      </c>
      <c r="C188" s="109" t="s">
        <v>28</v>
      </c>
      <c r="D188" s="50" t="s">
        <v>943</v>
      </c>
      <c r="E188" s="76" t="s">
        <v>240</v>
      </c>
      <c r="F188" s="113">
        <v>1</v>
      </c>
      <c r="G188" s="113" t="s">
        <v>673</v>
      </c>
      <c r="H188" s="113"/>
      <c r="I188" s="113"/>
      <c r="J188" s="50" t="s">
        <v>674</v>
      </c>
      <c r="K188" s="109" t="s">
        <v>516</v>
      </c>
      <c r="L188" s="51" t="s">
        <v>964</v>
      </c>
    </row>
    <row r="189" spans="1:12" s="8" customFormat="1" ht="78" customHeight="1" x14ac:dyDescent="0.25">
      <c r="A189" s="74" t="s">
        <v>927</v>
      </c>
      <c r="B189" s="109" t="s">
        <v>676</v>
      </c>
      <c r="C189" s="109" t="s">
        <v>74</v>
      </c>
      <c r="D189" s="109" t="s">
        <v>677</v>
      </c>
      <c r="E189" s="109" t="s">
        <v>133</v>
      </c>
      <c r="F189" s="113">
        <v>20</v>
      </c>
      <c r="G189" s="113">
        <v>2800</v>
      </c>
      <c r="H189" s="113"/>
      <c r="I189" s="113"/>
      <c r="J189" s="109" t="s">
        <v>697</v>
      </c>
      <c r="K189" s="109" t="s">
        <v>516</v>
      </c>
      <c r="L189" s="109" t="s">
        <v>964</v>
      </c>
    </row>
    <row r="190" spans="1:12" s="8" customFormat="1" ht="63.75" customHeight="1" x14ac:dyDescent="0.25">
      <c r="A190" s="74" t="s">
        <v>928</v>
      </c>
      <c r="B190" s="109" t="s">
        <v>678</v>
      </c>
      <c r="C190" s="109" t="s">
        <v>74</v>
      </c>
      <c r="D190" s="109" t="s">
        <v>693</v>
      </c>
      <c r="E190" s="109" t="s">
        <v>133</v>
      </c>
      <c r="F190" s="113">
        <v>20</v>
      </c>
      <c r="G190" s="113">
        <v>4800</v>
      </c>
      <c r="H190" s="113"/>
      <c r="I190" s="113"/>
      <c r="J190" s="109" t="s">
        <v>697</v>
      </c>
      <c r="K190" s="109" t="s">
        <v>516</v>
      </c>
      <c r="L190" s="109" t="s">
        <v>964</v>
      </c>
    </row>
    <row r="191" spans="1:12" s="8" customFormat="1" ht="80.25" customHeight="1" x14ac:dyDescent="0.25">
      <c r="A191" s="74" t="s">
        <v>929</v>
      </c>
      <c r="B191" s="109" t="s">
        <v>679</v>
      </c>
      <c r="C191" s="109" t="s">
        <v>74</v>
      </c>
      <c r="D191" s="109" t="s">
        <v>680</v>
      </c>
      <c r="E191" s="109" t="s">
        <v>133</v>
      </c>
      <c r="F191" s="113">
        <v>1</v>
      </c>
      <c r="G191" s="113">
        <v>5200</v>
      </c>
      <c r="H191" s="113"/>
      <c r="I191" s="113"/>
      <c r="J191" s="109" t="s">
        <v>697</v>
      </c>
      <c r="K191" s="109" t="s">
        <v>516</v>
      </c>
      <c r="L191" s="109" t="s">
        <v>964</v>
      </c>
    </row>
    <row r="192" spans="1:12" s="8" customFormat="1" ht="81.75" customHeight="1" x14ac:dyDescent="0.25">
      <c r="A192" s="74" t="s">
        <v>930</v>
      </c>
      <c r="B192" s="109" t="s">
        <v>681</v>
      </c>
      <c r="C192" s="109" t="s">
        <v>74</v>
      </c>
      <c r="D192" s="109" t="s">
        <v>682</v>
      </c>
      <c r="E192" s="109" t="s">
        <v>133</v>
      </c>
      <c r="F192" s="113">
        <v>1</v>
      </c>
      <c r="G192" s="113" t="s">
        <v>683</v>
      </c>
      <c r="H192" s="113"/>
      <c r="I192" s="113"/>
      <c r="J192" s="109" t="s">
        <v>697</v>
      </c>
      <c r="K192" s="109" t="s">
        <v>516</v>
      </c>
      <c r="L192" s="109" t="s">
        <v>964</v>
      </c>
    </row>
    <row r="193" spans="1:12" s="8" customFormat="1" ht="89.25" x14ac:dyDescent="0.25">
      <c r="A193" s="74" t="s">
        <v>931</v>
      </c>
      <c r="B193" s="109" t="s">
        <v>684</v>
      </c>
      <c r="C193" s="109" t="s">
        <v>74</v>
      </c>
      <c r="D193" s="109" t="s">
        <v>685</v>
      </c>
      <c r="E193" s="109" t="s">
        <v>133</v>
      </c>
      <c r="F193" s="113">
        <v>2</v>
      </c>
      <c r="G193" s="113" t="s">
        <v>686</v>
      </c>
      <c r="H193" s="113"/>
      <c r="I193" s="113"/>
      <c r="J193" s="109" t="s">
        <v>697</v>
      </c>
      <c r="K193" s="109" t="s">
        <v>516</v>
      </c>
      <c r="L193" s="109" t="s">
        <v>964</v>
      </c>
    </row>
    <row r="194" spans="1:12" s="8" customFormat="1" ht="76.5" x14ac:dyDescent="0.25">
      <c r="A194" s="74" t="s">
        <v>932</v>
      </c>
      <c r="B194" s="109" t="s">
        <v>687</v>
      </c>
      <c r="C194" s="109" t="s">
        <v>74</v>
      </c>
      <c r="D194" s="109" t="s">
        <v>688</v>
      </c>
      <c r="E194" s="109" t="s">
        <v>133</v>
      </c>
      <c r="F194" s="113">
        <v>2</v>
      </c>
      <c r="G194" s="113" t="s">
        <v>689</v>
      </c>
      <c r="H194" s="113"/>
      <c r="I194" s="113"/>
      <c r="J194" s="109" t="s">
        <v>697</v>
      </c>
      <c r="K194" s="109" t="s">
        <v>516</v>
      </c>
      <c r="L194" s="109" t="s">
        <v>964</v>
      </c>
    </row>
    <row r="195" spans="1:12" s="8" customFormat="1" ht="80.25" customHeight="1" x14ac:dyDescent="0.25">
      <c r="A195" s="74" t="s">
        <v>933</v>
      </c>
      <c r="B195" s="109" t="s">
        <v>690</v>
      </c>
      <c r="C195" s="109" t="s">
        <v>74</v>
      </c>
      <c r="D195" s="109" t="s">
        <v>691</v>
      </c>
      <c r="E195" s="109" t="s">
        <v>133</v>
      </c>
      <c r="F195" s="113">
        <v>1</v>
      </c>
      <c r="G195" s="113" t="s">
        <v>692</v>
      </c>
      <c r="H195" s="113"/>
      <c r="I195" s="113"/>
      <c r="J195" s="109" t="s">
        <v>697</v>
      </c>
      <c r="K195" s="109" t="s">
        <v>516</v>
      </c>
      <c r="L195" s="109" t="s">
        <v>964</v>
      </c>
    </row>
    <row r="196" spans="1:12" s="8" customFormat="1" ht="76.5" x14ac:dyDescent="0.25">
      <c r="A196" s="74" t="s">
        <v>934</v>
      </c>
      <c r="B196" s="109" t="s">
        <v>694</v>
      </c>
      <c r="C196" s="109" t="s">
        <v>74</v>
      </c>
      <c r="D196" s="109" t="s">
        <v>695</v>
      </c>
      <c r="E196" s="109" t="s">
        <v>133</v>
      </c>
      <c r="F196" s="113">
        <v>1</v>
      </c>
      <c r="G196" s="113" t="s">
        <v>696</v>
      </c>
      <c r="H196" s="113"/>
      <c r="I196" s="113"/>
      <c r="J196" s="109" t="s">
        <v>697</v>
      </c>
      <c r="K196" s="109" t="s">
        <v>516</v>
      </c>
      <c r="L196" s="109" t="s">
        <v>964</v>
      </c>
    </row>
    <row r="197" spans="1:12" s="8" customFormat="1" ht="153" x14ac:dyDescent="0.25">
      <c r="A197" s="74" t="s">
        <v>935</v>
      </c>
      <c r="B197" s="109" t="s">
        <v>776</v>
      </c>
      <c r="C197" s="109" t="s">
        <v>28</v>
      </c>
      <c r="D197" s="109" t="s">
        <v>2899</v>
      </c>
      <c r="E197" s="109" t="s">
        <v>133</v>
      </c>
      <c r="F197" s="113">
        <v>1</v>
      </c>
      <c r="G197" s="113">
        <v>22800000</v>
      </c>
      <c r="H197" s="113">
        <v>22800000</v>
      </c>
      <c r="I197" s="113">
        <v>25536000.000000004</v>
      </c>
      <c r="J197" s="109" t="s">
        <v>1140</v>
      </c>
      <c r="K197" s="109" t="s">
        <v>516</v>
      </c>
      <c r="L197" s="109" t="s">
        <v>1434</v>
      </c>
    </row>
    <row r="198" spans="1:12" s="8" customFormat="1" ht="100.5" customHeight="1" x14ac:dyDescent="0.25">
      <c r="A198" s="74" t="s">
        <v>936</v>
      </c>
      <c r="B198" s="109" t="s">
        <v>792</v>
      </c>
      <c r="C198" s="109" t="s">
        <v>74</v>
      </c>
      <c r="D198" s="109" t="s">
        <v>1108</v>
      </c>
      <c r="E198" s="109" t="s">
        <v>133</v>
      </c>
      <c r="F198" s="113">
        <v>278</v>
      </c>
      <c r="G198" s="113">
        <v>8480</v>
      </c>
      <c r="H198" s="113">
        <f>G198*F198</f>
        <v>2357440</v>
      </c>
      <c r="I198" s="113">
        <f t="shared" ref="I198:I280" si="16">H198*1.12</f>
        <v>2640332.8000000003</v>
      </c>
      <c r="J198" s="109" t="s">
        <v>3847</v>
      </c>
      <c r="K198" s="109" t="s">
        <v>516</v>
      </c>
      <c r="L198" s="109" t="s">
        <v>3845</v>
      </c>
    </row>
    <row r="199" spans="1:12" s="8" customFormat="1" ht="63.75" x14ac:dyDescent="0.25">
      <c r="A199" s="74" t="s">
        <v>937</v>
      </c>
      <c r="B199" s="109" t="s">
        <v>793</v>
      </c>
      <c r="C199" s="109" t="s">
        <v>74</v>
      </c>
      <c r="D199" s="109" t="s">
        <v>1109</v>
      </c>
      <c r="E199" s="109" t="s">
        <v>133</v>
      </c>
      <c r="F199" s="113">
        <v>278</v>
      </c>
      <c r="G199" s="113">
        <v>8280</v>
      </c>
      <c r="H199" s="113">
        <f>G199*F199</f>
        <v>2301840</v>
      </c>
      <c r="I199" s="113">
        <f t="shared" si="16"/>
        <v>2578060.8000000003</v>
      </c>
      <c r="J199" s="144" t="s">
        <v>3847</v>
      </c>
      <c r="K199" s="109" t="s">
        <v>516</v>
      </c>
      <c r="L199" s="109" t="s">
        <v>3845</v>
      </c>
    </row>
    <row r="200" spans="1:12" s="8" customFormat="1" ht="55.5" customHeight="1" x14ac:dyDescent="0.25">
      <c r="A200" s="74" t="s">
        <v>938</v>
      </c>
      <c r="B200" s="109" t="s">
        <v>794</v>
      </c>
      <c r="C200" s="109" t="s">
        <v>74</v>
      </c>
      <c r="D200" s="109" t="s">
        <v>1110</v>
      </c>
      <c r="E200" s="109" t="s">
        <v>133</v>
      </c>
      <c r="F200" s="113">
        <v>10</v>
      </c>
      <c r="G200" s="113">
        <v>2515</v>
      </c>
      <c r="H200" s="113">
        <v>25145</v>
      </c>
      <c r="I200" s="113">
        <f t="shared" si="16"/>
        <v>28162.400000000001</v>
      </c>
      <c r="J200" s="109" t="s">
        <v>795</v>
      </c>
      <c r="K200" s="109" t="s">
        <v>516</v>
      </c>
      <c r="L200" s="109" t="s">
        <v>791</v>
      </c>
    </row>
    <row r="201" spans="1:12" s="8" customFormat="1" ht="63.75" x14ac:dyDescent="0.25">
      <c r="A201" s="74" t="s">
        <v>939</v>
      </c>
      <c r="B201" s="109" t="s">
        <v>796</v>
      </c>
      <c r="C201" s="109" t="s">
        <v>74</v>
      </c>
      <c r="D201" s="109" t="s">
        <v>1111</v>
      </c>
      <c r="E201" s="109" t="s">
        <v>262</v>
      </c>
      <c r="F201" s="113">
        <v>278</v>
      </c>
      <c r="G201" s="113">
        <v>6497</v>
      </c>
      <c r="H201" s="113">
        <f>G201*F201</f>
        <v>1806166</v>
      </c>
      <c r="I201" s="113">
        <f t="shared" si="16"/>
        <v>2022905.9200000002</v>
      </c>
      <c r="J201" s="144" t="s">
        <v>3847</v>
      </c>
      <c r="K201" s="109" t="s">
        <v>516</v>
      </c>
      <c r="L201" s="109" t="s">
        <v>3846</v>
      </c>
    </row>
    <row r="202" spans="1:12" s="8" customFormat="1" ht="78" customHeight="1" x14ac:dyDescent="0.25">
      <c r="A202" s="74" t="s">
        <v>940</v>
      </c>
      <c r="B202" s="109" t="s">
        <v>797</v>
      </c>
      <c r="C202" s="109" t="s">
        <v>74</v>
      </c>
      <c r="D202" s="109" t="s">
        <v>1112</v>
      </c>
      <c r="E202" s="109" t="s">
        <v>262</v>
      </c>
      <c r="F202" s="113">
        <v>1148</v>
      </c>
      <c r="G202" s="113">
        <v>190</v>
      </c>
      <c r="H202" s="113">
        <f>G202*F202</f>
        <v>218120</v>
      </c>
      <c r="I202" s="113">
        <f t="shared" si="16"/>
        <v>244294.40000000002</v>
      </c>
      <c r="J202" s="109" t="s">
        <v>795</v>
      </c>
      <c r="K202" s="109" t="s">
        <v>516</v>
      </c>
      <c r="L202" s="109" t="s">
        <v>3006</v>
      </c>
    </row>
    <row r="203" spans="1:12" s="8" customFormat="1" ht="140.25" x14ac:dyDescent="0.25">
      <c r="A203" s="111" t="s">
        <v>941</v>
      </c>
      <c r="B203" s="109" t="s">
        <v>1113</v>
      </c>
      <c r="C203" s="109" t="s">
        <v>74</v>
      </c>
      <c r="D203" s="109" t="s">
        <v>2487</v>
      </c>
      <c r="E203" s="109" t="s">
        <v>133</v>
      </c>
      <c r="F203" s="113">
        <v>5</v>
      </c>
      <c r="G203" s="113">
        <v>111000</v>
      </c>
      <c r="H203" s="113">
        <f>F203*G203</f>
        <v>555000</v>
      </c>
      <c r="I203" s="113">
        <f t="shared" si="16"/>
        <v>621600.00000000012</v>
      </c>
      <c r="J203" s="109" t="s">
        <v>795</v>
      </c>
      <c r="K203" s="109" t="s">
        <v>516</v>
      </c>
      <c r="L203" s="109" t="s">
        <v>947</v>
      </c>
    </row>
    <row r="204" spans="1:12" s="8" customFormat="1" ht="76.5" customHeight="1" x14ac:dyDescent="0.25">
      <c r="A204" s="74" t="s">
        <v>965</v>
      </c>
      <c r="B204" s="76" t="s">
        <v>969</v>
      </c>
      <c r="C204" s="76" t="s">
        <v>74</v>
      </c>
      <c r="D204" s="76" t="s">
        <v>970</v>
      </c>
      <c r="E204" s="76" t="s">
        <v>133</v>
      </c>
      <c r="F204" s="58">
        <v>38</v>
      </c>
      <c r="G204" s="59">
        <v>20130</v>
      </c>
      <c r="H204" s="113">
        <f t="shared" ref="H204:H209" si="17">F204*G204</f>
        <v>764940</v>
      </c>
      <c r="I204" s="113">
        <f t="shared" si="16"/>
        <v>856732.8</v>
      </c>
      <c r="J204" s="76" t="s">
        <v>517</v>
      </c>
      <c r="K204" s="76" t="s">
        <v>516</v>
      </c>
      <c r="L204" s="76" t="s">
        <v>316</v>
      </c>
    </row>
    <row r="205" spans="1:12" s="8" customFormat="1" ht="63.75" x14ac:dyDescent="0.25">
      <c r="A205" s="74" t="s">
        <v>966</v>
      </c>
      <c r="B205" s="76" t="s">
        <v>971</v>
      </c>
      <c r="C205" s="76" t="s">
        <v>74</v>
      </c>
      <c r="D205" s="76" t="s">
        <v>972</v>
      </c>
      <c r="E205" s="76" t="s">
        <v>133</v>
      </c>
      <c r="F205" s="58">
        <v>38</v>
      </c>
      <c r="G205" s="59">
        <f>22770-5012.35</f>
        <v>17757.650000000001</v>
      </c>
      <c r="H205" s="113">
        <f t="shared" si="17"/>
        <v>674790.70000000007</v>
      </c>
      <c r="I205" s="113">
        <f t="shared" si="16"/>
        <v>755765.58400000015</v>
      </c>
      <c r="J205" s="76" t="s">
        <v>517</v>
      </c>
      <c r="K205" s="76" t="s">
        <v>516</v>
      </c>
      <c r="L205" s="76" t="s">
        <v>316</v>
      </c>
    </row>
    <row r="206" spans="1:12" s="8" customFormat="1" ht="63.75" x14ac:dyDescent="0.25">
      <c r="A206" s="74" t="s">
        <v>967</v>
      </c>
      <c r="B206" s="76" t="s">
        <v>973</v>
      </c>
      <c r="C206" s="76" t="s">
        <v>74</v>
      </c>
      <c r="D206" s="76" t="s">
        <v>974</v>
      </c>
      <c r="E206" s="76" t="s">
        <v>133</v>
      </c>
      <c r="F206" s="58">
        <v>38</v>
      </c>
      <c r="G206" s="59">
        <v>16540</v>
      </c>
      <c r="H206" s="113">
        <f t="shared" si="17"/>
        <v>628520</v>
      </c>
      <c r="I206" s="113">
        <f t="shared" si="16"/>
        <v>703942.4</v>
      </c>
      <c r="J206" s="76" t="s">
        <v>517</v>
      </c>
      <c r="K206" s="76" t="s">
        <v>516</v>
      </c>
      <c r="L206" s="76" t="s">
        <v>316</v>
      </c>
    </row>
    <row r="207" spans="1:12" s="8" customFormat="1" ht="63.75" x14ac:dyDescent="0.25">
      <c r="A207" s="74" t="s">
        <v>968</v>
      </c>
      <c r="B207" s="76" t="s">
        <v>975</v>
      </c>
      <c r="C207" s="76" t="s">
        <v>74</v>
      </c>
      <c r="D207" s="76" t="s">
        <v>976</v>
      </c>
      <c r="E207" s="76" t="s">
        <v>133</v>
      </c>
      <c r="F207" s="58">
        <v>38</v>
      </c>
      <c r="G207" s="59">
        <v>13380</v>
      </c>
      <c r="H207" s="69">
        <f t="shared" si="17"/>
        <v>508440</v>
      </c>
      <c r="I207" s="69">
        <f t="shared" si="16"/>
        <v>569452.80000000005</v>
      </c>
      <c r="J207" s="76" t="s">
        <v>517</v>
      </c>
      <c r="K207" s="76" t="s">
        <v>516</v>
      </c>
      <c r="L207" s="76" t="s">
        <v>316</v>
      </c>
    </row>
    <row r="208" spans="1:12" s="8" customFormat="1" ht="153" x14ac:dyDescent="0.25">
      <c r="A208" s="74" t="s">
        <v>986</v>
      </c>
      <c r="B208" s="76" t="s">
        <v>988</v>
      </c>
      <c r="C208" s="76" t="s">
        <v>28</v>
      </c>
      <c r="D208" s="76" t="s">
        <v>989</v>
      </c>
      <c r="E208" s="76" t="s">
        <v>133</v>
      </c>
      <c r="F208" s="58">
        <v>90</v>
      </c>
      <c r="G208" s="59">
        <v>102321.43</v>
      </c>
      <c r="H208" s="69">
        <f t="shared" si="17"/>
        <v>9208928.6999999993</v>
      </c>
      <c r="I208" s="69">
        <f t="shared" si="16"/>
        <v>10314000.143999999</v>
      </c>
      <c r="J208" s="76" t="s">
        <v>990</v>
      </c>
      <c r="K208" s="76" t="s">
        <v>516</v>
      </c>
      <c r="L208" s="76" t="s">
        <v>316</v>
      </c>
    </row>
    <row r="209" spans="1:12" s="8" customFormat="1" ht="191.25" x14ac:dyDescent="0.25">
      <c r="A209" s="74" t="s">
        <v>987</v>
      </c>
      <c r="B209" s="76" t="s">
        <v>992</v>
      </c>
      <c r="C209" s="76" t="s">
        <v>74</v>
      </c>
      <c r="D209" s="76" t="s">
        <v>1199</v>
      </c>
      <c r="E209" s="76" t="s">
        <v>240</v>
      </c>
      <c r="F209" s="58">
        <v>1</v>
      </c>
      <c r="G209" s="59">
        <v>2065982.15</v>
      </c>
      <c r="H209" s="69">
        <f t="shared" si="17"/>
        <v>2065982.15</v>
      </c>
      <c r="I209" s="69">
        <f t="shared" si="16"/>
        <v>2313900.0079999999</v>
      </c>
      <c r="J209" s="76" t="s">
        <v>991</v>
      </c>
      <c r="K209" s="76" t="s">
        <v>516</v>
      </c>
      <c r="L209" s="76" t="s">
        <v>1260</v>
      </c>
    </row>
    <row r="210" spans="1:12" s="8" customFormat="1" ht="76.5" x14ac:dyDescent="0.25">
      <c r="A210" s="74" t="s">
        <v>998</v>
      </c>
      <c r="B210" s="76" t="s">
        <v>716</v>
      </c>
      <c r="C210" s="76" t="s">
        <v>74</v>
      </c>
      <c r="D210" s="76" t="s">
        <v>718</v>
      </c>
      <c r="E210" s="66" t="s">
        <v>133</v>
      </c>
      <c r="F210" s="113">
        <v>16</v>
      </c>
      <c r="G210" s="113">
        <v>4100</v>
      </c>
      <c r="H210" s="113">
        <f>G210*F210</f>
        <v>65600</v>
      </c>
      <c r="I210" s="113">
        <f>H210*1.12</f>
        <v>73472</v>
      </c>
      <c r="J210" s="76" t="s">
        <v>770</v>
      </c>
      <c r="K210" s="75" t="s">
        <v>19</v>
      </c>
      <c r="L210" s="76" t="s">
        <v>3149</v>
      </c>
    </row>
    <row r="211" spans="1:12" s="8" customFormat="1" ht="76.5" x14ac:dyDescent="0.25">
      <c r="A211" s="74" t="s">
        <v>999</v>
      </c>
      <c r="B211" s="76" t="s">
        <v>719</v>
      </c>
      <c r="C211" s="76" t="s">
        <v>74</v>
      </c>
      <c r="D211" s="76" t="s">
        <v>720</v>
      </c>
      <c r="E211" s="66" t="s">
        <v>133</v>
      </c>
      <c r="F211" s="113">
        <v>16</v>
      </c>
      <c r="G211" s="113">
        <v>4300</v>
      </c>
      <c r="H211" s="113">
        <f t="shared" ref="H211:H232" si="18">G211*F211</f>
        <v>68800</v>
      </c>
      <c r="I211" s="113">
        <f t="shared" ref="I211:I232" si="19">H211*1.12</f>
        <v>77056.000000000015</v>
      </c>
      <c r="J211" s="76" t="s">
        <v>770</v>
      </c>
      <c r="K211" s="75" t="s">
        <v>19</v>
      </c>
      <c r="L211" s="76" t="s">
        <v>3149</v>
      </c>
    </row>
    <row r="212" spans="1:12" s="8" customFormat="1" ht="76.5" x14ac:dyDescent="0.25">
      <c r="A212" s="74" t="s">
        <v>1000</v>
      </c>
      <c r="B212" s="76" t="s">
        <v>721</v>
      </c>
      <c r="C212" s="76" t="s">
        <v>74</v>
      </c>
      <c r="D212" s="76" t="s">
        <v>722</v>
      </c>
      <c r="E212" s="66" t="s">
        <v>133</v>
      </c>
      <c r="F212" s="113">
        <v>16</v>
      </c>
      <c r="G212" s="113">
        <v>4460</v>
      </c>
      <c r="H212" s="113">
        <f t="shared" si="18"/>
        <v>71360</v>
      </c>
      <c r="I212" s="113">
        <f t="shared" si="19"/>
        <v>79923.200000000012</v>
      </c>
      <c r="J212" s="76" t="s">
        <v>770</v>
      </c>
      <c r="K212" s="75" t="s">
        <v>19</v>
      </c>
      <c r="L212" s="76" t="s">
        <v>3150</v>
      </c>
    </row>
    <row r="213" spans="1:12" s="8" customFormat="1" ht="76.5" x14ac:dyDescent="0.25">
      <c r="A213" s="74" t="s">
        <v>1001</v>
      </c>
      <c r="B213" s="76" t="s">
        <v>723</v>
      </c>
      <c r="C213" s="76" t="s">
        <v>74</v>
      </c>
      <c r="D213" s="76" t="s">
        <v>724</v>
      </c>
      <c r="E213" s="66" t="s">
        <v>133</v>
      </c>
      <c r="F213" s="113">
        <v>16</v>
      </c>
      <c r="G213" s="113">
        <v>4700</v>
      </c>
      <c r="H213" s="113">
        <f t="shared" si="18"/>
        <v>75200</v>
      </c>
      <c r="I213" s="113">
        <f t="shared" si="19"/>
        <v>84224.000000000015</v>
      </c>
      <c r="J213" s="76" t="s">
        <v>770</v>
      </c>
      <c r="K213" s="75" t="s">
        <v>19</v>
      </c>
      <c r="L213" s="76" t="s">
        <v>3150</v>
      </c>
    </row>
    <row r="214" spans="1:12" s="8" customFormat="1" ht="76.5" x14ac:dyDescent="0.25">
      <c r="A214" s="74" t="s">
        <v>1002</v>
      </c>
      <c r="B214" s="76" t="s">
        <v>725</v>
      </c>
      <c r="C214" s="76" t="s">
        <v>74</v>
      </c>
      <c r="D214" s="76" t="s">
        <v>726</v>
      </c>
      <c r="E214" s="66" t="s">
        <v>133</v>
      </c>
      <c r="F214" s="113">
        <v>16</v>
      </c>
      <c r="G214" s="113">
        <v>4700</v>
      </c>
      <c r="H214" s="113">
        <f t="shared" si="18"/>
        <v>75200</v>
      </c>
      <c r="I214" s="113">
        <f t="shared" si="19"/>
        <v>84224.000000000015</v>
      </c>
      <c r="J214" s="76" t="s">
        <v>770</v>
      </c>
      <c r="K214" s="75" t="s">
        <v>19</v>
      </c>
      <c r="L214" s="76" t="s">
        <v>3150</v>
      </c>
    </row>
    <row r="215" spans="1:12" s="8" customFormat="1" ht="76.5" x14ac:dyDescent="0.25">
      <c r="A215" s="74" t="s">
        <v>1003</v>
      </c>
      <c r="B215" s="76" t="s">
        <v>727</v>
      </c>
      <c r="C215" s="76" t="s">
        <v>74</v>
      </c>
      <c r="D215" s="76" t="s">
        <v>728</v>
      </c>
      <c r="E215" s="66" t="s">
        <v>133</v>
      </c>
      <c r="F215" s="113">
        <v>16</v>
      </c>
      <c r="G215" s="113">
        <v>4850</v>
      </c>
      <c r="H215" s="113">
        <f t="shared" si="18"/>
        <v>77600</v>
      </c>
      <c r="I215" s="113">
        <f t="shared" si="19"/>
        <v>86912.000000000015</v>
      </c>
      <c r="J215" s="76" t="s">
        <v>770</v>
      </c>
      <c r="K215" s="75" t="s">
        <v>19</v>
      </c>
      <c r="L215" s="76" t="s">
        <v>3150</v>
      </c>
    </row>
    <row r="216" spans="1:12" s="8" customFormat="1" ht="76.5" x14ac:dyDescent="0.25">
      <c r="A216" s="74" t="s">
        <v>1004</v>
      </c>
      <c r="B216" s="76" t="s">
        <v>729</v>
      </c>
      <c r="C216" s="76" t="s">
        <v>74</v>
      </c>
      <c r="D216" s="76" t="s">
        <v>730</v>
      </c>
      <c r="E216" s="66" t="s">
        <v>133</v>
      </c>
      <c r="F216" s="113">
        <v>15</v>
      </c>
      <c r="G216" s="113">
        <v>1696</v>
      </c>
      <c r="H216" s="113">
        <f t="shared" si="18"/>
        <v>25440</v>
      </c>
      <c r="I216" s="113">
        <f t="shared" si="19"/>
        <v>28492.800000000003</v>
      </c>
      <c r="J216" s="76" t="s">
        <v>770</v>
      </c>
      <c r="K216" s="75" t="s">
        <v>19</v>
      </c>
      <c r="L216" s="76" t="s">
        <v>316</v>
      </c>
    </row>
    <row r="217" spans="1:12" s="8" customFormat="1" ht="76.5" x14ac:dyDescent="0.25">
      <c r="A217" s="74" t="s">
        <v>1005</v>
      </c>
      <c r="B217" s="76" t="s">
        <v>731</v>
      </c>
      <c r="C217" s="76" t="s">
        <v>74</v>
      </c>
      <c r="D217" s="76" t="s">
        <v>732</v>
      </c>
      <c r="E217" s="66" t="s">
        <v>133</v>
      </c>
      <c r="F217" s="113">
        <v>15</v>
      </c>
      <c r="G217" s="113">
        <v>1696</v>
      </c>
      <c r="H217" s="113">
        <f t="shared" si="18"/>
        <v>25440</v>
      </c>
      <c r="I217" s="113">
        <f t="shared" si="19"/>
        <v>28492.800000000003</v>
      </c>
      <c r="J217" s="76" t="s">
        <v>770</v>
      </c>
      <c r="K217" s="75" t="s">
        <v>19</v>
      </c>
      <c r="L217" s="76" t="s">
        <v>316</v>
      </c>
    </row>
    <row r="218" spans="1:12" s="8" customFormat="1" ht="76.5" x14ac:dyDescent="0.25">
      <c r="A218" s="74" t="s">
        <v>1006</v>
      </c>
      <c r="B218" s="76" t="s">
        <v>733</v>
      </c>
      <c r="C218" s="76" t="s">
        <v>74</v>
      </c>
      <c r="D218" s="76" t="s">
        <v>734</v>
      </c>
      <c r="E218" s="66" t="s">
        <v>133</v>
      </c>
      <c r="F218" s="113">
        <v>8</v>
      </c>
      <c r="G218" s="113">
        <v>1785</v>
      </c>
      <c r="H218" s="113">
        <f t="shared" si="18"/>
        <v>14280</v>
      </c>
      <c r="I218" s="113">
        <f t="shared" si="19"/>
        <v>15993.600000000002</v>
      </c>
      <c r="J218" s="76" t="s">
        <v>770</v>
      </c>
      <c r="K218" s="75" t="s">
        <v>19</v>
      </c>
      <c r="L218" s="76" t="s">
        <v>316</v>
      </c>
    </row>
    <row r="219" spans="1:12" s="8" customFormat="1" ht="76.5" x14ac:dyDescent="0.25">
      <c r="A219" s="74" t="s">
        <v>1007</v>
      </c>
      <c r="B219" s="76" t="s">
        <v>3075</v>
      </c>
      <c r="C219" s="76" t="s">
        <v>74</v>
      </c>
      <c r="D219" s="76" t="s">
        <v>736</v>
      </c>
      <c r="E219" s="66" t="s">
        <v>133</v>
      </c>
      <c r="F219" s="113">
        <v>30</v>
      </c>
      <c r="G219" s="113">
        <v>1864</v>
      </c>
      <c r="H219" s="113">
        <f t="shared" si="18"/>
        <v>55920</v>
      </c>
      <c r="I219" s="113">
        <f>H219*1.12</f>
        <v>62630.400000000009</v>
      </c>
      <c r="J219" s="76" t="s">
        <v>770</v>
      </c>
      <c r="K219" s="75" t="s">
        <v>19</v>
      </c>
      <c r="L219" s="76" t="s">
        <v>3151</v>
      </c>
    </row>
    <row r="220" spans="1:12" s="8" customFormat="1" ht="76.5" x14ac:dyDescent="0.25">
      <c r="A220" s="74" t="s">
        <v>1008</v>
      </c>
      <c r="B220" s="76" t="s">
        <v>3076</v>
      </c>
      <c r="C220" s="76" t="s">
        <v>74</v>
      </c>
      <c r="D220" s="76" t="s">
        <v>738</v>
      </c>
      <c r="E220" s="66" t="s">
        <v>133</v>
      </c>
      <c r="F220" s="113">
        <v>25</v>
      </c>
      <c r="G220" s="113">
        <v>1864</v>
      </c>
      <c r="H220" s="113">
        <f t="shared" si="18"/>
        <v>46600</v>
      </c>
      <c r="I220" s="113">
        <f t="shared" si="19"/>
        <v>52192.000000000007</v>
      </c>
      <c r="J220" s="76" t="s">
        <v>770</v>
      </c>
      <c r="K220" s="75" t="s">
        <v>19</v>
      </c>
      <c r="L220" s="76" t="s">
        <v>3151</v>
      </c>
    </row>
    <row r="221" spans="1:12" s="8" customFormat="1" ht="76.5" x14ac:dyDescent="0.25">
      <c r="A221" s="74" t="s">
        <v>1009</v>
      </c>
      <c r="B221" s="76" t="s">
        <v>3077</v>
      </c>
      <c r="C221" s="76" t="s">
        <v>74</v>
      </c>
      <c r="D221" s="76" t="s">
        <v>740</v>
      </c>
      <c r="E221" s="66" t="s">
        <v>133</v>
      </c>
      <c r="F221" s="113">
        <v>18</v>
      </c>
      <c r="G221" s="113">
        <v>2132</v>
      </c>
      <c r="H221" s="113">
        <f t="shared" si="18"/>
        <v>38376</v>
      </c>
      <c r="I221" s="113">
        <f t="shared" si="19"/>
        <v>42981.120000000003</v>
      </c>
      <c r="J221" s="76" t="s">
        <v>770</v>
      </c>
      <c r="K221" s="75" t="s">
        <v>19</v>
      </c>
      <c r="L221" s="76" t="s">
        <v>3151</v>
      </c>
    </row>
    <row r="222" spans="1:12" s="8" customFormat="1" ht="76.5" x14ac:dyDescent="0.25">
      <c r="A222" s="74" t="s">
        <v>1010</v>
      </c>
      <c r="B222" s="76" t="s">
        <v>741</v>
      </c>
      <c r="C222" s="76" t="s">
        <v>74</v>
      </c>
      <c r="D222" s="76" t="s">
        <v>742</v>
      </c>
      <c r="E222" s="66" t="s">
        <v>133</v>
      </c>
      <c r="F222" s="113">
        <v>8</v>
      </c>
      <c r="G222" s="113">
        <v>2232</v>
      </c>
      <c r="H222" s="113">
        <f t="shared" si="18"/>
        <v>17856</v>
      </c>
      <c r="I222" s="113">
        <f t="shared" si="19"/>
        <v>19998.72</v>
      </c>
      <c r="J222" s="76" t="s">
        <v>770</v>
      </c>
      <c r="K222" s="75" t="s">
        <v>19</v>
      </c>
      <c r="L222" s="76" t="s">
        <v>316</v>
      </c>
    </row>
    <row r="223" spans="1:12" s="8" customFormat="1" ht="76.5" x14ac:dyDescent="0.25">
      <c r="A223" s="74" t="s">
        <v>1011</v>
      </c>
      <c r="B223" s="76" t="s">
        <v>743</v>
      </c>
      <c r="C223" s="76" t="s">
        <v>74</v>
      </c>
      <c r="D223" s="76" t="s">
        <v>744</v>
      </c>
      <c r="E223" s="66" t="s">
        <v>133</v>
      </c>
      <c r="F223" s="113">
        <v>8</v>
      </c>
      <c r="G223" s="113">
        <v>2232</v>
      </c>
      <c r="H223" s="113">
        <f t="shared" si="18"/>
        <v>17856</v>
      </c>
      <c r="I223" s="113">
        <f t="shared" si="19"/>
        <v>19998.72</v>
      </c>
      <c r="J223" s="76" t="s">
        <v>770</v>
      </c>
      <c r="K223" s="75" t="s">
        <v>19</v>
      </c>
      <c r="L223" s="76" t="s">
        <v>316</v>
      </c>
    </row>
    <row r="224" spans="1:12" s="8" customFormat="1" ht="76.5" x14ac:dyDescent="0.25">
      <c r="A224" s="74" t="s">
        <v>1012</v>
      </c>
      <c r="B224" s="76" t="s">
        <v>3078</v>
      </c>
      <c r="C224" s="76" t="s">
        <v>74</v>
      </c>
      <c r="D224" s="76" t="s">
        <v>746</v>
      </c>
      <c r="E224" s="66" t="s">
        <v>133</v>
      </c>
      <c r="F224" s="113">
        <v>18</v>
      </c>
      <c r="G224" s="113">
        <v>2400</v>
      </c>
      <c r="H224" s="113">
        <f t="shared" si="18"/>
        <v>43200</v>
      </c>
      <c r="I224" s="113">
        <f t="shared" si="19"/>
        <v>48384.000000000007</v>
      </c>
      <c r="J224" s="76" t="s">
        <v>770</v>
      </c>
      <c r="K224" s="75" t="s">
        <v>19</v>
      </c>
      <c r="L224" s="76" t="s">
        <v>3151</v>
      </c>
    </row>
    <row r="225" spans="1:12" s="8" customFormat="1" ht="76.5" x14ac:dyDescent="0.25">
      <c r="A225" s="74" t="s">
        <v>1013</v>
      </c>
      <c r="B225" s="76" t="s">
        <v>747</v>
      </c>
      <c r="C225" s="76" t="s">
        <v>74</v>
      </c>
      <c r="D225" s="76" t="s">
        <v>748</v>
      </c>
      <c r="E225" s="66" t="s">
        <v>133</v>
      </c>
      <c r="F225" s="113">
        <v>8</v>
      </c>
      <c r="G225" s="113">
        <v>2499.9999999999995</v>
      </c>
      <c r="H225" s="113">
        <f t="shared" si="18"/>
        <v>19999.999999999996</v>
      </c>
      <c r="I225" s="113">
        <f t="shared" si="19"/>
        <v>22399.999999999996</v>
      </c>
      <c r="J225" s="76" t="s">
        <v>770</v>
      </c>
      <c r="K225" s="75" t="s">
        <v>19</v>
      </c>
      <c r="L225" s="76" t="s">
        <v>316</v>
      </c>
    </row>
    <row r="226" spans="1:12" s="8" customFormat="1" ht="76.5" x14ac:dyDescent="0.25">
      <c r="A226" s="74" t="s">
        <v>1014</v>
      </c>
      <c r="B226" s="76" t="s">
        <v>749</v>
      </c>
      <c r="C226" s="76" t="s">
        <v>74</v>
      </c>
      <c r="D226" s="76" t="s">
        <v>750</v>
      </c>
      <c r="E226" s="66" t="s">
        <v>133</v>
      </c>
      <c r="F226" s="113">
        <v>15</v>
      </c>
      <c r="G226" s="113">
        <v>3035</v>
      </c>
      <c r="H226" s="113">
        <f t="shared" si="18"/>
        <v>45525</v>
      </c>
      <c r="I226" s="113">
        <f t="shared" si="19"/>
        <v>50988.000000000007</v>
      </c>
      <c r="J226" s="76" t="s">
        <v>770</v>
      </c>
      <c r="K226" s="75" t="s">
        <v>19</v>
      </c>
      <c r="L226" s="76" t="s">
        <v>316</v>
      </c>
    </row>
    <row r="227" spans="1:12" s="8" customFormat="1" ht="76.5" x14ac:dyDescent="0.25">
      <c r="A227" s="74" t="s">
        <v>1015</v>
      </c>
      <c r="B227" s="76" t="s">
        <v>3079</v>
      </c>
      <c r="C227" s="76" t="s">
        <v>74</v>
      </c>
      <c r="D227" s="76" t="s">
        <v>752</v>
      </c>
      <c r="E227" s="66" t="s">
        <v>133</v>
      </c>
      <c r="F227" s="113">
        <v>25</v>
      </c>
      <c r="G227" s="113">
        <v>3169</v>
      </c>
      <c r="H227" s="113">
        <f t="shared" si="18"/>
        <v>79225</v>
      </c>
      <c r="I227" s="113">
        <f t="shared" si="19"/>
        <v>88732.000000000015</v>
      </c>
      <c r="J227" s="76" t="s">
        <v>770</v>
      </c>
      <c r="K227" s="75" t="s">
        <v>19</v>
      </c>
      <c r="L227" s="76" t="s">
        <v>3152</v>
      </c>
    </row>
    <row r="228" spans="1:12" s="8" customFormat="1" ht="76.5" x14ac:dyDescent="0.25">
      <c r="A228" s="74" t="s">
        <v>1016</v>
      </c>
      <c r="B228" s="76" t="s">
        <v>753</v>
      </c>
      <c r="C228" s="76" t="s">
        <v>74</v>
      </c>
      <c r="D228" s="76" t="s">
        <v>754</v>
      </c>
      <c r="E228" s="66" t="s">
        <v>133</v>
      </c>
      <c r="F228" s="113">
        <v>9</v>
      </c>
      <c r="G228" s="113">
        <v>3749.9999999999995</v>
      </c>
      <c r="H228" s="113">
        <f t="shared" si="18"/>
        <v>33749.999999999993</v>
      </c>
      <c r="I228" s="113">
        <f t="shared" si="19"/>
        <v>37799.999999999993</v>
      </c>
      <c r="J228" s="76" t="s">
        <v>770</v>
      </c>
      <c r="K228" s="75" t="s">
        <v>19</v>
      </c>
      <c r="L228" s="76" t="s">
        <v>316</v>
      </c>
    </row>
    <row r="229" spans="1:12" s="8" customFormat="1" ht="76.5" x14ac:dyDescent="0.25">
      <c r="A229" s="74" t="s">
        <v>1017</v>
      </c>
      <c r="B229" s="76" t="s">
        <v>3080</v>
      </c>
      <c r="C229" s="76" t="s">
        <v>74</v>
      </c>
      <c r="D229" s="76" t="s">
        <v>756</v>
      </c>
      <c r="E229" s="66" t="s">
        <v>133</v>
      </c>
      <c r="F229" s="113">
        <v>16</v>
      </c>
      <c r="G229" s="113">
        <v>3883</v>
      </c>
      <c r="H229" s="113">
        <f t="shared" si="18"/>
        <v>62128</v>
      </c>
      <c r="I229" s="113">
        <f t="shared" si="19"/>
        <v>69583.360000000001</v>
      </c>
      <c r="J229" s="76" t="s">
        <v>770</v>
      </c>
      <c r="K229" s="75" t="s">
        <v>19</v>
      </c>
      <c r="L229" s="76" t="s">
        <v>3152</v>
      </c>
    </row>
    <row r="230" spans="1:12" s="8" customFormat="1" ht="76.5" x14ac:dyDescent="0.25">
      <c r="A230" s="74" t="s">
        <v>1018</v>
      </c>
      <c r="B230" s="76" t="s">
        <v>3081</v>
      </c>
      <c r="C230" s="76" t="s">
        <v>74</v>
      </c>
      <c r="D230" s="76" t="s">
        <v>758</v>
      </c>
      <c r="E230" s="66" t="s">
        <v>133</v>
      </c>
      <c r="F230" s="113">
        <v>16</v>
      </c>
      <c r="G230" s="113">
        <v>4464</v>
      </c>
      <c r="H230" s="113">
        <f t="shared" si="18"/>
        <v>71424</v>
      </c>
      <c r="I230" s="113">
        <f t="shared" si="19"/>
        <v>79994.880000000005</v>
      </c>
      <c r="J230" s="76" t="s">
        <v>770</v>
      </c>
      <c r="K230" s="75" t="s">
        <v>19</v>
      </c>
      <c r="L230" s="76" t="s">
        <v>3152</v>
      </c>
    </row>
    <row r="231" spans="1:12" s="8" customFormat="1" ht="77.25" customHeight="1" x14ac:dyDescent="0.25">
      <c r="A231" s="74" t="s">
        <v>1019</v>
      </c>
      <c r="B231" s="76" t="s">
        <v>759</v>
      </c>
      <c r="C231" s="76" t="s">
        <v>74</v>
      </c>
      <c r="D231" s="76" t="s">
        <v>760</v>
      </c>
      <c r="E231" s="66" t="s">
        <v>133</v>
      </c>
      <c r="F231" s="113">
        <v>6</v>
      </c>
      <c r="G231" s="113">
        <v>5446</v>
      </c>
      <c r="H231" s="113">
        <f>G231*F231</f>
        <v>32676</v>
      </c>
      <c r="I231" s="113">
        <f>H231*1.12</f>
        <v>36597.120000000003</v>
      </c>
      <c r="J231" s="76" t="s">
        <v>770</v>
      </c>
      <c r="K231" s="75" t="s">
        <v>19</v>
      </c>
      <c r="L231" s="76" t="s">
        <v>316</v>
      </c>
    </row>
    <row r="232" spans="1:12" s="8" customFormat="1" ht="78" customHeight="1" x14ac:dyDescent="0.25">
      <c r="A232" s="74" t="s">
        <v>1020</v>
      </c>
      <c r="B232" s="76" t="s">
        <v>3082</v>
      </c>
      <c r="C232" s="76" t="s">
        <v>74</v>
      </c>
      <c r="D232" s="76" t="s">
        <v>762</v>
      </c>
      <c r="E232" s="66" t="s">
        <v>133</v>
      </c>
      <c r="F232" s="113">
        <v>16</v>
      </c>
      <c r="G232" s="113">
        <v>5446</v>
      </c>
      <c r="H232" s="113">
        <f t="shared" si="18"/>
        <v>87136</v>
      </c>
      <c r="I232" s="113">
        <f t="shared" si="19"/>
        <v>97592.320000000007</v>
      </c>
      <c r="J232" s="76" t="s">
        <v>770</v>
      </c>
      <c r="K232" s="75" t="s">
        <v>19</v>
      </c>
      <c r="L232" s="76" t="s">
        <v>3152</v>
      </c>
    </row>
    <row r="233" spans="1:12" s="8" customFormat="1" ht="112.5" customHeight="1" x14ac:dyDescent="0.25">
      <c r="A233" s="74" t="s">
        <v>1021</v>
      </c>
      <c r="B233" s="76" t="s">
        <v>763</v>
      </c>
      <c r="C233" s="76" t="s">
        <v>74</v>
      </c>
      <c r="D233" s="76" t="s">
        <v>764</v>
      </c>
      <c r="E233" s="66" t="s">
        <v>133</v>
      </c>
      <c r="F233" s="113">
        <v>20</v>
      </c>
      <c r="G233" s="113">
        <v>51785</v>
      </c>
      <c r="H233" s="113"/>
      <c r="I233" s="113"/>
      <c r="J233" s="76" t="s">
        <v>770</v>
      </c>
      <c r="K233" s="75" t="s">
        <v>19</v>
      </c>
      <c r="L233" s="76" t="s">
        <v>1259</v>
      </c>
    </row>
    <row r="234" spans="1:12" s="8" customFormat="1" ht="102" x14ac:dyDescent="0.25">
      <c r="A234" s="74" t="s">
        <v>1022</v>
      </c>
      <c r="B234" s="76" t="s">
        <v>765</v>
      </c>
      <c r="C234" s="76" t="s">
        <v>74</v>
      </c>
      <c r="D234" s="76" t="s">
        <v>766</v>
      </c>
      <c r="E234" s="66" t="s">
        <v>133</v>
      </c>
      <c r="F234" s="113">
        <v>10</v>
      </c>
      <c r="G234" s="113">
        <v>26785</v>
      </c>
      <c r="H234" s="113"/>
      <c r="I234" s="113"/>
      <c r="J234" s="76" t="s">
        <v>770</v>
      </c>
      <c r="K234" s="75" t="s">
        <v>19</v>
      </c>
      <c r="L234" s="76" t="s">
        <v>1259</v>
      </c>
    </row>
    <row r="235" spans="1:12" s="8" customFormat="1" ht="102" x14ac:dyDescent="0.25">
      <c r="A235" s="74" t="s">
        <v>1023</v>
      </c>
      <c r="B235" s="76" t="s">
        <v>765</v>
      </c>
      <c r="C235" s="76" t="s">
        <v>74</v>
      </c>
      <c r="D235" s="76" t="s">
        <v>766</v>
      </c>
      <c r="E235" s="66" t="s">
        <v>133</v>
      </c>
      <c r="F235" s="113">
        <v>19</v>
      </c>
      <c r="G235" s="113">
        <v>35714</v>
      </c>
      <c r="H235" s="113"/>
      <c r="I235" s="113"/>
      <c r="J235" s="76" t="s">
        <v>770</v>
      </c>
      <c r="K235" s="75" t="s">
        <v>19</v>
      </c>
      <c r="L235" s="76" t="s">
        <v>1259</v>
      </c>
    </row>
    <row r="236" spans="1:12" s="8" customFormat="1" ht="102" x14ac:dyDescent="0.25">
      <c r="A236" s="74" t="s">
        <v>1024</v>
      </c>
      <c r="B236" s="76" t="s">
        <v>767</v>
      </c>
      <c r="C236" s="76" t="s">
        <v>74</v>
      </c>
      <c r="D236" s="76" t="s">
        <v>766</v>
      </c>
      <c r="E236" s="66" t="s">
        <v>133</v>
      </c>
      <c r="F236" s="113">
        <v>3</v>
      </c>
      <c r="G236" s="113">
        <v>31249.999999999996</v>
      </c>
      <c r="H236" s="113"/>
      <c r="I236" s="113"/>
      <c r="J236" s="76" t="s">
        <v>770</v>
      </c>
      <c r="K236" s="75" t="s">
        <v>19</v>
      </c>
      <c r="L236" s="76" t="s">
        <v>1259</v>
      </c>
    </row>
    <row r="237" spans="1:12" s="8" customFormat="1" ht="102" x14ac:dyDescent="0.25">
      <c r="A237" s="74" t="s">
        <v>1025</v>
      </c>
      <c r="B237" s="76" t="s">
        <v>768</v>
      </c>
      <c r="C237" s="76" t="s">
        <v>74</v>
      </c>
      <c r="D237" s="76" t="s">
        <v>766</v>
      </c>
      <c r="E237" s="66" t="s">
        <v>133</v>
      </c>
      <c r="F237" s="113">
        <v>2</v>
      </c>
      <c r="G237" s="113">
        <v>35714</v>
      </c>
      <c r="H237" s="113"/>
      <c r="I237" s="113"/>
      <c r="J237" s="76" t="s">
        <v>770</v>
      </c>
      <c r="K237" s="75" t="s">
        <v>19</v>
      </c>
      <c r="L237" s="76" t="s">
        <v>1259</v>
      </c>
    </row>
    <row r="238" spans="1:12" s="8" customFormat="1" ht="102" x14ac:dyDescent="0.25">
      <c r="A238" s="74" t="s">
        <v>1026</v>
      </c>
      <c r="B238" s="76" t="s">
        <v>769</v>
      </c>
      <c r="C238" s="76" t="s">
        <v>74</v>
      </c>
      <c r="D238" s="76" t="s">
        <v>766</v>
      </c>
      <c r="E238" s="66" t="s">
        <v>133</v>
      </c>
      <c r="F238" s="69">
        <v>3</v>
      </c>
      <c r="G238" s="69">
        <v>35714</v>
      </c>
      <c r="H238" s="113"/>
      <c r="I238" s="69"/>
      <c r="J238" s="76" t="s">
        <v>770</v>
      </c>
      <c r="K238" s="75" t="s">
        <v>19</v>
      </c>
      <c r="L238" s="76" t="s">
        <v>964</v>
      </c>
    </row>
    <row r="239" spans="1:12" s="8" customFormat="1" ht="102" x14ac:dyDescent="0.25">
      <c r="A239" s="74" t="s">
        <v>1038</v>
      </c>
      <c r="B239" s="76" t="s">
        <v>1040</v>
      </c>
      <c r="C239" s="76" t="s">
        <v>74</v>
      </c>
      <c r="D239" s="76" t="s">
        <v>1280</v>
      </c>
      <c r="E239" s="66" t="s">
        <v>133</v>
      </c>
      <c r="F239" s="107">
        <v>3</v>
      </c>
      <c r="G239" s="69">
        <v>71071.42</v>
      </c>
      <c r="H239" s="69">
        <f t="shared" ref="H239:H240" si="20">F239*G239</f>
        <v>213214.26</v>
      </c>
      <c r="I239" s="69">
        <f t="shared" si="16"/>
        <v>238799.97120000003</v>
      </c>
      <c r="J239" s="76" t="s">
        <v>377</v>
      </c>
      <c r="K239" s="75" t="s">
        <v>19</v>
      </c>
      <c r="L239" s="76" t="s">
        <v>3726</v>
      </c>
    </row>
    <row r="240" spans="1:12" s="8" customFormat="1" ht="114.75" x14ac:dyDescent="0.25">
      <c r="A240" s="74" t="s">
        <v>1039</v>
      </c>
      <c r="B240" s="76" t="s">
        <v>1041</v>
      </c>
      <c r="C240" s="76" t="s">
        <v>74</v>
      </c>
      <c r="D240" s="76" t="s">
        <v>1284</v>
      </c>
      <c r="E240" s="66" t="s">
        <v>133</v>
      </c>
      <c r="F240" s="70">
        <v>6</v>
      </c>
      <c r="G240" s="69">
        <v>30625</v>
      </c>
      <c r="H240" s="69">
        <f t="shared" si="20"/>
        <v>183750</v>
      </c>
      <c r="I240" s="69">
        <f t="shared" si="16"/>
        <v>205800.00000000003</v>
      </c>
      <c r="J240" s="76" t="s">
        <v>377</v>
      </c>
      <c r="K240" s="75" t="s">
        <v>19</v>
      </c>
      <c r="L240" s="76" t="s">
        <v>4107</v>
      </c>
    </row>
    <row r="241" spans="1:12" s="8" customFormat="1" ht="89.25" x14ac:dyDescent="0.25">
      <c r="A241" s="74" t="s">
        <v>1044</v>
      </c>
      <c r="B241" s="76" t="s">
        <v>1050</v>
      </c>
      <c r="C241" s="76" t="s">
        <v>74</v>
      </c>
      <c r="D241" s="76" t="s">
        <v>3088</v>
      </c>
      <c r="E241" s="66" t="s">
        <v>133</v>
      </c>
      <c r="F241" s="70">
        <v>10</v>
      </c>
      <c r="G241" s="69">
        <v>19429</v>
      </c>
      <c r="H241" s="69">
        <f>F241*G241</f>
        <v>194290</v>
      </c>
      <c r="I241" s="69">
        <f t="shared" si="16"/>
        <v>217604.80000000002</v>
      </c>
      <c r="J241" s="76" t="s">
        <v>1049</v>
      </c>
      <c r="K241" s="75" t="s">
        <v>19</v>
      </c>
      <c r="L241" s="76" t="s">
        <v>3153</v>
      </c>
    </row>
    <row r="242" spans="1:12" s="8" customFormat="1" ht="121.5" customHeight="1" x14ac:dyDescent="0.25">
      <c r="A242" s="74" t="s">
        <v>1045</v>
      </c>
      <c r="B242" s="76" t="s">
        <v>1051</v>
      </c>
      <c r="C242" s="76" t="s">
        <v>74</v>
      </c>
      <c r="D242" s="76" t="s">
        <v>3086</v>
      </c>
      <c r="E242" s="66" t="s">
        <v>133</v>
      </c>
      <c r="F242" s="70">
        <v>20</v>
      </c>
      <c r="G242" s="69">
        <v>10800</v>
      </c>
      <c r="H242" s="69">
        <f t="shared" ref="H242:H280" si="21">F242*G242</f>
        <v>216000</v>
      </c>
      <c r="I242" s="69">
        <f t="shared" si="16"/>
        <v>241920.00000000003</v>
      </c>
      <c r="J242" s="76" t="s">
        <v>1049</v>
      </c>
      <c r="K242" s="75" t="s">
        <v>19</v>
      </c>
      <c r="L242" s="76" t="s">
        <v>4135</v>
      </c>
    </row>
    <row r="243" spans="1:12" s="8" customFormat="1" ht="89.25" x14ac:dyDescent="0.25">
      <c r="A243" s="74" t="s">
        <v>1046</v>
      </c>
      <c r="B243" s="76" t="s">
        <v>1052</v>
      </c>
      <c r="C243" s="76" t="s">
        <v>74</v>
      </c>
      <c r="D243" s="76" t="s">
        <v>3087</v>
      </c>
      <c r="E243" s="66" t="s">
        <v>133</v>
      </c>
      <c r="F243" s="70">
        <v>8</v>
      </c>
      <c r="G243" s="69">
        <v>22321.428571428569</v>
      </c>
      <c r="H243" s="69">
        <f t="shared" si="21"/>
        <v>178571.42857142855</v>
      </c>
      <c r="I243" s="69">
        <f t="shared" si="16"/>
        <v>200000</v>
      </c>
      <c r="J243" s="76" t="s">
        <v>1049</v>
      </c>
      <c r="K243" s="75" t="s">
        <v>19</v>
      </c>
      <c r="L243" s="76" t="s">
        <v>3153</v>
      </c>
    </row>
    <row r="244" spans="1:12" s="8" customFormat="1" ht="63.75" x14ac:dyDescent="0.25">
      <c r="A244" s="74" t="s">
        <v>1047</v>
      </c>
      <c r="B244" s="76" t="s">
        <v>1053</v>
      </c>
      <c r="C244" s="76" t="s">
        <v>74</v>
      </c>
      <c r="D244" s="76" t="s">
        <v>2920</v>
      </c>
      <c r="E244" s="66" t="s">
        <v>133</v>
      </c>
      <c r="F244" s="70">
        <v>3</v>
      </c>
      <c r="G244" s="69">
        <v>8500</v>
      </c>
      <c r="H244" s="69">
        <f t="shared" si="21"/>
        <v>25500</v>
      </c>
      <c r="I244" s="69">
        <f t="shared" si="16"/>
        <v>28560.000000000004</v>
      </c>
      <c r="J244" s="76" t="s">
        <v>1049</v>
      </c>
      <c r="K244" s="75" t="s">
        <v>19</v>
      </c>
      <c r="L244" s="76" t="s">
        <v>3008</v>
      </c>
    </row>
    <row r="245" spans="1:12" s="8" customFormat="1" ht="102" x14ac:dyDescent="0.25">
      <c r="A245" s="74" t="s">
        <v>1048</v>
      </c>
      <c r="B245" s="76" t="s">
        <v>625</v>
      </c>
      <c r="C245" s="76" t="s">
        <v>74</v>
      </c>
      <c r="D245" s="76" t="s">
        <v>3799</v>
      </c>
      <c r="E245" s="66" t="s">
        <v>133</v>
      </c>
      <c r="F245" s="70">
        <v>2</v>
      </c>
      <c r="G245" s="69">
        <v>41071.428571428565</v>
      </c>
      <c r="H245" s="69">
        <f t="shared" si="21"/>
        <v>82142.85714285713</v>
      </c>
      <c r="I245" s="69">
        <f t="shared" si="16"/>
        <v>92000</v>
      </c>
      <c r="J245" s="76" t="s">
        <v>1049</v>
      </c>
      <c r="K245" s="75" t="s">
        <v>19</v>
      </c>
      <c r="L245" s="76" t="s">
        <v>3809</v>
      </c>
    </row>
    <row r="246" spans="1:12" s="8" customFormat="1" ht="114.75" x14ac:dyDescent="0.25">
      <c r="A246" s="74" t="s">
        <v>1057</v>
      </c>
      <c r="B246" s="76" t="s">
        <v>1061</v>
      </c>
      <c r="C246" s="76" t="s">
        <v>74</v>
      </c>
      <c r="D246" s="76" t="s">
        <v>1065</v>
      </c>
      <c r="E246" s="66" t="s">
        <v>133</v>
      </c>
      <c r="F246" s="107">
        <v>1</v>
      </c>
      <c r="G246" s="69">
        <v>80000</v>
      </c>
      <c r="H246" s="69">
        <f t="shared" si="21"/>
        <v>80000</v>
      </c>
      <c r="I246" s="69">
        <f t="shared" si="16"/>
        <v>89600.000000000015</v>
      </c>
      <c r="J246" s="76" t="s">
        <v>1068</v>
      </c>
      <c r="K246" s="75" t="s">
        <v>19</v>
      </c>
      <c r="L246" s="76" t="s">
        <v>316</v>
      </c>
    </row>
    <row r="247" spans="1:12" s="8" customFormat="1" ht="102" x14ac:dyDescent="0.25">
      <c r="A247" s="74" t="s">
        <v>1058</v>
      </c>
      <c r="B247" s="76" t="s">
        <v>1062</v>
      </c>
      <c r="C247" s="76" t="s">
        <v>74</v>
      </c>
      <c r="D247" s="76" t="s">
        <v>1066</v>
      </c>
      <c r="E247" s="66" t="s">
        <v>133</v>
      </c>
      <c r="F247" s="107">
        <v>100</v>
      </c>
      <c r="G247" s="69">
        <v>16964.28</v>
      </c>
      <c r="H247" s="69">
        <f t="shared" si="21"/>
        <v>1696428</v>
      </c>
      <c r="I247" s="69">
        <f t="shared" si="16"/>
        <v>1899999.36</v>
      </c>
      <c r="J247" s="76" t="s">
        <v>1069</v>
      </c>
      <c r="K247" s="75" t="s">
        <v>19</v>
      </c>
      <c r="L247" s="76" t="s">
        <v>316</v>
      </c>
    </row>
    <row r="248" spans="1:12" s="8" customFormat="1" ht="102" x14ac:dyDescent="0.25">
      <c r="A248" s="74" t="s">
        <v>1059</v>
      </c>
      <c r="B248" s="76" t="s">
        <v>1063</v>
      </c>
      <c r="C248" s="76" t="s">
        <v>74</v>
      </c>
      <c r="D248" s="76" t="s">
        <v>1285</v>
      </c>
      <c r="E248" s="66" t="s">
        <v>133</v>
      </c>
      <c r="F248" s="107">
        <v>1</v>
      </c>
      <c r="G248" s="69">
        <v>260000</v>
      </c>
      <c r="H248" s="69">
        <f t="shared" si="21"/>
        <v>260000</v>
      </c>
      <c r="I248" s="69">
        <f t="shared" si="16"/>
        <v>291200</v>
      </c>
      <c r="J248" s="76" t="s">
        <v>1070</v>
      </c>
      <c r="K248" s="75" t="s">
        <v>19</v>
      </c>
      <c r="L248" s="76" t="s">
        <v>1295</v>
      </c>
    </row>
    <row r="249" spans="1:12" s="8" customFormat="1" ht="102" x14ac:dyDescent="0.25">
      <c r="A249" s="74" t="s">
        <v>1060</v>
      </c>
      <c r="B249" s="76" t="s">
        <v>1064</v>
      </c>
      <c r="C249" s="76" t="s">
        <v>74</v>
      </c>
      <c r="D249" s="76" t="s">
        <v>1067</v>
      </c>
      <c r="E249" s="66" t="s">
        <v>133</v>
      </c>
      <c r="F249" s="70">
        <v>17</v>
      </c>
      <c r="G249" s="69">
        <v>46964.29</v>
      </c>
      <c r="H249" s="69">
        <f t="shared" si="21"/>
        <v>798392.93</v>
      </c>
      <c r="I249" s="69">
        <f t="shared" si="16"/>
        <v>894200.08160000015</v>
      </c>
      <c r="J249" s="76" t="s">
        <v>1070</v>
      </c>
      <c r="K249" s="75" t="s">
        <v>19</v>
      </c>
      <c r="L249" s="76" t="s">
        <v>4106</v>
      </c>
    </row>
    <row r="250" spans="1:12" s="8" customFormat="1" ht="63.75" x14ac:dyDescent="0.25">
      <c r="A250" s="74" t="s">
        <v>1071</v>
      </c>
      <c r="B250" s="76" t="s">
        <v>1088</v>
      </c>
      <c r="C250" s="76" t="s">
        <v>74</v>
      </c>
      <c r="D250" s="76" t="s">
        <v>1478</v>
      </c>
      <c r="E250" s="66" t="s">
        <v>133</v>
      </c>
      <c r="F250" s="70">
        <v>25</v>
      </c>
      <c r="G250" s="69">
        <v>5625</v>
      </c>
      <c r="H250" s="69">
        <f t="shared" si="21"/>
        <v>140625</v>
      </c>
      <c r="I250" s="69">
        <f t="shared" si="16"/>
        <v>157500.00000000003</v>
      </c>
      <c r="J250" s="76" t="s">
        <v>1089</v>
      </c>
      <c r="K250" s="75" t="s">
        <v>19</v>
      </c>
      <c r="L250" s="76" t="s">
        <v>2517</v>
      </c>
    </row>
    <row r="251" spans="1:12" s="8" customFormat="1" ht="178.5" x14ac:dyDescent="0.25">
      <c r="A251" s="74" t="s">
        <v>1072</v>
      </c>
      <c r="B251" s="76" t="s">
        <v>1479</v>
      </c>
      <c r="C251" s="76" t="s">
        <v>74</v>
      </c>
      <c r="D251" s="76" t="s">
        <v>1480</v>
      </c>
      <c r="E251" s="66" t="s">
        <v>133</v>
      </c>
      <c r="F251" s="70">
        <v>70</v>
      </c>
      <c r="G251" s="69">
        <v>40714.300000000003</v>
      </c>
      <c r="H251" s="69">
        <f t="shared" si="21"/>
        <v>2850001</v>
      </c>
      <c r="I251" s="69">
        <f t="shared" si="16"/>
        <v>3192001.12</v>
      </c>
      <c r="J251" s="76" t="s">
        <v>1089</v>
      </c>
      <c r="K251" s="75" t="s">
        <v>19</v>
      </c>
      <c r="L251" s="76" t="s">
        <v>2518</v>
      </c>
    </row>
    <row r="252" spans="1:12" s="8" customFormat="1" ht="153" x14ac:dyDescent="0.25">
      <c r="A252" s="74" t="s">
        <v>1073</v>
      </c>
      <c r="B252" s="76" t="s">
        <v>1090</v>
      </c>
      <c r="C252" s="76" t="s">
        <v>74</v>
      </c>
      <c r="D252" s="76" t="s">
        <v>1481</v>
      </c>
      <c r="E252" s="66" t="s">
        <v>133</v>
      </c>
      <c r="F252" s="70">
        <v>50</v>
      </c>
      <c r="G252" s="69">
        <v>15600</v>
      </c>
      <c r="H252" s="69">
        <f t="shared" si="21"/>
        <v>780000</v>
      </c>
      <c r="I252" s="69">
        <f t="shared" si="16"/>
        <v>873600.00000000012</v>
      </c>
      <c r="J252" s="76" t="s">
        <v>2893</v>
      </c>
      <c r="K252" s="75" t="s">
        <v>19</v>
      </c>
      <c r="L252" s="76" t="s">
        <v>2895</v>
      </c>
    </row>
    <row r="253" spans="1:12" s="8" customFormat="1" ht="76.5" x14ac:dyDescent="0.25">
      <c r="A253" s="74" t="s">
        <v>1074</v>
      </c>
      <c r="B253" s="76" t="s">
        <v>1091</v>
      </c>
      <c r="C253" s="76" t="s">
        <v>74</v>
      </c>
      <c r="D253" s="76" t="s">
        <v>1482</v>
      </c>
      <c r="E253" s="66" t="s">
        <v>133</v>
      </c>
      <c r="F253" s="70">
        <v>8</v>
      </c>
      <c r="G253" s="69">
        <v>32000</v>
      </c>
      <c r="H253" s="69">
        <f t="shared" si="21"/>
        <v>256000</v>
      </c>
      <c r="I253" s="69">
        <f t="shared" si="16"/>
        <v>286720</v>
      </c>
      <c r="J253" s="76" t="s">
        <v>1089</v>
      </c>
      <c r="K253" s="75" t="s">
        <v>19</v>
      </c>
      <c r="L253" s="76" t="s">
        <v>2519</v>
      </c>
    </row>
    <row r="254" spans="1:12" s="8" customFormat="1" ht="76.5" x14ac:dyDescent="0.25">
      <c r="A254" s="74" t="s">
        <v>1075</v>
      </c>
      <c r="B254" s="76" t="s">
        <v>1093</v>
      </c>
      <c r="C254" s="76" t="s">
        <v>74</v>
      </c>
      <c r="D254" s="76" t="s">
        <v>2609</v>
      </c>
      <c r="E254" s="66" t="s">
        <v>133</v>
      </c>
      <c r="F254" s="70">
        <v>2</v>
      </c>
      <c r="G254" s="69">
        <v>17520</v>
      </c>
      <c r="H254" s="69">
        <f t="shared" si="21"/>
        <v>35040</v>
      </c>
      <c r="I254" s="69">
        <f t="shared" si="16"/>
        <v>39244.800000000003</v>
      </c>
      <c r="J254" s="76" t="s">
        <v>1089</v>
      </c>
      <c r="K254" s="75" t="s">
        <v>19</v>
      </c>
      <c r="L254" s="76" t="s">
        <v>2519</v>
      </c>
    </row>
    <row r="255" spans="1:12" s="8" customFormat="1" ht="89.25" x14ac:dyDescent="0.25">
      <c r="A255" s="74" t="s">
        <v>1076</v>
      </c>
      <c r="B255" s="76" t="s">
        <v>1094</v>
      </c>
      <c r="C255" s="76" t="s">
        <v>74</v>
      </c>
      <c r="D255" s="76" t="s">
        <v>3041</v>
      </c>
      <c r="E255" s="66" t="s">
        <v>133</v>
      </c>
      <c r="F255" s="70">
        <v>2</v>
      </c>
      <c r="G255" s="69">
        <v>140000</v>
      </c>
      <c r="H255" s="69">
        <f t="shared" si="21"/>
        <v>280000</v>
      </c>
      <c r="I255" s="69">
        <f t="shared" si="16"/>
        <v>313600.00000000006</v>
      </c>
      <c r="J255" s="76" t="s">
        <v>1089</v>
      </c>
      <c r="K255" s="75" t="s">
        <v>19</v>
      </c>
      <c r="L255" s="76" t="s">
        <v>3052</v>
      </c>
    </row>
    <row r="256" spans="1:12" s="8" customFormat="1" ht="63.75" x14ac:dyDescent="0.25">
      <c r="A256" s="74" t="s">
        <v>1077</v>
      </c>
      <c r="B256" s="76" t="s">
        <v>2488</v>
      </c>
      <c r="C256" s="76" t="s">
        <v>74</v>
      </c>
      <c r="D256" s="76" t="s">
        <v>2489</v>
      </c>
      <c r="E256" s="66" t="s">
        <v>133</v>
      </c>
      <c r="F256" s="70">
        <v>6</v>
      </c>
      <c r="G256" s="69">
        <v>57143</v>
      </c>
      <c r="H256" s="69">
        <f t="shared" si="21"/>
        <v>342858</v>
      </c>
      <c r="I256" s="69">
        <f t="shared" si="16"/>
        <v>384000.96</v>
      </c>
      <c r="J256" s="76" t="s">
        <v>1089</v>
      </c>
      <c r="K256" s="75" t="s">
        <v>19</v>
      </c>
      <c r="L256" s="76" t="s">
        <v>2520</v>
      </c>
    </row>
    <row r="257" spans="1:12" s="65" customFormat="1" ht="89.25" x14ac:dyDescent="0.25">
      <c r="A257" s="74" t="s">
        <v>1078</v>
      </c>
      <c r="B257" s="76" t="s">
        <v>1095</v>
      </c>
      <c r="C257" s="76" t="s">
        <v>74</v>
      </c>
      <c r="D257" s="76" t="s">
        <v>2490</v>
      </c>
      <c r="E257" s="66" t="s">
        <v>133</v>
      </c>
      <c r="F257" s="70"/>
      <c r="G257" s="69"/>
      <c r="H257" s="69"/>
      <c r="I257" s="69"/>
      <c r="J257" s="76" t="s">
        <v>1089</v>
      </c>
      <c r="K257" s="75" t="s">
        <v>19</v>
      </c>
      <c r="L257" s="76" t="s">
        <v>2896</v>
      </c>
    </row>
    <row r="258" spans="1:12" s="8" customFormat="1" ht="63.75" customHeight="1" x14ac:dyDescent="0.25">
      <c r="A258" s="74" t="s">
        <v>1079</v>
      </c>
      <c r="B258" s="76" t="s">
        <v>1096</v>
      </c>
      <c r="C258" s="76" t="s">
        <v>74</v>
      </c>
      <c r="D258" s="76" t="s">
        <v>2491</v>
      </c>
      <c r="E258" s="66" t="s">
        <v>133</v>
      </c>
      <c r="F258" s="70">
        <v>5</v>
      </c>
      <c r="G258" s="69">
        <v>23500</v>
      </c>
      <c r="H258" s="69">
        <f t="shared" si="21"/>
        <v>117500</v>
      </c>
      <c r="I258" s="69">
        <f t="shared" si="16"/>
        <v>131600</v>
      </c>
      <c r="J258" s="76" t="s">
        <v>1089</v>
      </c>
      <c r="K258" s="75" t="s">
        <v>19</v>
      </c>
      <c r="L258" s="76" t="s">
        <v>2519</v>
      </c>
    </row>
    <row r="259" spans="1:12" s="8" customFormat="1" ht="114.75" x14ac:dyDescent="0.25">
      <c r="A259" s="74" t="s">
        <v>1080</v>
      </c>
      <c r="B259" s="76" t="s">
        <v>1097</v>
      </c>
      <c r="C259" s="76" t="s">
        <v>74</v>
      </c>
      <c r="D259" s="76" t="s">
        <v>1098</v>
      </c>
      <c r="E259" s="66" t="s">
        <v>133</v>
      </c>
      <c r="F259" s="70">
        <v>30</v>
      </c>
      <c r="G259" s="69">
        <v>14500</v>
      </c>
      <c r="H259" s="69">
        <f t="shared" si="21"/>
        <v>435000</v>
      </c>
      <c r="I259" s="69">
        <f t="shared" si="16"/>
        <v>487200.00000000006</v>
      </c>
      <c r="J259" s="76" t="s">
        <v>1089</v>
      </c>
      <c r="K259" s="75" t="s">
        <v>19</v>
      </c>
      <c r="L259" s="76" t="s">
        <v>2521</v>
      </c>
    </row>
    <row r="260" spans="1:12" s="65" customFormat="1" ht="140.25" x14ac:dyDescent="0.25">
      <c r="A260" s="74" t="s">
        <v>1081</v>
      </c>
      <c r="B260" s="76" t="s">
        <v>1099</v>
      </c>
      <c r="C260" s="76" t="s">
        <v>74</v>
      </c>
      <c r="D260" s="76" t="s">
        <v>1100</v>
      </c>
      <c r="E260" s="66" t="s">
        <v>133</v>
      </c>
      <c r="F260" s="70"/>
      <c r="G260" s="69"/>
      <c r="H260" s="69"/>
      <c r="I260" s="69"/>
      <c r="J260" s="76" t="s">
        <v>1089</v>
      </c>
      <c r="K260" s="75" t="s">
        <v>19</v>
      </c>
      <c r="L260" s="76" t="s">
        <v>2897</v>
      </c>
    </row>
    <row r="261" spans="1:12" s="8" customFormat="1" ht="63.75" x14ac:dyDescent="0.25">
      <c r="A261" s="74" t="s">
        <v>1082</v>
      </c>
      <c r="B261" s="76" t="s">
        <v>2492</v>
      </c>
      <c r="C261" s="76" t="s">
        <v>74</v>
      </c>
      <c r="D261" s="76" t="s">
        <v>2493</v>
      </c>
      <c r="E261" s="66" t="s">
        <v>133</v>
      </c>
      <c r="F261" s="70">
        <v>6</v>
      </c>
      <c r="G261" s="69">
        <v>25000</v>
      </c>
      <c r="H261" s="69">
        <f t="shared" si="21"/>
        <v>150000</v>
      </c>
      <c r="I261" s="69">
        <f t="shared" si="16"/>
        <v>168000.00000000003</v>
      </c>
      <c r="J261" s="76" t="s">
        <v>1089</v>
      </c>
      <c r="K261" s="75" t="s">
        <v>19</v>
      </c>
      <c r="L261" s="76" t="s">
        <v>2520</v>
      </c>
    </row>
    <row r="262" spans="1:12" s="8" customFormat="1" ht="171" customHeight="1" x14ac:dyDescent="0.25">
      <c r="A262" s="74" t="s">
        <v>1083</v>
      </c>
      <c r="B262" s="76" t="s">
        <v>1101</v>
      </c>
      <c r="C262" s="76" t="s">
        <v>74</v>
      </c>
      <c r="D262" s="76" t="s">
        <v>2494</v>
      </c>
      <c r="E262" s="66" t="s">
        <v>133</v>
      </c>
      <c r="F262" s="70">
        <v>30</v>
      </c>
      <c r="G262" s="69">
        <v>41000</v>
      </c>
      <c r="H262" s="69">
        <f t="shared" si="21"/>
        <v>1230000</v>
      </c>
      <c r="I262" s="69">
        <f t="shared" si="16"/>
        <v>1377600.0000000002</v>
      </c>
      <c r="J262" s="76" t="s">
        <v>1089</v>
      </c>
      <c r="K262" s="75" t="s">
        <v>19</v>
      </c>
      <c r="L262" s="76" t="s">
        <v>2519</v>
      </c>
    </row>
    <row r="263" spans="1:12" s="8" customFormat="1" ht="159" customHeight="1" x14ac:dyDescent="0.25">
      <c r="A263" s="74" t="s">
        <v>1084</v>
      </c>
      <c r="B263" s="76" t="s">
        <v>1102</v>
      </c>
      <c r="C263" s="76" t="s">
        <v>74</v>
      </c>
      <c r="D263" s="76" t="s">
        <v>2495</v>
      </c>
      <c r="E263" s="66" t="s">
        <v>133</v>
      </c>
      <c r="F263" s="70">
        <v>40</v>
      </c>
      <c r="G263" s="69">
        <v>43000</v>
      </c>
      <c r="H263" s="69">
        <f t="shared" si="21"/>
        <v>1720000</v>
      </c>
      <c r="I263" s="69">
        <f t="shared" si="16"/>
        <v>1926400.0000000002</v>
      </c>
      <c r="J263" s="76" t="s">
        <v>1089</v>
      </c>
      <c r="K263" s="75" t="s">
        <v>19</v>
      </c>
      <c r="L263" s="76" t="s">
        <v>2519</v>
      </c>
    </row>
    <row r="264" spans="1:12" s="8" customFormat="1" ht="114.75" x14ac:dyDescent="0.25">
      <c r="A264" s="74" t="s">
        <v>1085</v>
      </c>
      <c r="B264" s="76" t="s">
        <v>1103</v>
      </c>
      <c r="C264" s="76" t="s">
        <v>74</v>
      </c>
      <c r="D264" s="76" t="s">
        <v>2496</v>
      </c>
      <c r="E264" s="66" t="s">
        <v>133</v>
      </c>
      <c r="F264" s="70">
        <v>2</v>
      </c>
      <c r="G264" s="69">
        <v>44000</v>
      </c>
      <c r="H264" s="69">
        <f t="shared" si="21"/>
        <v>88000</v>
      </c>
      <c r="I264" s="69">
        <f t="shared" si="16"/>
        <v>98560.000000000015</v>
      </c>
      <c r="J264" s="76" t="s">
        <v>1089</v>
      </c>
      <c r="K264" s="75" t="s">
        <v>19</v>
      </c>
      <c r="L264" s="76" t="s">
        <v>2519</v>
      </c>
    </row>
    <row r="265" spans="1:12" s="8" customFormat="1" ht="96.75" customHeight="1" x14ac:dyDescent="0.25">
      <c r="A265" s="74" t="s">
        <v>1086</v>
      </c>
      <c r="B265" s="76" t="s">
        <v>1104</v>
      </c>
      <c r="C265" s="76" t="s">
        <v>74</v>
      </c>
      <c r="D265" s="76" t="s">
        <v>1105</v>
      </c>
      <c r="E265" s="66" t="s">
        <v>133</v>
      </c>
      <c r="F265" s="70">
        <v>9</v>
      </c>
      <c r="G265" s="69">
        <v>50000</v>
      </c>
      <c r="H265" s="69">
        <f t="shared" si="21"/>
        <v>450000</v>
      </c>
      <c r="I265" s="69">
        <f t="shared" si="16"/>
        <v>504000.00000000006</v>
      </c>
      <c r="J265" s="76" t="s">
        <v>1089</v>
      </c>
      <c r="K265" s="75" t="s">
        <v>19</v>
      </c>
      <c r="L265" s="76" t="s">
        <v>2522</v>
      </c>
    </row>
    <row r="266" spans="1:12" s="8" customFormat="1" ht="69.75" customHeight="1" x14ac:dyDescent="0.25">
      <c r="A266" s="74" t="s">
        <v>1087</v>
      </c>
      <c r="B266" s="76" t="s">
        <v>1106</v>
      </c>
      <c r="C266" s="76" t="s">
        <v>74</v>
      </c>
      <c r="D266" s="29" t="s">
        <v>1107</v>
      </c>
      <c r="E266" s="66" t="s">
        <v>133</v>
      </c>
      <c r="F266" s="70">
        <v>38</v>
      </c>
      <c r="G266" s="69">
        <v>19360</v>
      </c>
      <c r="H266" s="69">
        <f t="shared" si="21"/>
        <v>735680</v>
      </c>
      <c r="I266" s="69">
        <f t="shared" si="16"/>
        <v>823961.60000000009</v>
      </c>
      <c r="J266" s="76" t="s">
        <v>517</v>
      </c>
      <c r="K266" s="75" t="s">
        <v>19</v>
      </c>
      <c r="L266" s="76" t="s">
        <v>316</v>
      </c>
    </row>
    <row r="267" spans="1:12" s="8" customFormat="1" ht="115.5" customHeight="1" x14ac:dyDescent="0.25">
      <c r="A267" s="74" t="s">
        <v>1116</v>
      </c>
      <c r="B267" s="76" t="s">
        <v>1125</v>
      </c>
      <c r="C267" s="76" t="s">
        <v>74</v>
      </c>
      <c r="D267" s="29" t="s">
        <v>1265</v>
      </c>
      <c r="E267" s="66" t="s">
        <v>133</v>
      </c>
      <c r="F267" s="70">
        <v>15</v>
      </c>
      <c r="G267" s="69">
        <v>120000</v>
      </c>
      <c r="H267" s="69">
        <f t="shared" si="21"/>
        <v>1800000</v>
      </c>
      <c r="I267" s="69">
        <f t="shared" si="16"/>
        <v>2016000.0000000002</v>
      </c>
      <c r="J267" s="76" t="s">
        <v>377</v>
      </c>
      <c r="K267" s="75" t="s">
        <v>19</v>
      </c>
      <c r="L267" s="76" t="s">
        <v>1294</v>
      </c>
    </row>
    <row r="268" spans="1:12" s="8" customFormat="1" ht="116.25" customHeight="1" x14ac:dyDescent="0.25">
      <c r="A268" s="74" t="s">
        <v>1117</v>
      </c>
      <c r="B268" s="76" t="s">
        <v>1126</v>
      </c>
      <c r="C268" s="76" t="s">
        <v>74</v>
      </c>
      <c r="D268" s="29" t="s">
        <v>1266</v>
      </c>
      <c r="E268" s="66" t="s">
        <v>133</v>
      </c>
      <c r="F268" s="70">
        <v>2</v>
      </c>
      <c r="G268" s="69">
        <v>100000</v>
      </c>
      <c r="H268" s="69">
        <f t="shared" si="21"/>
        <v>200000</v>
      </c>
      <c r="I268" s="69">
        <f t="shared" si="16"/>
        <v>224000.00000000003</v>
      </c>
      <c r="J268" s="76" t="s">
        <v>377</v>
      </c>
      <c r="K268" s="75" t="s">
        <v>19</v>
      </c>
      <c r="L268" s="76" t="s">
        <v>1294</v>
      </c>
    </row>
    <row r="269" spans="1:12" s="8" customFormat="1" ht="122.25" customHeight="1" x14ac:dyDescent="0.25">
      <c r="A269" s="74" t="s">
        <v>1118</v>
      </c>
      <c r="B269" s="76" t="s">
        <v>1127</v>
      </c>
      <c r="C269" s="76" t="s">
        <v>74</v>
      </c>
      <c r="D269" s="29" t="s">
        <v>1267</v>
      </c>
      <c r="E269" s="66" t="s">
        <v>133</v>
      </c>
      <c r="F269" s="70">
        <v>2</v>
      </c>
      <c r="G269" s="69">
        <v>250000</v>
      </c>
      <c r="H269" s="69">
        <f t="shared" si="21"/>
        <v>500000</v>
      </c>
      <c r="I269" s="69">
        <f t="shared" si="16"/>
        <v>560000</v>
      </c>
      <c r="J269" s="76" t="s">
        <v>377</v>
      </c>
      <c r="K269" s="75" t="s">
        <v>19</v>
      </c>
      <c r="L269" s="76" t="s">
        <v>1294</v>
      </c>
    </row>
    <row r="270" spans="1:12" s="8" customFormat="1" ht="83.25" customHeight="1" x14ac:dyDescent="0.25">
      <c r="A270" s="74" t="s">
        <v>1119</v>
      </c>
      <c r="B270" s="76" t="s">
        <v>1128</v>
      </c>
      <c r="C270" s="76" t="s">
        <v>74</v>
      </c>
      <c r="D270" s="29" t="s">
        <v>1268</v>
      </c>
      <c r="E270" s="66" t="s">
        <v>133</v>
      </c>
      <c r="F270" s="70">
        <v>1</v>
      </c>
      <c r="G270" s="69">
        <v>100000</v>
      </c>
      <c r="H270" s="69">
        <f t="shared" si="21"/>
        <v>100000</v>
      </c>
      <c r="I270" s="69">
        <f t="shared" si="16"/>
        <v>112000.00000000001</v>
      </c>
      <c r="J270" s="76" t="s">
        <v>377</v>
      </c>
      <c r="K270" s="75" t="s">
        <v>19</v>
      </c>
      <c r="L270" s="76" t="s">
        <v>1294</v>
      </c>
    </row>
    <row r="271" spans="1:12" s="8" customFormat="1" ht="81.75" customHeight="1" x14ac:dyDescent="0.25">
      <c r="A271" s="74" t="s">
        <v>1120</v>
      </c>
      <c r="B271" s="76" t="s">
        <v>1269</v>
      </c>
      <c r="C271" s="76" t="s">
        <v>74</v>
      </c>
      <c r="D271" s="29" t="s">
        <v>1270</v>
      </c>
      <c r="E271" s="66" t="s">
        <v>133</v>
      </c>
      <c r="F271" s="70">
        <v>2</v>
      </c>
      <c r="G271" s="69">
        <v>37500</v>
      </c>
      <c r="H271" s="69">
        <f t="shared" si="21"/>
        <v>75000</v>
      </c>
      <c r="I271" s="69">
        <f t="shared" si="16"/>
        <v>84000.000000000015</v>
      </c>
      <c r="J271" s="76" t="s">
        <v>377</v>
      </c>
      <c r="K271" s="75" t="s">
        <v>19</v>
      </c>
      <c r="L271" s="76" t="s">
        <v>1294</v>
      </c>
    </row>
    <row r="272" spans="1:12" s="8" customFormat="1" ht="118.5" customHeight="1" x14ac:dyDescent="0.25">
      <c r="A272" s="74" t="s">
        <v>1121</v>
      </c>
      <c r="B272" s="76" t="s">
        <v>1129</v>
      </c>
      <c r="C272" s="76" t="s">
        <v>74</v>
      </c>
      <c r="D272" s="29" t="s">
        <v>1271</v>
      </c>
      <c r="E272" s="66" t="s">
        <v>133</v>
      </c>
      <c r="F272" s="70">
        <v>10</v>
      </c>
      <c r="G272" s="69">
        <v>25000</v>
      </c>
      <c r="H272" s="69">
        <f t="shared" si="21"/>
        <v>250000</v>
      </c>
      <c r="I272" s="69">
        <f t="shared" si="16"/>
        <v>280000</v>
      </c>
      <c r="J272" s="76" t="s">
        <v>377</v>
      </c>
      <c r="K272" s="75" t="s">
        <v>19</v>
      </c>
      <c r="L272" s="76" t="s">
        <v>1294</v>
      </c>
    </row>
    <row r="273" spans="1:14" s="8" customFormat="1" ht="83.25" customHeight="1" x14ac:dyDescent="0.25">
      <c r="A273" s="74" t="s">
        <v>1122</v>
      </c>
      <c r="B273" s="76" t="s">
        <v>1130</v>
      </c>
      <c r="C273" s="76" t="s">
        <v>74</v>
      </c>
      <c r="D273" s="29" t="s">
        <v>1272</v>
      </c>
      <c r="E273" s="66" t="s">
        <v>133</v>
      </c>
      <c r="F273" s="70">
        <v>10</v>
      </c>
      <c r="G273" s="69">
        <v>17000</v>
      </c>
      <c r="H273" s="69">
        <f t="shared" si="21"/>
        <v>170000</v>
      </c>
      <c r="I273" s="69">
        <f t="shared" si="16"/>
        <v>190400.00000000003</v>
      </c>
      <c r="J273" s="76" t="s">
        <v>377</v>
      </c>
      <c r="K273" s="75" t="s">
        <v>19</v>
      </c>
      <c r="L273" s="76" t="s">
        <v>1294</v>
      </c>
    </row>
    <row r="274" spans="1:14" s="8" customFormat="1" ht="85.5" customHeight="1" x14ac:dyDescent="0.25">
      <c r="A274" s="74" t="s">
        <v>1123</v>
      </c>
      <c r="B274" s="76" t="s">
        <v>1131</v>
      </c>
      <c r="C274" s="76" t="s">
        <v>74</v>
      </c>
      <c r="D274" s="29" t="s">
        <v>1273</v>
      </c>
      <c r="E274" s="66" t="s">
        <v>133</v>
      </c>
      <c r="F274" s="70">
        <v>20</v>
      </c>
      <c r="G274" s="69">
        <v>18000</v>
      </c>
      <c r="H274" s="69">
        <f t="shared" si="21"/>
        <v>360000</v>
      </c>
      <c r="I274" s="69">
        <f t="shared" si="16"/>
        <v>403200.00000000006</v>
      </c>
      <c r="J274" s="76" t="s">
        <v>377</v>
      </c>
      <c r="K274" s="75" t="s">
        <v>19</v>
      </c>
      <c r="L274" s="76" t="s">
        <v>1294</v>
      </c>
    </row>
    <row r="275" spans="1:14" s="8" customFormat="1" ht="111.75" customHeight="1" x14ac:dyDescent="0.25">
      <c r="A275" s="74" t="s">
        <v>1124</v>
      </c>
      <c r="B275" s="76" t="s">
        <v>1132</v>
      </c>
      <c r="C275" s="76" t="s">
        <v>74</v>
      </c>
      <c r="D275" s="29" t="s">
        <v>1274</v>
      </c>
      <c r="E275" s="66" t="s">
        <v>240</v>
      </c>
      <c r="F275" s="70">
        <v>10</v>
      </c>
      <c r="G275" s="69">
        <v>70000</v>
      </c>
      <c r="H275" s="69">
        <f t="shared" si="21"/>
        <v>700000</v>
      </c>
      <c r="I275" s="69">
        <f t="shared" si="16"/>
        <v>784000.00000000012</v>
      </c>
      <c r="J275" s="76" t="s">
        <v>377</v>
      </c>
      <c r="K275" s="75" t="s">
        <v>19</v>
      </c>
      <c r="L275" s="76" t="s">
        <v>1294</v>
      </c>
    </row>
    <row r="276" spans="1:14" s="65" customFormat="1" ht="87" customHeight="1" x14ac:dyDescent="0.25">
      <c r="A276" s="74" t="s">
        <v>1137</v>
      </c>
      <c r="B276" s="76" t="s">
        <v>1168</v>
      </c>
      <c r="C276" s="76" t="s">
        <v>74</v>
      </c>
      <c r="D276" s="29" t="s">
        <v>1175</v>
      </c>
      <c r="E276" s="66" t="s">
        <v>133</v>
      </c>
      <c r="F276" s="70">
        <v>12</v>
      </c>
      <c r="G276" s="69">
        <v>7900</v>
      </c>
      <c r="H276" s="69">
        <f t="shared" si="21"/>
        <v>94800</v>
      </c>
      <c r="I276" s="69">
        <f t="shared" si="16"/>
        <v>106176.00000000001</v>
      </c>
      <c r="J276" s="76" t="s">
        <v>1070</v>
      </c>
      <c r="K276" s="75" t="s">
        <v>19</v>
      </c>
      <c r="L276" s="76" t="s">
        <v>3727</v>
      </c>
    </row>
    <row r="277" spans="1:14" s="65" customFormat="1" ht="120.75" customHeight="1" x14ac:dyDescent="0.25">
      <c r="A277" s="74" t="s">
        <v>1136</v>
      </c>
      <c r="B277" s="76" t="s">
        <v>1169</v>
      </c>
      <c r="C277" s="76" t="s">
        <v>74</v>
      </c>
      <c r="D277" s="29" t="s">
        <v>1174</v>
      </c>
      <c r="E277" s="66" t="s">
        <v>133</v>
      </c>
      <c r="F277" s="70">
        <v>2</v>
      </c>
      <c r="G277" s="69">
        <v>18640</v>
      </c>
      <c r="H277" s="69">
        <f t="shared" si="21"/>
        <v>37280</v>
      </c>
      <c r="I277" s="69">
        <f t="shared" si="16"/>
        <v>41753.600000000006</v>
      </c>
      <c r="J277" s="76" t="s">
        <v>1070</v>
      </c>
      <c r="K277" s="75" t="s">
        <v>19</v>
      </c>
      <c r="L277" s="76" t="s">
        <v>1200</v>
      </c>
    </row>
    <row r="278" spans="1:14" s="8" customFormat="1" ht="177" customHeight="1" x14ac:dyDescent="0.25">
      <c r="A278" s="74" t="s">
        <v>1166</v>
      </c>
      <c r="B278" s="76" t="s">
        <v>1170</v>
      </c>
      <c r="C278" s="76" t="s">
        <v>74</v>
      </c>
      <c r="D278" s="29" t="s">
        <v>1172</v>
      </c>
      <c r="E278" s="66" t="s">
        <v>133</v>
      </c>
      <c r="F278" s="70">
        <v>4</v>
      </c>
      <c r="G278" s="69">
        <v>18599</v>
      </c>
      <c r="H278" s="69">
        <f t="shared" si="21"/>
        <v>74396</v>
      </c>
      <c r="I278" s="69">
        <f t="shared" si="16"/>
        <v>83323.520000000004</v>
      </c>
      <c r="J278" s="76" t="s">
        <v>1070</v>
      </c>
      <c r="K278" s="75" t="s">
        <v>19</v>
      </c>
      <c r="L278" s="76" t="s">
        <v>1352</v>
      </c>
    </row>
    <row r="279" spans="1:14" s="8" customFormat="1" ht="140.25" customHeight="1" x14ac:dyDescent="0.25">
      <c r="A279" s="74" t="s">
        <v>1167</v>
      </c>
      <c r="B279" s="76" t="s">
        <v>1171</v>
      </c>
      <c r="C279" s="76" t="s">
        <v>74</v>
      </c>
      <c r="D279" s="29" t="s">
        <v>1173</v>
      </c>
      <c r="E279" s="66" t="s">
        <v>133</v>
      </c>
      <c r="F279" s="70">
        <v>10</v>
      </c>
      <c r="G279" s="69">
        <v>2250</v>
      </c>
      <c r="H279" s="69">
        <f t="shared" si="21"/>
        <v>22500</v>
      </c>
      <c r="I279" s="69">
        <f t="shared" si="16"/>
        <v>25200.000000000004</v>
      </c>
      <c r="J279" s="76" t="s">
        <v>1070</v>
      </c>
      <c r="K279" s="75" t="s">
        <v>19</v>
      </c>
      <c r="L279" s="76" t="s">
        <v>1200</v>
      </c>
      <c r="M279" s="67"/>
    </row>
    <row r="280" spans="1:14" s="65" customFormat="1" ht="131.25" customHeight="1" x14ac:dyDescent="0.25">
      <c r="A280" s="74" t="s">
        <v>1176</v>
      </c>
      <c r="B280" s="76" t="s">
        <v>1178</v>
      </c>
      <c r="C280" s="76" t="s">
        <v>74</v>
      </c>
      <c r="D280" s="29" t="s">
        <v>1182</v>
      </c>
      <c r="E280" s="66" t="s">
        <v>133</v>
      </c>
      <c r="F280" s="70">
        <v>13</v>
      </c>
      <c r="G280" s="69">
        <v>34553.58</v>
      </c>
      <c r="H280" s="69">
        <f t="shared" si="21"/>
        <v>449196.54000000004</v>
      </c>
      <c r="I280" s="69">
        <f t="shared" si="16"/>
        <v>503100.12480000011</v>
      </c>
      <c r="J280" s="76" t="s">
        <v>1070</v>
      </c>
      <c r="K280" s="75" t="s">
        <v>1179</v>
      </c>
      <c r="L280" s="76" t="s">
        <v>4105</v>
      </c>
      <c r="M280" s="67"/>
    </row>
    <row r="281" spans="1:14" s="65" customFormat="1" ht="178.5" customHeight="1" x14ac:dyDescent="0.25">
      <c r="A281" s="74" t="s">
        <v>1177</v>
      </c>
      <c r="B281" s="76" t="s">
        <v>1180</v>
      </c>
      <c r="C281" s="76" t="s">
        <v>74</v>
      </c>
      <c r="D281" s="29" t="s">
        <v>1181</v>
      </c>
      <c r="E281" s="66" t="s">
        <v>133</v>
      </c>
      <c r="F281" s="70">
        <v>2</v>
      </c>
      <c r="G281" s="69">
        <v>160714.29</v>
      </c>
      <c r="H281" s="69">
        <f>G281*F281</f>
        <v>321428.58</v>
      </c>
      <c r="I281" s="69">
        <f>H281*1.12</f>
        <v>360000.00960000005</v>
      </c>
      <c r="J281" s="76" t="s">
        <v>1070</v>
      </c>
      <c r="K281" s="75" t="s">
        <v>1179</v>
      </c>
      <c r="L281" s="76" t="s">
        <v>1200</v>
      </c>
      <c r="M281" s="67"/>
      <c r="N281" s="67"/>
    </row>
    <row r="282" spans="1:14" s="65" customFormat="1" ht="94.5" customHeight="1" x14ac:dyDescent="0.25">
      <c r="A282" s="74" t="s">
        <v>1184</v>
      </c>
      <c r="B282" s="76" t="s">
        <v>628</v>
      </c>
      <c r="C282" s="76" t="s">
        <v>74</v>
      </c>
      <c r="D282" s="29" t="s">
        <v>1185</v>
      </c>
      <c r="E282" s="66" t="s">
        <v>133</v>
      </c>
      <c r="F282" s="70">
        <v>6</v>
      </c>
      <c r="G282" s="69">
        <v>75000</v>
      </c>
      <c r="H282" s="69">
        <f>G282*F282</f>
        <v>450000</v>
      </c>
      <c r="I282" s="69">
        <f>H282*1.12</f>
        <v>504000.00000000006</v>
      </c>
      <c r="J282" s="110" t="s">
        <v>1186</v>
      </c>
      <c r="K282" s="75" t="s">
        <v>1179</v>
      </c>
      <c r="L282" s="76" t="s">
        <v>1261</v>
      </c>
      <c r="M282" s="67"/>
      <c r="N282" s="67"/>
    </row>
    <row r="283" spans="1:14" s="65" customFormat="1" ht="166.5" customHeight="1" x14ac:dyDescent="0.25">
      <c r="A283" s="74" t="s">
        <v>1189</v>
      </c>
      <c r="B283" s="65" t="s">
        <v>1193</v>
      </c>
      <c r="C283" s="76" t="s">
        <v>74</v>
      </c>
      <c r="D283" s="76" t="s">
        <v>2900</v>
      </c>
      <c r="E283" s="66" t="s">
        <v>133</v>
      </c>
      <c r="F283" s="70">
        <v>20</v>
      </c>
      <c r="G283" s="69">
        <v>51785</v>
      </c>
      <c r="H283" s="69">
        <f t="shared" ref="H283:H337" si="22">G283*F283</f>
        <v>1035700</v>
      </c>
      <c r="I283" s="69">
        <f t="shared" ref="I283:I325" si="23">H283*1.12</f>
        <v>1159984</v>
      </c>
      <c r="J283" s="76" t="s">
        <v>770</v>
      </c>
      <c r="K283" s="75" t="s">
        <v>1179</v>
      </c>
      <c r="L283" s="76" t="s">
        <v>1261</v>
      </c>
      <c r="M283" s="67"/>
      <c r="N283" s="67"/>
    </row>
    <row r="284" spans="1:14" s="65" customFormat="1" ht="120.75" customHeight="1" x14ac:dyDescent="0.25">
      <c r="A284" s="74" t="s">
        <v>1190</v>
      </c>
      <c r="B284" s="76" t="s">
        <v>1194</v>
      </c>
      <c r="C284" s="76" t="s">
        <v>74</v>
      </c>
      <c r="D284" s="76" t="s">
        <v>2901</v>
      </c>
      <c r="E284" s="66" t="s">
        <v>133</v>
      </c>
      <c r="F284" s="70">
        <v>10</v>
      </c>
      <c r="G284" s="69">
        <v>26785</v>
      </c>
      <c r="H284" s="69">
        <f t="shared" si="22"/>
        <v>267850</v>
      </c>
      <c r="I284" s="69">
        <f t="shared" si="23"/>
        <v>299992</v>
      </c>
      <c r="J284" s="76" t="s">
        <v>770</v>
      </c>
      <c r="K284" s="75" t="s">
        <v>1179</v>
      </c>
      <c r="L284" s="76" t="s">
        <v>1261</v>
      </c>
      <c r="M284" s="67"/>
      <c r="N284" s="67"/>
    </row>
    <row r="285" spans="1:14" s="65" customFormat="1" ht="129" customHeight="1" x14ac:dyDescent="0.25">
      <c r="A285" s="74" t="s">
        <v>1191</v>
      </c>
      <c r="B285" s="99" t="s">
        <v>1195</v>
      </c>
      <c r="C285" s="76" t="s">
        <v>74</v>
      </c>
      <c r="D285" s="76" t="s">
        <v>2902</v>
      </c>
      <c r="E285" s="66" t="s">
        <v>133</v>
      </c>
      <c r="F285" s="70">
        <v>24</v>
      </c>
      <c r="G285" s="69">
        <v>35714</v>
      </c>
      <c r="H285" s="69">
        <f t="shared" si="22"/>
        <v>857136</v>
      </c>
      <c r="I285" s="69">
        <f t="shared" si="23"/>
        <v>959992.32000000007</v>
      </c>
      <c r="J285" s="76" t="s">
        <v>770</v>
      </c>
      <c r="K285" s="75" t="s">
        <v>1179</v>
      </c>
      <c r="L285" s="76" t="s">
        <v>1261</v>
      </c>
      <c r="M285" s="67"/>
      <c r="N285" s="67"/>
    </row>
    <row r="286" spans="1:14" s="65" customFormat="1" ht="135.75" customHeight="1" x14ac:dyDescent="0.25">
      <c r="A286" s="74" t="s">
        <v>1192</v>
      </c>
      <c r="B286" s="76" t="s">
        <v>1196</v>
      </c>
      <c r="C286" s="76" t="s">
        <v>74</v>
      </c>
      <c r="D286" s="76" t="s">
        <v>2903</v>
      </c>
      <c r="E286" s="66" t="s">
        <v>133</v>
      </c>
      <c r="F286" s="70">
        <v>3</v>
      </c>
      <c r="G286" s="69">
        <v>31250</v>
      </c>
      <c r="H286" s="69">
        <f t="shared" si="22"/>
        <v>93750</v>
      </c>
      <c r="I286" s="69">
        <f t="shared" si="23"/>
        <v>105000.00000000001</v>
      </c>
      <c r="J286" s="76" t="s">
        <v>770</v>
      </c>
      <c r="K286" s="75" t="s">
        <v>1179</v>
      </c>
      <c r="L286" s="76" t="s">
        <v>1261</v>
      </c>
      <c r="M286" s="67"/>
      <c r="N286" s="67"/>
    </row>
    <row r="287" spans="1:14" s="65" customFormat="1" ht="109.5" customHeight="1" x14ac:dyDescent="0.25">
      <c r="A287" s="74" t="s">
        <v>1197</v>
      </c>
      <c r="B287" s="76" t="s">
        <v>1096</v>
      </c>
      <c r="C287" s="76" t="s">
        <v>74</v>
      </c>
      <c r="D287" s="76" t="s">
        <v>1198</v>
      </c>
      <c r="E287" s="66" t="s">
        <v>133</v>
      </c>
      <c r="F287" s="70">
        <v>55</v>
      </c>
      <c r="G287" s="69">
        <v>52040</v>
      </c>
      <c r="H287" s="114">
        <f t="shared" si="22"/>
        <v>2862200</v>
      </c>
      <c r="I287" s="114">
        <f t="shared" si="23"/>
        <v>3205664.0000000005</v>
      </c>
      <c r="J287" s="110" t="s">
        <v>1243</v>
      </c>
      <c r="K287" s="75" t="s">
        <v>1179</v>
      </c>
      <c r="L287" s="76" t="s">
        <v>1261</v>
      </c>
      <c r="M287" s="67"/>
      <c r="N287" s="67"/>
    </row>
    <row r="288" spans="1:14" s="65" customFormat="1" ht="109.5" customHeight="1" x14ac:dyDescent="0.25">
      <c r="A288" s="74" t="s">
        <v>1201</v>
      </c>
      <c r="B288" s="76" t="s">
        <v>1202</v>
      </c>
      <c r="C288" s="76" t="s">
        <v>74</v>
      </c>
      <c r="D288" s="76" t="s">
        <v>1256</v>
      </c>
      <c r="E288" s="76" t="s">
        <v>240</v>
      </c>
      <c r="F288" s="70">
        <v>4</v>
      </c>
      <c r="G288" s="114">
        <v>180000</v>
      </c>
      <c r="H288" s="114">
        <f t="shared" si="22"/>
        <v>720000</v>
      </c>
      <c r="I288" s="114">
        <f t="shared" si="23"/>
        <v>806400.00000000012</v>
      </c>
      <c r="J288" s="76" t="s">
        <v>1203</v>
      </c>
      <c r="K288" s="75" t="s">
        <v>1179</v>
      </c>
      <c r="L288" s="76" t="s">
        <v>1262</v>
      </c>
      <c r="M288" s="67"/>
      <c r="N288" s="67"/>
    </row>
    <row r="289" spans="1:14" s="65" customFormat="1" ht="162.75" customHeight="1" x14ac:dyDescent="0.25">
      <c r="A289" s="74" t="s">
        <v>1204</v>
      </c>
      <c r="B289" s="76" t="s">
        <v>1220</v>
      </c>
      <c r="C289" s="76" t="s">
        <v>74</v>
      </c>
      <c r="D289" s="76" t="s">
        <v>1241</v>
      </c>
      <c r="E289" s="76" t="s">
        <v>133</v>
      </c>
      <c r="F289" s="70">
        <v>4</v>
      </c>
      <c r="G289" s="69">
        <v>40000</v>
      </c>
      <c r="H289" s="114">
        <f t="shared" si="22"/>
        <v>160000</v>
      </c>
      <c r="I289" s="114">
        <f t="shared" si="23"/>
        <v>179200.00000000003</v>
      </c>
      <c r="J289" s="110" t="s">
        <v>1242</v>
      </c>
      <c r="K289" s="75" t="s">
        <v>1179</v>
      </c>
      <c r="L289" s="76" t="s">
        <v>1282</v>
      </c>
      <c r="M289" s="67"/>
      <c r="N289" s="67"/>
    </row>
    <row r="290" spans="1:14" s="65" customFormat="1" ht="162" customHeight="1" x14ac:dyDescent="0.25">
      <c r="A290" s="74" t="s">
        <v>1205</v>
      </c>
      <c r="B290" s="76" t="s">
        <v>1221</v>
      </c>
      <c r="C290" s="76" t="s">
        <v>74</v>
      </c>
      <c r="D290" s="76" t="s">
        <v>1244</v>
      </c>
      <c r="E290" s="76" t="s">
        <v>133</v>
      </c>
      <c r="F290" s="70">
        <v>4</v>
      </c>
      <c r="G290" s="69">
        <v>39500</v>
      </c>
      <c r="H290" s="114">
        <f t="shared" si="22"/>
        <v>158000</v>
      </c>
      <c r="I290" s="114">
        <f t="shared" si="23"/>
        <v>176960.00000000003</v>
      </c>
      <c r="J290" s="110" t="s">
        <v>1242</v>
      </c>
      <c r="K290" s="75" t="s">
        <v>1179</v>
      </c>
      <c r="L290" s="76" t="s">
        <v>1282</v>
      </c>
      <c r="M290" s="67"/>
      <c r="N290" s="67"/>
    </row>
    <row r="291" spans="1:14" s="65" customFormat="1" ht="165.75" customHeight="1" x14ac:dyDescent="0.25">
      <c r="A291" s="74" t="s">
        <v>1206</v>
      </c>
      <c r="B291" s="76" t="s">
        <v>1222</v>
      </c>
      <c r="C291" s="76" t="s">
        <v>74</v>
      </c>
      <c r="D291" s="76" t="s">
        <v>1245</v>
      </c>
      <c r="E291" s="76" t="s">
        <v>133</v>
      </c>
      <c r="F291" s="70">
        <v>4</v>
      </c>
      <c r="G291" s="69">
        <v>41800</v>
      </c>
      <c r="H291" s="114">
        <f t="shared" si="22"/>
        <v>167200</v>
      </c>
      <c r="I291" s="114">
        <f t="shared" si="23"/>
        <v>187264.00000000003</v>
      </c>
      <c r="J291" s="110" t="s">
        <v>1242</v>
      </c>
      <c r="K291" s="75" t="s">
        <v>1179</v>
      </c>
      <c r="L291" s="76" t="s">
        <v>1282</v>
      </c>
      <c r="M291" s="67"/>
      <c r="N291" s="67"/>
    </row>
    <row r="292" spans="1:14" s="65" customFormat="1" ht="180.75" customHeight="1" x14ac:dyDescent="0.25">
      <c r="A292" s="74" t="s">
        <v>1207</v>
      </c>
      <c r="B292" s="76" t="s">
        <v>1223</v>
      </c>
      <c r="C292" s="76" t="s">
        <v>74</v>
      </c>
      <c r="D292" s="76" t="s">
        <v>1246</v>
      </c>
      <c r="E292" s="76" t="s">
        <v>133</v>
      </c>
      <c r="F292" s="70">
        <v>24</v>
      </c>
      <c r="G292" s="69">
        <v>38000</v>
      </c>
      <c r="H292" s="114">
        <f t="shared" si="22"/>
        <v>912000</v>
      </c>
      <c r="I292" s="114">
        <f t="shared" si="23"/>
        <v>1021440.0000000001</v>
      </c>
      <c r="J292" s="110" t="s">
        <v>1242</v>
      </c>
      <c r="K292" s="75" t="s">
        <v>1179</v>
      </c>
      <c r="L292" s="76" t="s">
        <v>3808</v>
      </c>
      <c r="M292" s="67"/>
      <c r="N292" s="67"/>
    </row>
    <row r="293" spans="1:14" s="65" customFormat="1" ht="172.5" customHeight="1" x14ac:dyDescent="0.25">
      <c r="A293" s="74" t="s">
        <v>1208</v>
      </c>
      <c r="B293" s="76" t="s">
        <v>1224</v>
      </c>
      <c r="C293" s="76" t="s">
        <v>74</v>
      </c>
      <c r="D293" s="76" t="s">
        <v>1247</v>
      </c>
      <c r="E293" s="76" t="s">
        <v>133</v>
      </c>
      <c r="F293" s="70">
        <v>4</v>
      </c>
      <c r="G293" s="69">
        <v>37800</v>
      </c>
      <c r="H293" s="114">
        <f t="shared" si="22"/>
        <v>151200</v>
      </c>
      <c r="I293" s="114">
        <f t="shared" si="23"/>
        <v>169344.00000000003</v>
      </c>
      <c r="J293" s="110" t="s">
        <v>1242</v>
      </c>
      <c r="K293" s="75" t="s">
        <v>1179</v>
      </c>
      <c r="L293" s="76" t="s">
        <v>1282</v>
      </c>
      <c r="M293" s="67"/>
      <c r="N293" s="67"/>
    </row>
    <row r="294" spans="1:14" s="65" customFormat="1" ht="165" customHeight="1" x14ac:dyDescent="0.25">
      <c r="A294" s="74" t="s">
        <v>1209</v>
      </c>
      <c r="B294" s="76" t="s">
        <v>1225</v>
      </c>
      <c r="C294" s="76" t="s">
        <v>74</v>
      </c>
      <c r="D294" s="76" t="s">
        <v>1248</v>
      </c>
      <c r="E294" s="76" t="s">
        <v>133</v>
      </c>
      <c r="F294" s="70">
        <v>4</v>
      </c>
      <c r="G294" s="69">
        <v>37800</v>
      </c>
      <c r="H294" s="114">
        <f t="shared" si="22"/>
        <v>151200</v>
      </c>
      <c r="I294" s="114">
        <f t="shared" si="23"/>
        <v>169344.00000000003</v>
      </c>
      <c r="J294" s="110" t="s">
        <v>1242</v>
      </c>
      <c r="K294" s="75" t="s">
        <v>1179</v>
      </c>
      <c r="L294" s="76" t="s">
        <v>1282</v>
      </c>
      <c r="M294" s="67"/>
      <c r="N294" s="67"/>
    </row>
    <row r="295" spans="1:14" s="65" customFormat="1" ht="153.75" customHeight="1" x14ac:dyDescent="0.25">
      <c r="A295" s="74" t="s">
        <v>1210</v>
      </c>
      <c r="B295" s="76" t="s">
        <v>1226</v>
      </c>
      <c r="C295" s="76" t="s">
        <v>74</v>
      </c>
      <c r="D295" s="76" t="s">
        <v>1249</v>
      </c>
      <c r="E295" s="76" t="s">
        <v>133</v>
      </c>
      <c r="F295" s="70">
        <v>4</v>
      </c>
      <c r="G295" s="69">
        <v>38000</v>
      </c>
      <c r="H295" s="114">
        <f t="shared" si="22"/>
        <v>152000</v>
      </c>
      <c r="I295" s="114">
        <f t="shared" si="23"/>
        <v>170240.00000000003</v>
      </c>
      <c r="J295" s="110" t="s">
        <v>1242</v>
      </c>
      <c r="K295" s="75" t="s">
        <v>1179</v>
      </c>
      <c r="L295" s="76" t="s">
        <v>1282</v>
      </c>
      <c r="M295" s="67"/>
      <c r="N295" s="67"/>
    </row>
    <row r="296" spans="1:14" s="65" customFormat="1" ht="144.75" customHeight="1" x14ac:dyDescent="0.25">
      <c r="A296" s="74" t="s">
        <v>1211</v>
      </c>
      <c r="B296" s="76" t="s">
        <v>1227</v>
      </c>
      <c r="C296" s="76" t="s">
        <v>74</v>
      </c>
      <c r="D296" s="76" t="s">
        <v>1250</v>
      </c>
      <c r="E296" s="76" t="s">
        <v>133</v>
      </c>
      <c r="F296" s="70">
        <v>4</v>
      </c>
      <c r="G296" s="69">
        <v>38000</v>
      </c>
      <c r="H296" s="114">
        <f t="shared" si="22"/>
        <v>152000</v>
      </c>
      <c r="I296" s="114">
        <f t="shared" si="23"/>
        <v>170240.00000000003</v>
      </c>
      <c r="J296" s="110" t="s">
        <v>1242</v>
      </c>
      <c r="K296" s="75" t="s">
        <v>1179</v>
      </c>
      <c r="L296" s="76" t="s">
        <v>1282</v>
      </c>
      <c r="M296" s="67"/>
      <c r="N296" s="67"/>
    </row>
    <row r="297" spans="1:14" s="65" customFormat="1" ht="144" customHeight="1" x14ac:dyDescent="0.25">
      <c r="A297" s="74" t="s">
        <v>1212</v>
      </c>
      <c r="B297" s="76" t="s">
        <v>1228</v>
      </c>
      <c r="C297" s="76" t="s">
        <v>74</v>
      </c>
      <c r="D297" s="76" t="s">
        <v>1251</v>
      </c>
      <c r="E297" s="76" t="s">
        <v>133</v>
      </c>
      <c r="F297" s="70">
        <v>8</v>
      </c>
      <c r="G297" s="69">
        <v>31000</v>
      </c>
      <c r="H297" s="114">
        <f t="shared" si="22"/>
        <v>248000</v>
      </c>
      <c r="I297" s="114">
        <f t="shared" si="23"/>
        <v>277760</v>
      </c>
      <c r="J297" s="110" t="s">
        <v>1242</v>
      </c>
      <c r="K297" s="75" t="s">
        <v>1179</v>
      </c>
      <c r="L297" s="76" t="s">
        <v>1282</v>
      </c>
      <c r="M297" s="67"/>
      <c r="N297" s="67"/>
    </row>
    <row r="298" spans="1:14" s="65" customFormat="1" ht="109.5" customHeight="1" x14ac:dyDescent="0.25">
      <c r="A298" s="74" t="s">
        <v>1213</v>
      </c>
      <c r="B298" s="76" t="s">
        <v>1229</v>
      </c>
      <c r="C298" s="76" t="s">
        <v>74</v>
      </c>
      <c r="D298" s="76" t="s">
        <v>1252</v>
      </c>
      <c r="E298" s="76" t="s">
        <v>133</v>
      </c>
      <c r="F298" s="70">
        <v>12</v>
      </c>
      <c r="G298" s="69">
        <v>67000</v>
      </c>
      <c r="H298" s="114">
        <f t="shared" si="22"/>
        <v>804000</v>
      </c>
      <c r="I298" s="114">
        <f t="shared" si="23"/>
        <v>900480.00000000012</v>
      </c>
      <c r="J298" s="110" t="s">
        <v>1242</v>
      </c>
      <c r="K298" s="75" t="s">
        <v>1179</v>
      </c>
      <c r="L298" s="76" t="s">
        <v>1282</v>
      </c>
      <c r="M298" s="67"/>
      <c r="N298" s="67"/>
    </row>
    <row r="299" spans="1:14" s="65" customFormat="1" ht="88.5" customHeight="1" x14ac:dyDescent="0.25">
      <c r="A299" s="74" t="s">
        <v>1214</v>
      </c>
      <c r="B299" s="76" t="s">
        <v>1230</v>
      </c>
      <c r="C299" s="76" t="s">
        <v>74</v>
      </c>
      <c r="D299" s="76" t="s">
        <v>1240</v>
      </c>
      <c r="E299" s="76" t="s">
        <v>133</v>
      </c>
      <c r="F299" s="70">
        <v>4</v>
      </c>
      <c r="G299" s="69">
        <v>22600</v>
      </c>
      <c r="H299" s="114">
        <f t="shared" si="22"/>
        <v>90400</v>
      </c>
      <c r="I299" s="114">
        <f t="shared" si="23"/>
        <v>101248.00000000001</v>
      </c>
      <c r="J299" s="110" t="s">
        <v>1242</v>
      </c>
      <c r="K299" s="75" t="s">
        <v>1179</v>
      </c>
      <c r="L299" s="76" t="s">
        <v>1282</v>
      </c>
      <c r="M299" s="67"/>
      <c r="N299" s="67"/>
    </row>
    <row r="300" spans="1:14" s="65" customFormat="1" ht="78.75" customHeight="1" x14ac:dyDescent="0.25">
      <c r="A300" s="74" t="s">
        <v>1215</v>
      </c>
      <c r="B300" s="76" t="s">
        <v>1231</v>
      </c>
      <c r="C300" s="76" t="s">
        <v>74</v>
      </c>
      <c r="D300" s="76" t="s">
        <v>1239</v>
      </c>
      <c r="E300" s="76" t="s">
        <v>133</v>
      </c>
      <c r="F300" s="70">
        <v>1</v>
      </c>
      <c r="G300" s="69">
        <v>26400</v>
      </c>
      <c r="H300" s="114">
        <f t="shared" si="22"/>
        <v>26400</v>
      </c>
      <c r="I300" s="114">
        <f t="shared" si="23"/>
        <v>29568.000000000004</v>
      </c>
      <c r="J300" s="110" t="s">
        <v>1242</v>
      </c>
      <c r="K300" s="75" t="s">
        <v>1179</v>
      </c>
      <c r="L300" s="76" t="s">
        <v>1282</v>
      </c>
      <c r="M300" s="67"/>
      <c r="N300" s="67"/>
    </row>
    <row r="301" spans="1:14" s="65" customFormat="1" ht="75" customHeight="1" x14ac:dyDescent="0.25">
      <c r="A301" s="74" t="s">
        <v>1216</v>
      </c>
      <c r="B301" s="76" t="s">
        <v>1232</v>
      </c>
      <c r="C301" s="76" t="s">
        <v>74</v>
      </c>
      <c r="D301" s="76" t="s">
        <v>1238</v>
      </c>
      <c r="E301" s="76" t="s">
        <v>133</v>
      </c>
      <c r="F301" s="70">
        <v>2</v>
      </c>
      <c r="G301" s="69">
        <v>41000</v>
      </c>
      <c r="H301" s="114">
        <f t="shared" si="22"/>
        <v>82000</v>
      </c>
      <c r="I301" s="114">
        <f t="shared" si="23"/>
        <v>91840.000000000015</v>
      </c>
      <c r="J301" s="110" t="s">
        <v>1242</v>
      </c>
      <c r="K301" s="75" t="s">
        <v>1179</v>
      </c>
      <c r="L301" s="76" t="s">
        <v>1282</v>
      </c>
      <c r="M301" s="67"/>
      <c r="N301" s="67"/>
    </row>
    <row r="302" spans="1:14" s="65" customFormat="1" ht="141.75" customHeight="1" x14ac:dyDescent="0.25">
      <c r="A302" s="74" t="s">
        <v>1217</v>
      </c>
      <c r="B302" s="76" t="s">
        <v>1233</v>
      </c>
      <c r="C302" s="76" t="s">
        <v>74</v>
      </c>
      <c r="D302" s="76" t="s">
        <v>1253</v>
      </c>
      <c r="E302" s="76" t="s">
        <v>133</v>
      </c>
      <c r="F302" s="70">
        <v>4</v>
      </c>
      <c r="G302" s="69">
        <v>42410</v>
      </c>
      <c r="H302" s="114">
        <f t="shared" si="22"/>
        <v>169640</v>
      </c>
      <c r="I302" s="114">
        <f t="shared" si="23"/>
        <v>189996.80000000002</v>
      </c>
      <c r="J302" s="110" t="s">
        <v>1242</v>
      </c>
      <c r="K302" s="75" t="s">
        <v>1179</v>
      </c>
      <c r="L302" s="76" t="s">
        <v>1282</v>
      </c>
      <c r="M302" s="67"/>
      <c r="N302" s="67"/>
    </row>
    <row r="303" spans="1:14" s="65" customFormat="1" ht="175.5" customHeight="1" x14ac:dyDescent="0.25">
      <c r="A303" s="74" t="s">
        <v>1218</v>
      </c>
      <c r="B303" s="76" t="s">
        <v>1234</v>
      </c>
      <c r="C303" s="76" t="s">
        <v>74</v>
      </c>
      <c r="D303" s="76" t="s">
        <v>1237</v>
      </c>
      <c r="E303" s="76" t="s">
        <v>133</v>
      </c>
      <c r="F303" s="70">
        <v>4</v>
      </c>
      <c r="G303" s="69">
        <v>31250</v>
      </c>
      <c r="H303" s="114">
        <f t="shared" si="22"/>
        <v>125000</v>
      </c>
      <c r="I303" s="114">
        <f t="shared" si="23"/>
        <v>140000</v>
      </c>
      <c r="J303" s="110" t="s">
        <v>1242</v>
      </c>
      <c r="K303" s="75" t="s">
        <v>1179</v>
      </c>
      <c r="L303" s="76" t="s">
        <v>1282</v>
      </c>
      <c r="M303" s="67"/>
      <c r="N303" s="67"/>
    </row>
    <row r="304" spans="1:14" s="65" customFormat="1" ht="78" customHeight="1" x14ac:dyDescent="0.25">
      <c r="A304" s="74" t="s">
        <v>1219</v>
      </c>
      <c r="B304" s="76" t="s">
        <v>1235</v>
      </c>
      <c r="C304" s="76" t="s">
        <v>74</v>
      </c>
      <c r="D304" s="76" t="s">
        <v>1236</v>
      </c>
      <c r="E304" s="76" t="s">
        <v>133</v>
      </c>
      <c r="F304" s="70">
        <v>2</v>
      </c>
      <c r="G304" s="69">
        <v>14795</v>
      </c>
      <c r="H304" s="114">
        <f t="shared" si="22"/>
        <v>29590</v>
      </c>
      <c r="I304" s="114">
        <f t="shared" si="23"/>
        <v>33140.800000000003</v>
      </c>
      <c r="J304" s="110" t="s">
        <v>1242</v>
      </c>
      <c r="K304" s="75" t="s">
        <v>1179</v>
      </c>
      <c r="L304" s="76" t="s">
        <v>1282</v>
      </c>
      <c r="M304" s="67"/>
      <c r="N304" s="67"/>
    </row>
    <row r="305" spans="1:14" s="65" customFormat="1" ht="178.5" customHeight="1" x14ac:dyDescent="0.25">
      <c r="A305" s="74" t="s">
        <v>1297</v>
      </c>
      <c r="B305" s="76" t="s">
        <v>676</v>
      </c>
      <c r="C305" s="76" t="s">
        <v>74</v>
      </c>
      <c r="D305" s="76" t="s">
        <v>1393</v>
      </c>
      <c r="E305" s="76" t="s">
        <v>133</v>
      </c>
      <c r="F305" s="70">
        <v>12</v>
      </c>
      <c r="G305" s="69">
        <v>9200</v>
      </c>
      <c r="H305" s="114"/>
      <c r="I305" s="114"/>
      <c r="J305" s="76" t="s">
        <v>3486</v>
      </c>
      <c r="K305" s="75" t="s">
        <v>516</v>
      </c>
      <c r="L305" s="76" t="s">
        <v>3970</v>
      </c>
      <c r="M305" s="67"/>
      <c r="N305" s="67"/>
    </row>
    <row r="306" spans="1:14" s="65" customFormat="1" ht="215.25" customHeight="1" x14ac:dyDescent="0.25">
      <c r="A306" s="74" t="s">
        <v>1298</v>
      </c>
      <c r="B306" s="76" t="s">
        <v>678</v>
      </c>
      <c r="C306" s="76" t="s">
        <v>74</v>
      </c>
      <c r="D306" s="76" t="s">
        <v>1394</v>
      </c>
      <c r="E306" s="76" t="s">
        <v>133</v>
      </c>
      <c r="F306" s="70">
        <v>12</v>
      </c>
      <c r="G306" s="69">
        <v>5800</v>
      </c>
      <c r="H306" s="114"/>
      <c r="I306" s="114"/>
      <c r="J306" s="76" t="s">
        <v>3486</v>
      </c>
      <c r="K306" s="75" t="s">
        <v>516</v>
      </c>
      <c r="L306" s="158" t="s">
        <v>3970</v>
      </c>
      <c r="M306" s="67"/>
      <c r="N306" s="67"/>
    </row>
    <row r="307" spans="1:14" s="65" customFormat="1" ht="185.25" customHeight="1" x14ac:dyDescent="0.25">
      <c r="A307" s="74" t="s">
        <v>1299</v>
      </c>
      <c r="B307" s="76" t="s">
        <v>679</v>
      </c>
      <c r="C307" s="76" t="s">
        <v>74</v>
      </c>
      <c r="D307" s="76" t="s">
        <v>1395</v>
      </c>
      <c r="E307" s="76" t="s">
        <v>133</v>
      </c>
      <c r="F307" s="70">
        <v>1</v>
      </c>
      <c r="G307" s="69">
        <v>12300</v>
      </c>
      <c r="H307" s="114"/>
      <c r="I307" s="114"/>
      <c r="J307" s="76" t="s">
        <v>3486</v>
      </c>
      <c r="K307" s="75" t="s">
        <v>516</v>
      </c>
      <c r="L307" s="76" t="s">
        <v>3970</v>
      </c>
      <c r="M307" s="67"/>
      <c r="N307" s="67"/>
    </row>
    <row r="308" spans="1:14" s="65" customFormat="1" ht="116.25" customHeight="1" x14ac:dyDescent="0.25">
      <c r="A308" s="74" t="s">
        <v>1300</v>
      </c>
      <c r="B308" s="76" t="s">
        <v>681</v>
      </c>
      <c r="C308" s="76" t="s">
        <v>74</v>
      </c>
      <c r="D308" s="76" t="s">
        <v>1396</v>
      </c>
      <c r="E308" s="76" t="s">
        <v>133</v>
      </c>
      <c r="F308" s="70">
        <v>1</v>
      </c>
      <c r="G308" s="69">
        <v>3500</v>
      </c>
      <c r="H308" s="114"/>
      <c r="I308" s="114"/>
      <c r="J308" s="76" t="s">
        <v>289</v>
      </c>
      <c r="K308" s="75" t="s">
        <v>516</v>
      </c>
      <c r="L308" s="76" t="s">
        <v>3491</v>
      </c>
      <c r="M308" s="67"/>
      <c r="N308" s="67"/>
    </row>
    <row r="309" spans="1:14" s="65" customFormat="1" ht="90.75" customHeight="1" x14ac:dyDescent="0.25">
      <c r="A309" s="74" t="s">
        <v>1301</v>
      </c>
      <c r="B309" s="76" t="s">
        <v>684</v>
      </c>
      <c r="C309" s="76" t="s">
        <v>74</v>
      </c>
      <c r="D309" s="76" t="s">
        <v>1397</v>
      </c>
      <c r="E309" s="76" t="s">
        <v>133</v>
      </c>
      <c r="F309" s="70">
        <v>2</v>
      </c>
      <c r="G309" s="69">
        <v>6200</v>
      </c>
      <c r="H309" s="114"/>
      <c r="I309" s="114"/>
      <c r="J309" s="76" t="s">
        <v>289</v>
      </c>
      <c r="K309" s="75" t="s">
        <v>516</v>
      </c>
      <c r="L309" s="76" t="s">
        <v>3491</v>
      </c>
      <c r="M309" s="67"/>
      <c r="N309" s="67"/>
    </row>
    <row r="310" spans="1:14" s="65" customFormat="1" ht="87" customHeight="1" x14ac:dyDescent="0.25">
      <c r="A310" s="74" t="s">
        <v>1302</v>
      </c>
      <c r="B310" s="76" t="s">
        <v>687</v>
      </c>
      <c r="C310" s="76" t="s">
        <v>74</v>
      </c>
      <c r="D310" s="76" t="s">
        <v>1398</v>
      </c>
      <c r="E310" s="76" t="s">
        <v>133</v>
      </c>
      <c r="F310" s="70">
        <v>2</v>
      </c>
      <c r="G310" s="69">
        <v>6400</v>
      </c>
      <c r="H310" s="114"/>
      <c r="I310" s="114"/>
      <c r="J310" s="76" t="s">
        <v>289</v>
      </c>
      <c r="K310" s="75" t="s">
        <v>516</v>
      </c>
      <c r="L310" s="76" t="s">
        <v>3491</v>
      </c>
      <c r="M310" s="67"/>
      <c r="N310" s="67"/>
    </row>
    <row r="311" spans="1:14" s="65" customFormat="1" ht="78" customHeight="1" x14ac:dyDescent="0.25">
      <c r="A311" s="74" t="s">
        <v>1303</v>
      </c>
      <c r="B311" s="76" t="s">
        <v>690</v>
      </c>
      <c r="C311" s="76" t="s">
        <v>74</v>
      </c>
      <c r="D311" s="76" t="s">
        <v>1399</v>
      </c>
      <c r="E311" s="76" t="s">
        <v>133</v>
      </c>
      <c r="F311" s="70">
        <v>1</v>
      </c>
      <c r="G311" s="69">
        <v>5500</v>
      </c>
      <c r="H311" s="114"/>
      <c r="I311" s="114"/>
      <c r="J311" s="76" t="s">
        <v>289</v>
      </c>
      <c r="K311" s="75" t="s">
        <v>516</v>
      </c>
      <c r="L311" s="76" t="s">
        <v>3491</v>
      </c>
      <c r="M311" s="67"/>
      <c r="N311" s="67"/>
    </row>
    <row r="312" spans="1:14" s="65" customFormat="1" ht="78" customHeight="1" x14ac:dyDescent="0.25">
      <c r="A312" s="74" t="s">
        <v>1304</v>
      </c>
      <c r="B312" s="76" t="s">
        <v>694</v>
      </c>
      <c r="C312" s="76" t="s">
        <v>74</v>
      </c>
      <c r="D312" s="76" t="s">
        <v>695</v>
      </c>
      <c r="E312" s="76" t="s">
        <v>133</v>
      </c>
      <c r="F312" s="70">
        <v>1</v>
      </c>
      <c r="G312" s="69">
        <v>11200</v>
      </c>
      <c r="H312" s="114"/>
      <c r="I312" s="114"/>
      <c r="J312" s="76" t="s">
        <v>289</v>
      </c>
      <c r="K312" s="75" t="s">
        <v>516</v>
      </c>
      <c r="L312" s="76" t="s">
        <v>3491</v>
      </c>
      <c r="M312" s="67"/>
      <c r="N312" s="67"/>
    </row>
    <row r="313" spans="1:14" s="65" customFormat="1" ht="108" customHeight="1" x14ac:dyDescent="0.25">
      <c r="A313" s="74" t="s">
        <v>1305</v>
      </c>
      <c r="B313" s="76" t="s">
        <v>1313</v>
      </c>
      <c r="C313" s="76" t="s">
        <v>74</v>
      </c>
      <c r="D313" s="76" t="s">
        <v>1444</v>
      </c>
      <c r="E313" s="76" t="s">
        <v>133</v>
      </c>
      <c r="F313" s="70">
        <v>8</v>
      </c>
      <c r="G313" s="69">
        <v>29900</v>
      </c>
      <c r="H313" s="114">
        <f t="shared" si="22"/>
        <v>239200</v>
      </c>
      <c r="I313" s="114">
        <f t="shared" si="23"/>
        <v>267904</v>
      </c>
      <c r="J313" s="110" t="s">
        <v>1070</v>
      </c>
      <c r="K313" s="75" t="s">
        <v>516</v>
      </c>
      <c r="L313" s="76" t="s">
        <v>3047</v>
      </c>
      <c r="M313" s="67"/>
      <c r="N313" s="67"/>
    </row>
    <row r="314" spans="1:14" s="65" customFormat="1" ht="118.5" customHeight="1" x14ac:dyDescent="0.25">
      <c r="A314" s="74" t="s">
        <v>1306</v>
      </c>
      <c r="B314" s="76" t="s">
        <v>1314</v>
      </c>
      <c r="C314" s="76" t="s">
        <v>74</v>
      </c>
      <c r="D314" s="76" t="s">
        <v>1445</v>
      </c>
      <c r="E314" s="76" t="s">
        <v>133</v>
      </c>
      <c r="F314" s="70">
        <v>17</v>
      </c>
      <c r="G314" s="69">
        <v>26000</v>
      </c>
      <c r="H314" s="114">
        <f t="shared" si="22"/>
        <v>442000</v>
      </c>
      <c r="I314" s="114">
        <f t="shared" si="23"/>
        <v>495040.00000000006</v>
      </c>
      <c r="J314" s="110" t="s">
        <v>1070</v>
      </c>
      <c r="K314" s="75" t="s">
        <v>516</v>
      </c>
      <c r="L314" s="76" t="s">
        <v>3046</v>
      </c>
      <c r="M314" s="67"/>
      <c r="N314" s="67"/>
    </row>
    <row r="315" spans="1:14" s="65" customFormat="1" ht="97.5" customHeight="1" x14ac:dyDescent="0.25">
      <c r="A315" s="74" t="s">
        <v>1307</v>
      </c>
      <c r="B315" s="76" t="s">
        <v>1315</v>
      </c>
      <c r="C315" s="76" t="s">
        <v>74</v>
      </c>
      <c r="D315" s="76" t="s">
        <v>1449</v>
      </c>
      <c r="E315" s="76" t="s">
        <v>133</v>
      </c>
      <c r="F315" s="70">
        <v>36</v>
      </c>
      <c r="G315" s="69">
        <v>5900</v>
      </c>
      <c r="H315" s="114">
        <f t="shared" si="22"/>
        <v>212400</v>
      </c>
      <c r="I315" s="114">
        <f t="shared" si="23"/>
        <v>237888.00000000003</v>
      </c>
      <c r="J315" s="110" t="s">
        <v>1070</v>
      </c>
      <c r="K315" s="75" t="s">
        <v>516</v>
      </c>
      <c r="L315" s="76" t="s">
        <v>3046</v>
      </c>
      <c r="M315" s="67"/>
      <c r="N315" s="67"/>
    </row>
    <row r="316" spans="1:14" s="65" customFormat="1" ht="109.5" customHeight="1" x14ac:dyDescent="0.25">
      <c r="A316" s="74" t="s">
        <v>1308</v>
      </c>
      <c r="B316" s="76" t="s">
        <v>1316</v>
      </c>
      <c r="C316" s="76" t="s">
        <v>74</v>
      </c>
      <c r="D316" s="76" t="s">
        <v>1446</v>
      </c>
      <c r="E316" s="76" t="s">
        <v>133</v>
      </c>
      <c r="F316" s="70">
        <v>8</v>
      </c>
      <c r="G316" s="69">
        <v>4400</v>
      </c>
      <c r="H316" s="114">
        <f t="shared" si="22"/>
        <v>35200</v>
      </c>
      <c r="I316" s="114">
        <f t="shared" si="23"/>
        <v>39424.000000000007</v>
      </c>
      <c r="J316" s="110" t="s">
        <v>1070</v>
      </c>
      <c r="K316" s="75" t="s">
        <v>516</v>
      </c>
      <c r="L316" s="76" t="s">
        <v>2548</v>
      </c>
      <c r="M316" s="67"/>
      <c r="N316" s="67"/>
    </row>
    <row r="317" spans="1:14" s="65" customFormat="1" ht="93.75" customHeight="1" x14ac:dyDescent="0.25">
      <c r="A317" s="74" t="s">
        <v>1309</v>
      </c>
      <c r="B317" s="76" t="s">
        <v>1317</v>
      </c>
      <c r="C317" s="76" t="s">
        <v>74</v>
      </c>
      <c r="D317" s="76" t="s">
        <v>1321</v>
      </c>
      <c r="E317" s="76" t="s">
        <v>133</v>
      </c>
      <c r="F317" s="70">
        <v>6</v>
      </c>
      <c r="G317" s="69">
        <v>20000</v>
      </c>
      <c r="H317" s="114"/>
      <c r="I317" s="114"/>
      <c r="J317" s="110" t="s">
        <v>1070</v>
      </c>
      <c r="K317" s="75" t="s">
        <v>516</v>
      </c>
      <c r="L317" s="76" t="s">
        <v>1467</v>
      </c>
      <c r="M317" s="67"/>
      <c r="N317" s="67"/>
    </row>
    <row r="318" spans="1:14" s="65" customFormat="1" ht="93.75" customHeight="1" x14ac:dyDescent="0.25">
      <c r="A318" s="74" t="s">
        <v>1310</v>
      </c>
      <c r="B318" s="76" t="s">
        <v>1318</v>
      </c>
      <c r="C318" s="76" t="s">
        <v>74</v>
      </c>
      <c r="D318" s="76" t="s">
        <v>1447</v>
      </c>
      <c r="E318" s="76" t="s">
        <v>133</v>
      </c>
      <c r="F318" s="70">
        <v>7</v>
      </c>
      <c r="G318" s="69">
        <v>9100</v>
      </c>
      <c r="H318" s="114">
        <f t="shared" si="22"/>
        <v>63700</v>
      </c>
      <c r="I318" s="114">
        <f t="shared" si="23"/>
        <v>71344</v>
      </c>
      <c r="J318" s="110" t="s">
        <v>1070</v>
      </c>
      <c r="K318" s="75" t="s">
        <v>516</v>
      </c>
      <c r="L318" s="76" t="s">
        <v>1468</v>
      </c>
      <c r="M318" s="67"/>
      <c r="N318" s="67"/>
    </row>
    <row r="319" spans="1:14" s="65" customFormat="1" ht="149.25" customHeight="1" x14ac:dyDescent="0.25">
      <c r="A319" s="74" t="s">
        <v>1311</v>
      </c>
      <c r="B319" s="76" t="s">
        <v>1319</v>
      </c>
      <c r="C319" s="76" t="s">
        <v>74</v>
      </c>
      <c r="D319" s="65" t="s">
        <v>1448</v>
      </c>
      <c r="E319" s="76" t="s">
        <v>133</v>
      </c>
      <c r="F319" s="70">
        <v>86</v>
      </c>
      <c r="G319" s="69">
        <v>8500</v>
      </c>
      <c r="H319" s="114">
        <f t="shared" si="22"/>
        <v>731000</v>
      </c>
      <c r="I319" s="114">
        <f t="shared" si="23"/>
        <v>818720.00000000012</v>
      </c>
      <c r="J319" s="110" t="s">
        <v>1070</v>
      </c>
      <c r="K319" s="75" t="s">
        <v>516</v>
      </c>
      <c r="L319" s="76" t="s">
        <v>4137</v>
      </c>
      <c r="M319" s="67"/>
      <c r="N319" s="67"/>
    </row>
    <row r="320" spans="1:14" s="65" customFormat="1" ht="129.75" customHeight="1" x14ac:dyDescent="0.25">
      <c r="A320" s="74" t="s">
        <v>1312</v>
      </c>
      <c r="B320" s="76" t="s">
        <v>1320</v>
      </c>
      <c r="C320" s="76" t="s">
        <v>74</v>
      </c>
      <c r="D320" s="76" t="s">
        <v>2539</v>
      </c>
      <c r="E320" s="76" t="s">
        <v>133</v>
      </c>
      <c r="F320" s="70">
        <v>4</v>
      </c>
      <c r="G320" s="69">
        <v>21200</v>
      </c>
      <c r="H320" s="114"/>
      <c r="I320" s="114"/>
      <c r="J320" s="110" t="s">
        <v>1070</v>
      </c>
      <c r="K320" s="75" t="s">
        <v>516</v>
      </c>
      <c r="L320" s="76" t="s">
        <v>3045</v>
      </c>
      <c r="M320" s="67"/>
      <c r="N320" s="67"/>
    </row>
    <row r="321" spans="1:14" s="65" customFormat="1" ht="166.5" customHeight="1" x14ac:dyDescent="0.25">
      <c r="A321" s="74" t="s">
        <v>1326</v>
      </c>
      <c r="B321" s="76" t="s">
        <v>1469</v>
      </c>
      <c r="C321" s="76" t="s">
        <v>74</v>
      </c>
      <c r="D321" s="76" t="s">
        <v>1337</v>
      </c>
      <c r="E321" s="76" t="s">
        <v>133</v>
      </c>
      <c r="F321" s="70">
        <v>1</v>
      </c>
      <c r="G321" s="69">
        <v>80000</v>
      </c>
      <c r="H321" s="114">
        <v>80000</v>
      </c>
      <c r="I321" s="114">
        <v>89600.000000000015</v>
      </c>
      <c r="J321" s="110" t="s">
        <v>1070</v>
      </c>
      <c r="K321" s="116" t="s">
        <v>516</v>
      </c>
      <c r="L321" s="76" t="s">
        <v>2516</v>
      </c>
      <c r="M321" s="67"/>
      <c r="N321" s="67"/>
    </row>
    <row r="322" spans="1:14" s="65" customFormat="1" ht="96" customHeight="1" x14ac:dyDescent="0.25">
      <c r="A322" s="74" t="s">
        <v>1327</v>
      </c>
      <c r="B322" s="76" t="s">
        <v>1331</v>
      </c>
      <c r="C322" s="76" t="s">
        <v>74</v>
      </c>
      <c r="D322" s="76" t="s">
        <v>1470</v>
      </c>
      <c r="E322" s="76" t="s">
        <v>133</v>
      </c>
      <c r="F322" s="70">
        <v>4</v>
      </c>
      <c r="G322" s="69">
        <v>19240</v>
      </c>
      <c r="H322" s="114">
        <v>76960</v>
      </c>
      <c r="I322" s="114">
        <v>86195.200000000012</v>
      </c>
      <c r="J322" s="110" t="s">
        <v>1070</v>
      </c>
      <c r="K322" s="116" t="s">
        <v>516</v>
      </c>
      <c r="L322" s="76" t="s">
        <v>2516</v>
      </c>
      <c r="M322" s="67"/>
      <c r="N322" s="67"/>
    </row>
    <row r="323" spans="1:14" s="65" customFormat="1" ht="117.75" customHeight="1" x14ac:dyDescent="0.25">
      <c r="A323" s="74" t="s">
        <v>1328</v>
      </c>
      <c r="B323" s="76" t="s">
        <v>1332</v>
      </c>
      <c r="C323" s="76" t="s">
        <v>74</v>
      </c>
      <c r="D323" s="76" t="s">
        <v>2546</v>
      </c>
      <c r="E323" s="76" t="s">
        <v>133</v>
      </c>
      <c r="F323" s="70">
        <v>8</v>
      </c>
      <c r="G323" s="69">
        <v>95550</v>
      </c>
      <c r="H323" s="114">
        <f t="shared" si="22"/>
        <v>764400</v>
      </c>
      <c r="I323" s="114">
        <f t="shared" si="23"/>
        <v>856128.00000000012</v>
      </c>
      <c r="J323" s="110" t="s">
        <v>1070</v>
      </c>
      <c r="K323" s="116" t="s">
        <v>516</v>
      </c>
      <c r="L323" s="76" t="s">
        <v>4104</v>
      </c>
      <c r="M323" s="67"/>
      <c r="N323" s="67"/>
    </row>
    <row r="324" spans="1:14" s="65" customFormat="1" ht="124.5" customHeight="1" x14ac:dyDescent="0.25">
      <c r="A324" s="74" t="s">
        <v>1329</v>
      </c>
      <c r="B324" s="76" t="s">
        <v>1333</v>
      </c>
      <c r="C324" s="76" t="s">
        <v>74</v>
      </c>
      <c r="D324" s="76" t="s">
        <v>1334</v>
      </c>
      <c r="E324" s="76" t="s">
        <v>133</v>
      </c>
      <c r="F324" s="70">
        <v>1</v>
      </c>
      <c r="G324" s="69">
        <v>53929</v>
      </c>
      <c r="H324" s="114">
        <f t="shared" si="22"/>
        <v>53929</v>
      </c>
      <c r="I324" s="114">
        <f t="shared" si="23"/>
        <v>60400.480000000003</v>
      </c>
      <c r="J324" s="110" t="s">
        <v>1070</v>
      </c>
      <c r="K324" s="116" t="s">
        <v>516</v>
      </c>
      <c r="L324" s="76" t="s">
        <v>3490</v>
      </c>
      <c r="M324" s="67"/>
      <c r="N324" s="67"/>
    </row>
    <row r="325" spans="1:14" s="65" customFormat="1" ht="96" customHeight="1" x14ac:dyDescent="0.25">
      <c r="A325" s="74" t="s">
        <v>1330</v>
      </c>
      <c r="B325" s="76" t="s">
        <v>1335</v>
      </c>
      <c r="C325" s="76" t="s">
        <v>74</v>
      </c>
      <c r="D325" s="76" t="s">
        <v>1336</v>
      </c>
      <c r="E325" s="76" t="s">
        <v>133</v>
      </c>
      <c r="F325" s="70">
        <v>1</v>
      </c>
      <c r="G325" s="69">
        <v>24286</v>
      </c>
      <c r="H325" s="114">
        <f t="shared" si="22"/>
        <v>24286</v>
      </c>
      <c r="I325" s="114">
        <f t="shared" si="23"/>
        <v>27200.320000000003</v>
      </c>
      <c r="J325" s="110" t="s">
        <v>1070</v>
      </c>
      <c r="K325" s="116" t="s">
        <v>516</v>
      </c>
      <c r="L325" s="76" t="s">
        <v>1388</v>
      </c>
      <c r="M325" s="67"/>
      <c r="N325" s="67"/>
    </row>
    <row r="326" spans="1:14" s="65" customFormat="1" ht="96" customHeight="1" x14ac:dyDescent="0.25">
      <c r="A326" s="74" t="s">
        <v>1338</v>
      </c>
      <c r="B326" s="76" t="s">
        <v>1339</v>
      </c>
      <c r="C326" s="76" t="s">
        <v>74</v>
      </c>
      <c r="D326" s="76" t="s">
        <v>1340</v>
      </c>
      <c r="E326" s="76" t="s">
        <v>1341</v>
      </c>
      <c r="F326" s="70">
        <v>1308</v>
      </c>
      <c r="G326" s="69">
        <v>2950</v>
      </c>
      <c r="H326" s="114">
        <f t="shared" si="22"/>
        <v>3858600</v>
      </c>
      <c r="I326" s="114">
        <f t="shared" ref="I326:I337" si="24">H326*1.12</f>
        <v>4321632</v>
      </c>
      <c r="J326" s="110" t="s">
        <v>1342</v>
      </c>
      <c r="K326" s="116" t="s">
        <v>1343</v>
      </c>
      <c r="L326" s="76" t="s">
        <v>3657</v>
      </c>
      <c r="M326" s="67"/>
      <c r="N326" s="67"/>
    </row>
    <row r="327" spans="1:14" s="65" customFormat="1" ht="178.5" customHeight="1" x14ac:dyDescent="0.25">
      <c r="A327" s="77" t="s">
        <v>1372</v>
      </c>
      <c r="B327" s="76" t="s">
        <v>1373</v>
      </c>
      <c r="C327" s="76" t="s">
        <v>74</v>
      </c>
      <c r="D327" s="70" t="s">
        <v>1374</v>
      </c>
      <c r="E327" s="76" t="s">
        <v>133</v>
      </c>
      <c r="F327" s="70">
        <v>2</v>
      </c>
      <c r="G327" s="69">
        <v>709950</v>
      </c>
      <c r="H327" s="69">
        <f t="shared" si="22"/>
        <v>1419900</v>
      </c>
      <c r="I327" s="69">
        <f t="shared" si="24"/>
        <v>1590288.0000000002</v>
      </c>
      <c r="J327" s="110" t="s">
        <v>1375</v>
      </c>
      <c r="K327" s="116" t="s">
        <v>516</v>
      </c>
      <c r="L327" s="110" t="s">
        <v>1389</v>
      </c>
      <c r="M327" s="67"/>
      <c r="N327" s="67"/>
    </row>
    <row r="328" spans="1:14" s="65" customFormat="1" ht="51" customHeight="1" x14ac:dyDescent="0.25">
      <c r="A328" s="77" t="s">
        <v>1400</v>
      </c>
      <c r="B328" s="76" t="s">
        <v>1407</v>
      </c>
      <c r="C328" s="76" t="s">
        <v>74</v>
      </c>
      <c r="D328" s="70" t="s">
        <v>1413</v>
      </c>
      <c r="E328" s="76" t="s">
        <v>133</v>
      </c>
      <c r="F328" s="70">
        <v>6</v>
      </c>
      <c r="G328" s="69">
        <v>450</v>
      </c>
      <c r="H328" s="114"/>
      <c r="I328" s="114"/>
      <c r="J328" s="110" t="s">
        <v>292</v>
      </c>
      <c r="K328" s="116" t="s">
        <v>516</v>
      </c>
      <c r="L328" s="110" t="s">
        <v>2979</v>
      </c>
      <c r="M328" s="67"/>
      <c r="N328" s="67"/>
    </row>
    <row r="329" spans="1:14" s="65" customFormat="1" ht="51" customHeight="1" x14ac:dyDescent="0.25">
      <c r="A329" s="77" t="s">
        <v>1401</v>
      </c>
      <c r="B329" s="76" t="s">
        <v>1408</v>
      </c>
      <c r="C329" s="76" t="s">
        <v>74</v>
      </c>
      <c r="D329" s="70" t="s">
        <v>1414</v>
      </c>
      <c r="E329" s="76" t="s">
        <v>133</v>
      </c>
      <c r="F329" s="70">
        <v>2</v>
      </c>
      <c r="G329" s="69">
        <v>10500</v>
      </c>
      <c r="H329" s="114"/>
      <c r="I329" s="114"/>
      <c r="J329" s="110" t="s">
        <v>292</v>
      </c>
      <c r="K329" s="116" t="s">
        <v>516</v>
      </c>
      <c r="L329" s="110" t="s">
        <v>2980</v>
      </c>
      <c r="M329" s="67"/>
      <c r="N329" s="67"/>
    </row>
    <row r="330" spans="1:14" s="65" customFormat="1" ht="51" customHeight="1" x14ac:dyDescent="0.25">
      <c r="A330" s="77" t="s">
        <v>1402</v>
      </c>
      <c r="B330" s="76" t="s">
        <v>1409</v>
      </c>
      <c r="C330" s="76" t="s">
        <v>74</v>
      </c>
      <c r="D330" s="70" t="s">
        <v>1415</v>
      </c>
      <c r="E330" s="76" t="s">
        <v>133</v>
      </c>
      <c r="F330" s="70">
        <v>95</v>
      </c>
      <c r="G330" s="69">
        <v>440</v>
      </c>
      <c r="H330" s="114"/>
      <c r="I330" s="114"/>
      <c r="J330" s="110" t="s">
        <v>292</v>
      </c>
      <c r="K330" s="116" t="s">
        <v>516</v>
      </c>
      <c r="L330" s="110" t="s">
        <v>2981</v>
      </c>
      <c r="M330" s="67"/>
      <c r="N330" s="67"/>
    </row>
    <row r="331" spans="1:14" s="65" customFormat="1" ht="51" customHeight="1" x14ac:dyDescent="0.25">
      <c r="A331" s="77" t="s">
        <v>1403</v>
      </c>
      <c r="B331" s="76" t="s">
        <v>1410</v>
      </c>
      <c r="C331" s="76" t="s">
        <v>74</v>
      </c>
      <c r="D331" s="70" t="s">
        <v>1416</v>
      </c>
      <c r="E331" s="76" t="s">
        <v>133</v>
      </c>
      <c r="F331" s="70">
        <v>189</v>
      </c>
      <c r="G331" s="69">
        <v>700</v>
      </c>
      <c r="H331" s="114"/>
      <c r="I331" s="114"/>
      <c r="J331" s="110" t="s">
        <v>292</v>
      </c>
      <c r="K331" s="116" t="s">
        <v>516</v>
      </c>
      <c r="L331" s="110" t="s">
        <v>2980</v>
      </c>
      <c r="M331" s="67"/>
      <c r="N331" s="67"/>
    </row>
    <row r="332" spans="1:14" s="65" customFormat="1" ht="51" customHeight="1" x14ac:dyDescent="0.25">
      <c r="A332" s="77" t="s">
        <v>1404</v>
      </c>
      <c r="B332" s="76" t="s">
        <v>1410</v>
      </c>
      <c r="C332" s="76" t="s">
        <v>74</v>
      </c>
      <c r="D332" s="70" t="s">
        <v>1417</v>
      </c>
      <c r="E332" s="76" t="s">
        <v>133</v>
      </c>
      <c r="F332" s="70">
        <v>189</v>
      </c>
      <c r="G332" s="69">
        <v>700</v>
      </c>
      <c r="H332" s="114"/>
      <c r="I332" s="114"/>
      <c r="J332" s="110" t="s">
        <v>292</v>
      </c>
      <c r="K332" s="116" t="s">
        <v>516</v>
      </c>
      <c r="L332" s="110" t="s">
        <v>2980</v>
      </c>
      <c r="M332" s="67"/>
      <c r="N332" s="67"/>
    </row>
    <row r="333" spans="1:14" s="65" customFormat="1" ht="60" customHeight="1" x14ac:dyDescent="0.25">
      <c r="A333" s="77" t="s">
        <v>1405</v>
      </c>
      <c r="B333" s="76" t="s">
        <v>1411</v>
      </c>
      <c r="C333" s="76" t="s">
        <v>74</v>
      </c>
      <c r="D333" s="70" t="s">
        <v>1418</v>
      </c>
      <c r="E333" s="76" t="s">
        <v>133</v>
      </c>
      <c r="F333" s="70">
        <v>21</v>
      </c>
      <c r="G333" s="69">
        <v>5375</v>
      </c>
      <c r="H333" s="114"/>
      <c r="I333" s="114"/>
      <c r="J333" s="110" t="s">
        <v>292</v>
      </c>
      <c r="K333" s="116" t="s">
        <v>516</v>
      </c>
      <c r="L333" s="110" t="s">
        <v>2980</v>
      </c>
      <c r="M333" s="67"/>
      <c r="N333" s="67"/>
    </row>
    <row r="334" spans="1:14" s="65" customFormat="1" ht="85.5" customHeight="1" x14ac:dyDescent="0.25">
      <c r="A334" s="77" t="s">
        <v>1406</v>
      </c>
      <c r="B334" s="76" t="s">
        <v>1412</v>
      </c>
      <c r="C334" s="76" t="s">
        <v>74</v>
      </c>
      <c r="D334" s="70" t="s">
        <v>1419</v>
      </c>
      <c r="E334" s="76" t="s">
        <v>133</v>
      </c>
      <c r="F334" s="70">
        <v>378</v>
      </c>
      <c r="G334" s="69">
        <v>500</v>
      </c>
      <c r="H334" s="114"/>
      <c r="I334" s="114"/>
      <c r="J334" s="110" t="s">
        <v>292</v>
      </c>
      <c r="K334" s="116" t="s">
        <v>516</v>
      </c>
      <c r="L334" s="110" t="s">
        <v>2980</v>
      </c>
      <c r="M334" s="67"/>
      <c r="N334" s="67"/>
    </row>
    <row r="335" spans="1:14" s="65" customFormat="1" ht="114.75" customHeight="1" x14ac:dyDescent="0.25">
      <c r="A335" s="77" t="s">
        <v>1420</v>
      </c>
      <c r="B335" s="76" t="s">
        <v>1423</v>
      </c>
      <c r="C335" s="76" t="s">
        <v>74</v>
      </c>
      <c r="D335" s="70" t="s">
        <v>1426</v>
      </c>
      <c r="E335" s="76" t="s">
        <v>133</v>
      </c>
      <c r="F335" s="70">
        <v>1</v>
      </c>
      <c r="G335" s="69">
        <v>13392</v>
      </c>
      <c r="H335" s="114">
        <f t="shared" si="22"/>
        <v>13392</v>
      </c>
      <c r="I335" s="114">
        <f t="shared" si="24"/>
        <v>14999.04</v>
      </c>
      <c r="J335" s="110" t="s">
        <v>1428</v>
      </c>
      <c r="K335" s="116" t="s">
        <v>516</v>
      </c>
      <c r="L335" s="110" t="s">
        <v>1461</v>
      </c>
      <c r="M335" s="67"/>
      <c r="N335" s="67"/>
    </row>
    <row r="336" spans="1:14" s="65" customFormat="1" ht="157.5" customHeight="1" x14ac:dyDescent="0.2">
      <c r="A336" s="77" t="s">
        <v>1421</v>
      </c>
      <c r="B336" s="76" t="s">
        <v>1424</v>
      </c>
      <c r="C336" s="76" t="s">
        <v>74</v>
      </c>
      <c r="D336" s="80" t="s">
        <v>1427</v>
      </c>
      <c r="E336" s="76" t="s">
        <v>133</v>
      </c>
      <c r="F336" s="70">
        <v>2</v>
      </c>
      <c r="G336" s="69">
        <v>1100</v>
      </c>
      <c r="H336" s="114">
        <f t="shared" si="22"/>
        <v>2200</v>
      </c>
      <c r="I336" s="114">
        <f t="shared" si="24"/>
        <v>2464.0000000000005</v>
      </c>
      <c r="J336" s="110" t="s">
        <v>1429</v>
      </c>
      <c r="K336" s="116" t="s">
        <v>516</v>
      </c>
      <c r="L336" s="110" t="s">
        <v>1461</v>
      </c>
      <c r="M336" s="67"/>
      <c r="N336" s="67"/>
    </row>
    <row r="337" spans="1:14" s="65" customFormat="1" ht="189" customHeight="1" x14ac:dyDescent="0.25">
      <c r="A337" s="77" t="s">
        <v>1422</v>
      </c>
      <c r="B337" s="76" t="s">
        <v>1425</v>
      </c>
      <c r="C337" s="76" t="s">
        <v>74</v>
      </c>
      <c r="D337" s="70" t="s">
        <v>2532</v>
      </c>
      <c r="E337" s="76" t="s">
        <v>133</v>
      </c>
      <c r="F337" s="70">
        <v>1</v>
      </c>
      <c r="G337" s="69">
        <v>181655.36</v>
      </c>
      <c r="H337" s="114">
        <f t="shared" si="22"/>
        <v>181655.36</v>
      </c>
      <c r="I337" s="114">
        <f t="shared" si="24"/>
        <v>203454.00320000001</v>
      </c>
      <c r="J337" s="110" t="s">
        <v>1430</v>
      </c>
      <c r="K337" s="116" t="s">
        <v>516</v>
      </c>
      <c r="L337" s="110" t="s">
        <v>2542</v>
      </c>
      <c r="M337" s="67"/>
      <c r="N337" s="67"/>
    </row>
    <row r="338" spans="1:14" s="65" customFormat="1" ht="97.5" customHeight="1" x14ac:dyDescent="0.25">
      <c r="A338" s="203" t="s">
        <v>1437</v>
      </c>
      <c r="B338" s="197" t="s">
        <v>1436</v>
      </c>
      <c r="C338" s="199" t="s">
        <v>74</v>
      </c>
      <c r="D338" s="201" t="s">
        <v>1439</v>
      </c>
      <c r="E338" s="199" t="s">
        <v>240</v>
      </c>
      <c r="F338" s="197">
        <v>1</v>
      </c>
      <c r="G338" s="205">
        <v>6026785.7199999997</v>
      </c>
      <c r="H338" s="205">
        <f>G338</f>
        <v>6026785.7199999997</v>
      </c>
      <c r="I338" s="205">
        <f>H338*1.12</f>
        <v>6750000.0064000003</v>
      </c>
      <c r="J338" s="205" t="s">
        <v>1438</v>
      </c>
      <c r="K338" s="177" t="s">
        <v>516</v>
      </c>
      <c r="L338" s="109" t="s">
        <v>1460</v>
      </c>
      <c r="M338" s="67"/>
      <c r="N338" s="67"/>
    </row>
    <row r="339" spans="1:14" s="65" customFormat="1" ht="157.5" customHeight="1" x14ac:dyDescent="0.25">
      <c r="A339" s="204"/>
      <c r="B339" s="198"/>
      <c r="C339" s="200"/>
      <c r="D339" s="202"/>
      <c r="E339" s="200"/>
      <c r="F339" s="198"/>
      <c r="G339" s="206"/>
      <c r="H339" s="206"/>
      <c r="I339" s="206"/>
      <c r="J339" s="206"/>
      <c r="K339" s="178"/>
      <c r="L339" s="110"/>
      <c r="M339" s="67"/>
      <c r="N339" s="67"/>
    </row>
    <row r="340" spans="1:14" s="65" customFormat="1" ht="298.5" customHeight="1" x14ac:dyDescent="0.25">
      <c r="A340" s="74" t="s">
        <v>1440</v>
      </c>
      <c r="B340" s="70" t="s">
        <v>1441</v>
      </c>
      <c r="C340" s="76" t="s">
        <v>74</v>
      </c>
      <c r="D340" s="70" t="s">
        <v>1443</v>
      </c>
      <c r="E340" s="76" t="s">
        <v>133</v>
      </c>
      <c r="F340" s="70">
        <v>2</v>
      </c>
      <c r="G340" s="69">
        <v>321429</v>
      </c>
      <c r="H340" s="114">
        <f t="shared" ref="H340:H343" si="25">G340*F340</f>
        <v>642858</v>
      </c>
      <c r="I340" s="114">
        <f t="shared" ref="I340:I342" si="26">H340*1.12</f>
        <v>720000.96000000008</v>
      </c>
      <c r="J340" s="114" t="s">
        <v>1442</v>
      </c>
      <c r="K340" s="116" t="s">
        <v>516</v>
      </c>
      <c r="L340" s="110" t="s">
        <v>1465</v>
      </c>
      <c r="M340" s="67"/>
      <c r="N340" s="67"/>
    </row>
    <row r="341" spans="1:14" s="65" customFormat="1" ht="117" customHeight="1" x14ac:dyDescent="0.25">
      <c r="A341" s="74" t="s">
        <v>1450</v>
      </c>
      <c r="B341" s="70" t="s">
        <v>1452</v>
      </c>
      <c r="C341" s="70" t="s">
        <v>74</v>
      </c>
      <c r="D341" s="70" t="s">
        <v>1453</v>
      </c>
      <c r="E341" s="76" t="s">
        <v>133</v>
      </c>
      <c r="F341" s="70">
        <v>6</v>
      </c>
      <c r="G341" s="69">
        <v>20000</v>
      </c>
      <c r="H341" s="114">
        <f t="shared" si="25"/>
        <v>120000</v>
      </c>
      <c r="I341" s="114">
        <f t="shared" si="26"/>
        <v>134400</v>
      </c>
      <c r="J341" s="114" t="s">
        <v>1070</v>
      </c>
      <c r="K341" s="116" t="s">
        <v>516</v>
      </c>
      <c r="L341" s="110" t="s">
        <v>1465</v>
      </c>
      <c r="M341" s="67"/>
      <c r="N341" s="67"/>
    </row>
    <row r="342" spans="1:14" s="65" customFormat="1" ht="105" customHeight="1" x14ac:dyDescent="0.25">
      <c r="A342" s="74" t="s">
        <v>1451</v>
      </c>
      <c r="B342" s="70" t="s">
        <v>1454</v>
      </c>
      <c r="C342" s="70" t="s">
        <v>74</v>
      </c>
      <c r="D342" s="70" t="s">
        <v>2511</v>
      </c>
      <c r="E342" s="76" t="s">
        <v>133</v>
      </c>
      <c r="F342" s="70">
        <v>11</v>
      </c>
      <c r="G342" s="69">
        <v>19100</v>
      </c>
      <c r="H342" s="114">
        <f t="shared" si="25"/>
        <v>210100</v>
      </c>
      <c r="I342" s="114">
        <f t="shared" si="26"/>
        <v>235312.00000000003</v>
      </c>
      <c r="J342" s="114" t="s">
        <v>1070</v>
      </c>
      <c r="K342" s="116" t="s">
        <v>516</v>
      </c>
      <c r="L342" s="110" t="s">
        <v>4134</v>
      </c>
      <c r="M342" s="67"/>
      <c r="N342" s="67"/>
    </row>
    <row r="343" spans="1:14" s="65" customFormat="1" ht="132" customHeight="1" x14ac:dyDescent="0.25">
      <c r="A343" s="74" t="s">
        <v>1455</v>
      </c>
      <c r="B343" s="70" t="s">
        <v>1456</v>
      </c>
      <c r="C343" s="70" t="s">
        <v>74</v>
      </c>
      <c r="D343" s="70" t="s">
        <v>1458</v>
      </c>
      <c r="E343" s="76" t="s">
        <v>1341</v>
      </c>
      <c r="F343" s="70">
        <v>179.2</v>
      </c>
      <c r="G343" s="69">
        <v>6250</v>
      </c>
      <c r="H343" s="114">
        <f t="shared" si="25"/>
        <v>1120000</v>
      </c>
      <c r="I343" s="114">
        <f>H343*1.12</f>
        <v>1254400.0000000002</v>
      </c>
      <c r="J343" s="114" t="s">
        <v>1457</v>
      </c>
      <c r="K343" s="116" t="s">
        <v>516</v>
      </c>
      <c r="L343" s="132" t="s">
        <v>3781</v>
      </c>
      <c r="M343" s="67"/>
      <c r="N343" s="67"/>
    </row>
    <row r="344" spans="1:14" s="65" customFormat="1" ht="105" customHeight="1" x14ac:dyDescent="0.25">
      <c r="A344" s="74" t="s">
        <v>1471</v>
      </c>
      <c r="B344" s="70" t="s">
        <v>1473</v>
      </c>
      <c r="C344" s="70" t="s">
        <v>74</v>
      </c>
      <c r="D344" s="70" t="s">
        <v>1475</v>
      </c>
      <c r="E344" s="76" t="s">
        <v>1341</v>
      </c>
      <c r="F344" s="70">
        <v>125</v>
      </c>
      <c r="G344" s="69">
        <v>11000</v>
      </c>
      <c r="H344" s="114">
        <v>1375000</v>
      </c>
      <c r="I344" s="114">
        <v>1540000.0000000002</v>
      </c>
      <c r="J344" s="76" t="s">
        <v>1476</v>
      </c>
      <c r="K344" s="116" t="s">
        <v>542</v>
      </c>
      <c r="L344" s="110" t="s">
        <v>2514</v>
      </c>
      <c r="M344" s="67"/>
      <c r="N344" s="67"/>
    </row>
    <row r="345" spans="1:14" s="65" customFormat="1" ht="105" customHeight="1" x14ac:dyDescent="0.25">
      <c r="A345" s="74" t="s">
        <v>1472</v>
      </c>
      <c r="B345" s="70" t="s">
        <v>1474</v>
      </c>
      <c r="C345" s="70" t="s">
        <v>74</v>
      </c>
      <c r="D345" s="70" t="s">
        <v>2497</v>
      </c>
      <c r="E345" s="76" t="s">
        <v>1341</v>
      </c>
      <c r="F345" s="70">
        <v>125</v>
      </c>
      <c r="G345" s="69">
        <v>12000</v>
      </c>
      <c r="H345" s="114">
        <v>1500000</v>
      </c>
      <c r="I345" s="114">
        <v>1680000.0000000002</v>
      </c>
      <c r="J345" s="76" t="s">
        <v>1476</v>
      </c>
      <c r="K345" s="116" t="s">
        <v>542</v>
      </c>
      <c r="L345" s="110" t="s">
        <v>2514</v>
      </c>
      <c r="M345" s="67"/>
      <c r="N345" s="67"/>
    </row>
    <row r="346" spans="1:14" s="65" customFormat="1" ht="105" customHeight="1" x14ac:dyDescent="0.25">
      <c r="A346" s="74" t="s">
        <v>2135</v>
      </c>
      <c r="B346" s="70" t="s">
        <v>2498</v>
      </c>
      <c r="C346" s="70" t="s">
        <v>74</v>
      </c>
      <c r="D346" s="70" t="s">
        <v>2499</v>
      </c>
      <c r="E346" s="76" t="s">
        <v>133</v>
      </c>
      <c r="F346" s="107">
        <v>12</v>
      </c>
      <c r="G346" s="69">
        <v>39054</v>
      </c>
      <c r="H346" s="114">
        <f>G346*F346</f>
        <v>468648</v>
      </c>
      <c r="I346" s="106">
        <f>H346*1.12</f>
        <v>524885.76000000001</v>
      </c>
      <c r="J346" s="76" t="s">
        <v>1089</v>
      </c>
      <c r="K346" s="116" t="s">
        <v>134</v>
      </c>
      <c r="L346" s="110" t="s">
        <v>3482</v>
      </c>
      <c r="M346" s="67"/>
      <c r="N346" s="67"/>
    </row>
    <row r="347" spans="1:14" s="65" customFormat="1" ht="105" customHeight="1" x14ac:dyDescent="0.25">
      <c r="A347" s="74" t="s">
        <v>2136</v>
      </c>
      <c r="B347" s="76" t="s">
        <v>1488</v>
      </c>
      <c r="C347" s="76" t="s">
        <v>74</v>
      </c>
      <c r="D347" s="76" t="s">
        <v>1489</v>
      </c>
      <c r="E347" s="66" t="s">
        <v>1490</v>
      </c>
      <c r="F347" s="107">
        <v>8</v>
      </c>
      <c r="G347" s="97">
        <v>5200</v>
      </c>
      <c r="H347" s="97">
        <f>F347*G347</f>
        <v>41600</v>
      </c>
      <c r="I347" s="81">
        <f>H347*1.12</f>
        <v>46592.000000000007</v>
      </c>
      <c r="J347" s="76" t="s">
        <v>1491</v>
      </c>
      <c r="K347" s="75" t="s">
        <v>19</v>
      </c>
      <c r="L347" s="110" t="s">
        <v>3658</v>
      </c>
      <c r="M347" s="67"/>
      <c r="N347" s="67"/>
    </row>
    <row r="348" spans="1:14" s="65" customFormat="1" ht="105" customHeight="1" x14ac:dyDescent="0.25">
      <c r="A348" s="74" t="s">
        <v>2137</v>
      </c>
      <c r="B348" s="82" t="s">
        <v>1492</v>
      </c>
      <c r="C348" s="76" t="s">
        <v>74</v>
      </c>
      <c r="D348" s="82" t="s">
        <v>1493</v>
      </c>
      <c r="E348" s="83" t="s">
        <v>942</v>
      </c>
      <c r="F348" s="107">
        <v>20</v>
      </c>
      <c r="G348" s="97">
        <v>800</v>
      </c>
      <c r="H348" s="97">
        <f>F348*G348</f>
        <v>16000</v>
      </c>
      <c r="I348" s="81">
        <f t="shared" ref="I348:I411" si="27">H348*1.12</f>
        <v>17920</v>
      </c>
      <c r="J348" s="76" t="s">
        <v>1491</v>
      </c>
      <c r="K348" s="75" t="s">
        <v>19</v>
      </c>
      <c r="L348" s="110" t="s">
        <v>2523</v>
      </c>
      <c r="M348" s="67"/>
      <c r="N348" s="67"/>
    </row>
    <row r="349" spans="1:14" s="65" customFormat="1" ht="105" customHeight="1" x14ac:dyDescent="0.25">
      <c r="A349" s="74" t="s">
        <v>2138</v>
      </c>
      <c r="B349" s="76" t="s">
        <v>1494</v>
      </c>
      <c r="C349" s="76" t="s">
        <v>74</v>
      </c>
      <c r="D349" s="76" t="s">
        <v>1495</v>
      </c>
      <c r="E349" s="66" t="s">
        <v>1496</v>
      </c>
      <c r="F349" s="107">
        <v>8</v>
      </c>
      <c r="G349" s="97">
        <v>5200</v>
      </c>
      <c r="H349" s="97">
        <f>F349*G349</f>
        <v>41600</v>
      </c>
      <c r="I349" s="81">
        <f t="shared" si="27"/>
        <v>46592.000000000007</v>
      </c>
      <c r="J349" s="76" t="s">
        <v>1491</v>
      </c>
      <c r="K349" s="75" t="s">
        <v>19</v>
      </c>
      <c r="L349" s="110" t="s">
        <v>3658</v>
      </c>
      <c r="M349" s="67"/>
      <c r="N349" s="67"/>
    </row>
    <row r="350" spans="1:14" s="65" customFormat="1" ht="105" customHeight="1" x14ac:dyDescent="0.25">
      <c r="A350" s="74" t="s">
        <v>2139</v>
      </c>
      <c r="B350" s="76" t="s">
        <v>1497</v>
      </c>
      <c r="C350" s="76" t="s">
        <v>74</v>
      </c>
      <c r="D350" s="76" t="s">
        <v>1498</v>
      </c>
      <c r="E350" s="66" t="s">
        <v>1496</v>
      </c>
      <c r="F350" s="107">
        <v>35</v>
      </c>
      <c r="G350" s="97">
        <v>1950</v>
      </c>
      <c r="H350" s="97">
        <f>F350*G350</f>
        <v>68250</v>
      </c>
      <c r="I350" s="81">
        <f>H350*1.12</f>
        <v>76440</v>
      </c>
      <c r="J350" s="76" t="s">
        <v>1491</v>
      </c>
      <c r="K350" s="75" t="s">
        <v>19</v>
      </c>
      <c r="L350" s="110" t="s">
        <v>3658</v>
      </c>
      <c r="M350" s="67"/>
      <c r="N350" s="67"/>
    </row>
    <row r="351" spans="1:14" s="65" customFormat="1" ht="105" customHeight="1" x14ac:dyDescent="0.25">
      <c r="A351" s="74" t="s">
        <v>2140</v>
      </c>
      <c r="B351" s="76" t="s">
        <v>1499</v>
      </c>
      <c r="C351" s="76" t="s">
        <v>74</v>
      </c>
      <c r="D351" s="76" t="s">
        <v>1500</v>
      </c>
      <c r="E351" s="66" t="s">
        <v>1496</v>
      </c>
      <c r="F351" s="107">
        <v>8</v>
      </c>
      <c r="G351" s="97">
        <v>3900</v>
      </c>
      <c r="H351" s="97">
        <f t="shared" ref="H351:H362" si="28">F351*G351</f>
        <v>31200</v>
      </c>
      <c r="I351" s="81">
        <f t="shared" si="27"/>
        <v>34944</v>
      </c>
      <c r="J351" s="76" t="s">
        <v>1491</v>
      </c>
      <c r="K351" s="75" t="s">
        <v>19</v>
      </c>
      <c r="L351" s="110" t="s">
        <v>3658</v>
      </c>
      <c r="M351" s="67"/>
      <c r="N351" s="67"/>
    </row>
    <row r="352" spans="1:14" s="65" customFormat="1" ht="105" customHeight="1" x14ac:dyDescent="0.25">
      <c r="A352" s="74" t="s">
        <v>2141</v>
      </c>
      <c r="B352" s="76" t="s">
        <v>1501</v>
      </c>
      <c r="C352" s="76" t="s">
        <v>74</v>
      </c>
      <c r="D352" s="76" t="s">
        <v>1502</v>
      </c>
      <c r="E352" s="66" t="s">
        <v>1496</v>
      </c>
      <c r="F352" s="107">
        <v>35</v>
      </c>
      <c r="G352" s="97">
        <v>3900</v>
      </c>
      <c r="H352" s="97"/>
      <c r="I352" s="81"/>
      <c r="J352" s="76" t="s">
        <v>1491</v>
      </c>
      <c r="K352" s="75" t="s">
        <v>19</v>
      </c>
      <c r="L352" s="110" t="s">
        <v>3876</v>
      </c>
      <c r="M352" s="67"/>
      <c r="N352" s="67"/>
    </row>
    <row r="353" spans="1:14" s="65" customFormat="1" ht="105" customHeight="1" x14ac:dyDescent="0.25">
      <c r="A353" s="74" t="s">
        <v>2142</v>
      </c>
      <c r="B353" s="29" t="s">
        <v>1503</v>
      </c>
      <c r="C353" s="76" t="s">
        <v>74</v>
      </c>
      <c r="D353" s="29" t="s">
        <v>1504</v>
      </c>
      <c r="E353" s="84" t="s">
        <v>1496</v>
      </c>
      <c r="F353" s="131">
        <v>5</v>
      </c>
      <c r="G353" s="97">
        <v>710</v>
      </c>
      <c r="H353" s="97"/>
      <c r="I353" s="81"/>
      <c r="J353" s="76" t="s">
        <v>1491</v>
      </c>
      <c r="K353" s="75" t="s">
        <v>19</v>
      </c>
      <c r="L353" s="132" t="s">
        <v>3777</v>
      </c>
      <c r="M353" s="67"/>
      <c r="N353" s="67"/>
    </row>
    <row r="354" spans="1:14" s="65" customFormat="1" ht="105" customHeight="1" x14ac:dyDescent="0.25">
      <c r="A354" s="74" t="s">
        <v>2143</v>
      </c>
      <c r="B354" s="82" t="s">
        <v>1505</v>
      </c>
      <c r="C354" s="76" t="s">
        <v>74</v>
      </c>
      <c r="D354" s="76" t="s">
        <v>1506</v>
      </c>
      <c r="E354" s="83" t="s">
        <v>1496</v>
      </c>
      <c r="F354" s="107">
        <v>2</v>
      </c>
      <c r="G354" s="97">
        <v>1350</v>
      </c>
      <c r="H354" s="97">
        <f t="shared" si="28"/>
        <v>2700</v>
      </c>
      <c r="I354" s="81">
        <f t="shared" si="27"/>
        <v>3024.0000000000005</v>
      </c>
      <c r="J354" s="76" t="s">
        <v>1491</v>
      </c>
      <c r="K354" s="75" t="s">
        <v>19</v>
      </c>
      <c r="L354" s="110" t="s">
        <v>4078</v>
      </c>
      <c r="M354" s="67"/>
      <c r="N354" s="67"/>
    </row>
    <row r="355" spans="1:14" s="65" customFormat="1" ht="105" customHeight="1" x14ac:dyDescent="0.25">
      <c r="A355" s="74" t="s">
        <v>2144</v>
      </c>
      <c r="B355" s="76" t="s">
        <v>1507</v>
      </c>
      <c r="C355" s="76" t="s">
        <v>74</v>
      </c>
      <c r="D355" s="76" t="s">
        <v>1508</v>
      </c>
      <c r="E355" s="66" t="s">
        <v>1496</v>
      </c>
      <c r="F355" s="107">
        <v>100</v>
      </c>
      <c r="G355" s="97">
        <v>3035</v>
      </c>
      <c r="H355" s="97">
        <f t="shared" si="28"/>
        <v>303500</v>
      </c>
      <c r="I355" s="81">
        <f t="shared" si="27"/>
        <v>339920.00000000006</v>
      </c>
      <c r="J355" s="76" t="s">
        <v>1491</v>
      </c>
      <c r="K355" s="75" t="s">
        <v>19</v>
      </c>
      <c r="L355" s="110" t="s">
        <v>2523</v>
      </c>
      <c r="M355" s="67"/>
      <c r="N355" s="67"/>
    </row>
    <row r="356" spans="1:14" s="65" customFormat="1" ht="105" customHeight="1" x14ac:dyDescent="0.25">
      <c r="A356" s="74" t="s">
        <v>2145</v>
      </c>
      <c r="B356" s="82" t="s">
        <v>1509</v>
      </c>
      <c r="C356" s="76" t="s">
        <v>74</v>
      </c>
      <c r="D356" s="76" t="s">
        <v>1510</v>
      </c>
      <c r="E356" s="83" t="s">
        <v>1496</v>
      </c>
      <c r="F356" s="107">
        <v>10</v>
      </c>
      <c r="G356" s="97">
        <v>2600</v>
      </c>
      <c r="H356" s="97">
        <f t="shared" si="28"/>
        <v>26000</v>
      </c>
      <c r="I356" s="81">
        <f t="shared" si="27"/>
        <v>29120.000000000004</v>
      </c>
      <c r="J356" s="76" t="s">
        <v>1491</v>
      </c>
      <c r="K356" s="75" t="s">
        <v>19</v>
      </c>
      <c r="L356" s="110" t="s">
        <v>2523</v>
      </c>
      <c r="M356" s="67"/>
      <c r="N356" s="67"/>
    </row>
    <row r="357" spans="1:14" s="65" customFormat="1" ht="105" customHeight="1" x14ac:dyDescent="0.25">
      <c r="A357" s="74" t="s">
        <v>2146</v>
      </c>
      <c r="B357" s="76" t="s">
        <v>1511</v>
      </c>
      <c r="C357" s="76" t="s">
        <v>74</v>
      </c>
      <c r="D357" s="76" t="s">
        <v>1512</v>
      </c>
      <c r="E357" s="66" t="s">
        <v>1496</v>
      </c>
      <c r="F357" s="107">
        <v>15</v>
      </c>
      <c r="G357" s="97">
        <v>5460</v>
      </c>
      <c r="H357" s="97">
        <f t="shared" si="28"/>
        <v>81900</v>
      </c>
      <c r="I357" s="81">
        <f t="shared" si="27"/>
        <v>91728.000000000015</v>
      </c>
      <c r="J357" s="76" t="s">
        <v>1491</v>
      </c>
      <c r="K357" s="75" t="s">
        <v>19</v>
      </c>
      <c r="L357" s="110" t="s">
        <v>3658</v>
      </c>
      <c r="M357" s="67"/>
      <c r="N357" s="67"/>
    </row>
    <row r="358" spans="1:14" s="65" customFormat="1" ht="105" customHeight="1" x14ac:dyDescent="0.25">
      <c r="A358" s="74" t="s">
        <v>2147</v>
      </c>
      <c r="B358" s="76" t="s">
        <v>1513</v>
      </c>
      <c r="C358" s="76" t="s">
        <v>74</v>
      </c>
      <c r="D358" s="76" t="s">
        <v>1514</v>
      </c>
      <c r="E358" s="83" t="s">
        <v>240</v>
      </c>
      <c r="F358" s="107">
        <v>30</v>
      </c>
      <c r="G358" s="97">
        <v>1558</v>
      </c>
      <c r="H358" s="97">
        <f t="shared" si="28"/>
        <v>46740</v>
      </c>
      <c r="I358" s="81">
        <f t="shared" si="27"/>
        <v>52348.800000000003</v>
      </c>
      <c r="J358" s="76" t="s">
        <v>1491</v>
      </c>
      <c r="K358" s="75" t="s">
        <v>19</v>
      </c>
      <c r="L358" s="110" t="s">
        <v>2523</v>
      </c>
      <c r="M358" s="67"/>
      <c r="N358" s="67"/>
    </row>
    <row r="359" spans="1:14" s="65" customFormat="1" ht="105" customHeight="1" x14ac:dyDescent="0.25">
      <c r="A359" s="74" t="s">
        <v>2148</v>
      </c>
      <c r="B359" s="82" t="s">
        <v>4057</v>
      </c>
      <c r="C359" s="76" t="s">
        <v>74</v>
      </c>
      <c r="D359" s="76" t="s">
        <v>1515</v>
      </c>
      <c r="E359" s="83" t="s">
        <v>240</v>
      </c>
      <c r="F359" s="107">
        <v>5</v>
      </c>
      <c r="G359" s="97">
        <v>1400</v>
      </c>
      <c r="H359" s="97"/>
      <c r="I359" s="81"/>
      <c r="J359" s="76" t="s">
        <v>1491</v>
      </c>
      <c r="K359" s="75" t="s">
        <v>19</v>
      </c>
      <c r="L359" s="110" t="s">
        <v>4056</v>
      </c>
      <c r="M359" s="67"/>
      <c r="N359" s="67"/>
    </row>
    <row r="360" spans="1:14" s="65" customFormat="1" ht="105" customHeight="1" x14ac:dyDescent="0.25">
      <c r="A360" s="74" t="s">
        <v>2149</v>
      </c>
      <c r="B360" s="82" t="s">
        <v>1516</v>
      </c>
      <c r="C360" s="76" t="s">
        <v>74</v>
      </c>
      <c r="D360" s="82" t="s">
        <v>1517</v>
      </c>
      <c r="E360" s="83" t="s">
        <v>240</v>
      </c>
      <c r="F360" s="107">
        <v>20</v>
      </c>
      <c r="G360" s="97">
        <v>600</v>
      </c>
      <c r="H360" s="97">
        <f t="shared" si="28"/>
        <v>12000</v>
      </c>
      <c r="I360" s="81">
        <f t="shared" si="27"/>
        <v>13440.000000000002</v>
      </c>
      <c r="J360" s="76" t="s">
        <v>1491</v>
      </c>
      <c r="K360" s="75" t="s">
        <v>19</v>
      </c>
      <c r="L360" s="110" t="s">
        <v>2523</v>
      </c>
      <c r="M360" s="67"/>
      <c r="N360" s="67"/>
    </row>
    <row r="361" spans="1:14" s="65" customFormat="1" ht="105" customHeight="1" x14ac:dyDescent="0.25">
      <c r="A361" s="74" t="s">
        <v>2150</v>
      </c>
      <c r="B361" s="82" t="s">
        <v>1518</v>
      </c>
      <c r="C361" s="76" t="s">
        <v>74</v>
      </c>
      <c r="D361" s="76" t="s">
        <v>1519</v>
      </c>
      <c r="E361" s="83" t="s">
        <v>240</v>
      </c>
      <c r="F361" s="107">
        <v>3</v>
      </c>
      <c r="G361" s="97">
        <v>45000</v>
      </c>
      <c r="H361" s="97">
        <f t="shared" si="28"/>
        <v>135000</v>
      </c>
      <c r="I361" s="81">
        <f t="shared" si="27"/>
        <v>151200</v>
      </c>
      <c r="J361" s="76" t="s">
        <v>1491</v>
      </c>
      <c r="K361" s="75" t="s">
        <v>19</v>
      </c>
      <c r="L361" s="110" t="s">
        <v>2523</v>
      </c>
      <c r="M361" s="67"/>
      <c r="N361" s="67"/>
    </row>
    <row r="362" spans="1:14" s="65" customFormat="1" ht="105" customHeight="1" x14ac:dyDescent="0.25">
      <c r="A362" s="74" t="s">
        <v>2151</v>
      </c>
      <c r="B362" s="76" t="s">
        <v>1520</v>
      </c>
      <c r="C362" s="76" t="s">
        <v>74</v>
      </c>
      <c r="D362" s="76" t="s">
        <v>1521</v>
      </c>
      <c r="E362" s="76" t="s">
        <v>240</v>
      </c>
      <c r="F362" s="107">
        <v>2</v>
      </c>
      <c r="G362" s="97">
        <v>8000</v>
      </c>
      <c r="H362" s="97">
        <f t="shared" si="28"/>
        <v>16000</v>
      </c>
      <c r="I362" s="81">
        <f t="shared" si="27"/>
        <v>17920</v>
      </c>
      <c r="J362" s="76" t="s">
        <v>1491</v>
      </c>
      <c r="K362" s="75" t="s">
        <v>19</v>
      </c>
      <c r="L362" s="110" t="s">
        <v>3659</v>
      </c>
      <c r="M362" s="67"/>
      <c r="N362" s="67"/>
    </row>
    <row r="363" spans="1:14" s="65" customFormat="1" ht="105" customHeight="1" x14ac:dyDescent="0.25">
      <c r="A363" s="74" t="s">
        <v>2152</v>
      </c>
      <c r="B363" s="76" t="s">
        <v>1522</v>
      </c>
      <c r="C363" s="76" t="s">
        <v>74</v>
      </c>
      <c r="D363" s="76" t="s">
        <v>2922</v>
      </c>
      <c r="E363" s="76" t="s">
        <v>240</v>
      </c>
      <c r="F363" s="107">
        <v>1</v>
      </c>
      <c r="G363" s="97">
        <v>129093</v>
      </c>
      <c r="H363" s="97">
        <f>F363*G363</f>
        <v>129093</v>
      </c>
      <c r="I363" s="81">
        <f t="shared" si="27"/>
        <v>144584.16</v>
      </c>
      <c r="J363" s="76" t="s">
        <v>1491</v>
      </c>
      <c r="K363" s="75" t="s">
        <v>19</v>
      </c>
      <c r="L363" s="110" t="s">
        <v>3009</v>
      </c>
      <c r="M363" s="67"/>
      <c r="N363" s="67"/>
    </row>
    <row r="364" spans="1:14" s="65" customFormat="1" ht="105" customHeight="1" x14ac:dyDescent="0.25">
      <c r="A364" s="74" t="s">
        <v>2153</v>
      </c>
      <c r="B364" s="76" t="s">
        <v>1523</v>
      </c>
      <c r="C364" s="76" t="s">
        <v>74</v>
      </c>
      <c r="D364" s="76" t="s">
        <v>1524</v>
      </c>
      <c r="E364" s="66" t="s">
        <v>240</v>
      </c>
      <c r="F364" s="107">
        <v>1</v>
      </c>
      <c r="G364" s="97">
        <v>714</v>
      </c>
      <c r="H364" s="97">
        <f>F364*G364</f>
        <v>714</v>
      </c>
      <c r="I364" s="81">
        <f t="shared" si="27"/>
        <v>799.68000000000006</v>
      </c>
      <c r="J364" s="76" t="s">
        <v>1491</v>
      </c>
      <c r="K364" s="75" t="s">
        <v>19</v>
      </c>
      <c r="L364" s="110" t="s">
        <v>2523</v>
      </c>
      <c r="M364" s="67"/>
      <c r="N364" s="67"/>
    </row>
    <row r="365" spans="1:14" s="65" customFormat="1" ht="105" customHeight="1" x14ac:dyDescent="0.25">
      <c r="A365" s="74" t="s">
        <v>2154</v>
      </c>
      <c r="B365" s="76" t="s">
        <v>1525</v>
      </c>
      <c r="C365" s="76" t="s">
        <v>74</v>
      </c>
      <c r="D365" s="76" t="s">
        <v>1526</v>
      </c>
      <c r="E365" s="76" t="s">
        <v>240</v>
      </c>
      <c r="F365" s="107">
        <v>1</v>
      </c>
      <c r="G365" s="97">
        <v>76785</v>
      </c>
      <c r="H365" s="97">
        <f t="shared" ref="H365:H418" si="29">F365*G365</f>
        <v>76785</v>
      </c>
      <c r="I365" s="81">
        <f t="shared" si="27"/>
        <v>85999.200000000012</v>
      </c>
      <c r="J365" s="76" t="s">
        <v>1491</v>
      </c>
      <c r="K365" s="75" t="s">
        <v>19</v>
      </c>
      <c r="L365" s="110" t="s">
        <v>2523</v>
      </c>
      <c r="M365" s="67"/>
      <c r="N365" s="67"/>
    </row>
    <row r="366" spans="1:14" s="65" customFormat="1" ht="105" customHeight="1" x14ac:dyDescent="0.25">
      <c r="A366" s="74" t="s">
        <v>2155</v>
      </c>
      <c r="B366" s="76" t="s">
        <v>1527</v>
      </c>
      <c r="C366" s="76" t="s">
        <v>74</v>
      </c>
      <c r="D366" s="76" t="s">
        <v>1528</v>
      </c>
      <c r="E366" s="76" t="s">
        <v>240</v>
      </c>
      <c r="F366" s="107">
        <v>1</v>
      </c>
      <c r="G366" s="97">
        <v>73071</v>
      </c>
      <c r="H366" s="97">
        <f>F366*G366</f>
        <v>73071</v>
      </c>
      <c r="I366" s="81">
        <f t="shared" si="27"/>
        <v>81839.520000000004</v>
      </c>
      <c r="J366" s="76" t="s">
        <v>1491</v>
      </c>
      <c r="K366" s="75" t="s">
        <v>19</v>
      </c>
      <c r="L366" s="110" t="s">
        <v>2523</v>
      </c>
      <c r="M366" s="67"/>
      <c r="N366" s="67"/>
    </row>
    <row r="367" spans="1:14" s="65" customFormat="1" ht="105" customHeight="1" x14ac:dyDescent="0.25">
      <c r="A367" s="74" t="s">
        <v>2156</v>
      </c>
      <c r="B367" s="76" t="s">
        <v>1529</v>
      </c>
      <c r="C367" s="76" t="s">
        <v>74</v>
      </c>
      <c r="D367" s="76" t="s">
        <v>1530</v>
      </c>
      <c r="E367" s="66" t="s">
        <v>29</v>
      </c>
      <c r="F367" s="107">
        <v>15</v>
      </c>
      <c r="G367" s="97">
        <v>4680</v>
      </c>
      <c r="H367" s="97">
        <f t="shared" si="29"/>
        <v>70200</v>
      </c>
      <c r="I367" s="81">
        <f t="shared" si="27"/>
        <v>78624.000000000015</v>
      </c>
      <c r="J367" s="76" t="s">
        <v>1491</v>
      </c>
      <c r="K367" s="75" t="s">
        <v>19</v>
      </c>
      <c r="L367" s="110" t="s">
        <v>3877</v>
      </c>
      <c r="M367" s="67"/>
      <c r="N367" s="67"/>
    </row>
    <row r="368" spans="1:14" s="65" customFormat="1" ht="105" customHeight="1" x14ac:dyDescent="0.25">
      <c r="A368" s="74" t="s">
        <v>2157</v>
      </c>
      <c r="B368" s="76" t="s">
        <v>1531</v>
      </c>
      <c r="C368" s="76" t="s">
        <v>74</v>
      </c>
      <c r="D368" s="76" t="s">
        <v>1532</v>
      </c>
      <c r="E368" s="66" t="s">
        <v>29</v>
      </c>
      <c r="F368" s="107">
        <v>60</v>
      </c>
      <c r="G368" s="97">
        <v>1000</v>
      </c>
      <c r="H368" s="97">
        <f>F368*G368</f>
        <v>60000</v>
      </c>
      <c r="I368" s="81">
        <f t="shared" si="27"/>
        <v>67200</v>
      </c>
      <c r="J368" s="76" t="s">
        <v>1491</v>
      </c>
      <c r="K368" s="75" t="s">
        <v>19</v>
      </c>
      <c r="L368" s="110" t="s">
        <v>2523</v>
      </c>
      <c r="M368" s="67"/>
      <c r="N368" s="67"/>
    </row>
    <row r="369" spans="1:14" s="65" customFormat="1" ht="105" customHeight="1" x14ac:dyDescent="0.25">
      <c r="A369" s="74" t="s">
        <v>2158</v>
      </c>
      <c r="B369" s="76" t="s">
        <v>1533</v>
      </c>
      <c r="C369" s="76" t="s">
        <v>74</v>
      </c>
      <c r="D369" s="76" t="s">
        <v>1534</v>
      </c>
      <c r="E369" s="66" t="s">
        <v>29</v>
      </c>
      <c r="F369" s="107">
        <v>90</v>
      </c>
      <c r="G369" s="97">
        <v>883</v>
      </c>
      <c r="H369" s="97">
        <f t="shared" si="29"/>
        <v>79470</v>
      </c>
      <c r="I369" s="81">
        <f t="shared" si="27"/>
        <v>89006.400000000009</v>
      </c>
      <c r="J369" s="76" t="s">
        <v>1491</v>
      </c>
      <c r="K369" s="75" t="s">
        <v>19</v>
      </c>
      <c r="L369" s="110" t="s">
        <v>2523</v>
      </c>
      <c r="M369" s="67"/>
      <c r="N369" s="67"/>
    </row>
    <row r="370" spans="1:14" s="65" customFormat="1" ht="105" customHeight="1" x14ac:dyDescent="0.25">
      <c r="A370" s="74" t="s">
        <v>2159</v>
      </c>
      <c r="B370" s="76" t="s">
        <v>1535</v>
      </c>
      <c r="C370" s="76" t="s">
        <v>74</v>
      </c>
      <c r="D370" s="76" t="s">
        <v>1536</v>
      </c>
      <c r="E370" s="83" t="s">
        <v>1537</v>
      </c>
      <c r="F370" s="107">
        <v>10</v>
      </c>
      <c r="G370" s="97">
        <v>320</v>
      </c>
      <c r="H370" s="97">
        <f t="shared" si="29"/>
        <v>3200</v>
      </c>
      <c r="I370" s="81">
        <f t="shared" si="27"/>
        <v>3584.0000000000005</v>
      </c>
      <c r="J370" s="76" t="s">
        <v>1491</v>
      </c>
      <c r="K370" s="75" t="s">
        <v>19</v>
      </c>
      <c r="L370" s="110" t="s">
        <v>3659</v>
      </c>
      <c r="M370" s="67"/>
      <c r="N370" s="67"/>
    </row>
    <row r="371" spans="1:14" s="65" customFormat="1" ht="105" customHeight="1" x14ac:dyDescent="0.25">
      <c r="A371" s="74" t="s">
        <v>2160</v>
      </c>
      <c r="B371" s="76" t="s">
        <v>1538</v>
      </c>
      <c r="C371" s="76" t="s">
        <v>74</v>
      </c>
      <c r="D371" s="76" t="s">
        <v>1536</v>
      </c>
      <c r="E371" s="83" t="s">
        <v>1537</v>
      </c>
      <c r="F371" s="107">
        <v>10</v>
      </c>
      <c r="G371" s="97">
        <v>1400</v>
      </c>
      <c r="H371" s="97">
        <f t="shared" si="29"/>
        <v>14000</v>
      </c>
      <c r="I371" s="81">
        <f t="shared" si="27"/>
        <v>15680.000000000002</v>
      </c>
      <c r="J371" s="76" t="s">
        <v>1491</v>
      </c>
      <c r="K371" s="75" t="s">
        <v>19</v>
      </c>
      <c r="L371" s="110" t="s">
        <v>3659</v>
      </c>
      <c r="M371" s="67"/>
      <c r="N371" s="67"/>
    </row>
    <row r="372" spans="1:14" s="65" customFormat="1" ht="105" customHeight="1" x14ac:dyDescent="0.25">
      <c r="A372" s="74" t="s">
        <v>2161</v>
      </c>
      <c r="B372" s="76" t="s">
        <v>1539</v>
      </c>
      <c r="C372" s="76" t="s">
        <v>74</v>
      </c>
      <c r="D372" s="76" t="s">
        <v>1536</v>
      </c>
      <c r="E372" s="83" t="s">
        <v>1537</v>
      </c>
      <c r="F372" s="107">
        <v>10</v>
      </c>
      <c r="G372" s="97">
        <v>550</v>
      </c>
      <c r="H372" s="97">
        <f t="shared" si="29"/>
        <v>5500</v>
      </c>
      <c r="I372" s="81">
        <f t="shared" si="27"/>
        <v>6160.0000000000009</v>
      </c>
      <c r="J372" s="76" t="s">
        <v>1491</v>
      </c>
      <c r="K372" s="75" t="s">
        <v>19</v>
      </c>
      <c r="L372" s="110" t="s">
        <v>3659</v>
      </c>
      <c r="M372" s="67"/>
      <c r="N372" s="67"/>
    </row>
    <row r="373" spans="1:14" s="65" customFormat="1" ht="105" customHeight="1" x14ac:dyDescent="0.25">
      <c r="A373" s="74" t="s">
        <v>2162</v>
      </c>
      <c r="B373" s="76" t="s">
        <v>1540</v>
      </c>
      <c r="C373" s="76" t="s">
        <v>74</v>
      </c>
      <c r="D373" s="76" t="s">
        <v>1536</v>
      </c>
      <c r="E373" s="83" t="s">
        <v>1537</v>
      </c>
      <c r="F373" s="107">
        <v>10</v>
      </c>
      <c r="G373" s="97">
        <v>870</v>
      </c>
      <c r="H373" s="97">
        <f t="shared" si="29"/>
        <v>8700</v>
      </c>
      <c r="I373" s="81">
        <f t="shared" si="27"/>
        <v>9744.0000000000018</v>
      </c>
      <c r="J373" s="76" t="s">
        <v>1491</v>
      </c>
      <c r="K373" s="75" t="s">
        <v>19</v>
      </c>
      <c r="L373" s="110" t="s">
        <v>3659</v>
      </c>
      <c r="M373" s="67"/>
      <c r="N373" s="67"/>
    </row>
    <row r="374" spans="1:14" s="65" customFormat="1" ht="105" customHeight="1" x14ac:dyDescent="0.25">
      <c r="A374" s="74" t="s">
        <v>2163</v>
      </c>
      <c r="B374" s="76" t="s">
        <v>1541</v>
      </c>
      <c r="C374" s="76" t="s">
        <v>74</v>
      </c>
      <c r="D374" s="76" t="s">
        <v>1536</v>
      </c>
      <c r="E374" s="83" t="s">
        <v>1537</v>
      </c>
      <c r="F374" s="107">
        <v>10</v>
      </c>
      <c r="G374" s="97">
        <v>780</v>
      </c>
      <c r="H374" s="97">
        <f t="shared" si="29"/>
        <v>7800</v>
      </c>
      <c r="I374" s="81">
        <f t="shared" si="27"/>
        <v>8736</v>
      </c>
      <c r="J374" s="76" t="s">
        <v>1491</v>
      </c>
      <c r="K374" s="75" t="s">
        <v>19</v>
      </c>
      <c r="L374" s="110" t="s">
        <v>3659</v>
      </c>
      <c r="M374" s="67"/>
      <c r="N374" s="67"/>
    </row>
    <row r="375" spans="1:14" s="65" customFormat="1" ht="105" customHeight="1" x14ac:dyDescent="0.25">
      <c r="A375" s="74" t="s">
        <v>2164</v>
      </c>
      <c r="B375" s="82" t="s">
        <v>1542</v>
      </c>
      <c r="C375" s="76" t="s">
        <v>74</v>
      </c>
      <c r="D375" s="76" t="s">
        <v>1543</v>
      </c>
      <c r="E375" s="83" t="s">
        <v>1537</v>
      </c>
      <c r="F375" s="107">
        <v>20</v>
      </c>
      <c r="G375" s="97">
        <v>2500</v>
      </c>
      <c r="H375" s="97">
        <f t="shared" si="29"/>
        <v>50000</v>
      </c>
      <c r="I375" s="81">
        <f t="shared" si="27"/>
        <v>56000.000000000007</v>
      </c>
      <c r="J375" s="76" t="s">
        <v>1491</v>
      </c>
      <c r="K375" s="75" t="s">
        <v>19</v>
      </c>
      <c r="L375" s="110" t="s">
        <v>2523</v>
      </c>
      <c r="M375" s="67"/>
      <c r="N375" s="67"/>
    </row>
    <row r="376" spans="1:14" s="65" customFormat="1" ht="105" customHeight="1" x14ac:dyDescent="0.25">
      <c r="A376" s="74" t="s">
        <v>2165</v>
      </c>
      <c r="B376" s="82" t="s">
        <v>1544</v>
      </c>
      <c r="C376" s="76" t="s">
        <v>74</v>
      </c>
      <c r="D376" s="76" t="s">
        <v>1545</v>
      </c>
      <c r="E376" s="83" t="s">
        <v>1537</v>
      </c>
      <c r="F376" s="107">
        <v>20</v>
      </c>
      <c r="G376" s="97">
        <v>2100</v>
      </c>
      <c r="H376" s="97">
        <f t="shared" si="29"/>
        <v>42000</v>
      </c>
      <c r="I376" s="81">
        <f t="shared" si="27"/>
        <v>47040.000000000007</v>
      </c>
      <c r="J376" s="76" t="s">
        <v>1491</v>
      </c>
      <c r="K376" s="75" t="s">
        <v>19</v>
      </c>
      <c r="L376" s="110" t="s">
        <v>2523</v>
      </c>
      <c r="M376" s="67"/>
      <c r="N376" s="67"/>
    </row>
    <row r="377" spans="1:14" s="65" customFormat="1" ht="105" customHeight="1" x14ac:dyDescent="0.25">
      <c r="A377" s="74" t="s">
        <v>2166</v>
      </c>
      <c r="B377" s="82" t="s">
        <v>1546</v>
      </c>
      <c r="C377" s="76" t="s">
        <v>74</v>
      </c>
      <c r="D377" s="76" t="s">
        <v>1547</v>
      </c>
      <c r="E377" s="83" t="s">
        <v>1537</v>
      </c>
      <c r="F377" s="107">
        <v>20</v>
      </c>
      <c r="G377" s="97">
        <v>2800</v>
      </c>
      <c r="H377" s="97">
        <f t="shared" si="29"/>
        <v>56000</v>
      </c>
      <c r="I377" s="81">
        <f t="shared" si="27"/>
        <v>62720.000000000007</v>
      </c>
      <c r="J377" s="76" t="s">
        <v>1491</v>
      </c>
      <c r="K377" s="75" t="s">
        <v>19</v>
      </c>
      <c r="L377" s="110" t="s">
        <v>2523</v>
      </c>
      <c r="M377" s="67"/>
      <c r="N377" s="67"/>
    </row>
    <row r="378" spans="1:14" s="65" customFormat="1" ht="105" customHeight="1" x14ac:dyDescent="0.25">
      <c r="A378" s="74" t="s">
        <v>2167</v>
      </c>
      <c r="B378" s="82" t="s">
        <v>1548</v>
      </c>
      <c r="C378" s="76" t="s">
        <v>74</v>
      </c>
      <c r="D378" s="76" t="s">
        <v>1549</v>
      </c>
      <c r="E378" s="83" t="s">
        <v>1537</v>
      </c>
      <c r="F378" s="107">
        <v>20</v>
      </c>
      <c r="G378" s="97">
        <v>460</v>
      </c>
      <c r="H378" s="97">
        <f t="shared" si="29"/>
        <v>9200</v>
      </c>
      <c r="I378" s="81">
        <f t="shared" si="27"/>
        <v>10304.000000000002</v>
      </c>
      <c r="J378" s="76" t="s">
        <v>1491</v>
      </c>
      <c r="K378" s="75" t="s">
        <v>19</v>
      </c>
      <c r="L378" s="110" t="s">
        <v>2523</v>
      </c>
      <c r="M378" s="67"/>
      <c r="N378" s="67"/>
    </row>
    <row r="379" spans="1:14" s="65" customFormat="1" ht="105" customHeight="1" x14ac:dyDescent="0.25">
      <c r="A379" s="74" t="s">
        <v>2168</v>
      </c>
      <c r="B379" s="82" t="s">
        <v>1550</v>
      </c>
      <c r="C379" s="76" t="s">
        <v>74</v>
      </c>
      <c r="D379" s="76" t="s">
        <v>1551</v>
      </c>
      <c r="E379" s="83" t="s">
        <v>1537</v>
      </c>
      <c r="F379" s="107">
        <v>20</v>
      </c>
      <c r="G379" s="97">
        <v>690</v>
      </c>
      <c r="H379" s="97">
        <f t="shared" si="29"/>
        <v>13800</v>
      </c>
      <c r="I379" s="81">
        <f t="shared" si="27"/>
        <v>15456.000000000002</v>
      </c>
      <c r="J379" s="76" t="s">
        <v>1491</v>
      </c>
      <c r="K379" s="75" t="s">
        <v>19</v>
      </c>
      <c r="L379" s="110" t="s">
        <v>2523</v>
      </c>
      <c r="M379" s="67"/>
      <c r="N379" s="67"/>
    </row>
    <row r="380" spans="1:14" s="65" customFormat="1" ht="105" customHeight="1" x14ac:dyDescent="0.25">
      <c r="A380" s="74" t="s">
        <v>2169</v>
      </c>
      <c r="B380" s="82" t="s">
        <v>1552</v>
      </c>
      <c r="C380" s="76" t="s">
        <v>74</v>
      </c>
      <c r="D380" s="76" t="s">
        <v>1553</v>
      </c>
      <c r="E380" s="83" t="s">
        <v>1537</v>
      </c>
      <c r="F380" s="107">
        <v>20</v>
      </c>
      <c r="G380" s="97">
        <v>600</v>
      </c>
      <c r="H380" s="97">
        <f t="shared" si="29"/>
        <v>12000</v>
      </c>
      <c r="I380" s="81">
        <f t="shared" si="27"/>
        <v>13440.000000000002</v>
      </c>
      <c r="J380" s="76" t="s">
        <v>1491</v>
      </c>
      <c r="K380" s="75" t="s">
        <v>19</v>
      </c>
      <c r="L380" s="110" t="s">
        <v>2523</v>
      </c>
      <c r="M380" s="67"/>
      <c r="N380" s="67"/>
    </row>
    <row r="381" spans="1:14" s="65" customFormat="1" ht="105" customHeight="1" x14ac:dyDescent="0.25">
      <c r="A381" s="74" t="s">
        <v>2170</v>
      </c>
      <c r="B381" s="82" t="s">
        <v>1554</v>
      </c>
      <c r="C381" s="76" t="s">
        <v>74</v>
      </c>
      <c r="D381" s="76" t="s">
        <v>1555</v>
      </c>
      <c r="E381" s="83" t="s">
        <v>1537</v>
      </c>
      <c r="F381" s="107">
        <v>20</v>
      </c>
      <c r="G381" s="97">
        <v>1080</v>
      </c>
      <c r="H381" s="97">
        <f t="shared" si="29"/>
        <v>21600</v>
      </c>
      <c r="I381" s="81">
        <f t="shared" si="27"/>
        <v>24192.000000000004</v>
      </c>
      <c r="J381" s="76" t="s">
        <v>1491</v>
      </c>
      <c r="K381" s="75" t="s">
        <v>19</v>
      </c>
      <c r="L381" s="110" t="s">
        <v>2523</v>
      </c>
      <c r="M381" s="67"/>
      <c r="N381" s="67"/>
    </row>
    <row r="382" spans="1:14" s="65" customFormat="1" ht="105" customHeight="1" x14ac:dyDescent="0.25">
      <c r="A382" s="74" t="s">
        <v>2171</v>
      </c>
      <c r="B382" s="82" t="s">
        <v>1556</v>
      </c>
      <c r="C382" s="76" t="s">
        <v>74</v>
      </c>
      <c r="D382" s="76" t="s">
        <v>1557</v>
      </c>
      <c r="E382" s="83" t="s">
        <v>1537</v>
      </c>
      <c r="F382" s="107">
        <v>20</v>
      </c>
      <c r="G382" s="97">
        <v>1400</v>
      </c>
      <c r="H382" s="97">
        <f t="shared" si="29"/>
        <v>28000</v>
      </c>
      <c r="I382" s="81">
        <f t="shared" si="27"/>
        <v>31360.000000000004</v>
      </c>
      <c r="J382" s="76" t="s">
        <v>1491</v>
      </c>
      <c r="K382" s="75" t="s">
        <v>19</v>
      </c>
      <c r="L382" s="110" t="s">
        <v>2523</v>
      </c>
      <c r="M382" s="67"/>
      <c r="N382" s="67"/>
    </row>
    <row r="383" spans="1:14" s="65" customFormat="1" ht="105" customHeight="1" x14ac:dyDescent="0.25">
      <c r="A383" s="74" t="s">
        <v>2172</v>
      </c>
      <c r="B383" s="29" t="s">
        <v>1558</v>
      </c>
      <c r="C383" s="76" t="s">
        <v>74</v>
      </c>
      <c r="D383" s="29" t="s">
        <v>1559</v>
      </c>
      <c r="E383" s="83" t="s">
        <v>1537</v>
      </c>
      <c r="F383" s="107">
        <v>40</v>
      </c>
      <c r="G383" s="97">
        <v>310</v>
      </c>
      <c r="H383" s="97">
        <f t="shared" si="29"/>
        <v>12400</v>
      </c>
      <c r="I383" s="81">
        <f t="shared" si="27"/>
        <v>13888.000000000002</v>
      </c>
      <c r="J383" s="76" t="s">
        <v>1491</v>
      </c>
      <c r="K383" s="75" t="s">
        <v>19</v>
      </c>
      <c r="L383" s="110" t="s">
        <v>4080</v>
      </c>
      <c r="M383" s="67"/>
      <c r="N383" s="67"/>
    </row>
    <row r="384" spans="1:14" s="65" customFormat="1" ht="105" customHeight="1" x14ac:dyDescent="0.25">
      <c r="A384" s="74" t="s">
        <v>2173</v>
      </c>
      <c r="B384" s="29" t="s">
        <v>1560</v>
      </c>
      <c r="C384" s="76" t="s">
        <v>74</v>
      </c>
      <c r="D384" s="29" t="s">
        <v>1561</v>
      </c>
      <c r="E384" s="83" t="s">
        <v>1537</v>
      </c>
      <c r="F384" s="107">
        <v>30</v>
      </c>
      <c r="G384" s="97">
        <v>360</v>
      </c>
      <c r="H384" s="97">
        <f t="shared" si="29"/>
        <v>10800</v>
      </c>
      <c r="I384" s="81">
        <f t="shared" si="27"/>
        <v>12096.000000000002</v>
      </c>
      <c r="J384" s="76" t="s">
        <v>1491</v>
      </c>
      <c r="K384" s="75" t="s">
        <v>19</v>
      </c>
      <c r="L384" s="110" t="s">
        <v>4079</v>
      </c>
      <c r="M384" s="67"/>
      <c r="N384" s="67"/>
    </row>
    <row r="385" spans="1:14" s="65" customFormat="1" ht="105" customHeight="1" x14ac:dyDescent="0.25">
      <c r="A385" s="74" t="s">
        <v>2174</v>
      </c>
      <c r="B385" s="82" t="s">
        <v>1562</v>
      </c>
      <c r="C385" s="76" t="s">
        <v>74</v>
      </c>
      <c r="D385" s="76" t="s">
        <v>1563</v>
      </c>
      <c r="E385" s="83" t="s">
        <v>1537</v>
      </c>
      <c r="F385" s="107">
        <v>30</v>
      </c>
      <c r="G385" s="97">
        <v>625</v>
      </c>
      <c r="H385" s="97">
        <f t="shared" si="29"/>
        <v>18750</v>
      </c>
      <c r="I385" s="81">
        <f t="shared" si="27"/>
        <v>21000.000000000004</v>
      </c>
      <c r="J385" s="76" t="s">
        <v>1491</v>
      </c>
      <c r="K385" s="75" t="s">
        <v>19</v>
      </c>
      <c r="L385" s="110" t="s">
        <v>2523</v>
      </c>
      <c r="M385" s="67"/>
      <c r="N385" s="67"/>
    </row>
    <row r="386" spans="1:14" s="65" customFormat="1" ht="105" customHeight="1" x14ac:dyDescent="0.25">
      <c r="A386" s="74" t="s">
        <v>2175</v>
      </c>
      <c r="B386" s="76" t="s">
        <v>1564</v>
      </c>
      <c r="C386" s="76" t="s">
        <v>74</v>
      </c>
      <c r="D386" s="76" t="s">
        <v>1565</v>
      </c>
      <c r="E386" s="83" t="s">
        <v>942</v>
      </c>
      <c r="F386" s="131">
        <v>280</v>
      </c>
      <c r="G386" s="97">
        <v>2232</v>
      </c>
      <c r="H386" s="97"/>
      <c r="I386" s="81"/>
      <c r="J386" s="76" t="s">
        <v>1491</v>
      </c>
      <c r="K386" s="75" t="s">
        <v>19</v>
      </c>
      <c r="L386" s="132" t="s">
        <v>4096</v>
      </c>
      <c r="M386" s="67"/>
      <c r="N386" s="67"/>
    </row>
    <row r="387" spans="1:14" s="65" customFormat="1" ht="105" customHeight="1" x14ac:dyDescent="0.25">
      <c r="A387" s="74" t="s">
        <v>2176</v>
      </c>
      <c r="B387" s="76" t="s">
        <v>1566</v>
      </c>
      <c r="C387" s="76" t="s">
        <v>74</v>
      </c>
      <c r="D387" s="76" t="s">
        <v>1567</v>
      </c>
      <c r="E387" s="66" t="s">
        <v>1537</v>
      </c>
      <c r="F387" s="107">
        <v>40</v>
      </c>
      <c r="G387" s="97">
        <v>280</v>
      </c>
      <c r="H387" s="97">
        <f t="shared" si="29"/>
        <v>11200</v>
      </c>
      <c r="I387" s="81">
        <f t="shared" si="27"/>
        <v>12544.000000000002</v>
      </c>
      <c r="J387" s="76" t="s">
        <v>1491</v>
      </c>
      <c r="K387" s="75" t="s">
        <v>19</v>
      </c>
      <c r="L387" s="110" t="s">
        <v>2523</v>
      </c>
      <c r="M387" s="67"/>
      <c r="N387" s="67"/>
    </row>
    <row r="388" spans="1:14" s="65" customFormat="1" ht="105" customHeight="1" x14ac:dyDescent="0.25">
      <c r="A388" s="74" t="s">
        <v>2177</v>
      </c>
      <c r="B388" s="82" t="s">
        <v>1568</v>
      </c>
      <c r="C388" s="76" t="s">
        <v>74</v>
      </c>
      <c r="D388" s="29" t="s">
        <v>1569</v>
      </c>
      <c r="E388" s="83" t="s">
        <v>1537</v>
      </c>
      <c r="F388" s="107">
        <v>25</v>
      </c>
      <c r="G388" s="97">
        <v>1100</v>
      </c>
      <c r="H388" s="97">
        <f t="shared" si="29"/>
        <v>27500</v>
      </c>
      <c r="I388" s="81">
        <f t="shared" si="27"/>
        <v>30800.000000000004</v>
      </c>
      <c r="J388" s="76" t="s">
        <v>1491</v>
      </c>
      <c r="K388" s="75" t="s">
        <v>19</v>
      </c>
      <c r="L388" s="110" t="s">
        <v>2523</v>
      </c>
      <c r="M388" s="67"/>
      <c r="N388" s="67"/>
    </row>
    <row r="389" spans="1:14" s="65" customFormat="1" ht="105" customHeight="1" x14ac:dyDescent="0.25">
      <c r="A389" s="74" t="s">
        <v>2178</v>
      </c>
      <c r="B389" s="82" t="s">
        <v>1570</v>
      </c>
      <c r="C389" s="76" t="s">
        <v>74</v>
      </c>
      <c r="D389" s="29" t="s">
        <v>1571</v>
      </c>
      <c r="E389" s="83" t="s">
        <v>1537</v>
      </c>
      <c r="F389" s="107">
        <v>25</v>
      </c>
      <c r="G389" s="97">
        <v>1900</v>
      </c>
      <c r="H389" s="97">
        <f t="shared" si="29"/>
        <v>47500</v>
      </c>
      <c r="I389" s="81">
        <f t="shared" si="27"/>
        <v>53200.000000000007</v>
      </c>
      <c r="J389" s="76" t="s">
        <v>1491</v>
      </c>
      <c r="K389" s="75" t="s">
        <v>19</v>
      </c>
      <c r="L389" s="110" t="s">
        <v>2523</v>
      </c>
      <c r="M389" s="67"/>
      <c r="N389" s="67"/>
    </row>
    <row r="390" spans="1:14" s="65" customFormat="1" ht="105" customHeight="1" x14ac:dyDescent="0.25">
      <c r="A390" s="74" t="s">
        <v>2179</v>
      </c>
      <c r="B390" s="82" t="s">
        <v>1572</v>
      </c>
      <c r="C390" s="76" t="s">
        <v>74</v>
      </c>
      <c r="D390" s="29" t="s">
        <v>1573</v>
      </c>
      <c r="E390" s="83" t="s">
        <v>1537</v>
      </c>
      <c r="F390" s="107">
        <v>40</v>
      </c>
      <c r="G390" s="97">
        <v>900</v>
      </c>
      <c r="H390" s="97">
        <f t="shared" si="29"/>
        <v>36000</v>
      </c>
      <c r="I390" s="81">
        <f t="shared" si="27"/>
        <v>40320.000000000007</v>
      </c>
      <c r="J390" s="76" t="s">
        <v>1491</v>
      </c>
      <c r="K390" s="75" t="s">
        <v>19</v>
      </c>
      <c r="L390" s="110" t="s">
        <v>2523</v>
      </c>
      <c r="M390" s="67"/>
      <c r="N390" s="67"/>
    </row>
    <row r="391" spans="1:14" s="65" customFormat="1" ht="105" customHeight="1" x14ac:dyDescent="0.25">
      <c r="A391" s="74" t="s">
        <v>2180</v>
      </c>
      <c r="B391" s="82" t="s">
        <v>1574</v>
      </c>
      <c r="C391" s="76" t="s">
        <v>74</v>
      </c>
      <c r="D391" s="82" t="s">
        <v>1575</v>
      </c>
      <c r="E391" s="83" t="s">
        <v>1537</v>
      </c>
      <c r="F391" s="107">
        <v>50</v>
      </c>
      <c r="G391" s="97">
        <v>560</v>
      </c>
      <c r="H391" s="97">
        <f t="shared" si="29"/>
        <v>28000</v>
      </c>
      <c r="I391" s="81">
        <f t="shared" si="27"/>
        <v>31360.000000000004</v>
      </c>
      <c r="J391" s="76" t="s">
        <v>1491</v>
      </c>
      <c r="K391" s="75" t="s">
        <v>19</v>
      </c>
      <c r="L391" s="110" t="s">
        <v>2523</v>
      </c>
      <c r="M391" s="67"/>
      <c r="N391" s="67"/>
    </row>
    <row r="392" spans="1:14" s="65" customFormat="1" ht="105" customHeight="1" x14ac:dyDescent="0.25">
      <c r="A392" s="74" t="s">
        <v>2181</v>
      </c>
      <c r="B392" s="82" t="s">
        <v>1576</v>
      </c>
      <c r="C392" s="76" t="s">
        <v>74</v>
      </c>
      <c r="D392" s="82" t="s">
        <v>1577</v>
      </c>
      <c r="E392" s="83" t="s">
        <v>1537</v>
      </c>
      <c r="F392" s="107">
        <v>25</v>
      </c>
      <c r="G392" s="97">
        <v>700</v>
      </c>
      <c r="H392" s="97">
        <f t="shared" si="29"/>
        <v>17500</v>
      </c>
      <c r="I392" s="81">
        <f t="shared" si="27"/>
        <v>19600.000000000004</v>
      </c>
      <c r="J392" s="76" t="s">
        <v>1491</v>
      </c>
      <c r="K392" s="75" t="s">
        <v>19</v>
      </c>
      <c r="L392" s="110" t="s">
        <v>2523</v>
      </c>
      <c r="M392" s="67"/>
      <c r="N392" s="67"/>
    </row>
    <row r="393" spans="1:14" s="65" customFormat="1" ht="105" customHeight="1" x14ac:dyDescent="0.25">
      <c r="A393" s="74" t="s">
        <v>2182</v>
      </c>
      <c r="B393" s="82" t="s">
        <v>1578</v>
      </c>
      <c r="C393" s="76" t="s">
        <v>74</v>
      </c>
      <c r="D393" s="82" t="s">
        <v>1579</v>
      </c>
      <c r="E393" s="83" t="s">
        <v>1537</v>
      </c>
      <c r="F393" s="107">
        <v>25</v>
      </c>
      <c r="G393" s="97">
        <v>1200</v>
      </c>
      <c r="H393" s="97">
        <f t="shared" si="29"/>
        <v>30000</v>
      </c>
      <c r="I393" s="81">
        <f t="shared" si="27"/>
        <v>33600</v>
      </c>
      <c r="J393" s="76" t="s">
        <v>1491</v>
      </c>
      <c r="K393" s="75" t="s">
        <v>19</v>
      </c>
      <c r="L393" s="110" t="s">
        <v>2523</v>
      </c>
      <c r="M393" s="67"/>
      <c r="N393" s="67"/>
    </row>
    <row r="394" spans="1:14" s="65" customFormat="1" ht="105" customHeight="1" x14ac:dyDescent="0.25">
      <c r="A394" s="74" t="s">
        <v>2183</v>
      </c>
      <c r="B394" s="82" t="s">
        <v>1580</v>
      </c>
      <c r="C394" s="76" t="s">
        <v>74</v>
      </c>
      <c r="D394" s="82" t="s">
        <v>1581</v>
      </c>
      <c r="E394" s="83" t="s">
        <v>1537</v>
      </c>
      <c r="F394" s="107">
        <v>50</v>
      </c>
      <c r="G394" s="97">
        <v>700</v>
      </c>
      <c r="H394" s="97">
        <f t="shared" si="29"/>
        <v>35000</v>
      </c>
      <c r="I394" s="81">
        <f t="shared" si="27"/>
        <v>39200.000000000007</v>
      </c>
      <c r="J394" s="76" t="s">
        <v>1491</v>
      </c>
      <c r="K394" s="75" t="s">
        <v>19</v>
      </c>
      <c r="L394" s="110" t="s">
        <v>2523</v>
      </c>
      <c r="M394" s="67"/>
      <c r="N394" s="67"/>
    </row>
    <row r="395" spans="1:14" s="65" customFormat="1" ht="105" customHeight="1" x14ac:dyDescent="0.25">
      <c r="A395" s="74" t="s">
        <v>2184</v>
      </c>
      <c r="B395" s="76" t="s">
        <v>1582</v>
      </c>
      <c r="C395" s="76" t="s">
        <v>74</v>
      </c>
      <c r="D395" s="76" t="s">
        <v>1583</v>
      </c>
      <c r="E395" s="66" t="s">
        <v>1584</v>
      </c>
      <c r="F395" s="107">
        <v>10</v>
      </c>
      <c r="G395" s="97">
        <v>223</v>
      </c>
      <c r="H395" s="97">
        <f t="shared" si="29"/>
        <v>2230</v>
      </c>
      <c r="I395" s="81">
        <f t="shared" si="27"/>
        <v>2497.6000000000004</v>
      </c>
      <c r="J395" s="76" t="s">
        <v>1491</v>
      </c>
      <c r="K395" s="75" t="s">
        <v>19</v>
      </c>
      <c r="L395" s="110" t="s">
        <v>2523</v>
      </c>
      <c r="M395" s="67"/>
      <c r="N395" s="67"/>
    </row>
    <row r="396" spans="1:14" s="65" customFormat="1" ht="105" customHeight="1" x14ac:dyDescent="0.25">
      <c r="A396" s="74" t="s">
        <v>2185</v>
      </c>
      <c r="B396" s="82" t="s">
        <v>1585</v>
      </c>
      <c r="C396" s="76" t="s">
        <v>74</v>
      </c>
      <c r="D396" s="76" t="s">
        <v>1586</v>
      </c>
      <c r="E396" s="83" t="s">
        <v>1584</v>
      </c>
      <c r="F396" s="107">
        <v>3</v>
      </c>
      <c r="G396" s="97">
        <v>4200</v>
      </c>
      <c r="H396" s="97">
        <f t="shared" si="29"/>
        <v>12600</v>
      </c>
      <c r="I396" s="81">
        <f t="shared" si="27"/>
        <v>14112.000000000002</v>
      </c>
      <c r="J396" s="76" t="s">
        <v>1491</v>
      </c>
      <c r="K396" s="75" t="s">
        <v>19</v>
      </c>
      <c r="L396" s="110" t="s">
        <v>2523</v>
      </c>
      <c r="M396" s="67"/>
      <c r="N396" s="67"/>
    </row>
    <row r="397" spans="1:14" s="65" customFormat="1" ht="105" customHeight="1" x14ac:dyDescent="0.25">
      <c r="A397" s="74" t="s">
        <v>2186</v>
      </c>
      <c r="B397" s="76" t="s">
        <v>1587</v>
      </c>
      <c r="C397" s="76" t="s">
        <v>74</v>
      </c>
      <c r="D397" s="76" t="s">
        <v>1588</v>
      </c>
      <c r="E397" s="83" t="s">
        <v>1584</v>
      </c>
      <c r="F397" s="107">
        <v>1</v>
      </c>
      <c r="G397" s="97">
        <v>26000</v>
      </c>
      <c r="H397" s="97">
        <f t="shared" si="29"/>
        <v>26000</v>
      </c>
      <c r="I397" s="81">
        <f t="shared" si="27"/>
        <v>29120.000000000004</v>
      </c>
      <c r="J397" s="76" t="s">
        <v>1491</v>
      </c>
      <c r="K397" s="75" t="s">
        <v>19</v>
      </c>
      <c r="L397" s="110" t="s">
        <v>3660</v>
      </c>
      <c r="M397" s="67"/>
      <c r="N397" s="67"/>
    </row>
    <row r="398" spans="1:14" s="65" customFormat="1" ht="105" customHeight="1" x14ac:dyDescent="0.25">
      <c r="A398" s="74" t="s">
        <v>2187</v>
      </c>
      <c r="B398" s="76" t="s">
        <v>1589</v>
      </c>
      <c r="C398" s="76" t="s">
        <v>74</v>
      </c>
      <c r="D398" s="76" t="s">
        <v>1590</v>
      </c>
      <c r="E398" s="83" t="s">
        <v>1584</v>
      </c>
      <c r="F398" s="107">
        <v>1</v>
      </c>
      <c r="G398" s="97">
        <v>100000</v>
      </c>
      <c r="H398" s="97">
        <f t="shared" si="29"/>
        <v>100000</v>
      </c>
      <c r="I398" s="81">
        <f t="shared" si="27"/>
        <v>112000.00000000001</v>
      </c>
      <c r="J398" s="76" t="s">
        <v>1491</v>
      </c>
      <c r="K398" s="75" t="s">
        <v>19</v>
      </c>
      <c r="L398" s="110" t="s">
        <v>3660</v>
      </c>
      <c r="M398" s="67"/>
      <c r="N398" s="67"/>
    </row>
    <row r="399" spans="1:14" s="65" customFormat="1" ht="105" customHeight="1" x14ac:dyDescent="0.25">
      <c r="A399" s="74" t="s">
        <v>2188</v>
      </c>
      <c r="B399" s="82" t="s">
        <v>1591</v>
      </c>
      <c r="C399" s="76" t="s">
        <v>74</v>
      </c>
      <c r="D399" s="76" t="s">
        <v>1592</v>
      </c>
      <c r="E399" s="83" t="s">
        <v>1584</v>
      </c>
      <c r="F399" s="107">
        <v>1</v>
      </c>
      <c r="G399" s="97">
        <v>67000</v>
      </c>
      <c r="H399" s="97">
        <f t="shared" si="29"/>
        <v>67000</v>
      </c>
      <c r="I399" s="81">
        <f t="shared" si="27"/>
        <v>75040</v>
      </c>
      <c r="J399" s="76" t="s">
        <v>1491</v>
      </c>
      <c r="K399" s="75" t="s">
        <v>19</v>
      </c>
      <c r="L399" s="110" t="s">
        <v>2523</v>
      </c>
      <c r="M399" s="67"/>
      <c r="N399" s="67"/>
    </row>
    <row r="400" spans="1:14" s="65" customFormat="1" ht="105" customHeight="1" x14ac:dyDescent="0.25">
      <c r="A400" s="74" t="s">
        <v>2189</v>
      </c>
      <c r="B400" s="76" t="s">
        <v>1593</v>
      </c>
      <c r="C400" s="76" t="s">
        <v>74</v>
      </c>
      <c r="D400" s="76" t="s">
        <v>1594</v>
      </c>
      <c r="E400" s="83" t="s">
        <v>1584</v>
      </c>
      <c r="F400" s="107">
        <v>1</v>
      </c>
      <c r="G400" s="97">
        <v>35000</v>
      </c>
      <c r="H400" s="97">
        <f t="shared" si="29"/>
        <v>35000</v>
      </c>
      <c r="I400" s="81">
        <f t="shared" si="27"/>
        <v>39200.000000000007</v>
      </c>
      <c r="J400" s="76" t="s">
        <v>1491</v>
      </c>
      <c r="K400" s="75" t="s">
        <v>19</v>
      </c>
      <c r="L400" s="110" t="s">
        <v>3660</v>
      </c>
      <c r="M400" s="67"/>
      <c r="N400" s="67"/>
    </row>
    <row r="401" spans="1:14" s="65" customFormat="1" ht="105" customHeight="1" x14ac:dyDescent="0.25">
      <c r="A401" s="74" t="s">
        <v>2190</v>
      </c>
      <c r="B401" s="82" t="s">
        <v>1595</v>
      </c>
      <c r="C401" s="76" t="s">
        <v>74</v>
      </c>
      <c r="D401" s="76" t="s">
        <v>1596</v>
      </c>
      <c r="E401" s="83" t="s">
        <v>1584</v>
      </c>
      <c r="F401" s="107">
        <v>3</v>
      </c>
      <c r="G401" s="97">
        <v>3500</v>
      </c>
      <c r="H401" s="97">
        <f t="shared" si="29"/>
        <v>10500</v>
      </c>
      <c r="I401" s="81">
        <f t="shared" si="27"/>
        <v>11760.000000000002</v>
      </c>
      <c r="J401" s="76" t="s">
        <v>1491</v>
      </c>
      <c r="K401" s="75" t="s">
        <v>19</v>
      </c>
      <c r="L401" s="110" t="s">
        <v>2523</v>
      </c>
      <c r="M401" s="67"/>
      <c r="N401" s="67"/>
    </row>
    <row r="402" spans="1:14" s="65" customFormat="1" ht="105" customHeight="1" x14ac:dyDescent="0.25">
      <c r="A402" s="74" t="s">
        <v>2191</v>
      </c>
      <c r="B402" s="82" t="s">
        <v>1597</v>
      </c>
      <c r="C402" s="76" t="s">
        <v>74</v>
      </c>
      <c r="D402" s="76" t="s">
        <v>1598</v>
      </c>
      <c r="E402" s="83" t="s">
        <v>1584</v>
      </c>
      <c r="F402" s="107">
        <v>3</v>
      </c>
      <c r="G402" s="97">
        <v>3600</v>
      </c>
      <c r="H402" s="97">
        <f t="shared" si="29"/>
        <v>10800</v>
      </c>
      <c r="I402" s="81">
        <f t="shared" si="27"/>
        <v>12096.000000000002</v>
      </c>
      <c r="J402" s="76" t="s">
        <v>1491</v>
      </c>
      <c r="K402" s="75" t="s">
        <v>19</v>
      </c>
      <c r="L402" s="110" t="s">
        <v>2523</v>
      </c>
      <c r="M402" s="67"/>
      <c r="N402" s="67"/>
    </row>
    <row r="403" spans="1:14" s="65" customFormat="1" ht="105" customHeight="1" x14ac:dyDescent="0.25">
      <c r="A403" s="74" t="s">
        <v>2192</v>
      </c>
      <c r="B403" s="82" t="s">
        <v>1599</v>
      </c>
      <c r="C403" s="76" t="s">
        <v>74</v>
      </c>
      <c r="D403" s="76" t="s">
        <v>1600</v>
      </c>
      <c r="E403" s="83" t="s">
        <v>1584</v>
      </c>
      <c r="F403" s="107">
        <v>2</v>
      </c>
      <c r="G403" s="97">
        <v>53800</v>
      </c>
      <c r="H403" s="97">
        <f t="shared" si="29"/>
        <v>107600</v>
      </c>
      <c r="I403" s="81">
        <f t="shared" si="27"/>
        <v>120512.00000000001</v>
      </c>
      <c r="J403" s="76" t="s">
        <v>1491</v>
      </c>
      <c r="K403" s="75" t="s">
        <v>19</v>
      </c>
      <c r="L403" s="110" t="s">
        <v>2523</v>
      </c>
      <c r="M403" s="67"/>
      <c r="N403" s="67"/>
    </row>
    <row r="404" spans="1:14" s="65" customFormat="1" ht="105" customHeight="1" x14ac:dyDescent="0.25">
      <c r="A404" s="74" t="s">
        <v>2193</v>
      </c>
      <c r="B404" s="82" t="s">
        <v>1601</v>
      </c>
      <c r="C404" s="76" t="s">
        <v>74</v>
      </c>
      <c r="D404" s="76" t="s">
        <v>1602</v>
      </c>
      <c r="E404" s="83" t="s">
        <v>1584</v>
      </c>
      <c r="F404" s="107">
        <v>3</v>
      </c>
      <c r="G404" s="97">
        <v>20000</v>
      </c>
      <c r="H404" s="97">
        <f t="shared" si="29"/>
        <v>60000</v>
      </c>
      <c r="I404" s="81">
        <f t="shared" si="27"/>
        <v>67200</v>
      </c>
      <c r="J404" s="76" t="s">
        <v>1491</v>
      </c>
      <c r="K404" s="75" t="s">
        <v>19</v>
      </c>
      <c r="L404" s="110" t="s">
        <v>2523</v>
      </c>
      <c r="M404" s="67"/>
      <c r="N404" s="67"/>
    </row>
    <row r="405" spans="1:14" s="65" customFormat="1" ht="105" customHeight="1" x14ac:dyDescent="0.25">
      <c r="A405" s="74" t="s">
        <v>2194</v>
      </c>
      <c r="B405" s="29" t="s">
        <v>1603</v>
      </c>
      <c r="C405" s="76" t="s">
        <v>74</v>
      </c>
      <c r="D405" s="29" t="s">
        <v>1604</v>
      </c>
      <c r="E405" s="83" t="s">
        <v>401</v>
      </c>
      <c r="F405" s="107">
        <v>10</v>
      </c>
      <c r="G405" s="97">
        <v>1800</v>
      </c>
      <c r="H405" s="97">
        <f t="shared" si="29"/>
        <v>18000</v>
      </c>
      <c r="I405" s="81">
        <f t="shared" si="27"/>
        <v>20160.000000000004</v>
      </c>
      <c r="J405" s="76" t="s">
        <v>1491</v>
      </c>
      <c r="K405" s="75" t="s">
        <v>19</v>
      </c>
      <c r="L405" s="110" t="s">
        <v>4079</v>
      </c>
      <c r="M405" s="67"/>
      <c r="N405" s="67"/>
    </row>
    <row r="406" spans="1:14" s="65" customFormat="1" ht="105" customHeight="1" x14ac:dyDescent="0.25">
      <c r="A406" s="74" t="s">
        <v>2195</v>
      </c>
      <c r="B406" s="29" t="s">
        <v>1605</v>
      </c>
      <c r="C406" s="76" t="s">
        <v>74</v>
      </c>
      <c r="D406" s="29" t="s">
        <v>1606</v>
      </c>
      <c r="E406" s="83" t="s">
        <v>401</v>
      </c>
      <c r="F406" s="107">
        <v>40</v>
      </c>
      <c r="G406" s="97">
        <v>770</v>
      </c>
      <c r="H406" s="97"/>
      <c r="I406" s="81"/>
      <c r="J406" s="76" t="s">
        <v>1491</v>
      </c>
      <c r="K406" s="75" t="s">
        <v>19</v>
      </c>
      <c r="L406" s="110" t="s">
        <v>4056</v>
      </c>
      <c r="M406" s="67"/>
      <c r="N406" s="67"/>
    </row>
    <row r="407" spans="1:14" s="65" customFormat="1" ht="105" customHeight="1" x14ac:dyDescent="0.25">
      <c r="A407" s="74" t="s">
        <v>2196</v>
      </c>
      <c r="B407" s="29" t="s">
        <v>1607</v>
      </c>
      <c r="C407" s="76" t="s">
        <v>74</v>
      </c>
      <c r="D407" s="29" t="s">
        <v>1608</v>
      </c>
      <c r="E407" s="83" t="s">
        <v>401</v>
      </c>
      <c r="F407" s="107">
        <v>40</v>
      </c>
      <c r="G407" s="97">
        <v>770</v>
      </c>
      <c r="H407" s="97"/>
      <c r="I407" s="81"/>
      <c r="J407" s="76" t="s">
        <v>1491</v>
      </c>
      <c r="K407" s="75" t="s">
        <v>19</v>
      </c>
      <c r="L407" s="110" t="s">
        <v>4056</v>
      </c>
      <c r="M407" s="67"/>
      <c r="N407" s="67"/>
    </row>
    <row r="408" spans="1:14" s="65" customFormat="1" ht="105" customHeight="1" x14ac:dyDescent="0.25">
      <c r="A408" s="74" t="s">
        <v>2197</v>
      </c>
      <c r="B408" s="82" t="s">
        <v>1609</v>
      </c>
      <c r="C408" s="76" t="s">
        <v>74</v>
      </c>
      <c r="D408" s="82" t="s">
        <v>1610</v>
      </c>
      <c r="E408" s="83" t="s">
        <v>401</v>
      </c>
      <c r="F408" s="107">
        <v>2</v>
      </c>
      <c r="G408" s="97">
        <v>7500</v>
      </c>
      <c r="H408" s="97">
        <f t="shared" si="29"/>
        <v>15000</v>
      </c>
      <c r="I408" s="81">
        <f t="shared" si="27"/>
        <v>16800</v>
      </c>
      <c r="J408" s="76" t="s">
        <v>1491</v>
      </c>
      <c r="K408" s="75" t="s">
        <v>19</v>
      </c>
      <c r="L408" s="110" t="s">
        <v>2523</v>
      </c>
      <c r="M408" s="67"/>
      <c r="N408" s="67"/>
    </row>
    <row r="409" spans="1:14" s="65" customFormat="1" ht="105" customHeight="1" x14ac:dyDescent="0.25">
      <c r="A409" s="74" t="s">
        <v>2198</v>
      </c>
      <c r="B409" s="82" t="s">
        <v>1611</v>
      </c>
      <c r="C409" s="76" t="s">
        <v>74</v>
      </c>
      <c r="D409" s="76" t="s">
        <v>1612</v>
      </c>
      <c r="E409" s="83" t="s">
        <v>401</v>
      </c>
      <c r="F409" s="107">
        <v>30</v>
      </c>
      <c r="G409" s="97">
        <v>1950</v>
      </c>
      <c r="H409" s="97">
        <f t="shared" si="29"/>
        <v>58500</v>
      </c>
      <c r="I409" s="81">
        <f t="shared" si="27"/>
        <v>65520.000000000007</v>
      </c>
      <c r="J409" s="76" t="s">
        <v>1491</v>
      </c>
      <c r="K409" s="75" t="s">
        <v>19</v>
      </c>
      <c r="L409" s="110" t="s">
        <v>2523</v>
      </c>
      <c r="M409" s="67"/>
      <c r="N409" s="67"/>
    </row>
    <row r="410" spans="1:14" s="65" customFormat="1" ht="105" customHeight="1" x14ac:dyDescent="0.25">
      <c r="A410" s="74" t="s">
        <v>2199</v>
      </c>
      <c r="B410" s="82" t="s">
        <v>1613</v>
      </c>
      <c r="C410" s="76" t="s">
        <v>74</v>
      </c>
      <c r="D410" s="82" t="s">
        <v>1614</v>
      </c>
      <c r="E410" s="83" t="s">
        <v>140</v>
      </c>
      <c r="F410" s="107">
        <v>15</v>
      </c>
      <c r="G410" s="97">
        <v>495</v>
      </c>
      <c r="H410" s="97">
        <f t="shared" si="29"/>
        <v>7425</v>
      </c>
      <c r="I410" s="81">
        <f t="shared" si="27"/>
        <v>8316</v>
      </c>
      <c r="J410" s="76" t="s">
        <v>1491</v>
      </c>
      <c r="K410" s="75" t="s">
        <v>19</v>
      </c>
      <c r="L410" s="110" t="s">
        <v>2523</v>
      </c>
      <c r="M410" s="67"/>
      <c r="N410" s="67"/>
    </row>
    <row r="411" spans="1:14" s="65" customFormat="1" ht="105" customHeight="1" x14ac:dyDescent="0.25">
      <c r="A411" s="74" t="s">
        <v>2200</v>
      </c>
      <c r="B411" s="76" t="s">
        <v>1615</v>
      </c>
      <c r="C411" s="76" t="s">
        <v>74</v>
      </c>
      <c r="D411" s="76" t="s">
        <v>1616</v>
      </c>
      <c r="E411" s="83" t="s">
        <v>273</v>
      </c>
      <c r="F411" s="107">
        <v>2</v>
      </c>
      <c r="G411" s="97">
        <v>780</v>
      </c>
      <c r="H411" s="97">
        <f t="shared" si="29"/>
        <v>1560</v>
      </c>
      <c r="I411" s="81">
        <f t="shared" si="27"/>
        <v>1747.2000000000003</v>
      </c>
      <c r="J411" s="76" t="s">
        <v>1491</v>
      </c>
      <c r="K411" s="75" t="s">
        <v>19</v>
      </c>
      <c r="L411" s="110" t="s">
        <v>3661</v>
      </c>
      <c r="M411" s="67"/>
      <c r="N411" s="67"/>
    </row>
    <row r="412" spans="1:14" s="65" customFormat="1" ht="105" customHeight="1" x14ac:dyDescent="0.25">
      <c r="A412" s="74" t="s">
        <v>2201</v>
      </c>
      <c r="B412" s="76" t="s">
        <v>1617</v>
      </c>
      <c r="C412" s="76" t="s">
        <v>74</v>
      </c>
      <c r="D412" s="76" t="s">
        <v>1618</v>
      </c>
      <c r="E412" s="83" t="s">
        <v>273</v>
      </c>
      <c r="F412" s="107">
        <v>2</v>
      </c>
      <c r="G412" s="97">
        <v>780</v>
      </c>
      <c r="H412" s="97">
        <f t="shared" si="29"/>
        <v>1560</v>
      </c>
      <c r="I412" s="81">
        <f t="shared" ref="I412:I474" si="30">H412*1.12</f>
        <v>1747.2000000000003</v>
      </c>
      <c r="J412" s="76" t="s">
        <v>1491</v>
      </c>
      <c r="K412" s="75" t="s">
        <v>19</v>
      </c>
      <c r="L412" s="110" t="s">
        <v>3661</v>
      </c>
      <c r="M412" s="67"/>
      <c r="N412" s="67"/>
    </row>
    <row r="413" spans="1:14" s="65" customFormat="1" ht="105" customHeight="1" x14ac:dyDescent="0.25">
      <c r="A413" s="74" t="s">
        <v>2202</v>
      </c>
      <c r="B413" s="76" t="s">
        <v>1619</v>
      </c>
      <c r="C413" s="76" t="s">
        <v>74</v>
      </c>
      <c r="D413" s="76" t="s">
        <v>1620</v>
      </c>
      <c r="E413" s="83" t="s">
        <v>273</v>
      </c>
      <c r="F413" s="107">
        <v>5</v>
      </c>
      <c r="G413" s="97">
        <v>1272</v>
      </c>
      <c r="H413" s="97">
        <f t="shared" si="29"/>
        <v>6360</v>
      </c>
      <c r="I413" s="81">
        <f t="shared" si="30"/>
        <v>7123.2000000000007</v>
      </c>
      <c r="J413" s="76" t="s">
        <v>1491</v>
      </c>
      <c r="K413" s="75" t="s">
        <v>19</v>
      </c>
      <c r="L413" s="110" t="s">
        <v>2523</v>
      </c>
      <c r="M413" s="67"/>
      <c r="N413" s="67"/>
    </row>
    <row r="414" spans="1:14" s="65" customFormat="1" ht="105" customHeight="1" x14ac:dyDescent="0.25">
      <c r="A414" s="74" t="s">
        <v>2203</v>
      </c>
      <c r="B414" s="82" t="s">
        <v>1621</v>
      </c>
      <c r="C414" s="76" t="s">
        <v>74</v>
      </c>
      <c r="D414" s="76" t="s">
        <v>1622</v>
      </c>
      <c r="E414" s="83" t="s">
        <v>273</v>
      </c>
      <c r="F414" s="107">
        <v>5</v>
      </c>
      <c r="G414" s="97">
        <v>5600</v>
      </c>
      <c r="H414" s="97">
        <f t="shared" si="29"/>
        <v>28000</v>
      </c>
      <c r="I414" s="81">
        <f t="shared" si="30"/>
        <v>31360.000000000004</v>
      </c>
      <c r="J414" s="76" t="s">
        <v>1491</v>
      </c>
      <c r="K414" s="75" t="s">
        <v>19</v>
      </c>
      <c r="L414" s="110" t="s">
        <v>2523</v>
      </c>
      <c r="M414" s="67"/>
      <c r="N414" s="67"/>
    </row>
    <row r="415" spans="1:14" s="65" customFormat="1" ht="105" customHeight="1" x14ac:dyDescent="0.25">
      <c r="A415" s="74" t="s">
        <v>2204</v>
      </c>
      <c r="B415" s="82" t="s">
        <v>1621</v>
      </c>
      <c r="C415" s="76" t="s">
        <v>74</v>
      </c>
      <c r="D415" s="76" t="s">
        <v>1623</v>
      </c>
      <c r="E415" s="83" t="s">
        <v>273</v>
      </c>
      <c r="F415" s="107">
        <v>5</v>
      </c>
      <c r="G415" s="97">
        <v>7000</v>
      </c>
      <c r="H415" s="97">
        <f t="shared" si="29"/>
        <v>35000</v>
      </c>
      <c r="I415" s="81">
        <f t="shared" si="30"/>
        <v>39200.000000000007</v>
      </c>
      <c r="J415" s="76" t="s">
        <v>1491</v>
      </c>
      <c r="K415" s="75" t="s">
        <v>19</v>
      </c>
      <c r="L415" s="110" t="s">
        <v>2523</v>
      </c>
      <c r="M415" s="67"/>
      <c r="N415" s="67"/>
    </row>
    <row r="416" spans="1:14" s="65" customFormat="1" ht="105" customHeight="1" x14ac:dyDescent="0.25">
      <c r="A416" s="74" t="s">
        <v>2205</v>
      </c>
      <c r="B416" s="82" t="s">
        <v>1624</v>
      </c>
      <c r="C416" s="76" t="s">
        <v>74</v>
      </c>
      <c r="D416" s="76" t="s">
        <v>1625</v>
      </c>
      <c r="E416" s="83" t="s">
        <v>273</v>
      </c>
      <c r="F416" s="107">
        <v>10</v>
      </c>
      <c r="G416" s="97">
        <v>3600</v>
      </c>
      <c r="H416" s="97">
        <f t="shared" si="29"/>
        <v>36000</v>
      </c>
      <c r="I416" s="81">
        <f t="shared" si="30"/>
        <v>40320.000000000007</v>
      </c>
      <c r="J416" s="76" t="s">
        <v>1491</v>
      </c>
      <c r="K416" s="75" t="s">
        <v>19</v>
      </c>
      <c r="L416" s="110" t="s">
        <v>2523</v>
      </c>
      <c r="M416" s="67"/>
      <c r="N416" s="67"/>
    </row>
    <row r="417" spans="1:14" s="65" customFormat="1" ht="105" customHeight="1" x14ac:dyDescent="0.25">
      <c r="A417" s="74" t="s">
        <v>2206</v>
      </c>
      <c r="B417" s="82" t="s">
        <v>1624</v>
      </c>
      <c r="C417" s="76" t="s">
        <v>74</v>
      </c>
      <c r="D417" s="76" t="s">
        <v>1626</v>
      </c>
      <c r="E417" s="83" t="s">
        <v>273</v>
      </c>
      <c r="F417" s="107">
        <v>10</v>
      </c>
      <c r="G417" s="97">
        <v>4000</v>
      </c>
      <c r="H417" s="97">
        <f t="shared" si="29"/>
        <v>40000</v>
      </c>
      <c r="I417" s="81">
        <f t="shared" si="30"/>
        <v>44800.000000000007</v>
      </c>
      <c r="J417" s="76" t="s">
        <v>1491</v>
      </c>
      <c r="K417" s="75" t="s">
        <v>19</v>
      </c>
      <c r="L417" s="110" t="s">
        <v>2523</v>
      </c>
      <c r="M417" s="67"/>
      <c r="N417" s="67"/>
    </row>
    <row r="418" spans="1:14" s="65" customFormat="1" ht="105" customHeight="1" x14ac:dyDescent="0.25">
      <c r="A418" s="74" t="s">
        <v>2207</v>
      </c>
      <c r="B418" s="76" t="s">
        <v>1627</v>
      </c>
      <c r="C418" s="76" t="s">
        <v>74</v>
      </c>
      <c r="D418" s="76" t="s">
        <v>1628</v>
      </c>
      <c r="E418" s="66" t="s">
        <v>1629</v>
      </c>
      <c r="F418" s="107">
        <v>10</v>
      </c>
      <c r="G418" s="97">
        <v>3392</v>
      </c>
      <c r="H418" s="97">
        <f t="shared" si="29"/>
        <v>33920</v>
      </c>
      <c r="I418" s="81">
        <f t="shared" si="30"/>
        <v>37990.400000000001</v>
      </c>
      <c r="J418" s="76" t="s">
        <v>1491</v>
      </c>
      <c r="K418" s="75" t="s">
        <v>19</v>
      </c>
      <c r="L418" s="110" t="s">
        <v>2523</v>
      </c>
      <c r="M418" s="67"/>
      <c r="N418" s="67"/>
    </row>
    <row r="419" spans="1:14" s="65" customFormat="1" ht="105" customHeight="1" x14ac:dyDescent="0.25">
      <c r="A419" s="74" t="s">
        <v>2208</v>
      </c>
      <c r="B419" s="100" t="s">
        <v>1630</v>
      </c>
      <c r="C419" s="76" t="s">
        <v>74</v>
      </c>
      <c r="D419" s="100" t="s">
        <v>1631</v>
      </c>
      <c r="E419" s="84" t="s">
        <v>133</v>
      </c>
      <c r="F419" s="107">
        <v>20</v>
      </c>
      <c r="G419" s="97">
        <v>1190</v>
      </c>
      <c r="H419" s="97"/>
      <c r="I419" s="81"/>
      <c r="J419" s="76" t="s">
        <v>1491</v>
      </c>
      <c r="K419" s="75" t="s">
        <v>19</v>
      </c>
      <c r="L419" s="110" t="s">
        <v>4056</v>
      </c>
      <c r="M419" s="67"/>
      <c r="N419" s="67"/>
    </row>
    <row r="420" spans="1:14" s="65" customFormat="1" ht="105" customHeight="1" x14ac:dyDescent="0.25">
      <c r="A420" s="74" t="s">
        <v>2209</v>
      </c>
      <c r="B420" s="100" t="s">
        <v>1632</v>
      </c>
      <c r="C420" s="76" t="s">
        <v>74</v>
      </c>
      <c r="D420" s="100" t="s">
        <v>1633</v>
      </c>
      <c r="E420" s="84" t="s">
        <v>133</v>
      </c>
      <c r="F420" s="107">
        <v>20</v>
      </c>
      <c r="G420" s="97">
        <v>455</v>
      </c>
      <c r="H420" s="97"/>
      <c r="I420" s="81"/>
      <c r="J420" s="76" t="s">
        <v>1491</v>
      </c>
      <c r="K420" s="75" t="s">
        <v>19</v>
      </c>
      <c r="L420" s="110" t="s">
        <v>4056</v>
      </c>
      <c r="M420" s="67"/>
      <c r="N420" s="67"/>
    </row>
    <row r="421" spans="1:14" s="65" customFormat="1" ht="105" customHeight="1" x14ac:dyDescent="0.25">
      <c r="A421" s="74" t="s">
        <v>2210</v>
      </c>
      <c r="B421" s="76" t="s">
        <v>1634</v>
      </c>
      <c r="C421" s="76" t="s">
        <v>74</v>
      </c>
      <c r="D421" s="100" t="s">
        <v>1635</v>
      </c>
      <c r="E421" s="84" t="s">
        <v>133</v>
      </c>
      <c r="F421" s="107">
        <v>20</v>
      </c>
      <c r="G421" s="97">
        <v>840</v>
      </c>
      <c r="H421" s="97"/>
      <c r="I421" s="81"/>
      <c r="J421" s="76" t="s">
        <v>1491</v>
      </c>
      <c r="K421" s="75" t="s">
        <v>19</v>
      </c>
      <c r="L421" s="110" t="s">
        <v>4056</v>
      </c>
      <c r="M421" s="67"/>
      <c r="N421" s="67"/>
    </row>
    <row r="422" spans="1:14" s="65" customFormat="1" ht="141" customHeight="1" x14ac:dyDescent="0.25">
      <c r="A422" s="74" t="s">
        <v>2211</v>
      </c>
      <c r="B422" s="76" t="s">
        <v>1636</v>
      </c>
      <c r="C422" s="76" t="s">
        <v>74</v>
      </c>
      <c r="D422" s="107" t="s">
        <v>2923</v>
      </c>
      <c r="E422" s="65" t="s">
        <v>240</v>
      </c>
      <c r="F422" s="107">
        <v>1</v>
      </c>
      <c r="G422" s="97">
        <v>520000</v>
      </c>
      <c r="H422" s="97">
        <f>F422*G422</f>
        <v>520000</v>
      </c>
      <c r="I422" s="81">
        <f t="shared" si="30"/>
        <v>582400</v>
      </c>
      <c r="J422" s="76" t="s">
        <v>1491</v>
      </c>
      <c r="K422" s="75" t="s">
        <v>19</v>
      </c>
      <c r="L422" s="110" t="s">
        <v>3734</v>
      </c>
      <c r="M422" s="67"/>
      <c r="N422" s="67"/>
    </row>
    <row r="423" spans="1:14" s="65" customFormat="1" ht="105" customHeight="1" x14ac:dyDescent="0.25">
      <c r="A423" s="74" t="s">
        <v>2212</v>
      </c>
      <c r="B423" s="82" t="s">
        <v>1637</v>
      </c>
      <c r="C423" s="76" t="s">
        <v>74</v>
      </c>
      <c r="D423" s="76" t="s">
        <v>1638</v>
      </c>
      <c r="E423" s="83" t="s">
        <v>133</v>
      </c>
      <c r="F423" s="107">
        <v>35</v>
      </c>
      <c r="G423" s="97">
        <v>690</v>
      </c>
      <c r="H423" s="97">
        <f t="shared" ref="H423:H484" si="31">F423*G423</f>
        <v>24150</v>
      </c>
      <c r="I423" s="81">
        <f t="shared" si="30"/>
        <v>27048.000000000004</v>
      </c>
      <c r="J423" s="76" t="s">
        <v>1491</v>
      </c>
      <c r="K423" s="75" t="s">
        <v>19</v>
      </c>
      <c r="L423" s="110" t="s">
        <v>2523</v>
      </c>
      <c r="M423" s="67"/>
      <c r="N423" s="67"/>
    </row>
    <row r="424" spans="1:14" s="65" customFormat="1" ht="105" customHeight="1" x14ac:dyDescent="0.25">
      <c r="A424" s="74" t="s">
        <v>2213</v>
      </c>
      <c r="B424" s="82" t="s">
        <v>1639</v>
      </c>
      <c r="C424" s="76" t="s">
        <v>74</v>
      </c>
      <c r="D424" s="76" t="s">
        <v>1640</v>
      </c>
      <c r="E424" s="83" t="s">
        <v>133</v>
      </c>
      <c r="F424" s="107">
        <v>30</v>
      </c>
      <c r="G424" s="97">
        <v>800</v>
      </c>
      <c r="H424" s="97">
        <f t="shared" si="31"/>
        <v>24000</v>
      </c>
      <c r="I424" s="81">
        <f t="shared" si="30"/>
        <v>26880.000000000004</v>
      </c>
      <c r="J424" s="76" t="s">
        <v>1491</v>
      </c>
      <c r="K424" s="75" t="s">
        <v>19</v>
      </c>
      <c r="L424" s="110" t="s">
        <v>2523</v>
      </c>
      <c r="M424" s="67"/>
      <c r="N424" s="67"/>
    </row>
    <row r="425" spans="1:14" s="65" customFormat="1" ht="105" customHeight="1" x14ac:dyDescent="0.25">
      <c r="A425" s="74" t="s">
        <v>2214</v>
      </c>
      <c r="B425" s="100" t="s">
        <v>1641</v>
      </c>
      <c r="C425" s="76" t="s">
        <v>74</v>
      </c>
      <c r="D425" s="100" t="s">
        <v>1642</v>
      </c>
      <c r="E425" s="84" t="s">
        <v>133</v>
      </c>
      <c r="F425" s="107">
        <v>20</v>
      </c>
      <c r="G425" s="97">
        <v>315</v>
      </c>
      <c r="H425" s="97"/>
      <c r="I425" s="81"/>
      <c r="J425" s="76" t="s">
        <v>1491</v>
      </c>
      <c r="K425" s="75" t="s">
        <v>19</v>
      </c>
      <c r="L425" s="110" t="s">
        <v>4056</v>
      </c>
      <c r="M425" s="67"/>
      <c r="N425" s="67"/>
    </row>
    <row r="426" spans="1:14" s="65" customFormat="1" ht="105" customHeight="1" x14ac:dyDescent="0.25">
      <c r="A426" s="74" t="s">
        <v>2215</v>
      </c>
      <c r="B426" s="76" t="s">
        <v>1643</v>
      </c>
      <c r="C426" s="76" t="s">
        <v>74</v>
      </c>
      <c r="D426" s="76" t="s">
        <v>1644</v>
      </c>
      <c r="E426" s="66" t="s">
        <v>133</v>
      </c>
      <c r="F426" s="107">
        <v>2</v>
      </c>
      <c r="G426" s="97">
        <v>2678</v>
      </c>
      <c r="H426" s="97">
        <f t="shared" si="31"/>
        <v>5356</v>
      </c>
      <c r="I426" s="81">
        <f t="shared" si="30"/>
        <v>5998.72</v>
      </c>
      <c r="J426" s="76" t="s">
        <v>1491</v>
      </c>
      <c r="K426" s="75" t="s">
        <v>19</v>
      </c>
      <c r="L426" s="110" t="s">
        <v>2523</v>
      </c>
      <c r="M426" s="67"/>
      <c r="N426" s="67"/>
    </row>
    <row r="427" spans="1:14" s="65" customFormat="1" ht="105" customHeight="1" x14ac:dyDescent="0.25">
      <c r="A427" s="74" t="s">
        <v>2216</v>
      </c>
      <c r="B427" s="76" t="s">
        <v>1645</v>
      </c>
      <c r="C427" s="76" t="s">
        <v>74</v>
      </c>
      <c r="D427" s="76" t="s">
        <v>1646</v>
      </c>
      <c r="E427" s="76" t="s">
        <v>133</v>
      </c>
      <c r="F427" s="107">
        <v>30</v>
      </c>
      <c r="G427" s="97">
        <v>357</v>
      </c>
      <c r="H427" s="97"/>
      <c r="I427" s="81"/>
      <c r="J427" s="76" t="s">
        <v>1491</v>
      </c>
      <c r="K427" s="75" t="s">
        <v>19</v>
      </c>
      <c r="L427" s="110" t="s">
        <v>3777</v>
      </c>
      <c r="M427" s="67"/>
      <c r="N427" s="67"/>
    </row>
    <row r="428" spans="1:14" s="65" customFormat="1" ht="105" customHeight="1" x14ac:dyDescent="0.25">
      <c r="A428" s="74" t="s">
        <v>2217</v>
      </c>
      <c r="B428" s="29" t="s">
        <v>1647</v>
      </c>
      <c r="C428" s="76" t="s">
        <v>74</v>
      </c>
      <c r="D428" s="29" t="s">
        <v>1648</v>
      </c>
      <c r="E428" s="84" t="s">
        <v>133</v>
      </c>
      <c r="F428" s="107">
        <v>20</v>
      </c>
      <c r="G428" s="97">
        <v>345</v>
      </c>
      <c r="H428" s="97"/>
      <c r="I428" s="81"/>
      <c r="J428" s="76" t="s">
        <v>1491</v>
      </c>
      <c r="K428" s="75" t="s">
        <v>19</v>
      </c>
      <c r="L428" s="110" t="s">
        <v>3777</v>
      </c>
      <c r="M428" s="67"/>
      <c r="N428" s="67"/>
    </row>
    <row r="429" spans="1:14" s="65" customFormat="1" ht="105" customHeight="1" x14ac:dyDescent="0.25">
      <c r="A429" s="74" t="s">
        <v>2218</v>
      </c>
      <c r="B429" s="29" t="s">
        <v>1647</v>
      </c>
      <c r="C429" s="76" t="s">
        <v>74</v>
      </c>
      <c r="D429" s="29" t="s">
        <v>1649</v>
      </c>
      <c r="E429" s="84" t="s">
        <v>133</v>
      </c>
      <c r="F429" s="107">
        <v>20</v>
      </c>
      <c r="G429" s="97">
        <v>310</v>
      </c>
      <c r="H429" s="97"/>
      <c r="I429" s="81"/>
      <c r="J429" s="76" t="s">
        <v>1491</v>
      </c>
      <c r="K429" s="75" t="s">
        <v>19</v>
      </c>
      <c r="L429" s="132" t="s">
        <v>3777</v>
      </c>
      <c r="M429" s="67"/>
      <c r="N429" s="67"/>
    </row>
    <row r="430" spans="1:14" s="65" customFormat="1" ht="105" customHeight="1" x14ac:dyDescent="0.25">
      <c r="A430" s="74" t="s">
        <v>2219</v>
      </c>
      <c r="B430" s="29" t="s">
        <v>1647</v>
      </c>
      <c r="C430" s="76" t="s">
        <v>74</v>
      </c>
      <c r="D430" s="29" t="s">
        <v>1650</v>
      </c>
      <c r="E430" s="84" t="s">
        <v>133</v>
      </c>
      <c r="F430" s="107">
        <v>30</v>
      </c>
      <c r="G430" s="97">
        <v>135</v>
      </c>
      <c r="H430" s="97"/>
      <c r="I430" s="81"/>
      <c r="J430" s="76" t="s">
        <v>1491</v>
      </c>
      <c r="K430" s="75" t="s">
        <v>19</v>
      </c>
      <c r="L430" s="132" t="s">
        <v>3777</v>
      </c>
      <c r="M430" s="67"/>
      <c r="N430" s="67"/>
    </row>
    <row r="431" spans="1:14" s="65" customFormat="1" ht="105" customHeight="1" x14ac:dyDescent="0.25">
      <c r="A431" s="74" t="s">
        <v>2220</v>
      </c>
      <c r="B431" s="29" t="s">
        <v>1651</v>
      </c>
      <c r="C431" s="76" t="s">
        <v>74</v>
      </c>
      <c r="D431" s="29" t="s">
        <v>1652</v>
      </c>
      <c r="E431" s="84" t="s">
        <v>133</v>
      </c>
      <c r="F431" s="107">
        <v>40</v>
      </c>
      <c r="G431" s="97">
        <v>90</v>
      </c>
      <c r="H431" s="97"/>
      <c r="I431" s="81"/>
      <c r="J431" s="76" t="s">
        <v>1491</v>
      </c>
      <c r="K431" s="75" t="s">
        <v>19</v>
      </c>
      <c r="L431" s="110" t="s">
        <v>3777</v>
      </c>
      <c r="M431" s="67"/>
      <c r="N431" s="67"/>
    </row>
    <row r="432" spans="1:14" s="65" customFormat="1" ht="105" customHeight="1" x14ac:dyDescent="0.25">
      <c r="A432" s="74" t="s">
        <v>2221</v>
      </c>
      <c r="B432" s="29" t="s">
        <v>1651</v>
      </c>
      <c r="C432" s="76" t="s">
        <v>74</v>
      </c>
      <c r="D432" s="29" t="s">
        <v>1653</v>
      </c>
      <c r="E432" s="84" t="s">
        <v>133</v>
      </c>
      <c r="F432" s="107">
        <v>40</v>
      </c>
      <c r="G432" s="97">
        <v>90</v>
      </c>
      <c r="H432" s="97"/>
      <c r="I432" s="81"/>
      <c r="J432" s="76" t="s">
        <v>1491</v>
      </c>
      <c r="K432" s="75" t="s">
        <v>19</v>
      </c>
      <c r="L432" s="110" t="s">
        <v>3777</v>
      </c>
      <c r="M432" s="67"/>
      <c r="N432" s="67"/>
    </row>
    <row r="433" spans="1:14" s="65" customFormat="1" ht="105" customHeight="1" x14ac:dyDescent="0.25">
      <c r="A433" s="74" t="s">
        <v>2222</v>
      </c>
      <c r="B433" s="29" t="s">
        <v>1651</v>
      </c>
      <c r="C433" s="76" t="s">
        <v>74</v>
      </c>
      <c r="D433" s="29" t="s">
        <v>1654</v>
      </c>
      <c r="E433" s="84" t="s">
        <v>133</v>
      </c>
      <c r="F433" s="107">
        <v>10</v>
      </c>
      <c r="G433" s="97">
        <v>185</v>
      </c>
      <c r="H433" s="97"/>
      <c r="I433" s="81"/>
      <c r="J433" s="76" t="s">
        <v>1491</v>
      </c>
      <c r="K433" s="75" t="s">
        <v>19</v>
      </c>
      <c r="L433" s="110" t="s">
        <v>3777</v>
      </c>
      <c r="M433" s="67"/>
      <c r="N433" s="67"/>
    </row>
    <row r="434" spans="1:14" s="65" customFormat="1" ht="105" customHeight="1" x14ac:dyDescent="0.25">
      <c r="A434" s="74" t="s">
        <v>2223</v>
      </c>
      <c r="B434" s="29" t="s">
        <v>1655</v>
      </c>
      <c r="C434" s="76" t="s">
        <v>74</v>
      </c>
      <c r="D434" s="76" t="s">
        <v>1656</v>
      </c>
      <c r="E434" s="84" t="s">
        <v>133</v>
      </c>
      <c r="F434" s="107">
        <v>20</v>
      </c>
      <c r="G434" s="97">
        <v>1200</v>
      </c>
      <c r="H434" s="97">
        <f t="shared" si="31"/>
        <v>24000</v>
      </c>
      <c r="I434" s="81">
        <f t="shared" si="30"/>
        <v>26880.000000000004</v>
      </c>
      <c r="J434" s="76" t="s">
        <v>1491</v>
      </c>
      <c r="K434" s="75" t="s">
        <v>19</v>
      </c>
      <c r="L434" s="110" t="s">
        <v>2523</v>
      </c>
      <c r="M434" s="67"/>
      <c r="N434" s="67"/>
    </row>
    <row r="435" spans="1:14" s="65" customFormat="1" ht="105" customHeight="1" x14ac:dyDescent="0.25">
      <c r="A435" s="74" t="s">
        <v>2224</v>
      </c>
      <c r="B435" s="82" t="s">
        <v>1657</v>
      </c>
      <c r="C435" s="76" t="s">
        <v>74</v>
      </c>
      <c r="D435" s="76" t="s">
        <v>3785</v>
      </c>
      <c r="E435" s="83" t="s">
        <v>133</v>
      </c>
      <c r="F435" s="107">
        <v>10</v>
      </c>
      <c r="G435" s="97">
        <v>2250</v>
      </c>
      <c r="H435" s="97">
        <f t="shared" si="31"/>
        <v>22500</v>
      </c>
      <c r="I435" s="81">
        <f t="shared" si="30"/>
        <v>25200.000000000004</v>
      </c>
      <c r="J435" s="76" t="s">
        <v>1491</v>
      </c>
      <c r="K435" s="75" t="s">
        <v>19</v>
      </c>
      <c r="L435" s="110" t="s">
        <v>2523</v>
      </c>
      <c r="M435" s="67"/>
      <c r="N435" s="67"/>
    </row>
    <row r="436" spans="1:14" s="65" customFormat="1" ht="105" customHeight="1" x14ac:dyDescent="0.25">
      <c r="A436" s="74" t="s">
        <v>2225</v>
      </c>
      <c r="B436" s="82" t="s">
        <v>1657</v>
      </c>
      <c r="C436" s="76" t="s">
        <v>74</v>
      </c>
      <c r="D436" s="76" t="s">
        <v>3784</v>
      </c>
      <c r="E436" s="83" t="s">
        <v>133</v>
      </c>
      <c r="F436" s="107">
        <v>10</v>
      </c>
      <c r="G436" s="97">
        <v>1250</v>
      </c>
      <c r="H436" s="97">
        <f t="shared" si="31"/>
        <v>12500</v>
      </c>
      <c r="I436" s="81">
        <f t="shared" si="30"/>
        <v>14000.000000000002</v>
      </c>
      <c r="J436" s="76" t="s">
        <v>1491</v>
      </c>
      <c r="K436" s="75" t="s">
        <v>19</v>
      </c>
      <c r="L436" s="110" t="s">
        <v>2523</v>
      </c>
      <c r="M436" s="67"/>
      <c r="N436" s="67"/>
    </row>
    <row r="437" spans="1:14" s="65" customFormat="1" ht="105" customHeight="1" x14ac:dyDescent="0.25">
      <c r="A437" s="74" t="s">
        <v>2226</v>
      </c>
      <c r="B437" s="82" t="s">
        <v>1657</v>
      </c>
      <c r="C437" s="76" t="s">
        <v>74</v>
      </c>
      <c r="D437" s="76" t="s">
        <v>3783</v>
      </c>
      <c r="E437" s="83" t="s">
        <v>133</v>
      </c>
      <c r="F437" s="107">
        <v>10</v>
      </c>
      <c r="G437" s="97">
        <v>2490</v>
      </c>
      <c r="H437" s="97">
        <f t="shared" si="31"/>
        <v>24900</v>
      </c>
      <c r="I437" s="81">
        <f t="shared" si="30"/>
        <v>27888.000000000004</v>
      </c>
      <c r="J437" s="76" t="s">
        <v>1491</v>
      </c>
      <c r="K437" s="75" t="s">
        <v>19</v>
      </c>
      <c r="L437" s="110" t="s">
        <v>2523</v>
      </c>
      <c r="M437" s="67"/>
      <c r="N437" s="67"/>
    </row>
    <row r="438" spans="1:14" s="65" customFormat="1" ht="105" customHeight="1" x14ac:dyDescent="0.25">
      <c r="A438" s="74" t="s">
        <v>2227</v>
      </c>
      <c r="B438" s="82" t="s">
        <v>1657</v>
      </c>
      <c r="C438" s="76" t="s">
        <v>74</v>
      </c>
      <c r="D438" s="76" t="s">
        <v>3782</v>
      </c>
      <c r="E438" s="83" t="s">
        <v>133</v>
      </c>
      <c r="F438" s="107">
        <v>10</v>
      </c>
      <c r="G438" s="97">
        <v>1350</v>
      </c>
      <c r="H438" s="97">
        <f t="shared" si="31"/>
        <v>13500</v>
      </c>
      <c r="I438" s="81">
        <f t="shared" si="30"/>
        <v>15120.000000000002</v>
      </c>
      <c r="J438" s="76" t="s">
        <v>1491</v>
      </c>
      <c r="K438" s="75" t="s">
        <v>19</v>
      </c>
      <c r="L438" s="110" t="s">
        <v>2523</v>
      </c>
      <c r="M438" s="67"/>
      <c r="N438" s="67"/>
    </row>
    <row r="439" spans="1:14" s="65" customFormat="1" ht="105" customHeight="1" x14ac:dyDescent="0.25">
      <c r="A439" s="74" t="s">
        <v>2228</v>
      </c>
      <c r="B439" s="76" t="s">
        <v>1658</v>
      </c>
      <c r="C439" s="76" t="s">
        <v>74</v>
      </c>
      <c r="D439" s="76" t="s">
        <v>3779</v>
      </c>
      <c r="E439" s="76" t="s">
        <v>133</v>
      </c>
      <c r="F439" s="107">
        <v>20</v>
      </c>
      <c r="G439" s="97">
        <v>935</v>
      </c>
      <c r="H439" s="97"/>
      <c r="I439" s="81"/>
      <c r="J439" s="76" t="s">
        <v>1491</v>
      </c>
      <c r="K439" s="75" t="s">
        <v>19</v>
      </c>
      <c r="L439" s="132" t="s">
        <v>3777</v>
      </c>
      <c r="M439" s="67"/>
      <c r="N439" s="67"/>
    </row>
    <row r="440" spans="1:14" s="65" customFormat="1" ht="105" customHeight="1" x14ac:dyDescent="0.25">
      <c r="A440" s="74" t="s">
        <v>2229</v>
      </c>
      <c r="B440" s="76" t="s">
        <v>1659</v>
      </c>
      <c r="C440" s="76" t="s">
        <v>74</v>
      </c>
      <c r="D440" s="76" t="s">
        <v>3779</v>
      </c>
      <c r="E440" s="76" t="s">
        <v>133</v>
      </c>
      <c r="F440" s="107">
        <v>20</v>
      </c>
      <c r="G440" s="97">
        <v>860</v>
      </c>
      <c r="H440" s="97"/>
      <c r="I440" s="81"/>
      <c r="J440" s="76" t="s">
        <v>1491</v>
      </c>
      <c r="K440" s="75" t="s">
        <v>19</v>
      </c>
      <c r="L440" s="110" t="s">
        <v>3777</v>
      </c>
      <c r="M440" s="67"/>
      <c r="N440" s="67"/>
    </row>
    <row r="441" spans="1:14" s="65" customFormat="1" ht="105" customHeight="1" x14ac:dyDescent="0.25">
      <c r="A441" s="74" t="s">
        <v>2230</v>
      </c>
      <c r="B441" s="76" t="s">
        <v>1660</v>
      </c>
      <c r="C441" s="76" t="s">
        <v>74</v>
      </c>
      <c r="D441" s="76" t="s">
        <v>3779</v>
      </c>
      <c r="E441" s="76" t="s">
        <v>133</v>
      </c>
      <c r="F441" s="107">
        <v>20</v>
      </c>
      <c r="G441" s="97">
        <v>675</v>
      </c>
      <c r="H441" s="97"/>
      <c r="I441" s="81"/>
      <c r="J441" s="76" t="s">
        <v>1491</v>
      </c>
      <c r="K441" s="75" t="s">
        <v>19</v>
      </c>
      <c r="L441" s="110" t="s">
        <v>3777</v>
      </c>
      <c r="M441" s="67"/>
      <c r="N441" s="67"/>
    </row>
    <row r="442" spans="1:14" s="65" customFormat="1" ht="105" customHeight="1" x14ac:dyDescent="0.25">
      <c r="A442" s="74" t="s">
        <v>2231</v>
      </c>
      <c r="B442" s="76" t="s">
        <v>1661</v>
      </c>
      <c r="C442" s="76" t="s">
        <v>74</v>
      </c>
      <c r="D442" s="76" t="s">
        <v>3779</v>
      </c>
      <c r="E442" s="76" t="s">
        <v>133</v>
      </c>
      <c r="F442" s="107">
        <v>20</v>
      </c>
      <c r="G442" s="97">
        <v>650</v>
      </c>
      <c r="H442" s="97"/>
      <c r="I442" s="81"/>
      <c r="J442" s="76" t="s">
        <v>1491</v>
      </c>
      <c r="K442" s="75" t="s">
        <v>19</v>
      </c>
      <c r="L442" s="110" t="s">
        <v>3777</v>
      </c>
      <c r="M442" s="67"/>
      <c r="N442" s="67"/>
    </row>
    <row r="443" spans="1:14" s="65" customFormat="1" ht="105" customHeight="1" x14ac:dyDescent="0.25">
      <c r="A443" s="74" t="s">
        <v>2232</v>
      </c>
      <c r="B443" s="76" t="s">
        <v>1662</v>
      </c>
      <c r="C443" s="76" t="s">
        <v>74</v>
      </c>
      <c r="D443" s="76" t="s">
        <v>1663</v>
      </c>
      <c r="E443" s="66" t="s">
        <v>133</v>
      </c>
      <c r="F443" s="107">
        <v>5</v>
      </c>
      <c r="G443" s="97">
        <v>985</v>
      </c>
      <c r="H443" s="97">
        <f t="shared" si="31"/>
        <v>4925</v>
      </c>
      <c r="I443" s="81">
        <f t="shared" si="30"/>
        <v>5516.0000000000009</v>
      </c>
      <c r="J443" s="76" t="s">
        <v>1491</v>
      </c>
      <c r="K443" s="75" t="s">
        <v>19</v>
      </c>
      <c r="L443" s="110" t="s">
        <v>2523</v>
      </c>
      <c r="M443" s="67"/>
      <c r="N443" s="67"/>
    </row>
    <row r="444" spans="1:14" s="65" customFormat="1" ht="105" customHeight="1" x14ac:dyDescent="0.25">
      <c r="A444" s="74" t="s">
        <v>2233</v>
      </c>
      <c r="B444" s="76" t="s">
        <v>1664</v>
      </c>
      <c r="C444" s="76" t="s">
        <v>74</v>
      </c>
      <c r="D444" s="76" t="s">
        <v>1665</v>
      </c>
      <c r="E444" s="76" t="s">
        <v>133</v>
      </c>
      <c r="F444" s="107">
        <v>2</v>
      </c>
      <c r="G444" s="97">
        <v>3419</v>
      </c>
      <c r="H444" s="97">
        <f t="shared" si="31"/>
        <v>6838</v>
      </c>
      <c r="I444" s="81">
        <f t="shared" si="30"/>
        <v>7658.56</v>
      </c>
      <c r="J444" s="76" t="s">
        <v>1491</v>
      </c>
      <c r="K444" s="75" t="s">
        <v>19</v>
      </c>
      <c r="L444" s="110" t="s">
        <v>2523</v>
      </c>
      <c r="M444" s="67"/>
      <c r="N444" s="67"/>
    </row>
    <row r="445" spans="1:14" s="65" customFormat="1" ht="105" customHeight="1" x14ac:dyDescent="0.25">
      <c r="A445" s="74" t="s">
        <v>2234</v>
      </c>
      <c r="B445" s="82" t="s">
        <v>1666</v>
      </c>
      <c r="C445" s="76" t="s">
        <v>74</v>
      </c>
      <c r="D445" s="82" t="s">
        <v>1667</v>
      </c>
      <c r="E445" s="83" t="s">
        <v>133</v>
      </c>
      <c r="F445" s="107">
        <v>2</v>
      </c>
      <c r="G445" s="97">
        <v>8850</v>
      </c>
      <c r="H445" s="97">
        <f t="shared" si="31"/>
        <v>17700</v>
      </c>
      <c r="I445" s="81">
        <f t="shared" si="30"/>
        <v>19824.000000000004</v>
      </c>
      <c r="J445" s="76" t="s">
        <v>1491</v>
      </c>
      <c r="K445" s="75" t="s">
        <v>19</v>
      </c>
      <c r="L445" s="110" t="s">
        <v>2523</v>
      </c>
      <c r="M445" s="67"/>
      <c r="N445" s="67"/>
    </row>
    <row r="446" spans="1:14" s="65" customFormat="1" ht="105" customHeight="1" x14ac:dyDescent="0.25">
      <c r="A446" s="74" t="s">
        <v>2235</v>
      </c>
      <c r="B446" s="82" t="s">
        <v>1666</v>
      </c>
      <c r="C446" s="76" t="s">
        <v>74</v>
      </c>
      <c r="D446" s="82" t="s">
        <v>1668</v>
      </c>
      <c r="E446" s="83" t="s">
        <v>133</v>
      </c>
      <c r="F446" s="107">
        <v>2</v>
      </c>
      <c r="G446" s="97">
        <v>8850</v>
      </c>
      <c r="H446" s="97">
        <f t="shared" si="31"/>
        <v>17700</v>
      </c>
      <c r="I446" s="81">
        <f t="shared" si="30"/>
        <v>19824.000000000004</v>
      </c>
      <c r="J446" s="76" t="s">
        <v>1491</v>
      </c>
      <c r="K446" s="75" t="s">
        <v>19</v>
      </c>
      <c r="L446" s="110" t="s">
        <v>2523</v>
      </c>
      <c r="M446" s="67"/>
      <c r="N446" s="67"/>
    </row>
    <row r="447" spans="1:14" s="65" customFormat="1" ht="105" customHeight="1" x14ac:dyDescent="0.25">
      <c r="A447" s="74" t="s">
        <v>2236</v>
      </c>
      <c r="B447" s="82" t="s">
        <v>1669</v>
      </c>
      <c r="C447" s="76" t="s">
        <v>74</v>
      </c>
      <c r="D447" s="76" t="s">
        <v>1670</v>
      </c>
      <c r="E447" s="83" t="s">
        <v>133</v>
      </c>
      <c r="F447" s="107">
        <v>15</v>
      </c>
      <c r="G447" s="97">
        <v>600</v>
      </c>
      <c r="H447" s="97">
        <f t="shared" si="31"/>
        <v>9000</v>
      </c>
      <c r="I447" s="81">
        <f t="shared" si="30"/>
        <v>10080.000000000002</v>
      </c>
      <c r="J447" s="76" t="s">
        <v>1491</v>
      </c>
      <c r="K447" s="75" t="s">
        <v>19</v>
      </c>
      <c r="L447" s="110" t="s">
        <v>2523</v>
      </c>
      <c r="M447" s="67"/>
      <c r="N447" s="67"/>
    </row>
    <row r="448" spans="1:14" s="65" customFormat="1" ht="105" customHeight="1" x14ac:dyDescent="0.25">
      <c r="A448" s="74" t="s">
        <v>2237</v>
      </c>
      <c r="B448" s="82" t="s">
        <v>1671</v>
      </c>
      <c r="C448" s="76" t="s">
        <v>74</v>
      </c>
      <c r="D448" s="76" t="s">
        <v>1672</v>
      </c>
      <c r="E448" s="83" t="s">
        <v>133</v>
      </c>
      <c r="F448" s="107">
        <v>15</v>
      </c>
      <c r="G448" s="97">
        <v>900</v>
      </c>
      <c r="H448" s="97">
        <f t="shared" si="31"/>
        <v>13500</v>
      </c>
      <c r="I448" s="81">
        <f t="shared" si="30"/>
        <v>15120.000000000002</v>
      </c>
      <c r="J448" s="76" t="s">
        <v>1491</v>
      </c>
      <c r="K448" s="75" t="s">
        <v>19</v>
      </c>
      <c r="L448" s="110" t="s">
        <v>2523</v>
      </c>
      <c r="M448" s="67"/>
      <c r="N448" s="67"/>
    </row>
    <row r="449" spans="1:14" s="65" customFormat="1" ht="105" customHeight="1" x14ac:dyDescent="0.25">
      <c r="A449" s="74" t="s">
        <v>2238</v>
      </c>
      <c r="B449" s="29" t="s">
        <v>1673</v>
      </c>
      <c r="C449" s="76" t="s">
        <v>74</v>
      </c>
      <c r="D449" s="29" t="s">
        <v>1674</v>
      </c>
      <c r="E449" s="84" t="s">
        <v>133</v>
      </c>
      <c r="F449" s="107">
        <v>50</v>
      </c>
      <c r="G449" s="97">
        <v>450</v>
      </c>
      <c r="H449" s="97">
        <f t="shared" si="31"/>
        <v>22500</v>
      </c>
      <c r="I449" s="81">
        <f t="shared" si="30"/>
        <v>25200.000000000004</v>
      </c>
      <c r="J449" s="76" t="s">
        <v>1491</v>
      </c>
      <c r="K449" s="75" t="s">
        <v>19</v>
      </c>
      <c r="L449" s="110" t="s">
        <v>4078</v>
      </c>
      <c r="M449" s="67"/>
      <c r="N449" s="67"/>
    </row>
    <row r="450" spans="1:14" s="65" customFormat="1" ht="105" customHeight="1" x14ac:dyDescent="0.25">
      <c r="A450" s="74" t="s">
        <v>2239</v>
      </c>
      <c r="B450" s="82" t="s">
        <v>1675</v>
      </c>
      <c r="C450" s="76" t="s">
        <v>74</v>
      </c>
      <c r="D450" s="76" t="s">
        <v>1676</v>
      </c>
      <c r="E450" s="83" t="s">
        <v>133</v>
      </c>
      <c r="F450" s="107">
        <v>6</v>
      </c>
      <c r="G450" s="97">
        <v>16000</v>
      </c>
      <c r="H450" s="97">
        <f t="shared" si="31"/>
        <v>96000</v>
      </c>
      <c r="I450" s="81">
        <f t="shared" si="30"/>
        <v>107520.00000000001</v>
      </c>
      <c r="J450" s="76" t="s">
        <v>1491</v>
      </c>
      <c r="K450" s="75" t="s">
        <v>19</v>
      </c>
      <c r="L450" s="110" t="s">
        <v>2523</v>
      </c>
      <c r="M450" s="67"/>
      <c r="N450" s="67"/>
    </row>
    <row r="451" spans="1:14" s="65" customFormat="1" ht="105" customHeight="1" x14ac:dyDescent="0.25">
      <c r="A451" s="74" t="s">
        <v>2240</v>
      </c>
      <c r="B451" s="82" t="s">
        <v>1677</v>
      </c>
      <c r="C451" s="76" t="s">
        <v>74</v>
      </c>
      <c r="D451" s="76" t="s">
        <v>1678</v>
      </c>
      <c r="E451" s="83" t="s">
        <v>133</v>
      </c>
      <c r="F451" s="107">
        <v>3</v>
      </c>
      <c r="G451" s="97">
        <v>19000</v>
      </c>
      <c r="H451" s="97">
        <f t="shared" si="31"/>
        <v>57000</v>
      </c>
      <c r="I451" s="81">
        <f t="shared" si="30"/>
        <v>63840.000000000007</v>
      </c>
      <c r="J451" s="76" t="s">
        <v>1491</v>
      </c>
      <c r="K451" s="75" t="s">
        <v>19</v>
      </c>
      <c r="L451" s="110" t="s">
        <v>2523</v>
      </c>
      <c r="M451" s="67"/>
      <c r="N451" s="67"/>
    </row>
    <row r="452" spans="1:14" s="65" customFormat="1" ht="105" customHeight="1" x14ac:dyDescent="0.25">
      <c r="A452" s="74" t="s">
        <v>2241</v>
      </c>
      <c r="B452" s="82" t="s">
        <v>1679</v>
      </c>
      <c r="C452" s="76" t="s">
        <v>74</v>
      </c>
      <c r="D452" s="76" t="s">
        <v>1680</v>
      </c>
      <c r="E452" s="83" t="s">
        <v>133</v>
      </c>
      <c r="F452" s="107">
        <v>3</v>
      </c>
      <c r="G452" s="97">
        <v>25000</v>
      </c>
      <c r="H452" s="97">
        <f t="shared" si="31"/>
        <v>75000</v>
      </c>
      <c r="I452" s="81">
        <f t="shared" si="30"/>
        <v>84000.000000000015</v>
      </c>
      <c r="J452" s="76" t="s">
        <v>1491</v>
      </c>
      <c r="K452" s="75" t="s">
        <v>19</v>
      </c>
      <c r="L452" s="110" t="s">
        <v>2523</v>
      </c>
      <c r="M452" s="67"/>
      <c r="N452" s="67"/>
    </row>
    <row r="453" spans="1:14" s="65" customFormat="1" ht="105" customHeight="1" x14ac:dyDescent="0.25">
      <c r="A453" s="74" t="s">
        <v>2242</v>
      </c>
      <c r="B453" s="82" t="s">
        <v>1681</v>
      </c>
      <c r="C453" s="76" t="s">
        <v>74</v>
      </c>
      <c r="D453" s="76" t="s">
        <v>1682</v>
      </c>
      <c r="E453" s="83" t="s">
        <v>133</v>
      </c>
      <c r="F453" s="107">
        <v>3</v>
      </c>
      <c r="G453" s="97">
        <v>26000</v>
      </c>
      <c r="H453" s="97">
        <f t="shared" si="31"/>
        <v>78000</v>
      </c>
      <c r="I453" s="81">
        <f t="shared" si="30"/>
        <v>87360.000000000015</v>
      </c>
      <c r="J453" s="76" t="s">
        <v>1491</v>
      </c>
      <c r="K453" s="75" t="s">
        <v>19</v>
      </c>
      <c r="L453" s="110" t="s">
        <v>2523</v>
      </c>
      <c r="M453" s="67"/>
      <c r="N453" s="67"/>
    </row>
    <row r="454" spans="1:14" s="65" customFormat="1" ht="105" customHeight="1" x14ac:dyDescent="0.25">
      <c r="A454" s="74" t="s">
        <v>2243</v>
      </c>
      <c r="B454" s="82" t="s">
        <v>1683</v>
      </c>
      <c r="C454" s="76" t="s">
        <v>74</v>
      </c>
      <c r="D454" s="76" t="s">
        <v>1684</v>
      </c>
      <c r="E454" s="83" t="s">
        <v>133</v>
      </c>
      <c r="F454" s="107">
        <v>3</v>
      </c>
      <c r="G454" s="97">
        <v>5900</v>
      </c>
      <c r="H454" s="97">
        <f t="shared" si="31"/>
        <v>17700</v>
      </c>
      <c r="I454" s="81">
        <f t="shared" si="30"/>
        <v>19824.000000000004</v>
      </c>
      <c r="J454" s="76" t="s">
        <v>1491</v>
      </c>
      <c r="K454" s="75" t="s">
        <v>19</v>
      </c>
      <c r="L454" s="110" t="s">
        <v>2523</v>
      </c>
      <c r="M454" s="67"/>
      <c r="N454" s="67"/>
    </row>
    <row r="455" spans="1:14" s="65" customFormat="1" ht="105" customHeight="1" x14ac:dyDescent="0.25">
      <c r="A455" s="74" t="s">
        <v>2244</v>
      </c>
      <c r="B455" s="82" t="s">
        <v>1685</v>
      </c>
      <c r="C455" s="76" t="s">
        <v>74</v>
      </c>
      <c r="D455" s="76" t="s">
        <v>1686</v>
      </c>
      <c r="E455" s="83" t="s">
        <v>133</v>
      </c>
      <c r="F455" s="107">
        <v>3</v>
      </c>
      <c r="G455" s="97">
        <v>6700</v>
      </c>
      <c r="H455" s="97">
        <f t="shared" si="31"/>
        <v>20100</v>
      </c>
      <c r="I455" s="81">
        <f t="shared" si="30"/>
        <v>22512.000000000004</v>
      </c>
      <c r="J455" s="76" t="s">
        <v>1491</v>
      </c>
      <c r="K455" s="75" t="s">
        <v>19</v>
      </c>
      <c r="L455" s="110" t="s">
        <v>2523</v>
      </c>
      <c r="M455" s="67"/>
      <c r="N455" s="67"/>
    </row>
    <row r="456" spans="1:14" s="65" customFormat="1" ht="105" customHeight="1" x14ac:dyDescent="0.25">
      <c r="A456" s="74" t="s">
        <v>2245</v>
      </c>
      <c r="B456" s="82" t="s">
        <v>1687</v>
      </c>
      <c r="C456" s="76" t="s">
        <v>74</v>
      </c>
      <c r="D456" s="76" t="s">
        <v>1688</v>
      </c>
      <c r="E456" s="83" t="s">
        <v>133</v>
      </c>
      <c r="F456" s="107">
        <v>3</v>
      </c>
      <c r="G456" s="97">
        <v>9000</v>
      </c>
      <c r="H456" s="97">
        <f t="shared" si="31"/>
        <v>27000</v>
      </c>
      <c r="I456" s="81">
        <f t="shared" si="30"/>
        <v>30240.000000000004</v>
      </c>
      <c r="J456" s="76" t="s">
        <v>1491</v>
      </c>
      <c r="K456" s="75" t="s">
        <v>19</v>
      </c>
      <c r="L456" s="110" t="s">
        <v>2523</v>
      </c>
      <c r="M456" s="67"/>
      <c r="N456" s="67"/>
    </row>
    <row r="457" spans="1:14" s="65" customFormat="1" ht="105" customHeight="1" x14ac:dyDescent="0.25">
      <c r="A457" s="74" t="s">
        <v>2246</v>
      </c>
      <c r="B457" s="82" t="s">
        <v>1689</v>
      </c>
      <c r="C457" s="76" t="s">
        <v>74</v>
      </c>
      <c r="D457" s="76" t="s">
        <v>1690</v>
      </c>
      <c r="E457" s="83" t="s">
        <v>133</v>
      </c>
      <c r="F457" s="107">
        <v>3</v>
      </c>
      <c r="G457" s="97">
        <v>10200</v>
      </c>
      <c r="H457" s="97">
        <f t="shared" si="31"/>
        <v>30600</v>
      </c>
      <c r="I457" s="81">
        <f t="shared" si="30"/>
        <v>34272</v>
      </c>
      <c r="J457" s="76" t="s">
        <v>1491</v>
      </c>
      <c r="K457" s="75" t="s">
        <v>19</v>
      </c>
      <c r="L457" s="110" t="s">
        <v>2523</v>
      </c>
      <c r="M457" s="67"/>
      <c r="N457" s="67"/>
    </row>
    <row r="458" spans="1:14" s="65" customFormat="1" ht="105" customHeight="1" x14ac:dyDescent="0.25">
      <c r="A458" s="74" t="s">
        <v>2247</v>
      </c>
      <c r="B458" s="82" t="s">
        <v>1691</v>
      </c>
      <c r="C458" s="76" t="s">
        <v>74</v>
      </c>
      <c r="D458" s="76" t="s">
        <v>1692</v>
      </c>
      <c r="E458" s="83" t="s">
        <v>133</v>
      </c>
      <c r="F458" s="107">
        <v>2</v>
      </c>
      <c r="G458" s="97">
        <v>10714</v>
      </c>
      <c r="H458" s="97">
        <f t="shared" si="31"/>
        <v>21428</v>
      </c>
      <c r="I458" s="81">
        <f t="shared" si="30"/>
        <v>23999.360000000001</v>
      </c>
      <c r="J458" s="76" t="s">
        <v>1491</v>
      </c>
      <c r="K458" s="75" t="s">
        <v>19</v>
      </c>
      <c r="L458" s="110" t="s">
        <v>2523</v>
      </c>
      <c r="M458" s="67"/>
      <c r="N458" s="67"/>
    </row>
    <row r="459" spans="1:14" s="65" customFormat="1" ht="105" customHeight="1" x14ac:dyDescent="0.25">
      <c r="A459" s="74" t="s">
        <v>2248</v>
      </c>
      <c r="B459" s="82" t="s">
        <v>1693</v>
      </c>
      <c r="C459" s="76" t="s">
        <v>74</v>
      </c>
      <c r="D459" s="76" t="s">
        <v>1694</v>
      </c>
      <c r="E459" s="83" t="s">
        <v>133</v>
      </c>
      <c r="F459" s="107">
        <v>30</v>
      </c>
      <c r="G459" s="97">
        <v>360</v>
      </c>
      <c r="H459" s="97">
        <f t="shared" si="31"/>
        <v>10800</v>
      </c>
      <c r="I459" s="81">
        <f t="shared" si="30"/>
        <v>12096.000000000002</v>
      </c>
      <c r="J459" s="76" t="s">
        <v>1491</v>
      </c>
      <c r="K459" s="75" t="s">
        <v>19</v>
      </c>
      <c r="L459" s="110" t="s">
        <v>2523</v>
      </c>
      <c r="M459" s="67"/>
      <c r="N459" s="67"/>
    </row>
    <row r="460" spans="1:14" s="65" customFormat="1" ht="105" customHeight="1" x14ac:dyDescent="0.25">
      <c r="A460" s="74" t="s">
        <v>2249</v>
      </c>
      <c r="B460" s="82" t="s">
        <v>1695</v>
      </c>
      <c r="C460" s="76" t="s">
        <v>74</v>
      </c>
      <c r="D460" s="76" t="s">
        <v>1696</v>
      </c>
      <c r="E460" s="83" t="s">
        <v>133</v>
      </c>
      <c r="F460" s="107">
        <v>25</v>
      </c>
      <c r="G460" s="97">
        <v>400</v>
      </c>
      <c r="H460" s="97">
        <f t="shared" si="31"/>
        <v>10000</v>
      </c>
      <c r="I460" s="81">
        <f t="shared" si="30"/>
        <v>11200.000000000002</v>
      </c>
      <c r="J460" s="76" t="s">
        <v>1491</v>
      </c>
      <c r="K460" s="75" t="s">
        <v>19</v>
      </c>
      <c r="L460" s="110" t="s">
        <v>2523</v>
      </c>
      <c r="M460" s="67"/>
      <c r="N460" s="67"/>
    </row>
    <row r="461" spans="1:14" s="65" customFormat="1" ht="105" customHeight="1" x14ac:dyDescent="0.25">
      <c r="A461" s="74" t="s">
        <v>2250</v>
      </c>
      <c r="B461" s="82" t="s">
        <v>1697</v>
      </c>
      <c r="C461" s="76" t="s">
        <v>74</v>
      </c>
      <c r="D461" s="82" t="s">
        <v>1698</v>
      </c>
      <c r="E461" s="83" t="s">
        <v>133</v>
      </c>
      <c r="F461" s="107">
        <v>5</v>
      </c>
      <c r="G461" s="97">
        <v>3500</v>
      </c>
      <c r="H461" s="97">
        <f t="shared" si="31"/>
        <v>17500</v>
      </c>
      <c r="I461" s="81">
        <f t="shared" si="30"/>
        <v>19600.000000000004</v>
      </c>
      <c r="J461" s="76" t="s">
        <v>1491</v>
      </c>
      <c r="K461" s="75" t="s">
        <v>19</v>
      </c>
      <c r="L461" s="110" t="s">
        <v>2523</v>
      </c>
      <c r="M461" s="67"/>
      <c r="N461" s="67"/>
    </row>
    <row r="462" spans="1:14" s="65" customFormat="1" ht="105" customHeight="1" x14ac:dyDescent="0.25">
      <c r="A462" s="74" t="s">
        <v>2251</v>
      </c>
      <c r="B462" s="82" t="s">
        <v>1699</v>
      </c>
      <c r="C462" s="76" t="s">
        <v>74</v>
      </c>
      <c r="D462" s="82" t="s">
        <v>1700</v>
      </c>
      <c r="E462" s="83" t="s">
        <v>133</v>
      </c>
      <c r="F462" s="107">
        <v>5</v>
      </c>
      <c r="G462" s="97">
        <v>3500</v>
      </c>
      <c r="H462" s="97">
        <f t="shared" si="31"/>
        <v>17500</v>
      </c>
      <c r="I462" s="81">
        <f t="shared" si="30"/>
        <v>19600.000000000004</v>
      </c>
      <c r="J462" s="76" t="s">
        <v>1491</v>
      </c>
      <c r="K462" s="75" t="s">
        <v>19</v>
      </c>
      <c r="L462" s="110" t="s">
        <v>2523</v>
      </c>
      <c r="M462" s="67"/>
      <c r="N462" s="67"/>
    </row>
    <row r="463" spans="1:14" s="65" customFormat="1" ht="105" customHeight="1" x14ac:dyDescent="0.25">
      <c r="A463" s="74" t="s">
        <v>2252</v>
      </c>
      <c r="B463" s="76" t="s">
        <v>1701</v>
      </c>
      <c r="C463" s="76" t="s">
        <v>74</v>
      </c>
      <c r="D463" s="76" t="s">
        <v>1702</v>
      </c>
      <c r="E463" s="66" t="s">
        <v>133</v>
      </c>
      <c r="F463" s="107">
        <v>1</v>
      </c>
      <c r="G463" s="97">
        <v>6696</v>
      </c>
      <c r="H463" s="97">
        <f t="shared" si="31"/>
        <v>6696</v>
      </c>
      <c r="I463" s="81">
        <f t="shared" si="30"/>
        <v>7499.52</v>
      </c>
      <c r="J463" s="76" t="s">
        <v>1491</v>
      </c>
      <c r="K463" s="75" t="s">
        <v>19</v>
      </c>
      <c r="L463" s="110" t="s">
        <v>2523</v>
      </c>
      <c r="M463" s="67"/>
      <c r="N463" s="67"/>
    </row>
    <row r="464" spans="1:14" s="65" customFormat="1" ht="105" customHeight="1" x14ac:dyDescent="0.25">
      <c r="A464" s="74" t="s">
        <v>2253</v>
      </c>
      <c r="B464" s="82" t="s">
        <v>1703</v>
      </c>
      <c r="C464" s="76" t="s">
        <v>74</v>
      </c>
      <c r="D464" s="82" t="s">
        <v>1704</v>
      </c>
      <c r="E464" s="83" t="s">
        <v>133</v>
      </c>
      <c r="F464" s="107">
        <v>15</v>
      </c>
      <c r="G464" s="97">
        <v>120</v>
      </c>
      <c r="H464" s="97">
        <f t="shared" si="31"/>
        <v>1800</v>
      </c>
      <c r="I464" s="81">
        <f t="shared" si="30"/>
        <v>2016.0000000000002</v>
      </c>
      <c r="J464" s="76" t="s">
        <v>1491</v>
      </c>
      <c r="K464" s="75" t="s">
        <v>19</v>
      </c>
      <c r="L464" s="110" t="s">
        <v>2523</v>
      </c>
      <c r="M464" s="67"/>
      <c r="N464" s="67"/>
    </row>
    <row r="465" spans="1:14" s="65" customFormat="1" ht="105" customHeight="1" x14ac:dyDescent="0.25">
      <c r="A465" s="74" t="s">
        <v>2254</v>
      </c>
      <c r="B465" s="82" t="s">
        <v>1705</v>
      </c>
      <c r="C465" s="76" t="s">
        <v>74</v>
      </c>
      <c r="D465" s="82" t="s">
        <v>1706</v>
      </c>
      <c r="E465" s="83" t="s">
        <v>133</v>
      </c>
      <c r="F465" s="107">
        <v>15</v>
      </c>
      <c r="G465" s="97">
        <v>400</v>
      </c>
      <c r="H465" s="97">
        <f t="shared" si="31"/>
        <v>6000</v>
      </c>
      <c r="I465" s="81">
        <f t="shared" si="30"/>
        <v>6720.0000000000009</v>
      </c>
      <c r="J465" s="76" t="s">
        <v>1491</v>
      </c>
      <c r="K465" s="75" t="s">
        <v>19</v>
      </c>
      <c r="L465" s="110" t="s">
        <v>2523</v>
      </c>
      <c r="M465" s="67"/>
      <c r="N465" s="67"/>
    </row>
    <row r="466" spans="1:14" s="65" customFormat="1" ht="105" customHeight="1" x14ac:dyDescent="0.25">
      <c r="A466" s="74" t="s">
        <v>2255</v>
      </c>
      <c r="B466" s="76" t="s">
        <v>1707</v>
      </c>
      <c r="C466" s="76" t="s">
        <v>74</v>
      </c>
      <c r="D466" s="76" t="s">
        <v>1708</v>
      </c>
      <c r="E466" s="66" t="s">
        <v>133</v>
      </c>
      <c r="F466" s="107">
        <v>100</v>
      </c>
      <c r="G466" s="97">
        <v>35</v>
      </c>
      <c r="H466" s="97"/>
      <c r="I466" s="81"/>
      <c r="J466" s="76" t="s">
        <v>1491</v>
      </c>
      <c r="K466" s="75" t="s">
        <v>19</v>
      </c>
      <c r="L466" s="110" t="s">
        <v>4056</v>
      </c>
      <c r="M466" s="67"/>
      <c r="N466" s="67"/>
    </row>
    <row r="467" spans="1:14" s="65" customFormat="1" ht="105" customHeight="1" x14ac:dyDescent="0.25">
      <c r="A467" s="74" t="s">
        <v>2256</v>
      </c>
      <c r="B467" s="76" t="s">
        <v>1709</v>
      </c>
      <c r="C467" s="76" t="s">
        <v>74</v>
      </c>
      <c r="D467" s="76" t="s">
        <v>1710</v>
      </c>
      <c r="E467" s="66" t="s">
        <v>133</v>
      </c>
      <c r="F467" s="107">
        <v>100</v>
      </c>
      <c r="G467" s="97">
        <v>60</v>
      </c>
      <c r="H467" s="97"/>
      <c r="I467" s="81"/>
      <c r="J467" s="76" t="s">
        <v>1491</v>
      </c>
      <c r="K467" s="75" t="s">
        <v>19</v>
      </c>
      <c r="L467" s="110" t="s">
        <v>4056</v>
      </c>
      <c r="M467" s="67"/>
      <c r="N467" s="67"/>
    </row>
    <row r="468" spans="1:14" s="65" customFormat="1" ht="105" customHeight="1" x14ac:dyDescent="0.25">
      <c r="A468" s="74" t="s">
        <v>2257</v>
      </c>
      <c r="B468" s="82" t="s">
        <v>1711</v>
      </c>
      <c r="C468" s="76" t="s">
        <v>74</v>
      </c>
      <c r="D468" s="76" t="s">
        <v>1712</v>
      </c>
      <c r="E468" s="83" t="s">
        <v>133</v>
      </c>
      <c r="F468" s="107">
        <v>2</v>
      </c>
      <c r="G468" s="97">
        <v>5000</v>
      </c>
      <c r="H468" s="97">
        <f t="shared" si="31"/>
        <v>10000</v>
      </c>
      <c r="I468" s="81">
        <f t="shared" si="30"/>
        <v>11200.000000000002</v>
      </c>
      <c r="J468" s="76" t="s">
        <v>1491</v>
      </c>
      <c r="K468" s="75" t="s">
        <v>19</v>
      </c>
      <c r="L468" s="110" t="s">
        <v>2523</v>
      </c>
      <c r="M468" s="67"/>
      <c r="N468" s="67"/>
    </row>
    <row r="469" spans="1:14" s="65" customFormat="1" ht="105" customHeight="1" x14ac:dyDescent="0.25">
      <c r="A469" s="74" t="s">
        <v>2258</v>
      </c>
      <c r="B469" s="82" t="s">
        <v>1713</v>
      </c>
      <c r="C469" s="76" t="s">
        <v>74</v>
      </c>
      <c r="D469" s="76" t="s">
        <v>1714</v>
      </c>
      <c r="E469" s="83" t="s">
        <v>133</v>
      </c>
      <c r="F469" s="107">
        <v>1</v>
      </c>
      <c r="G469" s="97">
        <v>12995</v>
      </c>
      <c r="H469" s="97">
        <f t="shared" si="31"/>
        <v>12995</v>
      </c>
      <c r="I469" s="81">
        <f t="shared" si="30"/>
        <v>14554.400000000001</v>
      </c>
      <c r="J469" s="76" t="s">
        <v>1491</v>
      </c>
      <c r="K469" s="75" t="s">
        <v>19</v>
      </c>
      <c r="L469" s="110" t="s">
        <v>2523</v>
      </c>
      <c r="M469" s="67"/>
      <c r="N469" s="67"/>
    </row>
    <row r="470" spans="1:14" s="65" customFormat="1" ht="105" customHeight="1" x14ac:dyDescent="0.25">
      <c r="A470" s="74" t="s">
        <v>2259</v>
      </c>
      <c r="B470" s="82" t="s">
        <v>1715</v>
      </c>
      <c r="C470" s="76" t="s">
        <v>74</v>
      </c>
      <c r="D470" s="76" t="s">
        <v>1716</v>
      </c>
      <c r="E470" s="83" t="s">
        <v>133</v>
      </c>
      <c r="F470" s="107">
        <v>1</v>
      </c>
      <c r="G470" s="97">
        <v>35000</v>
      </c>
      <c r="H470" s="97">
        <f t="shared" si="31"/>
        <v>35000</v>
      </c>
      <c r="I470" s="81">
        <f t="shared" si="30"/>
        <v>39200.000000000007</v>
      </c>
      <c r="J470" s="76" t="s">
        <v>1491</v>
      </c>
      <c r="K470" s="75" t="s">
        <v>19</v>
      </c>
      <c r="L470" s="110" t="s">
        <v>2523</v>
      </c>
      <c r="M470" s="67"/>
      <c r="N470" s="67"/>
    </row>
    <row r="471" spans="1:14" s="65" customFormat="1" ht="105" customHeight="1" x14ac:dyDescent="0.25">
      <c r="A471" s="74" t="s">
        <v>2260</v>
      </c>
      <c r="B471" s="76" t="s">
        <v>1717</v>
      </c>
      <c r="C471" s="76" t="s">
        <v>74</v>
      </c>
      <c r="D471" s="76" t="s">
        <v>1718</v>
      </c>
      <c r="E471" s="66" t="s">
        <v>133</v>
      </c>
      <c r="F471" s="107">
        <v>50</v>
      </c>
      <c r="G471" s="97">
        <v>928</v>
      </c>
      <c r="H471" s="97">
        <f t="shared" si="31"/>
        <v>46400</v>
      </c>
      <c r="I471" s="81">
        <f t="shared" si="30"/>
        <v>51968.000000000007</v>
      </c>
      <c r="J471" s="76" t="s">
        <v>1491</v>
      </c>
      <c r="K471" s="75" t="s">
        <v>19</v>
      </c>
      <c r="L471" s="110" t="s">
        <v>2523</v>
      </c>
      <c r="M471" s="67"/>
      <c r="N471" s="67"/>
    </row>
    <row r="472" spans="1:14" s="65" customFormat="1" ht="105" customHeight="1" x14ac:dyDescent="0.25">
      <c r="A472" s="74" t="s">
        <v>2261</v>
      </c>
      <c r="B472" s="76" t="s">
        <v>1719</v>
      </c>
      <c r="C472" s="76" t="s">
        <v>74</v>
      </c>
      <c r="D472" s="76" t="s">
        <v>1720</v>
      </c>
      <c r="E472" s="66" t="s">
        <v>133</v>
      </c>
      <c r="F472" s="107">
        <v>10</v>
      </c>
      <c r="G472" s="97">
        <v>1058</v>
      </c>
      <c r="H472" s="97">
        <f t="shared" si="31"/>
        <v>10580</v>
      </c>
      <c r="I472" s="81">
        <f t="shared" si="30"/>
        <v>11849.6</v>
      </c>
      <c r="J472" s="76" t="s">
        <v>1491</v>
      </c>
      <c r="K472" s="75" t="s">
        <v>19</v>
      </c>
      <c r="L472" s="110" t="s">
        <v>2523</v>
      </c>
      <c r="M472" s="67"/>
      <c r="N472" s="67"/>
    </row>
    <row r="473" spans="1:14" s="65" customFormat="1" ht="105" customHeight="1" x14ac:dyDescent="0.25">
      <c r="A473" s="74" t="s">
        <v>2262</v>
      </c>
      <c r="B473" s="76" t="s">
        <v>1721</v>
      </c>
      <c r="C473" s="76" t="s">
        <v>74</v>
      </c>
      <c r="D473" s="76" t="s">
        <v>1722</v>
      </c>
      <c r="E473" s="66" t="s">
        <v>133</v>
      </c>
      <c r="F473" s="107">
        <v>10</v>
      </c>
      <c r="G473" s="97">
        <v>1339</v>
      </c>
      <c r="H473" s="97">
        <f t="shared" si="31"/>
        <v>13390</v>
      </c>
      <c r="I473" s="81">
        <f t="shared" si="30"/>
        <v>14996.800000000001</v>
      </c>
      <c r="J473" s="76" t="s">
        <v>1491</v>
      </c>
      <c r="K473" s="75" t="s">
        <v>19</v>
      </c>
      <c r="L473" s="110" t="s">
        <v>2523</v>
      </c>
      <c r="M473" s="67"/>
      <c r="N473" s="67"/>
    </row>
    <row r="474" spans="1:14" s="65" customFormat="1" ht="105" customHeight="1" x14ac:dyDescent="0.25">
      <c r="A474" s="74" t="s">
        <v>2263</v>
      </c>
      <c r="B474" s="82" t="s">
        <v>1723</v>
      </c>
      <c r="C474" s="76" t="s">
        <v>74</v>
      </c>
      <c r="D474" s="76" t="s">
        <v>1724</v>
      </c>
      <c r="E474" s="83" t="s">
        <v>133</v>
      </c>
      <c r="F474" s="107">
        <v>25</v>
      </c>
      <c r="G474" s="97">
        <v>290</v>
      </c>
      <c r="H474" s="97">
        <f t="shared" si="31"/>
        <v>7250</v>
      </c>
      <c r="I474" s="81">
        <f t="shared" si="30"/>
        <v>8120.0000000000009</v>
      </c>
      <c r="J474" s="76" t="s">
        <v>1491</v>
      </c>
      <c r="K474" s="75" t="s">
        <v>19</v>
      </c>
      <c r="L474" s="110" t="s">
        <v>2523</v>
      </c>
      <c r="M474" s="67"/>
      <c r="N474" s="67"/>
    </row>
    <row r="475" spans="1:14" s="65" customFormat="1" ht="105" customHeight="1" x14ac:dyDescent="0.25">
      <c r="A475" s="74" t="s">
        <v>2264</v>
      </c>
      <c r="B475" s="29" t="s">
        <v>1725</v>
      </c>
      <c r="C475" s="76" t="s">
        <v>74</v>
      </c>
      <c r="D475" s="29" t="s">
        <v>1726</v>
      </c>
      <c r="E475" s="84" t="s">
        <v>133</v>
      </c>
      <c r="F475" s="107">
        <v>10</v>
      </c>
      <c r="G475" s="97">
        <v>1590</v>
      </c>
      <c r="H475" s="97"/>
      <c r="I475" s="81"/>
      <c r="J475" s="76" t="s">
        <v>1491</v>
      </c>
      <c r="K475" s="75" t="s">
        <v>19</v>
      </c>
      <c r="L475" s="132" t="s">
        <v>3777</v>
      </c>
      <c r="M475" s="67"/>
      <c r="N475" s="67"/>
    </row>
    <row r="476" spans="1:14" s="65" customFormat="1" ht="105" customHeight="1" x14ac:dyDescent="0.25">
      <c r="A476" s="74" t="s">
        <v>2265</v>
      </c>
      <c r="B476" s="29" t="s">
        <v>1727</v>
      </c>
      <c r="C476" s="76" t="s">
        <v>74</v>
      </c>
      <c r="D476" s="29" t="s">
        <v>1728</v>
      </c>
      <c r="E476" s="84" t="s">
        <v>133</v>
      </c>
      <c r="F476" s="107">
        <v>10</v>
      </c>
      <c r="G476" s="97">
        <v>880</v>
      </c>
      <c r="H476" s="97">
        <f t="shared" si="31"/>
        <v>8800</v>
      </c>
      <c r="I476" s="81">
        <f t="shared" ref="I476:I537" si="32">H476*1.12</f>
        <v>9856.0000000000018</v>
      </c>
      <c r="J476" s="76" t="s">
        <v>1491</v>
      </c>
      <c r="K476" s="75" t="s">
        <v>19</v>
      </c>
      <c r="L476" s="110" t="s">
        <v>4079</v>
      </c>
      <c r="M476" s="67"/>
      <c r="N476" s="67"/>
    </row>
    <row r="477" spans="1:14" s="65" customFormat="1" ht="105" customHeight="1" x14ac:dyDescent="0.25">
      <c r="A477" s="74" t="s">
        <v>2266</v>
      </c>
      <c r="B477" s="29" t="s">
        <v>1729</v>
      </c>
      <c r="C477" s="76" t="s">
        <v>74</v>
      </c>
      <c r="D477" s="29" t="s">
        <v>1730</v>
      </c>
      <c r="E477" s="84" t="s">
        <v>133</v>
      </c>
      <c r="F477" s="107">
        <v>15</v>
      </c>
      <c r="G477" s="97">
        <v>995</v>
      </c>
      <c r="H477" s="97"/>
      <c r="I477" s="81"/>
      <c r="J477" s="76" t="s">
        <v>1491</v>
      </c>
      <c r="K477" s="75" t="s">
        <v>19</v>
      </c>
      <c r="L477" s="110" t="s">
        <v>3777</v>
      </c>
      <c r="M477" s="67"/>
      <c r="N477" s="67"/>
    </row>
    <row r="478" spans="1:14" s="65" customFormat="1" ht="105" customHeight="1" x14ac:dyDescent="0.25">
      <c r="A478" s="74" t="s">
        <v>2267</v>
      </c>
      <c r="B478" s="29" t="s">
        <v>1731</v>
      </c>
      <c r="C478" s="76" t="s">
        <v>74</v>
      </c>
      <c r="D478" s="29" t="s">
        <v>1732</v>
      </c>
      <c r="E478" s="84" t="s">
        <v>133</v>
      </c>
      <c r="F478" s="107">
        <v>10</v>
      </c>
      <c r="G478" s="97">
        <v>1900</v>
      </c>
      <c r="H478" s="97"/>
      <c r="I478" s="81"/>
      <c r="J478" s="76" t="s">
        <v>1491</v>
      </c>
      <c r="K478" s="75" t="s">
        <v>19</v>
      </c>
      <c r="L478" s="110" t="s">
        <v>3777</v>
      </c>
      <c r="M478" s="67"/>
      <c r="N478" s="67"/>
    </row>
    <row r="479" spans="1:14" s="65" customFormat="1" ht="105" customHeight="1" x14ac:dyDescent="0.25">
      <c r="A479" s="74" t="s">
        <v>2268</v>
      </c>
      <c r="B479" s="29" t="s">
        <v>1733</v>
      </c>
      <c r="C479" s="76" t="s">
        <v>74</v>
      </c>
      <c r="D479" s="29" t="s">
        <v>1734</v>
      </c>
      <c r="E479" s="84" t="s">
        <v>133</v>
      </c>
      <c r="F479" s="107">
        <v>20</v>
      </c>
      <c r="G479" s="97">
        <v>880</v>
      </c>
      <c r="H479" s="97">
        <f t="shared" si="31"/>
        <v>17600</v>
      </c>
      <c r="I479" s="81">
        <f t="shared" si="32"/>
        <v>19712.000000000004</v>
      </c>
      <c r="J479" s="76" t="s">
        <v>1491</v>
      </c>
      <c r="K479" s="75" t="s">
        <v>19</v>
      </c>
      <c r="L479" s="110" t="s">
        <v>4078</v>
      </c>
      <c r="M479" s="67"/>
      <c r="N479" s="67"/>
    </row>
    <row r="480" spans="1:14" s="65" customFormat="1" ht="105" customHeight="1" x14ac:dyDescent="0.25">
      <c r="A480" s="74" t="s">
        <v>2269</v>
      </c>
      <c r="B480" s="82" t="s">
        <v>1735</v>
      </c>
      <c r="C480" s="76" t="s">
        <v>74</v>
      </c>
      <c r="D480" s="76" t="s">
        <v>1736</v>
      </c>
      <c r="E480" s="83" t="s">
        <v>133</v>
      </c>
      <c r="F480" s="107">
        <v>35</v>
      </c>
      <c r="G480" s="97">
        <v>1550</v>
      </c>
      <c r="H480" s="97">
        <f t="shared" si="31"/>
        <v>54250</v>
      </c>
      <c r="I480" s="81">
        <f t="shared" si="32"/>
        <v>60760.000000000007</v>
      </c>
      <c r="J480" s="76" t="s">
        <v>1491</v>
      </c>
      <c r="K480" s="75" t="s">
        <v>19</v>
      </c>
      <c r="L480" s="110" t="s">
        <v>2523</v>
      </c>
      <c r="M480" s="67"/>
      <c r="N480" s="67"/>
    </row>
    <row r="481" spans="1:14" s="65" customFormat="1" ht="105" customHeight="1" x14ac:dyDescent="0.25">
      <c r="A481" s="74" t="s">
        <v>2270</v>
      </c>
      <c r="B481" s="82" t="s">
        <v>1737</v>
      </c>
      <c r="C481" s="76" t="s">
        <v>74</v>
      </c>
      <c r="D481" s="76" t="s">
        <v>1738</v>
      </c>
      <c r="E481" s="83" t="s">
        <v>133</v>
      </c>
      <c r="F481" s="107">
        <v>10</v>
      </c>
      <c r="G481" s="97">
        <v>1900</v>
      </c>
      <c r="H481" s="97">
        <f t="shared" si="31"/>
        <v>19000</v>
      </c>
      <c r="I481" s="81">
        <f t="shared" si="32"/>
        <v>21280.000000000004</v>
      </c>
      <c r="J481" s="76" t="s">
        <v>1491</v>
      </c>
      <c r="K481" s="75" t="s">
        <v>19</v>
      </c>
      <c r="L481" s="110" t="s">
        <v>2523</v>
      </c>
      <c r="M481" s="67"/>
      <c r="N481" s="67"/>
    </row>
    <row r="482" spans="1:14" s="65" customFormat="1" ht="105" customHeight="1" x14ac:dyDescent="0.25">
      <c r="A482" s="74" t="s">
        <v>2271</v>
      </c>
      <c r="B482" s="82" t="s">
        <v>1739</v>
      </c>
      <c r="C482" s="76" t="s">
        <v>74</v>
      </c>
      <c r="D482" s="76" t="s">
        <v>1740</v>
      </c>
      <c r="E482" s="83" t="s">
        <v>133</v>
      </c>
      <c r="F482" s="107">
        <v>10</v>
      </c>
      <c r="G482" s="97">
        <v>2600</v>
      </c>
      <c r="H482" s="97">
        <f t="shared" si="31"/>
        <v>26000</v>
      </c>
      <c r="I482" s="81">
        <f t="shared" si="32"/>
        <v>29120.000000000004</v>
      </c>
      <c r="J482" s="76" t="s">
        <v>1491</v>
      </c>
      <c r="K482" s="75" t="s">
        <v>19</v>
      </c>
      <c r="L482" s="110" t="s">
        <v>2523</v>
      </c>
      <c r="M482" s="67"/>
      <c r="N482" s="67"/>
    </row>
    <row r="483" spans="1:14" s="65" customFormat="1" ht="105" customHeight="1" x14ac:dyDescent="0.25">
      <c r="A483" s="74" t="s">
        <v>2272</v>
      </c>
      <c r="B483" s="82" t="s">
        <v>1741</v>
      </c>
      <c r="C483" s="76" t="s">
        <v>74</v>
      </c>
      <c r="D483" s="76" t="s">
        <v>1742</v>
      </c>
      <c r="E483" s="83" t="s">
        <v>133</v>
      </c>
      <c r="F483" s="107">
        <v>10</v>
      </c>
      <c r="G483" s="97">
        <v>3950</v>
      </c>
      <c r="H483" s="97">
        <f t="shared" si="31"/>
        <v>39500</v>
      </c>
      <c r="I483" s="81">
        <f t="shared" si="32"/>
        <v>44240.000000000007</v>
      </c>
      <c r="J483" s="76" t="s">
        <v>1491</v>
      </c>
      <c r="K483" s="75" t="s">
        <v>19</v>
      </c>
      <c r="L483" s="110" t="s">
        <v>2523</v>
      </c>
      <c r="M483" s="67"/>
      <c r="N483" s="67"/>
    </row>
    <row r="484" spans="1:14" s="65" customFormat="1" ht="105" customHeight="1" x14ac:dyDescent="0.25">
      <c r="A484" s="74" t="s">
        <v>2273</v>
      </c>
      <c r="B484" s="76" t="s">
        <v>1743</v>
      </c>
      <c r="C484" s="76" t="s">
        <v>74</v>
      </c>
      <c r="D484" s="76" t="s">
        <v>1744</v>
      </c>
      <c r="E484" s="76" t="s">
        <v>133</v>
      </c>
      <c r="F484" s="107">
        <v>13</v>
      </c>
      <c r="G484" s="97">
        <v>13062</v>
      </c>
      <c r="H484" s="97">
        <f t="shared" si="31"/>
        <v>169806</v>
      </c>
      <c r="I484" s="81">
        <f t="shared" si="32"/>
        <v>190182.72000000003</v>
      </c>
      <c r="J484" s="76" t="s">
        <v>1491</v>
      </c>
      <c r="K484" s="75" t="s">
        <v>19</v>
      </c>
      <c r="L484" s="110" t="s">
        <v>2523</v>
      </c>
      <c r="M484" s="67"/>
      <c r="N484" s="67"/>
    </row>
    <row r="485" spans="1:14" s="65" customFormat="1" ht="105" customHeight="1" x14ac:dyDescent="0.25">
      <c r="A485" s="74" t="s">
        <v>2274</v>
      </c>
      <c r="B485" s="29" t="s">
        <v>1745</v>
      </c>
      <c r="C485" s="76" t="s">
        <v>74</v>
      </c>
      <c r="D485" s="29" t="s">
        <v>1746</v>
      </c>
      <c r="E485" s="84" t="s">
        <v>133</v>
      </c>
      <c r="F485" s="107">
        <v>20</v>
      </c>
      <c r="G485" s="97">
        <v>660</v>
      </c>
      <c r="H485" s="97"/>
      <c r="I485" s="81"/>
      <c r="J485" s="76" t="s">
        <v>1491</v>
      </c>
      <c r="K485" s="75" t="s">
        <v>19</v>
      </c>
      <c r="L485" s="110" t="s">
        <v>3777</v>
      </c>
      <c r="M485" s="67"/>
      <c r="N485" s="67"/>
    </row>
    <row r="486" spans="1:14" s="65" customFormat="1" ht="105" customHeight="1" x14ac:dyDescent="0.25">
      <c r="A486" s="74" t="s">
        <v>2275</v>
      </c>
      <c r="B486" s="29" t="s">
        <v>1747</v>
      </c>
      <c r="C486" s="76" t="s">
        <v>74</v>
      </c>
      <c r="D486" s="29" t="s">
        <v>1748</v>
      </c>
      <c r="E486" s="84" t="s">
        <v>133</v>
      </c>
      <c r="F486" s="107">
        <v>20</v>
      </c>
      <c r="G486" s="97">
        <v>1130</v>
      </c>
      <c r="H486" s="97"/>
      <c r="I486" s="81"/>
      <c r="J486" s="76" t="s">
        <v>1491</v>
      </c>
      <c r="K486" s="75" t="s">
        <v>19</v>
      </c>
      <c r="L486" s="110" t="s">
        <v>3777</v>
      </c>
      <c r="M486" s="67"/>
      <c r="N486" s="67"/>
    </row>
    <row r="487" spans="1:14" s="65" customFormat="1" ht="105" customHeight="1" x14ac:dyDescent="0.25">
      <c r="A487" s="74" t="s">
        <v>2276</v>
      </c>
      <c r="B487" s="29" t="s">
        <v>1749</v>
      </c>
      <c r="C487" s="76" t="s">
        <v>74</v>
      </c>
      <c r="D487" s="85" t="s">
        <v>1750</v>
      </c>
      <c r="E487" s="84" t="s">
        <v>133</v>
      </c>
      <c r="F487" s="107">
        <v>15</v>
      </c>
      <c r="G487" s="97">
        <v>1710</v>
      </c>
      <c r="H487" s="97"/>
      <c r="I487" s="81"/>
      <c r="J487" s="76" t="s">
        <v>1491</v>
      </c>
      <c r="K487" s="75" t="s">
        <v>19</v>
      </c>
      <c r="L487" s="110" t="s">
        <v>3777</v>
      </c>
      <c r="M487" s="67"/>
      <c r="N487" s="67"/>
    </row>
    <row r="488" spans="1:14" s="65" customFormat="1" ht="105" customHeight="1" x14ac:dyDescent="0.25">
      <c r="A488" s="74" t="s">
        <v>2277</v>
      </c>
      <c r="B488" s="29" t="s">
        <v>1751</v>
      </c>
      <c r="C488" s="76" t="s">
        <v>74</v>
      </c>
      <c r="D488" s="29" t="s">
        <v>1752</v>
      </c>
      <c r="E488" s="84" t="s">
        <v>133</v>
      </c>
      <c r="F488" s="107">
        <v>10</v>
      </c>
      <c r="G488" s="97">
        <v>2650</v>
      </c>
      <c r="H488" s="97"/>
      <c r="I488" s="81"/>
      <c r="J488" s="76" t="s">
        <v>1491</v>
      </c>
      <c r="K488" s="75" t="s">
        <v>19</v>
      </c>
      <c r="L488" s="110" t="s">
        <v>3777</v>
      </c>
      <c r="M488" s="67"/>
      <c r="N488" s="67"/>
    </row>
    <row r="489" spans="1:14" s="65" customFormat="1" ht="105" customHeight="1" x14ac:dyDescent="0.25">
      <c r="A489" s="74" t="s">
        <v>2278</v>
      </c>
      <c r="B489" s="82" t="s">
        <v>1753</v>
      </c>
      <c r="C489" s="76" t="s">
        <v>74</v>
      </c>
      <c r="D489" s="76" t="s">
        <v>1754</v>
      </c>
      <c r="E489" s="83" t="s">
        <v>133</v>
      </c>
      <c r="F489" s="107">
        <v>15</v>
      </c>
      <c r="G489" s="97">
        <v>800</v>
      </c>
      <c r="H489" s="97">
        <f t="shared" ref="H489:H550" si="33">F489*G489</f>
        <v>12000</v>
      </c>
      <c r="I489" s="81">
        <f t="shared" si="32"/>
        <v>13440.000000000002</v>
      </c>
      <c r="J489" s="76" t="s">
        <v>1491</v>
      </c>
      <c r="K489" s="75" t="s">
        <v>19</v>
      </c>
      <c r="L489" s="110" t="s">
        <v>2523</v>
      </c>
      <c r="M489" s="67"/>
      <c r="N489" s="67"/>
    </row>
    <row r="490" spans="1:14" s="65" customFormat="1" ht="105" customHeight="1" x14ac:dyDescent="0.25">
      <c r="A490" s="74" t="s">
        <v>2279</v>
      </c>
      <c r="B490" s="82" t="s">
        <v>1753</v>
      </c>
      <c r="C490" s="76" t="s">
        <v>74</v>
      </c>
      <c r="D490" s="76" t="s">
        <v>1755</v>
      </c>
      <c r="E490" s="83" t="s">
        <v>133</v>
      </c>
      <c r="F490" s="107">
        <v>15</v>
      </c>
      <c r="G490" s="97">
        <v>950</v>
      </c>
      <c r="H490" s="97">
        <f t="shared" si="33"/>
        <v>14250</v>
      </c>
      <c r="I490" s="81">
        <f t="shared" si="32"/>
        <v>15960.000000000002</v>
      </c>
      <c r="J490" s="76" t="s">
        <v>1491</v>
      </c>
      <c r="K490" s="75" t="s">
        <v>19</v>
      </c>
      <c r="L490" s="110" t="s">
        <v>2523</v>
      </c>
      <c r="M490" s="67"/>
      <c r="N490" s="67"/>
    </row>
    <row r="491" spans="1:14" s="65" customFormat="1" ht="105" customHeight="1" x14ac:dyDescent="0.25">
      <c r="A491" s="74" t="s">
        <v>2280</v>
      </c>
      <c r="B491" s="82" t="s">
        <v>1756</v>
      </c>
      <c r="C491" s="76" t="s">
        <v>74</v>
      </c>
      <c r="D491" s="76" t="s">
        <v>1757</v>
      </c>
      <c r="E491" s="83" t="s">
        <v>133</v>
      </c>
      <c r="F491" s="107">
        <v>15</v>
      </c>
      <c r="G491" s="97">
        <v>1500</v>
      </c>
      <c r="H491" s="97">
        <f t="shared" si="33"/>
        <v>22500</v>
      </c>
      <c r="I491" s="81">
        <f t="shared" si="32"/>
        <v>25200.000000000004</v>
      </c>
      <c r="J491" s="76" t="s">
        <v>1491</v>
      </c>
      <c r="K491" s="75" t="s">
        <v>19</v>
      </c>
      <c r="L491" s="110" t="s">
        <v>2523</v>
      </c>
      <c r="M491" s="67"/>
      <c r="N491" s="67"/>
    </row>
    <row r="492" spans="1:14" s="65" customFormat="1" ht="105" customHeight="1" x14ac:dyDescent="0.25">
      <c r="A492" s="74" t="s">
        <v>2281</v>
      </c>
      <c r="B492" s="82" t="s">
        <v>1758</v>
      </c>
      <c r="C492" s="76" t="s">
        <v>74</v>
      </c>
      <c r="D492" s="65" t="s">
        <v>1759</v>
      </c>
      <c r="E492" s="83" t="s">
        <v>133</v>
      </c>
      <c r="F492" s="107">
        <v>6</v>
      </c>
      <c r="G492" s="97">
        <v>1900</v>
      </c>
      <c r="H492" s="97">
        <f t="shared" si="33"/>
        <v>11400</v>
      </c>
      <c r="I492" s="81">
        <f t="shared" si="32"/>
        <v>12768.000000000002</v>
      </c>
      <c r="J492" s="76" t="s">
        <v>1491</v>
      </c>
      <c r="K492" s="75" t="s">
        <v>19</v>
      </c>
      <c r="L492" s="110" t="s">
        <v>2523</v>
      </c>
      <c r="M492" s="67"/>
      <c r="N492" s="67"/>
    </row>
    <row r="493" spans="1:14" s="65" customFormat="1" ht="105" customHeight="1" x14ac:dyDescent="0.25">
      <c r="A493" s="74" t="s">
        <v>2282</v>
      </c>
      <c r="B493" s="82" t="s">
        <v>1760</v>
      </c>
      <c r="C493" s="76" t="s">
        <v>74</v>
      </c>
      <c r="D493" s="76" t="s">
        <v>1761</v>
      </c>
      <c r="E493" s="83" t="s">
        <v>133</v>
      </c>
      <c r="F493" s="107">
        <v>10</v>
      </c>
      <c r="G493" s="97">
        <v>2000</v>
      </c>
      <c r="H493" s="97">
        <f t="shared" si="33"/>
        <v>20000</v>
      </c>
      <c r="I493" s="81">
        <f t="shared" si="32"/>
        <v>22400.000000000004</v>
      </c>
      <c r="J493" s="76" t="s">
        <v>1491</v>
      </c>
      <c r="K493" s="75" t="s">
        <v>19</v>
      </c>
      <c r="L493" s="110" t="s">
        <v>2523</v>
      </c>
      <c r="M493" s="67"/>
      <c r="N493" s="67"/>
    </row>
    <row r="494" spans="1:14" s="65" customFormat="1" ht="105" customHeight="1" x14ac:dyDescent="0.25">
      <c r="A494" s="74" t="s">
        <v>2283</v>
      </c>
      <c r="B494" s="82" t="s">
        <v>1762</v>
      </c>
      <c r="C494" s="76" t="s">
        <v>74</v>
      </c>
      <c r="D494" s="76" t="s">
        <v>1763</v>
      </c>
      <c r="E494" s="83" t="s">
        <v>133</v>
      </c>
      <c r="F494" s="107">
        <v>10</v>
      </c>
      <c r="G494" s="97">
        <v>3000</v>
      </c>
      <c r="H494" s="97">
        <f t="shared" si="33"/>
        <v>30000</v>
      </c>
      <c r="I494" s="81">
        <f t="shared" si="32"/>
        <v>33600</v>
      </c>
      <c r="J494" s="76" t="s">
        <v>1491</v>
      </c>
      <c r="K494" s="75" t="s">
        <v>19</v>
      </c>
      <c r="L494" s="110" t="s">
        <v>2523</v>
      </c>
      <c r="M494" s="67"/>
      <c r="N494" s="67"/>
    </row>
    <row r="495" spans="1:14" s="65" customFormat="1" ht="105" customHeight="1" x14ac:dyDescent="0.25">
      <c r="A495" s="74" t="s">
        <v>2284</v>
      </c>
      <c r="B495" s="76" t="s">
        <v>1764</v>
      </c>
      <c r="C495" s="76" t="s">
        <v>74</v>
      </c>
      <c r="D495" s="76" t="s">
        <v>1765</v>
      </c>
      <c r="E495" s="66" t="s">
        <v>133</v>
      </c>
      <c r="F495" s="107">
        <v>50</v>
      </c>
      <c r="G495" s="97">
        <v>267</v>
      </c>
      <c r="H495" s="97">
        <f t="shared" si="33"/>
        <v>13350</v>
      </c>
      <c r="I495" s="81">
        <f t="shared" si="32"/>
        <v>14952.000000000002</v>
      </c>
      <c r="J495" s="76" t="s">
        <v>1491</v>
      </c>
      <c r="K495" s="75" t="s">
        <v>19</v>
      </c>
      <c r="L495" s="110" t="s">
        <v>2523</v>
      </c>
      <c r="M495" s="67"/>
      <c r="N495" s="67"/>
    </row>
    <row r="496" spans="1:14" s="65" customFormat="1" ht="105" customHeight="1" x14ac:dyDescent="0.25">
      <c r="A496" s="74" t="s">
        <v>2285</v>
      </c>
      <c r="B496" s="82" t="s">
        <v>1766</v>
      </c>
      <c r="C496" s="76" t="s">
        <v>74</v>
      </c>
      <c r="D496" s="82" t="s">
        <v>1767</v>
      </c>
      <c r="E496" s="83" t="s">
        <v>133</v>
      </c>
      <c r="F496" s="107">
        <v>10</v>
      </c>
      <c r="G496" s="97">
        <v>1798</v>
      </c>
      <c r="H496" s="97">
        <f t="shared" si="33"/>
        <v>17980</v>
      </c>
      <c r="I496" s="81">
        <f t="shared" si="32"/>
        <v>20137.600000000002</v>
      </c>
      <c r="J496" s="76" t="s">
        <v>1491</v>
      </c>
      <c r="K496" s="75" t="s">
        <v>19</v>
      </c>
      <c r="L496" s="110" t="s">
        <v>2523</v>
      </c>
      <c r="M496" s="67"/>
      <c r="N496" s="67"/>
    </row>
    <row r="497" spans="1:14" s="65" customFormat="1" ht="105" customHeight="1" x14ac:dyDescent="0.25">
      <c r="A497" s="74" t="s">
        <v>2286</v>
      </c>
      <c r="B497" s="82" t="s">
        <v>1766</v>
      </c>
      <c r="C497" s="76" t="s">
        <v>74</v>
      </c>
      <c r="D497" s="82" t="s">
        <v>1768</v>
      </c>
      <c r="E497" s="83" t="s">
        <v>133</v>
      </c>
      <c r="F497" s="107">
        <v>15</v>
      </c>
      <c r="G497" s="97">
        <v>647</v>
      </c>
      <c r="H497" s="97">
        <f t="shared" si="33"/>
        <v>9705</v>
      </c>
      <c r="I497" s="81">
        <f t="shared" si="32"/>
        <v>10869.6</v>
      </c>
      <c r="J497" s="76" t="s">
        <v>1491</v>
      </c>
      <c r="K497" s="75" t="s">
        <v>19</v>
      </c>
      <c r="L497" s="110" t="s">
        <v>2523</v>
      </c>
      <c r="M497" s="67"/>
      <c r="N497" s="67"/>
    </row>
    <row r="498" spans="1:14" s="65" customFormat="1" ht="105" customHeight="1" x14ac:dyDescent="0.25">
      <c r="A498" s="74" t="s">
        <v>2287</v>
      </c>
      <c r="B498" s="82" t="s">
        <v>1766</v>
      </c>
      <c r="C498" s="76" t="s">
        <v>74</v>
      </c>
      <c r="D498" s="82" t="s">
        <v>1769</v>
      </c>
      <c r="E498" s="83" t="s">
        <v>133</v>
      </c>
      <c r="F498" s="107">
        <v>10</v>
      </c>
      <c r="G498" s="97">
        <v>790</v>
      </c>
      <c r="H498" s="97">
        <f t="shared" si="33"/>
        <v>7900</v>
      </c>
      <c r="I498" s="81">
        <f t="shared" si="32"/>
        <v>8848</v>
      </c>
      <c r="J498" s="76" t="s">
        <v>1491</v>
      </c>
      <c r="K498" s="75" t="s">
        <v>19</v>
      </c>
      <c r="L498" s="110" t="s">
        <v>2523</v>
      </c>
      <c r="M498" s="67"/>
      <c r="N498" s="67"/>
    </row>
    <row r="499" spans="1:14" s="65" customFormat="1" ht="105" customHeight="1" x14ac:dyDescent="0.25">
      <c r="A499" s="74" t="s">
        <v>2288</v>
      </c>
      <c r="B499" s="76" t="s">
        <v>1770</v>
      </c>
      <c r="C499" s="76" t="s">
        <v>74</v>
      </c>
      <c r="D499" s="76" t="s">
        <v>1771</v>
      </c>
      <c r="E499" s="66" t="s">
        <v>133</v>
      </c>
      <c r="F499" s="107">
        <v>50</v>
      </c>
      <c r="G499" s="97">
        <v>1071</v>
      </c>
      <c r="H499" s="97">
        <f t="shared" si="33"/>
        <v>53550</v>
      </c>
      <c r="I499" s="81">
        <f t="shared" si="32"/>
        <v>59976.000000000007</v>
      </c>
      <c r="J499" s="76" t="s">
        <v>1491</v>
      </c>
      <c r="K499" s="75" t="s">
        <v>19</v>
      </c>
      <c r="L499" s="110" t="s">
        <v>2523</v>
      </c>
      <c r="M499" s="67"/>
      <c r="N499" s="67"/>
    </row>
    <row r="500" spans="1:14" s="65" customFormat="1" ht="105" customHeight="1" x14ac:dyDescent="0.25">
      <c r="A500" s="74" t="s">
        <v>2289</v>
      </c>
      <c r="B500" s="76" t="s">
        <v>1772</v>
      </c>
      <c r="C500" s="76" t="s">
        <v>74</v>
      </c>
      <c r="D500" s="76" t="s">
        <v>1773</v>
      </c>
      <c r="E500" s="66" t="s">
        <v>133</v>
      </c>
      <c r="F500" s="107">
        <v>50</v>
      </c>
      <c r="G500" s="97">
        <v>312</v>
      </c>
      <c r="H500" s="97">
        <f t="shared" si="33"/>
        <v>15600</v>
      </c>
      <c r="I500" s="81">
        <f t="shared" si="32"/>
        <v>17472</v>
      </c>
      <c r="J500" s="76" t="s">
        <v>1491</v>
      </c>
      <c r="K500" s="75" t="s">
        <v>19</v>
      </c>
      <c r="L500" s="110" t="s">
        <v>2523</v>
      </c>
      <c r="M500" s="67"/>
      <c r="N500" s="67"/>
    </row>
    <row r="501" spans="1:14" s="65" customFormat="1" ht="138" customHeight="1" x14ac:dyDescent="0.25">
      <c r="A501" s="74" t="s">
        <v>2290</v>
      </c>
      <c r="B501" s="82" t="s">
        <v>1774</v>
      </c>
      <c r="C501" s="76" t="s">
        <v>74</v>
      </c>
      <c r="D501" s="76" t="s">
        <v>1775</v>
      </c>
      <c r="E501" s="83" t="s">
        <v>133</v>
      </c>
      <c r="F501" s="107">
        <v>1</v>
      </c>
      <c r="G501" s="97">
        <v>19500</v>
      </c>
      <c r="H501" s="97">
        <f t="shared" si="33"/>
        <v>19500</v>
      </c>
      <c r="I501" s="81">
        <f t="shared" si="32"/>
        <v>21840.000000000004</v>
      </c>
      <c r="J501" s="76" t="s">
        <v>1491</v>
      </c>
      <c r="K501" s="75" t="s">
        <v>19</v>
      </c>
      <c r="L501" s="110" t="s">
        <v>2523</v>
      </c>
      <c r="M501" s="67"/>
      <c r="N501" s="67"/>
    </row>
    <row r="502" spans="1:14" s="65" customFormat="1" ht="105" customHeight="1" x14ac:dyDescent="0.25">
      <c r="A502" s="74" t="s">
        <v>2291</v>
      </c>
      <c r="B502" s="76" t="s">
        <v>1776</v>
      </c>
      <c r="C502" s="76" t="s">
        <v>74</v>
      </c>
      <c r="D502" s="76" t="s">
        <v>1777</v>
      </c>
      <c r="E502" s="66" t="s">
        <v>133</v>
      </c>
      <c r="F502" s="107">
        <v>5</v>
      </c>
      <c r="G502" s="97">
        <v>446</v>
      </c>
      <c r="H502" s="97">
        <f t="shared" si="33"/>
        <v>2230</v>
      </c>
      <c r="I502" s="81">
        <f t="shared" si="32"/>
        <v>2497.6000000000004</v>
      </c>
      <c r="J502" s="76" t="s">
        <v>1491</v>
      </c>
      <c r="K502" s="75" t="s">
        <v>19</v>
      </c>
      <c r="L502" s="110" t="s">
        <v>2523</v>
      </c>
      <c r="M502" s="67"/>
      <c r="N502" s="67"/>
    </row>
    <row r="503" spans="1:14" s="65" customFormat="1" ht="105" customHeight="1" x14ac:dyDescent="0.25">
      <c r="A503" s="74" t="s">
        <v>2292</v>
      </c>
      <c r="B503" s="76" t="s">
        <v>1778</v>
      </c>
      <c r="C503" s="76" t="s">
        <v>74</v>
      </c>
      <c r="D503" s="76" t="s">
        <v>1779</v>
      </c>
      <c r="E503" s="76" t="s">
        <v>133</v>
      </c>
      <c r="F503" s="107">
        <v>1</v>
      </c>
      <c r="G503" s="97">
        <v>11500</v>
      </c>
      <c r="H503" s="97">
        <f t="shared" si="33"/>
        <v>11500</v>
      </c>
      <c r="I503" s="81">
        <f t="shared" si="32"/>
        <v>12880.000000000002</v>
      </c>
      <c r="J503" s="76" t="s">
        <v>1491</v>
      </c>
      <c r="K503" s="75" t="s">
        <v>19</v>
      </c>
      <c r="L503" s="110" t="s">
        <v>3661</v>
      </c>
      <c r="M503" s="67"/>
      <c r="N503" s="67"/>
    </row>
    <row r="504" spans="1:14" s="65" customFormat="1" ht="105" customHeight="1" x14ac:dyDescent="0.25">
      <c r="A504" s="74" t="s">
        <v>2293</v>
      </c>
      <c r="B504" s="82" t="s">
        <v>1780</v>
      </c>
      <c r="C504" s="76" t="s">
        <v>74</v>
      </c>
      <c r="D504" s="76" t="s">
        <v>1781</v>
      </c>
      <c r="E504" s="83" t="s">
        <v>133</v>
      </c>
      <c r="F504" s="107">
        <v>22</v>
      </c>
      <c r="G504" s="97">
        <v>1500</v>
      </c>
      <c r="H504" s="97">
        <f t="shared" si="33"/>
        <v>33000</v>
      </c>
      <c r="I504" s="81">
        <f t="shared" si="32"/>
        <v>36960</v>
      </c>
      <c r="J504" s="76" t="s">
        <v>1491</v>
      </c>
      <c r="K504" s="75" t="s">
        <v>19</v>
      </c>
      <c r="L504" s="110" t="s">
        <v>2523</v>
      </c>
      <c r="M504" s="67"/>
      <c r="N504" s="67"/>
    </row>
    <row r="505" spans="1:14" s="65" customFormat="1" ht="105" customHeight="1" x14ac:dyDescent="0.25">
      <c r="A505" s="74" t="s">
        <v>2294</v>
      </c>
      <c r="B505" s="82" t="s">
        <v>1782</v>
      </c>
      <c r="C505" s="76" t="s">
        <v>74</v>
      </c>
      <c r="D505" s="86" t="s">
        <v>1783</v>
      </c>
      <c r="E505" s="83" t="s">
        <v>133</v>
      </c>
      <c r="F505" s="107">
        <v>3</v>
      </c>
      <c r="G505" s="97">
        <v>850</v>
      </c>
      <c r="H505" s="97">
        <f t="shared" si="33"/>
        <v>2550</v>
      </c>
      <c r="I505" s="81">
        <f t="shared" si="32"/>
        <v>2856.0000000000005</v>
      </c>
      <c r="J505" s="76" t="s">
        <v>1491</v>
      </c>
      <c r="K505" s="75" t="s">
        <v>19</v>
      </c>
      <c r="L505" s="110" t="s">
        <v>2523</v>
      </c>
      <c r="M505" s="67"/>
      <c r="N505" s="67"/>
    </row>
    <row r="506" spans="1:14" s="65" customFormat="1" ht="105" customHeight="1" x14ac:dyDescent="0.25">
      <c r="A506" s="74" t="s">
        <v>2295</v>
      </c>
      <c r="B506" s="82" t="s">
        <v>1784</v>
      </c>
      <c r="C506" s="76" t="s">
        <v>74</v>
      </c>
      <c r="D506" s="82" t="s">
        <v>1785</v>
      </c>
      <c r="E506" s="83" t="s">
        <v>133</v>
      </c>
      <c r="F506" s="107">
        <v>40</v>
      </c>
      <c r="G506" s="97">
        <v>350</v>
      </c>
      <c r="H506" s="97">
        <f t="shared" si="33"/>
        <v>14000</v>
      </c>
      <c r="I506" s="81">
        <f t="shared" si="32"/>
        <v>15680.000000000002</v>
      </c>
      <c r="J506" s="76" t="s">
        <v>1491</v>
      </c>
      <c r="K506" s="75" t="s">
        <v>19</v>
      </c>
      <c r="L506" s="110" t="s">
        <v>2523</v>
      </c>
      <c r="M506" s="67"/>
      <c r="N506" s="67"/>
    </row>
    <row r="507" spans="1:14" s="65" customFormat="1" ht="105" customHeight="1" x14ac:dyDescent="0.25">
      <c r="A507" s="74" t="s">
        <v>2296</v>
      </c>
      <c r="B507" s="82" t="s">
        <v>1784</v>
      </c>
      <c r="C507" s="76" t="s">
        <v>74</v>
      </c>
      <c r="D507" s="82" t="s">
        <v>1786</v>
      </c>
      <c r="E507" s="83" t="s">
        <v>133</v>
      </c>
      <c r="F507" s="107">
        <v>15</v>
      </c>
      <c r="G507" s="97">
        <v>460</v>
      </c>
      <c r="H507" s="97">
        <f t="shared" si="33"/>
        <v>6900</v>
      </c>
      <c r="I507" s="81">
        <f t="shared" si="32"/>
        <v>7728.0000000000009</v>
      </c>
      <c r="J507" s="76" t="s">
        <v>1491</v>
      </c>
      <c r="K507" s="75" t="s">
        <v>19</v>
      </c>
      <c r="L507" s="110" t="s">
        <v>2523</v>
      </c>
      <c r="M507" s="67"/>
      <c r="N507" s="67"/>
    </row>
    <row r="508" spans="1:14" s="65" customFormat="1" ht="105" customHeight="1" x14ac:dyDescent="0.25">
      <c r="A508" s="74" t="s">
        <v>2297</v>
      </c>
      <c r="B508" s="82" t="s">
        <v>1787</v>
      </c>
      <c r="C508" s="76" t="s">
        <v>74</v>
      </c>
      <c r="D508" s="82" t="s">
        <v>1788</v>
      </c>
      <c r="E508" s="83" t="s">
        <v>133</v>
      </c>
      <c r="F508" s="107">
        <v>10</v>
      </c>
      <c r="G508" s="97">
        <v>400</v>
      </c>
      <c r="H508" s="97">
        <f t="shared" si="33"/>
        <v>4000</v>
      </c>
      <c r="I508" s="81">
        <f t="shared" si="32"/>
        <v>4480</v>
      </c>
      <c r="J508" s="76" t="s">
        <v>1491</v>
      </c>
      <c r="K508" s="75" t="s">
        <v>19</v>
      </c>
      <c r="L508" s="110" t="s">
        <v>2523</v>
      </c>
      <c r="M508" s="67"/>
      <c r="N508" s="67"/>
    </row>
    <row r="509" spans="1:14" s="65" customFormat="1" ht="105" customHeight="1" x14ac:dyDescent="0.25">
      <c r="A509" s="74" t="s">
        <v>2298</v>
      </c>
      <c r="B509" s="82" t="s">
        <v>1787</v>
      </c>
      <c r="C509" s="76" t="s">
        <v>74</v>
      </c>
      <c r="D509" s="82" t="s">
        <v>1789</v>
      </c>
      <c r="E509" s="83" t="s">
        <v>133</v>
      </c>
      <c r="F509" s="107">
        <v>10</v>
      </c>
      <c r="G509" s="97">
        <v>350</v>
      </c>
      <c r="H509" s="97">
        <f t="shared" si="33"/>
        <v>3500</v>
      </c>
      <c r="I509" s="81">
        <f t="shared" si="32"/>
        <v>3920.0000000000005</v>
      </c>
      <c r="J509" s="76" t="s">
        <v>1491</v>
      </c>
      <c r="K509" s="75" t="s">
        <v>19</v>
      </c>
      <c r="L509" s="110" t="s">
        <v>2523</v>
      </c>
      <c r="M509" s="67"/>
      <c r="N509" s="67"/>
    </row>
    <row r="510" spans="1:14" s="65" customFormat="1" ht="105" customHeight="1" x14ac:dyDescent="0.25">
      <c r="A510" s="74" t="s">
        <v>2299</v>
      </c>
      <c r="B510" s="82" t="s">
        <v>1787</v>
      </c>
      <c r="C510" s="76" t="s">
        <v>74</v>
      </c>
      <c r="D510" s="82" t="s">
        <v>1790</v>
      </c>
      <c r="E510" s="83" t="s">
        <v>133</v>
      </c>
      <c r="F510" s="107">
        <v>25</v>
      </c>
      <c r="G510" s="97">
        <v>400</v>
      </c>
      <c r="H510" s="97">
        <f t="shared" si="33"/>
        <v>10000</v>
      </c>
      <c r="I510" s="81">
        <f t="shared" si="32"/>
        <v>11200.000000000002</v>
      </c>
      <c r="J510" s="76" t="s">
        <v>1491</v>
      </c>
      <c r="K510" s="75" t="s">
        <v>19</v>
      </c>
      <c r="L510" s="110" t="s">
        <v>2523</v>
      </c>
      <c r="M510" s="67"/>
      <c r="N510" s="67"/>
    </row>
    <row r="511" spans="1:14" s="65" customFormat="1" ht="105" customHeight="1" x14ac:dyDescent="0.25">
      <c r="A511" s="74" t="s">
        <v>2300</v>
      </c>
      <c r="B511" s="82" t="s">
        <v>1791</v>
      </c>
      <c r="C511" s="76" t="s">
        <v>74</v>
      </c>
      <c r="D511" s="76" t="s">
        <v>1792</v>
      </c>
      <c r="E511" s="83" t="s">
        <v>133</v>
      </c>
      <c r="F511" s="107">
        <v>15</v>
      </c>
      <c r="G511" s="97">
        <v>250</v>
      </c>
      <c r="H511" s="97">
        <f t="shared" si="33"/>
        <v>3750</v>
      </c>
      <c r="I511" s="81">
        <f t="shared" si="32"/>
        <v>4200</v>
      </c>
      <c r="J511" s="76" t="s">
        <v>1491</v>
      </c>
      <c r="K511" s="75" t="s">
        <v>19</v>
      </c>
      <c r="L511" s="110" t="s">
        <v>2523</v>
      </c>
      <c r="M511" s="67"/>
      <c r="N511" s="67"/>
    </row>
    <row r="512" spans="1:14" s="65" customFormat="1" ht="105" customHeight="1" x14ac:dyDescent="0.25">
      <c r="A512" s="74" t="s">
        <v>2301</v>
      </c>
      <c r="B512" s="82" t="s">
        <v>1793</v>
      </c>
      <c r="C512" s="76" t="s">
        <v>74</v>
      </c>
      <c r="D512" s="76" t="s">
        <v>1794</v>
      </c>
      <c r="E512" s="83" t="s">
        <v>133</v>
      </c>
      <c r="F512" s="107">
        <v>15</v>
      </c>
      <c r="G512" s="97">
        <v>350</v>
      </c>
      <c r="H512" s="97">
        <f t="shared" si="33"/>
        <v>5250</v>
      </c>
      <c r="I512" s="81">
        <f t="shared" si="32"/>
        <v>5880.0000000000009</v>
      </c>
      <c r="J512" s="76" t="s">
        <v>1491</v>
      </c>
      <c r="K512" s="75" t="s">
        <v>19</v>
      </c>
      <c r="L512" s="110" t="s">
        <v>2523</v>
      </c>
      <c r="M512" s="67"/>
      <c r="N512" s="67"/>
    </row>
    <row r="513" spans="1:14" s="65" customFormat="1" ht="105" customHeight="1" x14ac:dyDescent="0.25">
      <c r="A513" s="74" t="s">
        <v>2302</v>
      </c>
      <c r="B513" s="82" t="s">
        <v>1795</v>
      </c>
      <c r="C513" s="76" t="s">
        <v>74</v>
      </c>
      <c r="D513" s="76" t="s">
        <v>1796</v>
      </c>
      <c r="E513" s="83" t="s">
        <v>133</v>
      </c>
      <c r="F513" s="107">
        <v>25</v>
      </c>
      <c r="G513" s="97">
        <v>500</v>
      </c>
      <c r="H513" s="97">
        <f t="shared" si="33"/>
        <v>12500</v>
      </c>
      <c r="I513" s="81">
        <f t="shared" si="32"/>
        <v>14000.000000000002</v>
      </c>
      <c r="J513" s="76" t="s">
        <v>1491</v>
      </c>
      <c r="K513" s="75" t="s">
        <v>19</v>
      </c>
      <c r="L513" s="110" t="s">
        <v>2523</v>
      </c>
      <c r="M513" s="67"/>
      <c r="N513" s="67"/>
    </row>
    <row r="514" spans="1:14" s="65" customFormat="1" ht="105" customHeight="1" x14ac:dyDescent="0.25">
      <c r="A514" s="74" t="s">
        <v>2303</v>
      </c>
      <c r="B514" s="82" t="s">
        <v>1797</v>
      </c>
      <c r="C514" s="76" t="s">
        <v>74</v>
      </c>
      <c r="D514" s="76" t="s">
        <v>1798</v>
      </c>
      <c r="E514" s="83" t="s">
        <v>133</v>
      </c>
      <c r="F514" s="107">
        <v>10</v>
      </c>
      <c r="G514" s="97">
        <v>690</v>
      </c>
      <c r="H514" s="97">
        <f t="shared" si="33"/>
        <v>6900</v>
      </c>
      <c r="I514" s="81">
        <f t="shared" si="32"/>
        <v>7728.0000000000009</v>
      </c>
      <c r="J514" s="76" t="s">
        <v>1491</v>
      </c>
      <c r="K514" s="75" t="s">
        <v>19</v>
      </c>
      <c r="L514" s="110" t="s">
        <v>2523</v>
      </c>
      <c r="M514" s="67"/>
      <c r="N514" s="67"/>
    </row>
    <row r="515" spans="1:14" s="65" customFormat="1" ht="105" customHeight="1" x14ac:dyDescent="0.25">
      <c r="A515" s="74" t="s">
        <v>2304</v>
      </c>
      <c r="B515" s="82" t="s">
        <v>1799</v>
      </c>
      <c r="C515" s="76" t="s">
        <v>74</v>
      </c>
      <c r="D515" s="76" t="s">
        <v>1800</v>
      </c>
      <c r="E515" s="83" t="s">
        <v>133</v>
      </c>
      <c r="F515" s="107">
        <v>5</v>
      </c>
      <c r="G515" s="97">
        <v>1500</v>
      </c>
      <c r="H515" s="97">
        <f t="shared" si="33"/>
        <v>7500</v>
      </c>
      <c r="I515" s="81">
        <f t="shared" si="32"/>
        <v>8400</v>
      </c>
      <c r="J515" s="76" t="s">
        <v>1491</v>
      </c>
      <c r="K515" s="75" t="s">
        <v>19</v>
      </c>
      <c r="L515" s="110" t="s">
        <v>2523</v>
      </c>
      <c r="M515" s="67"/>
      <c r="N515" s="67"/>
    </row>
    <row r="516" spans="1:14" s="65" customFormat="1" ht="105" customHeight="1" x14ac:dyDescent="0.25">
      <c r="A516" s="74" t="s">
        <v>2305</v>
      </c>
      <c r="B516" s="29" t="s">
        <v>1801</v>
      </c>
      <c r="C516" s="76" t="s">
        <v>74</v>
      </c>
      <c r="D516" s="29" t="s">
        <v>1802</v>
      </c>
      <c r="E516" s="84" t="s">
        <v>133</v>
      </c>
      <c r="F516" s="131">
        <v>10</v>
      </c>
      <c r="G516" s="97">
        <v>215</v>
      </c>
      <c r="H516" s="97"/>
      <c r="I516" s="81"/>
      <c r="J516" s="76" t="s">
        <v>1491</v>
      </c>
      <c r="K516" s="75" t="s">
        <v>19</v>
      </c>
      <c r="L516" s="132" t="s">
        <v>3777</v>
      </c>
      <c r="M516" s="67"/>
      <c r="N516" s="67"/>
    </row>
    <row r="517" spans="1:14" s="65" customFormat="1" ht="105" customHeight="1" x14ac:dyDescent="0.25">
      <c r="A517" s="74" t="s">
        <v>2306</v>
      </c>
      <c r="B517" s="29" t="s">
        <v>1803</v>
      </c>
      <c r="C517" s="76" t="s">
        <v>74</v>
      </c>
      <c r="D517" s="29" t="s">
        <v>1804</v>
      </c>
      <c r="E517" s="84" t="s">
        <v>133</v>
      </c>
      <c r="F517" s="107">
        <v>10</v>
      </c>
      <c r="G517" s="97">
        <v>300</v>
      </c>
      <c r="H517" s="97">
        <f t="shared" si="33"/>
        <v>3000</v>
      </c>
      <c r="I517" s="81">
        <f t="shared" si="32"/>
        <v>3360.0000000000005</v>
      </c>
      <c r="J517" s="76" t="s">
        <v>1491</v>
      </c>
      <c r="K517" s="75" t="s">
        <v>19</v>
      </c>
      <c r="L517" s="110" t="s">
        <v>4079</v>
      </c>
      <c r="M517" s="67"/>
      <c r="N517" s="67"/>
    </row>
    <row r="518" spans="1:14" s="65" customFormat="1" ht="105" customHeight="1" x14ac:dyDescent="0.25">
      <c r="A518" s="74" t="s">
        <v>2307</v>
      </c>
      <c r="B518" s="76" t="s">
        <v>1805</v>
      </c>
      <c r="C518" s="76" t="s">
        <v>74</v>
      </c>
      <c r="D518" s="76" t="s">
        <v>1806</v>
      </c>
      <c r="E518" s="66" t="s">
        <v>133</v>
      </c>
      <c r="F518" s="107">
        <v>10</v>
      </c>
      <c r="G518" s="97">
        <v>320</v>
      </c>
      <c r="H518" s="97">
        <f t="shared" si="33"/>
        <v>3200</v>
      </c>
      <c r="I518" s="81">
        <f t="shared" si="32"/>
        <v>3584.0000000000005</v>
      </c>
      <c r="J518" s="76" t="s">
        <v>1491</v>
      </c>
      <c r="K518" s="75" t="s">
        <v>19</v>
      </c>
      <c r="L518" s="110" t="s">
        <v>2523</v>
      </c>
      <c r="M518" s="67"/>
      <c r="N518" s="67"/>
    </row>
    <row r="519" spans="1:14" s="65" customFormat="1" ht="105" customHeight="1" x14ac:dyDescent="0.25">
      <c r="A519" s="74" t="s">
        <v>2308</v>
      </c>
      <c r="B519" s="29" t="s">
        <v>1807</v>
      </c>
      <c r="C519" s="76" t="s">
        <v>74</v>
      </c>
      <c r="D519" s="29" t="s">
        <v>1808</v>
      </c>
      <c r="E519" s="84" t="s">
        <v>133</v>
      </c>
      <c r="F519" s="107">
        <v>20</v>
      </c>
      <c r="G519" s="97">
        <v>100</v>
      </c>
      <c r="H519" s="97">
        <f t="shared" si="33"/>
        <v>2000</v>
      </c>
      <c r="I519" s="81">
        <f t="shared" si="32"/>
        <v>2240</v>
      </c>
      <c r="J519" s="76" t="s">
        <v>1491</v>
      </c>
      <c r="K519" s="75" t="s">
        <v>19</v>
      </c>
      <c r="L519" s="110" t="s">
        <v>4080</v>
      </c>
      <c r="M519" s="67"/>
      <c r="N519" s="67"/>
    </row>
    <row r="520" spans="1:14" s="65" customFormat="1" ht="105" customHeight="1" x14ac:dyDescent="0.25">
      <c r="A520" s="74" t="s">
        <v>2309</v>
      </c>
      <c r="B520" s="29" t="s">
        <v>1809</v>
      </c>
      <c r="C520" s="76" t="s">
        <v>74</v>
      </c>
      <c r="D520" s="29" t="s">
        <v>1810</v>
      </c>
      <c r="E520" s="84" t="s">
        <v>133</v>
      </c>
      <c r="F520" s="107">
        <v>20</v>
      </c>
      <c r="G520" s="97">
        <v>100</v>
      </c>
      <c r="H520" s="97">
        <f t="shared" si="33"/>
        <v>2000</v>
      </c>
      <c r="I520" s="81">
        <f t="shared" si="32"/>
        <v>2240</v>
      </c>
      <c r="J520" s="76" t="s">
        <v>1491</v>
      </c>
      <c r="K520" s="75" t="s">
        <v>19</v>
      </c>
      <c r="L520" s="110" t="s">
        <v>4078</v>
      </c>
      <c r="M520" s="67"/>
      <c r="N520" s="67"/>
    </row>
    <row r="521" spans="1:14" s="65" customFormat="1" ht="105" customHeight="1" x14ac:dyDescent="0.25">
      <c r="A521" s="74" t="s">
        <v>2310</v>
      </c>
      <c r="B521" s="29" t="s">
        <v>1811</v>
      </c>
      <c r="C521" s="76" t="s">
        <v>74</v>
      </c>
      <c r="D521" s="29" t="s">
        <v>1812</v>
      </c>
      <c r="E521" s="84" t="s">
        <v>133</v>
      </c>
      <c r="F521" s="107">
        <v>20</v>
      </c>
      <c r="G521" s="97">
        <v>120</v>
      </c>
      <c r="H521" s="97">
        <f t="shared" si="33"/>
        <v>2400</v>
      </c>
      <c r="I521" s="81">
        <f t="shared" si="32"/>
        <v>2688.0000000000005</v>
      </c>
      <c r="J521" s="76" t="s">
        <v>1491</v>
      </c>
      <c r="K521" s="75" t="s">
        <v>19</v>
      </c>
      <c r="L521" s="110" t="s">
        <v>4078</v>
      </c>
      <c r="M521" s="67"/>
      <c r="N521" s="67"/>
    </row>
    <row r="522" spans="1:14" s="65" customFormat="1" ht="105" customHeight="1" x14ac:dyDescent="0.25">
      <c r="A522" s="74" t="s">
        <v>2311</v>
      </c>
      <c r="B522" s="29" t="s">
        <v>1813</v>
      </c>
      <c r="C522" s="76" t="s">
        <v>74</v>
      </c>
      <c r="D522" s="29" t="s">
        <v>1814</v>
      </c>
      <c r="E522" s="84" t="s">
        <v>133</v>
      </c>
      <c r="F522" s="107">
        <v>10</v>
      </c>
      <c r="G522" s="97">
        <v>140</v>
      </c>
      <c r="H522" s="97">
        <f t="shared" si="33"/>
        <v>1400</v>
      </c>
      <c r="I522" s="81">
        <f t="shared" si="32"/>
        <v>1568.0000000000002</v>
      </c>
      <c r="J522" s="76" t="s">
        <v>1491</v>
      </c>
      <c r="K522" s="75" t="s">
        <v>19</v>
      </c>
      <c r="L522" s="110" t="s">
        <v>4078</v>
      </c>
      <c r="M522" s="67"/>
      <c r="N522" s="67"/>
    </row>
    <row r="523" spans="1:14" s="65" customFormat="1" ht="105" customHeight="1" x14ac:dyDescent="0.25">
      <c r="A523" s="74" t="s">
        <v>2312</v>
      </c>
      <c r="B523" s="76" t="s">
        <v>1815</v>
      </c>
      <c r="C523" s="76" t="s">
        <v>74</v>
      </c>
      <c r="D523" s="76" t="s">
        <v>1816</v>
      </c>
      <c r="E523" s="66" t="s">
        <v>133</v>
      </c>
      <c r="F523" s="107">
        <v>10</v>
      </c>
      <c r="G523" s="97">
        <v>385</v>
      </c>
      <c r="H523" s="97">
        <f t="shared" si="33"/>
        <v>3850</v>
      </c>
      <c r="I523" s="81">
        <f t="shared" si="32"/>
        <v>4312</v>
      </c>
      <c r="J523" s="76" t="s">
        <v>1491</v>
      </c>
      <c r="K523" s="75" t="s">
        <v>19</v>
      </c>
      <c r="L523" s="110" t="s">
        <v>2523</v>
      </c>
      <c r="M523" s="67"/>
      <c r="N523" s="67"/>
    </row>
    <row r="524" spans="1:14" s="65" customFormat="1" ht="105" customHeight="1" x14ac:dyDescent="0.25">
      <c r="A524" s="74" t="s">
        <v>2313</v>
      </c>
      <c r="B524" s="82" t="s">
        <v>1817</v>
      </c>
      <c r="C524" s="76" t="s">
        <v>74</v>
      </c>
      <c r="D524" s="76" t="s">
        <v>1818</v>
      </c>
      <c r="E524" s="83" t="s">
        <v>133</v>
      </c>
      <c r="F524" s="107">
        <v>10</v>
      </c>
      <c r="G524" s="97">
        <v>963</v>
      </c>
      <c r="H524" s="97">
        <f t="shared" si="33"/>
        <v>9630</v>
      </c>
      <c r="I524" s="81">
        <f t="shared" si="32"/>
        <v>10785.6</v>
      </c>
      <c r="J524" s="76" t="s">
        <v>1491</v>
      </c>
      <c r="K524" s="75" t="s">
        <v>19</v>
      </c>
      <c r="L524" s="110" t="s">
        <v>2523</v>
      </c>
      <c r="M524" s="67"/>
      <c r="N524" s="67"/>
    </row>
    <row r="525" spans="1:14" s="65" customFormat="1" ht="105" customHeight="1" x14ac:dyDescent="0.25">
      <c r="A525" s="74" t="s">
        <v>2314</v>
      </c>
      <c r="B525" s="82" t="s">
        <v>1819</v>
      </c>
      <c r="C525" s="76" t="s">
        <v>74</v>
      </c>
      <c r="D525" s="76" t="s">
        <v>1820</v>
      </c>
      <c r="E525" s="83" t="s">
        <v>133</v>
      </c>
      <c r="F525" s="107">
        <v>10</v>
      </c>
      <c r="G525" s="97">
        <v>630</v>
      </c>
      <c r="H525" s="97">
        <f t="shared" si="33"/>
        <v>6300</v>
      </c>
      <c r="I525" s="81">
        <f t="shared" si="32"/>
        <v>7056.0000000000009</v>
      </c>
      <c r="J525" s="76" t="s">
        <v>1491</v>
      </c>
      <c r="K525" s="75" t="s">
        <v>19</v>
      </c>
      <c r="L525" s="110" t="s">
        <v>2523</v>
      </c>
      <c r="M525" s="67"/>
      <c r="N525" s="67"/>
    </row>
    <row r="526" spans="1:14" s="65" customFormat="1" ht="105" customHeight="1" x14ac:dyDescent="0.25">
      <c r="A526" s="74" t="s">
        <v>2315</v>
      </c>
      <c r="B526" s="82" t="s">
        <v>1821</v>
      </c>
      <c r="C526" s="76" t="s">
        <v>74</v>
      </c>
      <c r="D526" s="76" t="s">
        <v>1822</v>
      </c>
      <c r="E526" s="83" t="s">
        <v>133</v>
      </c>
      <c r="F526" s="107">
        <v>15</v>
      </c>
      <c r="G526" s="97">
        <v>700</v>
      </c>
      <c r="H526" s="97">
        <f t="shared" si="33"/>
        <v>10500</v>
      </c>
      <c r="I526" s="81">
        <f t="shared" si="32"/>
        <v>11760.000000000002</v>
      </c>
      <c r="J526" s="76" t="s">
        <v>1491</v>
      </c>
      <c r="K526" s="75" t="s">
        <v>19</v>
      </c>
      <c r="L526" s="110" t="s">
        <v>2523</v>
      </c>
      <c r="M526" s="67"/>
      <c r="N526" s="67"/>
    </row>
    <row r="527" spans="1:14" s="65" customFormat="1" ht="105" customHeight="1" x14ac:dyDescent="0.25">
      <c r="A527" s="74" t="s">
        <v>2316</v>
      </c>
      <c r="B527" s="82" t="s">
        <v>1823</v>
      </c>
      <c r="C527" s="76" t="s">
        <v>74</v>
      </c>
      <c r="D527" s="76" t="s">
        <v>1824</v>
      </c>
      <c r="E527" s="83" t="s">
        <v>133</v>
      </c>
      <c r="F527" s="107">
        <v>10</v>
      </c>
      <c r="G527" s="97">
        <v>1250</v>
      </c>
      <c r="H527" s="97">
        <f t="shared" si="33"/>
        <v>12500</v>
      </c>
      <c r="I527" s="81">
        <f t="shared" si="32"/>
        <v>14000.000000000002</v>
      </c>
      <c r="J527" s="76" t="s">
        <v>1491</v>
      </c>
      <c r="K527" s="75" t="s">
        <v>19</v>
      </c>
      <c r="L527" s="110" t="s">
        <v>2523</v>
      </c>
      <c r="M527" s="67"/>
      <c r="N527" s="67"/>
    </row>
    <row r="528" spans="1:14" s="65" customFormat="1" ht="105" customHeight="1" x14ac:dyDescent="0.25">
      <c r="A528" s="74" t="s">
        <v>2317</v>
      </c>
      <c r="B528" s="82" t="s">
        <v>1825</v>
      </c>
      <c r="C528" s="76" t="s">
        <v>74</v>
      </c>
      <c r="D528" s="76" t="s">
        <v>1826</v>
      </c>
      <c r="E528" s="83" t="s">
        <v>133</v>
      </c>
      <c r="F528" s="107">
        <v>10</v>
      </c>
      <c r="G528" s="97">
        <v>1360</v>
      </c>
      <c r="H528" s="97">
        <f t="shared" si="33"/>
        <v>13600</v>
      </c>
      <c r="I528" s="81">
        <f t="shared" si="32"/>
        <v>15232.000000000002</v>
      </c>
      <c r="J528" s="76" t="s">
        <v>1491</v>
      </c>
      <c r="K528" s="75" t="s">
        <v>19</v>
      </c>
      <c r="L528" s="110" t="s">
        <v>2523</v>
      </c>
      <c r="M528" s="67"/>
      <c r="N528" s="67"/>
    </row>
    <row r="529" spans="1:14" s="65" customFormat="1" ht="105" customHeight="1" x14ac:dyDescent="0.25">
      <c r="A529" s="74" t="s">
        <v>2318</v>
      </c>
      <c r="B529" s="76" t="s">
        <v>1827</v>
      </c>
      <c r="C529" s="76" t="s">
        <v>74</v>
      </c>
      <c r="D529" s="76" t="s">
        <v>1828</v>
      </c>
      <c r="E529" s="66" t="s">
        <v>133</v>
      </c>
      <c r="F529" s="107">
        <v>1</v>
      </c>
      <c r="G529" s="97">
        <v>13392</v>
      </c>
      <c r="H529" s="97">
        <f t="shared" si="33"/>
        <v>13392</v>
      </c>
      <c r="I529" s="81">
        <f t="shared" si="32"/>
        <v>14999.04</v>
      </c>
      <c r="J529" s="76" t="s">
        <v>1491</v>
      </c>
      <c r="K529" s="75" t="s">
        <v>19</v>
      </c>
      <c r="L529" s="110" t="s">
        <v>2523</v>
      </c>
      <c r="M529" s="67"/>
      <c r="N529" s="67"/>
    </row>
    <row r="530" spans="1:14" s="65" customFormat="1" ht="105" customHeight="1" x14ac:dyDescent="0.25">
      <c r="A530" s="74" t="s">
        <v>2319</v>
      </c>
      <c r="B530" s="76" t="s">
        <v>1829</v>
      </c>
      <c r="C530" s="76" t="s">
        <v>74</v>
      </c>
      <c r="D530" s="76" t="s">
        <v>1830</v>
      </c>
      <c r="E530" s="76" t="s">
        <v>133</v>
      </c>
      <c r="F530" s="107">
        <v>1</v>
      </c>
      <c r="G530" s="97">
        <v>14000</v>
      </c>
      <c r="H530" s="97">
        <f t="shared" si="33"/>
        <v>14000</v>
      </c>
      <c r="I530" s="81">
        <f t="shared" si="32"/>
        <v>15680.000000000002</v>
      </c>
      <c r="J530" s="76" t="s">
        <v>1491</v>
      </c>
      <c r="K530" s="75" t="s">
        <v>19</v>
      </c>
      <c r="L530" s="110" t="s">
        <v>3659</v>
      </c>
      <c r="M530" s="67"/>
      <c r="N530" s="67"/>
    </row>
    <row r="531" spans="1:14" s="65" customFormat="1" ht="105" customHeight="1" x14ac:dyDescent="0.25">
      <c r="A531" s="74" t="s">
        <v>2320</v>
      </c>
      <c r="B531" s="82" t="s">
        <v>2904</v>
      </c>
      <c r="C531" s="76" t="s">
        <v>74</v>
      </c>
      <c r="D531" s="29" t="s">
        <v>1831</v>
      </c>
      <c r="E531" s="83" t="s">
        <v>133</v>
      </c>
      <c r="F531" s="107">
        <v>10</v>
      </c>
      <c r="G531" s="97">
        <v>1200</v>
      </c>
      <c r="H531" s="97">
        <f t="shared" si="33"/>
        <v>12000</v>
      </c>
      <c r="I531" s="81">
        <f t="shared" si="32"/>
        <v>13440.000000000002</v>
      </c>
      <c r="J531" s="76" t="s">
        <v>1491</v>
      </c>
      <c r="K531" s="75" t="s">
        <v>19</v>
      </c>
      <c r="L531" s="110" t="s">
        <v>2523</v>
      </c>
      <c r="M531" s="67"/>
      <c r="N531" s="67"/>
    </row>
    <row r="532" spans="1:14" s="65" customFormat="1" ht="105" customHeight="1" x14ac:dyDescent="0.25">
      <c r="A532" s="74" t="s">
        <v>2321</v>
      </c>
      <c r="B532" s="82" t="s">
        <v>1832</v>
      </c>
      <c r="C532" s="76" t="s">
        <v>74</v>
      </c>
      <c r="D532" s="29" t="s">
        <v>1833</v>
      </c>
      <c r="E532" s="83" t="s">
        <v>133</v>
      </c>
      <c r="F532" s="107">
        <v>25</v>
      </c>
      <c r="G532" s="97">
        <v>500</v>
      </c>
      <c r="H532" s="97">
        <f t="shared" si="33"/>
        <v>12500</v>
      </c>
      <c r="I532" s="81">
        <f t="shared" si="32"/>
        <v>14000.000000000002</v>
      </c>
      <c r="J532" s="76" t="s">
        <v>1491</v>
      </c>
      <c r="K532" s="75" t="s">
        <v>19</v>
      </c>
      <c r="L532" s="110" t="s">
        <v>2523</v>
      </c>
      <c r="M532" s="67"/>
      <c r="N532" s="67"/>
    </row>
    <row r="533" spans="1:14" s="65" customFormat="1" ht="105" customHeight="1" x14ac:dyDescent="0.25">
      <c r="A533" s="74" t="s">
        <v>2322</v>
      </c>
      <c r="B533" s="82" t="s">
        <v>1834</v>
      </c>
      <c r="C533" s="76" t="s">
        <v>74</v>
      </c>
      <c r="D533" s="29" t="s">
        <v>1835</v>
      </c>
      <c r="E533" s="83" t="s">
        <v>133</v>
      </c>
      <c r="F533" s="107">
        <v>15</v>
      </c>
      <c r="G533" s="97">
        <v>500</v>
      </c>
      <c r="H533" s="97">
        <f t="shared" si="33"/>
        <v>7500</v>
      </c>
      <c r="I533" s="81">
        <f t="shared" si="32"/>
        <v>8400</v>
      </c>
      <c r="J533" s="76" t="s">
        <v>1491</v>
      </c>
      <c r="K533" s="75" t="s">
        <v>19</v>
      </c>
      <c r="L533" s="110" t="s">
        <v>2523</v>
      </c>
      <c r="M533" s="67"/>
      <c r="N533" s="67"/>
    </row>
    <row r="534" spans="1:14" s="65" customFormat="1" ht="105" customHeight="1" x14ac:dyDescent="0.25">
      <c r="A534" s="74" t="s">
        <v>2323</v>
      </c>
      <c r="B534" s="82" t="s">
        <v>1836</v>
      </c>
      <c r="C534" s="76" t="s">
        <v>74</v>
      </c>
      <c r="D534" s="29" t="s">
        <v>1837</v>
      </c>
      <c r="E534" s="83" t="s">
        <v>133</v>
      </c>
      <c r="F534" s="107">
        <v>15</v>
      </c>
      <c r="G534" s="97">
        <v>800</v>
      </c>
      <c r="H534" s="97">
        <f t="shared" si="33"/>
        <v>12000</v>
      </c>
      <c r="I534" s="81">
        <f t="shared" si="32"/>
        <v>13440.000000000002</v>
      </c>
      <c r="J534" s="76" t="s">
        <v>1491</v>
      </c>
      <c r="K534" s="75" t="s">
        <v>19</v>
      </c>
      <c r="L534" s="110" t="s">
        <v>2523</v>
      </c>
      <c r="M534" s="67"/>
      <c r="N534" s="67"/>
    </row>
    <row r="535" spans="1:14" s="65" customFormat="1" ht="105" customHeight="1" x14ac:dyDescent="0.25">
      <c r="A535" s="74" t="s">
        <v>2324</v>
      </c>
      <c r="B535" s="82" t="s">
        <v>2905</v>
      </c>
      <c r="C535" s="76" t="s">
        <v>74</v>
      </c>
      <c r="D535" s="29" t="s">
        <v>1838</v>
      </c>
      <c r="E535" s="83" t="s">
        <v>133</v>
      </c>
      <c r="F535" s="107">
        <v>10</v>
      </c>
      <c r="G535" s="97">
        <v>1500</v>
      </c>
      <c r="H535" s="97">
        <f t="shared" si="33"/>
        <v>15000</v>
      </c>
      <c r="I535" s="81">
        <f t="shared" si="32"/>
        <v>16800</v>
      </c>
      <c r="J535" s="76" t="s">
        <v>1491</v>
      </c>
      <c r="K535" s="75" t="s">
        <v>19</v>
      </c>
      <c r="L535" s="110" t="s">
        <v>2523</v>
      </c>
      <c r="M535" s="67"/>
      <c r="N535" s="67"/>
    </row>
    <row r="536" spans="1:14" s="65" customFormat="1" ht="105" customHeight="1" x14ac:dyDescent="0.25">
      <c r="A536" s="74" t="s">
        <v>2325</v>
      </c>
      <c r="B536" s="82" t="s">
        <v>1839</v>
      </c>
      <c r="C536" s="76" t="s">
        <v>74</v>
      </c>
      <c r="D536" s="82" t="s">
        <v>1840</v>
      </c>
      <c r="E536" s="83" t="s">
        <v>133</v>
      </c>
      <c r="F536" s="107">
        <v>10</v>
      </c>
      <c r="G536" s="97">
        <v>1200</v>
      </c>
      <c r="H536" s="97">
        <f t="shared" si="33"/>
        <v>12000</v>
      </c>
      <c r="I536" s="81">
        <f t="shared" si="32"/>
        <v>13440.000000000002</v>
      </c>
      <c r="J536" s="76" t="s">
        <v>1491</v>
      </c>
      <c r="K536" s="75" t="s">
        <v>19</v>
      </c>
      <c r="L536" s="110" t="s">
        <v>2523</v>
      </c>
      <c r="M536" s="67"/>
      <c r="N536" s="67"/>
    </row>
    <row r="537" spans="1:14" s="65" customFormat="1" ht="105" customHeight="1" x14ac:dyDescent="0.25">
      <c r="A537" s="74" t="s">
        <v>2326</v>
      </c>
      <c r="B537" s="82" t="s">
        <v>1841</v>
      </c>
      <c r="C537" s="76" t="s">
        <v>74</v>
      </c>
      <c r="D537" s="29" t="s">
        <v>1842</v>
      </c>
      <c r="E537" s="83" t="s">
        <v>133</v>
      </c>
      <c r="F537" s="107">
        <v>20</v>
      </c>
      <c r="G537" s="97">
        <v>960</v>
      </c>
      <c r="H537" s="97">
        <f t="shared" si="33"/>
        <v>19200</v>
      </c>
      <c r="I537" s="81">
        <f t="shared" si="32"/>
        <v>21504.000000000004</v>
      </c>
      <c r="J537" s="76" t="s">
        <v>1491</v>
      </c>
      <c r="K537" s="75" t="s">
        <v>19</v>
      </c>
      <c r="L537" s="110" t="s">
        <v>2523</v>
      </c>
      <c r="M537" s="67"/>
      <c r="N537" s="67"/>
    </row>
    <row r="538" spans="1:14" s="65" customFormat="1" ht="105" customHeight="1" x14ac:dyDescent="0.25">
      <c r="A538" s="74" t="s">
        <v>2327</v>
      </c>
      <c r="B538" s="29" t="s">
        <v>1843</v>
      </c>
      <c r="C538" s="76" t="s">
        <v>74</v>
      </c>
      <c r="D538" s="29" t="s">
        <v>1844</v>
      </c>
      <c r="E538" s="84" t="s">
        <v>133</v>
      </c>
      <c r="F538" s="107">
        <v>20</v>
      </c>
      <c r="G538" s="97">
        <v>200</v>
      </c>
      <c r="H538" s="97"/>
      <c r="I538" s="81"/>
      <c r="J538" s="76" t="s">
        <v>1491</v>
      </c>
      <c r="K538" s="75" t="s">
        <v>19</v>
      </c>
      <c r="L538" s="110" t="s">
        <v>3777</v>
      </c>
      <c r="M538" s="67"/>
      <c r="N538" s="67"/>
    </row>
    <row r="539" spans="1:14" s="65" customFormat="1" ht="105" customHeight="1" x14ac:dyDescent="0.25">
      <c r="A539" s="74" t="s">
        <v>2328</v>
      </c>
      <c r="B539" s="29" t="s">
        <v>1845</v>
      </c>
      <c r="C539" s="76" t="s">
        <v>74</v>
      </c>
      <c r="D539" s="29" t="s">
        <v>1846</v>
      </c>
      <c r="E539" s="84" t="s">
        <v>133</v>
      </c>
      <c r="F539" s="107">
        <v>20</v>
      </c>
      <c r="G539" s="97">
        <v>65</v>
      </c>
      <c r="H539" s="97"/>
      <c r="I539" s="81"/>
      <c r="J539" s="76" t="s">
        <v>1491</v>
      </c>
      <c r="K539" s="75" t="s">
        <v>19</v>
      </c>
      <c r="L539" s="110" t="s">
        <v>3777</v>
      </c>
      <c r="M539" s="67"/>
      <c r="N539" s="67"/>
    </row>
    <row r="540" spans="1:14" s="65" customFormat="1" ht="105" customHeight="1" x14ac:dyDescent="0.25">
      <c r="A540" s="74" t="s">
        <v>2329</v>
      </c>
      <c r="B540" s="29" t="s">
        <v>1847</v>
      </c>
      <c r="C540" s="76" t="s">
        <v>74</v>
      </c>
      <c r="D540" s="29" t="s">
        <v>1848</v>
      </c>
      <c r="E540" s="84" t="s">
        <v>133</v>
      </c>
      <c r="F540" s="107">
        <v>20</v>
      </c>
      <c r="G540" s="97">
        <v>200</v>
      </c>
      <c r="H540" s="97"/>
      <c r="I540" s="81"/>
      <c r="J540" s="76" t="s">
        <v>1491</v>
      </c>
      <c r="K540" s="75" t="s">
        <v>19</v>
      </c>
      <c r="L540" s="110" t="s">
        <v>3777</v>
      </c>
      <c r="M540" s="67"/>
      <c r="N540" s="67"/>
    </row>
    <row r="541" spans="1:14" s="65" customFormat="1" ht="105" customHeight="1" x14ac:dyDescent="0.25">
      <c r="A541" s="74" t="s">
        <v>2330</v>
      </c>
      <c r="B541" s="29" t="s">
        <v>2906</v>
      </c>
      <c r="C541" s="76" t="s">
        <v>74</v>
      </c>
      <c r="D541" s="29" t="s">
        <v>1849</v>
      </c>
      <c r="E541" s="84" t="s">
        <v>133</v>
      </c>
      <c r="F541" s="107">
        <v>20</v>
      </c>
      <c r="G541" s="97">
        <v>500</v>
      </c>
      <c r="H541" s="97">
        <f t="shared" si="33"/>
        <v>10000</v>
      </c>
      <c r="I541" s="81">
        <f t="shared" ref="I541:I603" si="34">H541*1.12</f>
        <v>11200.000000000002</v>
      </c>
      <c r="J541" s="76" t="s">
        <v>1491</v>
      </c>
      <c r="K541" s="75" t="s">
        <v>19</v>
      </c>
      <c r="L541" s="110" t="s">
        <v>4078</v>
      </c>
      <c r="M541" s="67"/>
      <c r="N541" s="67"/>
    </row>
    <row r="542" spans="1:14" s="65" customFormat="1" ht="105" customHeight="1" x14ac:dyDescent="0.25">
      <c r="A542" s="74" t="s">
        <v>2331</v>
      </c>
      <c r="B542" s="82" t="s">
        <v>1850</v>
      </c>
      <c r="C542" s="76" t="s">
        <v>74</v>
      </c>
      <c r="D542" s="82" t="s">
        <v>1851</v>
      </c>
      <c r="E542" s="83" t="s">
        <v>133</v>
      </c>
      <c r="F542" s="107">
        <v>10</v>
      </c>
      <c r="G542" s="97">
        <v>1200</v>
      </c>
      <c r="H542" s="97">
        <f t="shared" si="33"/>
        <v>12000</v>
      </c>
      <c r="I542" s="81">
        <f t="shared" si="34"/>
        <v>13440.000000000002</v>
      </c>
      <c r="J542" s="76" t="s">
        <v>1491</v>
      </c>
      <c r="K542" s="75" t="s">
        <v>19</v>
      </c>
      <c r="L542" s="110" t="s">
        <v>2523</v>
      </c>
      <c r="M542" s="67"/>
      <c r="N542" s="67"/>
    </row>
    <row r="543" spans="1:14" s="65" customFormat="1" ht="105" customHeight="1" x14ac:dyDescent="0.25">
      <c r="A543" s="74" t="s">
        <v>2332</v>
      </c>
      <c r="B543" s="82" t="s">
        <v>1834</v>
      </c>
      <c r="C543" s="76" t="s">
        <v>74</v>
      </c>
      <c r="D543" s="29" t="s">
        <v>1852</v>
      </c>
      <c r="E543" s="83" t="s">
        <v>133</v>
      </c>
      <c r="F543" s="107">
        <v>30</v>
      </c>
      <c r="G543" s="97">
        <v>450</v>
      </c>
      <c r="H543" s="97">
        <f t="shared" si="33"/>
        <v>13500</v>
      </c>
      <c r="I543" s="81">
        <f t="shared" si="34"/>
        <v>15120.000000000002</v>
      </c>
      <c r="J543" s="76" t="s">
        <v>1491</v>
      </c>
      <c r="K543" s="75" t="s">
        <v>19</v>
      </c>
      <c r="L543" s="110" t="s">
        <v>2523</v>
      </c>
      <c r="M543" s="67"/>
      <c r="N543" s="67"/>
    </row>
    <row r="544" spans="1:14" s="65" customFormat="1" ht="105" customHeight="1" x14ac:dyDescent="0.25">
      <c r="A544" s="74" t="s">
        <v>2333</v>
      </c>
      <c r="B544" s="82" t="s">
        <v>1853</v>
      </c>
      <c r="C544" s="76" t="s">
        <v>74</v>
      </c>
      <c r="D544" s="76" t="s">
        <v>1854</v>
      </c>
      <c r="E544" s="83" t="s">
        <v>133</v>
      </c>
      <c r="F544" s="107">
        <v>6</v>
      </c>
      <c r="G544" s="97">
        <v>3000</v>
      </c>
      <c r="H544" s="97">
        <f t="shared" si="33"/>
        <v>18000</v>
      </c>
      <c r="I544" s="81">
        <f t="shared" si="34"/>
        <v>20160.000000000004</v>
      </c>
      <c r="J544" s="76" t="s">
        <v>1491</v>
      </c>
      <c r="K544" s="75" t="s">
        <v>19</v>
      </c>
      <c r="L544" s="110" t="s">
        <v>2523</v>
      </c>
      <c r="M544" s="67"/>
      <c r="N544" s="67"/>
    </row>
    <row r="545" spans="1:14" s="65" customFormat="1" ht="105" customHeight="1" x14ac:dyDescent="0.25">
      <c r="A545" s="74" t="s">
        <v>2334</v>
      </c>
      <c r="B545" s="82" t="s">
        <v>1855</v>
      </c>
      <c r="C545" s="76" t="s">
        <v>74</v>
      </c>
      <c r="D545" s="76" t="s">
        <v>1856</v>
      </c>
      <c r="E545" s="83" t="s">
        <v>133</v>
      </c>
      <c r="F545" s="107">
        <v>6</v>
      </c>
      <c r="G545" s="97">
        <v>3890</v>
      </c>
      <c r="H545" s="97">
        <f t="shared" si="33"/>
        <v>23340</v>
      </c>
      <c r="I545" s="81">
        <f t="shared" si="34"/>
        <v>26140.800000000003</v>
      </c>
      <c r="J545" s="76" t="s">
        <v>1491</v>
      </c>
      <c r="K545" s="75" t="s">
        <v>19</v>
      </c>
      <c r="L545" s="110" t="s">
        <v>2523</v>
      </c>
      <c r="M545" s="67"/>
      <c r="N545" s="67"/>
    </row>
    <row r="546" spans="1:14" s="65" customFormat="1" ht="105" customHeight="1" x14ac:dyDescent="0.25">
      <c r="A546" s="74" t="s">
        <v>2335</v>
      </c>
      <c r="B546" s="29" t="s">
        <v>1857</v>
      </c>
      <c r="C546" s="76" t="s">
        <v>74</v>
      </c>
      <c r="D546" s="29" t="s">
        <v>1858</v>
      </c>
      <c r="E546" s="84" t="s">
        <v>133</v>
      </c>
      <c r="F546" s="107">
        <v>20</v>
      </c>
      <c r="G546" s="97">
        <v>110</v>
      </c>
      <c r="H546" s="97">
        <f t="shared" si="33"/>
        <v>2200</v>
      </c>
      <c r="I546" s="81">
        <f t="shared" si="34"/>
        <v>2464.0000000000005</v>
      </c>
      <c r="J546" s="76" t="s">
        <v>1491</v>
      </c>
      <c r="K546" s="75" t="s">
        <v>19</v>
      </c>
      <c r="L546" s="110" t="s">
        <v>4081</v>
      </c>
      <c r="M546" s="67"/>
      <c r="N546" s="67"/>
    </row>
    <row r="547" spans="1:14" s="65" customFormat="1" ht="105" customHeight="1" x14ac:dyDescent="0.25">
      <c r="A547" s="74" t="s">
        <v>2336</v>
      </c>
      <c r="B547" s="29" t="s">
        <v>1859</v>
      </c>
      <c r="C547" s="76" t="s">
        <v>74</v>
      </c>
      <c r="D547" s="29" t="s">
        <v>1833</v>
      </c>
      <c r="E547" s="84" t="s">
        <v>133</v>
      </c>
      <c r="F547" s="107">
        <v>20</v>
      </c>
      <c r="G547" s="97">
        <v>100</v>
      </c>
      <c r="H547" s="97">
        <f t="shared" si="33"/>
        <v>2000</v>
      </c>
      <c r="I547" s="81">
        <f t="shared" si="34"/>
        <v>2240</v>
      </c>
      <c r="J547" s="76" t="s">
        <v>1491</v>
      </c>
      <c r="K547" s="75" t="s">
        <v>19</v>
      </c>
      <c r="L547" s="110" t="s">
        <v>4080</v>
      </c>
      <c r="M547" s="67"/>
      <c r="N547" s="67"/>
    </row>
    <row r="548" spans="1:14" s="65" customFormat="1" ht="105" customHeight="1" x14ac:dyDescent="0.25">
      <c r="A548" s="74" t="s">
        <v>2337</v>
      </c>
      <c r="B548" s="76" t="s">
        <v>1860</v>
      </c>
      <c r="C548" s="76" t="s">
        <v>74</v>
      </c>
      <c r="D548" s="76" t="s">
        <v>1861</v>
      </c>
      <c r="E548" s="76" t="s">
        <v>133</v>
      </c>
      <c r="F548" s="107">
        <v>5</v>
      </c>
      <c r="G548" s="97">
        <v>3000</v>
      </c>
      <c r="H548" s="97">
        <f t="shared" si="33"/>
        <v>15000</v>
      </c>
      <c r="I548" s="81">
        <f t="shared" si="34"/>
        <v>16800</v>
      </c>
      <c r="J548" s="76" t="s">
        <v>1491</v>
      </c>
      <c r="K548" s="75" t="s">
        <v>19</v>
      </c>
      <c r="L548" s="110" t="s">
        <v>3659</v>
      </c>
      <c r="M548" s="67"/>
      <c r="N548" s="67"/>
    </row>
    <row r="549" spans="1:14" s="65" customFormat="1" ht="105" customHeight="1" x14ac:dyDescent="0.25">
      <c r="A549" s="74" t="s">
        <v>2338</v>
      </c>
      <c r="B549" s="29" t="s">
        <v>1862</v>
      </c>
      <c r="C549" s="76" t="s">
        <v>74</v>
      </c>
      <c r="D549" s="29" t="s">
        <v>1863</v>
      </c>
      <c r="E549" s="84" t="s">
        <v>133</v>
      </c>
      <c r="F549" s="107">
        <v>2</v>
      </c>
      <c r="G549" s="97">
        <v>5900</v>
      </c>
      <c r="H549" s="97">
        <f t="shared" si="33"/>
        <v>11800</v>
      </c>
      <c r="I549" s="81">
        <f t="shared" si="34"/>
        <v>13216.000000000002</v>
      </c>
      <c r="J549" s="76" t="s">
        <v>1491</v>
      </c>
      <c r="K549" s="75" t="s">
        <v>19</v>
      </c>
      <c r="L549" s="110" t="s">
        <v>2523</v>
      </c>
      <c r="M549" s="67"/>
      <c r="N549" s="67"/>
    </row>
    <row r="550" spans="1:14" s="65" customFormat="1" ht="105" customHeight="1" x14ac:dyDescent="0.25">
      <c r="A550" s="74" t="s">
        <v>2339</v>
      </c>
      <c r="B550" s="76" t="s">
        <v>1864</v>
      </c>
      <c r="C550" s="76" t="s">
        <v>74</v>
      </c>
      <c r="D550" s="76" t="s">
        <v>1865</v>
      </c>
      <c r="E550" s="76" t="s">
        <v>133</v>
      </c>
      <c r="F550" s="107">
        <v>1</v>
      </c>
      <c r="G550" s="97">
        <v>17500</v>
      </c>
      <c r="H550" s="97">
        <f t="shared" si="33"/>
        <v>17500</v>
      </c>
      <c r="I550" s="81">
        <f t="shared" si="34"/>
        <v>19600.000000000004</v>
      </c>
      <c r="J550" s="76" t="s">
        <v>1491</v>
      </c>
      <c r="K550" s="75" t="s">
        <v>19</v>
      </c>
      <c r="L550" s="110" t="s">
        <v>3659</v>
      </c>
      <c r="M550" s="67"/>
      <c r="N550" s="67"/>
    </row>
    <row r="551" spans="1:14" s="65" customFormat="1" ht="105" customHeight="1" x14ac:dyDescent="0.25">
      <c r="A551" s="74" t="s">
        <v>2340</v>
      </c>
      <c r="B551" s="76" t="s">
        <v>1866</v>
      </c>
      <c r="C551" s="76" t="s">
        <v>74</v>
      </c>
      <c r="D551" s="76" t="s">
        <v>1867</v>
      </c>
      <c r="E551" s="66" t="s">
        <v>133</v>
      </c>
      <c r="F551" s="107">
        <v>1</v>
      </c>
      <c r="G551" s="97">
        <v>3125</v>
      </c>
      <c r="H551" s="97">
        <f t="shared" ref="H551:H593" si="35">F551*G551</f>
        <v>3125</v>
      </c>
      <c r="I551" s="81">
        <f t="shared" si="34"/>
        <v>3500.0000000000005</v>
      </c>
      <c r="J551" s="76" t="s">
        <v>1491</v>
      </c>
      <c r="K551" s="75" t="s">
        <v>19</v>
      </c>
      <c r="L551" s="110" t="s">
        <v>2523</v>
      </c>
      <c r="M551" s="67"/>
      <c r="N551" s="67"/>
    </row>
    <row r="552" spans="1:14" s="65" customFormat="1" ht="105" customHeight="1" x14ac:dyDescent="0.25">
      <c r="A552" s="74" t="s">
        <v>2341</v>
      </c>
      <c r="B552" s="82" t="s">
        <v>1868</v>
      </c>
      <c r="C552" s="76" t="s">
        <v>74</v>
      </c>
      <c r="D552" s="76" t="s">
        <v>1869</v>
      </c>
      <c r="E552" s="83" t="s">
        <v>133</v>
      </c>
      <c r="F552" s="107">
        <v>50</v>
      </c>
      <c r="G552" s="97">
        <v>400</v>
      </c>
      <c r="H552" s="97">
        <f t="shared" si="35"/>
        <v>20000</v>
      </c>
      <c r="I552" s="81">
        <f t="shared" si="34"/>
        <v>22400.000000000004</v>
      </c>
      <c r="J552" s="76" t="s">
        <v>1491</v>
      </c>
      <c r="K552" s="75" t="s">
        <v>19</v>
      </c>
      <c r="L552" s="110" t="s">
        <v>2523</v>
      </c>
      <c r="M552" s="67"/>
      <c r="N552" s="67"/>
    </row>
    <row r="553" spans="1:14" s="65" customFormat="1" ht="105" customHeight="1" x14ac:dyDescent="0.25">
      <c r="A553" s="74" t="s">
        <v>2342</v>
      </c>
      <c r="B553" s="82" t="s">
        <v>1870</v>
      </c>
      <c r="C553" s="76" t="s">
        <v>74</v>
      </c>
      <c r="D553" s="76" t="s">
        <v>1871</v>
      </c>
      <c r="E553" s="83" t="s">
        <v>133</v>
      </c>
      <c r="F553" s="107">
        <v>30</v>
      </c>
      <c r="G553" s="97">
        <v>500</v>
      </c>
      <c r="H553" s="97">
        <f t="shared" si="35"/>
        <v>15000</v>
      </c>
      <c r="I553" s="81">
        <f t="shared" si="34"/>
        <v>16800</v>
      </c>
      <c r="J553" s="76" t="s">
        <v>1491</v>
      </c>
      <c r="K553" s="75" t="s">
        <v>19</v>
      </c>
      <c r="L553" s="110" t="s">
        <v>2523</v>
      </c>
      <c r="M553" s="67"/>
      <c r="N553" s="67"/>
    </row>
    <row r="554" spans="1:14" s="65" customFormat="1" ht="105" customHeight="1" x14ac:dyDescent="0.25">
      <c r="A554" s="74" t="s">
        <v>2343</v>
      </c>
      <c r="B554" s="82" t="s">
        <v>1872</v>
      </c>
      <c r="C554" s="76" t="s">
        <v>74</v>
      </c>
      <c r="D554" s="76" t="s">
        <v>1873</v>
      </c>
      <c r="E554" s="83" t="s">
        <v>133</v>
      </c>
      <c r="F554" s="107">
        <v>10</v>
      </c>
      <c r="G554" s="97">
        <v>800</v>
      </c>
      <c r="H554" s="97">
        <f t="shared" si="35"/>
        <v>8000</v>
      </c>
      <c r="I554" s="81">
        <f t="shared" si="34"/>
        <v>8960</v>
      </c>
      <c r="J554" s="76" t="s">
        <v>1491</v>
      </c>
      <c r="K554" s="75" t="s">
        <v>19</v>
      </c>
      <c r="L554" s="110" t="s">
        <v>2523</v>
      </c>
      <c r="M554" s="67"/>
      <c r="N554" s="67"/>
    </row>
    <row r="555" spans="1:14" s="65" customFormat="1" ht="105" customHeight="1" x14ac:dyDescent="0.25">
      <c r="A555" s="74" t="s">
        <v>2344</v>
      </c>
      <c r="B555" s="82" t="s">
        <v>1874</v>
      </c>
      <c r="C555" s="76" t="s">
        <v>74</v>
      </c>
      <c r="D555" s="76" t="s">
        <v>1875</v>
      </c>
      <c r="E555" s="83" t="s">
        <v>133</v>
      </c>
      <c r="F555" s="107">
        <v>10</v>
      </c>
      <c r="G555" s="97">
        <v>1100</v>
      </c>
      <c r="H555" s="97">
        <f t="shared" si="35"/>
        <v>11000</v>
      </c>
      <c r="I555" s="81">
        <f t="shared" si="34"/>
        <v>12320.000000000002</v>
      </c>
      <c r="J555" s="76" t="s">
        <v>1491</v>
      </c>
      <c r="K555" s="75" t="s">
        <v>19</v>
      </c>
      <c r="L555" s="110" t="s">
        <v>2523</v>
      </c>
      <c r="M555" s="67"/>
      <c r="N555" s="67"/>
    </row>
    <row r="556" spans="1:14" s="65" customFormat="1" ht="105" customHeight="1" x14ac:dyDescent="0.25">
      <c r="A556" s="74" t="s">
        <v>2345</v>
      </c>
      <c r="B556" s="82" t="s">
        <v>1876</v>
      </c>
      <c r="C556" s="76" t="s">
        <v>74</v>
      </c>
      <c r="D556" s="76" t="s">
        <v>1877</v>
      </c>
      <c r="E556" s="83" t="s">
        <v>133</v>
      </c>
      <c r="F556" s="107">
        <v>15</v>
      </c>
      <c r="G556" s="97">
        <v>450</v>
      </c>
      <c r="H556" s="97">
        <f t="shared" si="35"/>
        <v>6750</v>
      </c>
      <c r="I556" s="81">
        <f t="shared" si="34"/>
        <v>7560.0000000000009</v>
      </c>
      <c r="J556" s="76" t="s">
        <v>1491</v>
      </c>
      <c r="K556" s="75" t="s">
        <v>19</v>
      </c>
      <c r="L556" s="110" t="s">
        <v>2523</v>
      </c>
      <c r="M556" s="67"/>
      <c r="N556" s="67"/>
    </row>
    <row r="557" spans="1:14" s="65" customFormat="1" ht="105" customHeight="1" x14ac:dyDescent="0.25">
      <c r="A557" s="74" t="s">
        <v>2346</v>
      </c>
      <c r="B557" s="76" t="s">
        <v>1878</v>
      </c>
      <c r="C557" s="76" t="s">
        <v>74</v>
      </c>
      <c r="D557" s="76" t="s">
        <v>1879</v>
      </c>
      <c r="E557" s="66" t="s">
        <v>133</v>
      </c>
      <c r="F557" s="107">
        <v>1</v>
      </c>
      <c r="G557" s="97">
        <v>12500</v>
      </c>
      <c r="H557" s="97">
        <f t="shared" si="35"/>
        <v>12500</v>
      </c>
      <c r="I557" s="81">
        <f t="shared" si="34"/>
        <v>14000.000000000002</v>
      </c>
      <c r="J557" s="76" t="s">
        <v>1491</v>
      </c>
      <c r="K557" s="75" t="s">
        <v>19</v>
      </c>
      <c r="L557" s="110" t="s">
        <v>2523</v>
      </c>
      <c r="M557" s="67"/>
      <c r="N557" s="67"/>
    </row>
    <row r="558" spans="1:14" s="65" customFormat="1" ht="105" customHeight="1" x14ac:dyDescent="0.25">
      <c r="A558" s="74" t="s">
        <v>2347</v>
      </c>
      <c r="B558" s="82" t="s">
        <v>1880</v>
      </c>
      <c r="C558" s="76" t="s">
        <v>74</v>
      </c>
      <c r="D558" s="76" t="s">
        <v>1881</v>
      </c>
      <c r="E558" s="83" t="s">
        <v>133</v>
      </c>
      <c r="F558" s="107">
        <v>4</v>
      </c>
      <c r="G558" s="97">
        <v>325</v>
      </c>
      <c r="H558" s="97">
        <f t="shared" si="35"/>
        <v>1300</v>
      </c>
      <c r="I558" s="81">
        <f t="shared" si="34"/>
        <v>1456.0000000000002</v>
      </c>
      <c r="J558" s="76" t="s">
        <v>1491</v>
      </c>
      <c r="K558" s="75" t="s">
        <v>19</v>
      </c>
      <c r="L558" s="110" t="s">
        <v>2523</v>
      </c>
      <c r="M558" s="67"/>
      <c r="N558" s="67"/>
    </row>
    <row r="559" spans="1:14" s="65" customFormat="1" ht="105" customHeight="1" x14ac:dyDescent="0.25">
      <c r="A559" s="74" t="s">
        <v>2348</v>
      </c>
      <c r="B559" s="82" t="s">
        <v>1882</v>
      </c>
      <c r="C559" s="76" t="s">
        <v>74</v>
      </c>
      <c r="D559" s="76" t="s">
        <v>1883</v>
      </c>
      <c r="E559" s="83" t="s">
        <v>133</v>
      </c>
      <c r="F559" s="107">
        <v>3</v>
      </c>
      <c r="G559" s="97">
        <v>1200</v>
      </c>
      <c r="H559" s="97">
        <f t="shared" si="35"/>
        <v>3600</v>
      </c>
      <c r="I559" s="81">
        <f t="shared" si="34"/>
        <v>4032.0000000000005</v>
      </c>
      <c r="J559" s="76" t="s">
        <v>1491</v>
      </c>
      <c r="K559" s="75" t="s">
        <v>19</v>
      </c>
      <c r="L559" s="110" t="s">
        <v>2523</v>
      </c>
      <c r="M559" s="67"/>
      <c r="N559" s="67"/>
    </row>
    <row r="560" spans="1:14" s="65" customFormat="1" ht="105" customHeight="1" x14ac:dyDescent="0.25">
      <c r="A560" s="74" t="s">
        <v>2349</v>
      </c>
      <c r="B560" s="76" t="s">
        <v>1884</v>
      </c>
      <c r="C560" s="76" t="s">
        <v>74</v>
      </c>
      <c r="D560" s="76" t="s">
        <v>1885</v>
      </c>
      <c r="E560" s="66" t="s">
        <v>133</v>
      </c>
      <c r="F560" s="107">
        <v>10</v>
      </c>
      <c r="G560" s="97">
        <v>22321</v>
      </c>
      <c r="H560" s="97"/>
      <c r="I560" s="81"/>
      <c r="J560" s="76" t="s">
        <v>1491</v>
      </c>
      <c r="K560" s="75" t="s">
        <v>19</v>
      </c>
      <c r="L560" s="110" t="s">
        <v>2576</v>
      </c>
      <c r="M560" s="67"/>
      <c r="N560" s="67"/>
    </row>
    <row r="561" spans="1:14" s="65" customFormat="1" ht="105" customHeight="1" x14ac:dyDescent="0.25">
      <c r="A561" s="74" t="s">
        <v>2350</v>
      </c>
      <c r="B561" s="29" t="s">
        <v>1886</v>
      </c>
      <c r="C561" s="76" t="s">
        <v>74</v>
      </c>
      <c r="D561" s="29" t="s">
        <v>1887</v>
      </c>
      <c r="E561" s="84" t="s">
        <v>133</v>
      </c>
      <c r="F561" s="107">
        <v>40</v>
      </c>
      <c r="G561" s="97">
        <v>100</v>
      </c>
      <c r="H561" s="97">
        <f t="shared" si="35"/>
        <v>4000</v>
      </c>
      <c r="I561" s="81">
        <f t="shared" si="34"/>
        <v>4480</v>
      </c>
      <c r="J561" s="76" t="s">
        <v>1491</v>
      </c>
      <c r="K561" s="75" t="s">
        <v>19</v>
      </c>
      <c r="L561" s="110" t="s">
        <v>4079</v>
      </c>
      <c r="M561" s="67"/>
      <c r="N561" s="67"/>
    </row>
    <row r="562" spans="1:14" s="65" customFormat="1" ht="105" customHeight="1" x14ac:dyDescent="0.25">
      <c r="A562" s="74" t="s">
        <v>2351</v>
      </c>
      <c r="B562" s="82" t="s">
        <v>1888</v>
      </c>
      <c r="C562" s="76" t="s">
        <v>74</v>
      </c>
      <c r="D562" s="82" t="s">
        <v>1889</v>
      </c>
      <c r="E562" s="83" t="s">
        <v>133</v>
      </c>
      <c r="F562" s="107">
        <v>15</v>
      </c>
      <c r="G562" s="97">
        <v>1200</v>
      </c>
      <c r="H562" s="97">
        <f t="shared" si="35"/>
        <v>18000</v>
      </c>
      <c r="I562" s="81">
        <f t="shared" si="34"/>
        <v>20160.000000000004</v>
      </c>
      <c r="J562" s="76" t="s">
        <v>1491</v>
      </c>
      <c r="K562" s="75" t="s">
        <v>19</v>
      </c>
      <c r="L562" s="110" t="s">
        <v>2523</v>
      </c>
      <c r="M562" s="67"/>
      <c r="N562" s="67"/>
    </row>
    <row r="563" spans="1:14" s="65" customFormat="1" ht="105" customHeight="1" x14ac:dyDescent="0.25">
      <c r="A563" s="74" t="s">
        <v>2352</v>
      </c>
      <c r="B563" s="82" t="s">
        <v>1890</v>
      </c>
      <c r="C563" s="76" t="s">
        <v>74</v>
      </c>
      <c r="D563" s="82" t="s">
        <v>1891</v>
      </c>
      <c r="E563" s="83" t="s">
        <v>133</v>
      </c>
      <c r="F563" s="107">
        <v>15</v>
      </c>
      <c r="G563" s="97">
        <v>1300</v>
      </c>
      <c r="H563" s="97">
        <f t="shared" si="35"/>
        <v>19500</v>
      </c>
      <c r="I563" s="81">
        <f t="shared" si="34"/>
        <v>21840.000000000004</v>
      </c>
      <c r="J563" s="76" t="s">
        <v>1491</v>
      </c>
      <c r="K563" s="75" t="s">
        <v>19</v>
      </c>
      <c r="L563" s="110" t="s">
        <v>2523</v>
      </c>
      <c r="M563" s="67"/>
      <c r="N563" s="67"/>
    </row>
    <row r="564" spans="1:14" s="65" customFormat="1" ht="105" customHeight="1" x14ac:dyDescent="0.25">
      <c r="A564" s="74" t="s">
        <v>2353</v>
      </c>
      <c r="B564" s="82" t="s">
        <v>1892</v>
      </c>
      <c r="C564" s="76" t="s">
        <v>74</v>
      </c>
      <c r="D564" s="82" t="s">
        <v>1893</v>
      </c>
      <c r="E564" s="83" t="s">
        <v>133</v>
      </c>
      <c r="F564" s="107">
        <v>15</v>
      </c>
      <c r="G564" s="97">
        <v>300</v>
      </c>
      <c r="H564" s="97">
        <f t="shared" si="35"/>
        <v>4500</v>
      </c>
      <c r="I564" s="81">
        <f t="shared" si="34"/>
        <v>5040.0000000000009</v>
      </c>
      <c r="J564" s="76" t="s">
        <v>1491</v>
      </c>
      <c r="K564" s="75" t="s">
        <v>19</v>
      </c>
      <c r="L564" s="110" t="s">
        <v>2523</v>
      </c>
      <c r="M564" s="67"/>
      <c r="N564" s="67"/>
    </row>
    <row r="565" spans="1:14" s="65" customFormat="1" ht="105" customHeight="1" x14ac:dyDescent="0.25">
      <c r="A565" s="74" t="s">
        <v>2354</v>
      </c>
      <c r="B565" s="82" t="s">
        <v>1894</v>
      </c>
      <c r="C565" s="76" t="s">
        <v>74</v>
      </c>
      <c r="D565" s="82" t="s">
        <v>1895</v>
      </c>
      <c r="E565" s="83" t="s">
        <v>133</v>
      </c>
      <c r="F565" s="107">
        <v>15</v>
      </c>
      <c r="G565" s="97">
        <v>780</v>
      </c>
      <c r="H565" s="97">
        <f t="shared" si="35"/>
        <v>11700</v>
      </c>
      <c r="I565" s="81">
        <f t="shared" si="34"/>
        <v>13104.000000000002</v>
      </c>
      <c r="J565" s="76" t="s">
        <v>1491</v>
      </c>
      <c r="K565" s="75" t="s">
        <v>19</v>
      </c>
      <c r="L565" s="110" t="s">
        <v>2523</v>
      </c>
      <c r="M565" s="67"/>
      <c r="N565" s="67"/>
    </row>
    <row r="566" spans="1:14" s="65" customFormat="1" ht="105" customHeight="1" x14ac:dyDescent="0.25">
      <c r="A566" s="74" t="s">
        <v>2355</v>
      </c>
      <c r="B566" s="76" t="s">
        <v>1896</v>
      </c>
      <c r="C566" s="76" t="s">
        <v>74</v>
      </c>
      <c r="D566" s="76" t="s">
        <v>1897</v>
      </c>
      <c r="E566" s="76" t="s">
        <v>133</v>
      </c>
      <c r="F566" s="107">
        <v>2</v>
      </c>
      <c r="G566" s="97">
        <v>2500</v>
      </c>
      <c r="H566" s="97"/>
      <c r="I566" s="81"/>
      <c r="J566" s="76" t="s">
        <v>1491</v>
      </c>
      <c r="K566" s="75" t="s">
        <v>19</v>
      </c>
      <c r="L566" s="110" t="s">
        <v>4056</v>
      </c>
      <c r="M566" s="67"/>
      <c r="N566" s="67"/>
    </row>
    <row r="567" spans="1:14" s="65" customFormat="1" ht="105" customHeight="1" x14ac:dyDescent="0.25">
      <c r="A567" s="74" t="s">
        <v>2356</v>
      </c>
      <c r="B567" s="76" t="s">
        <v>1898</v>
      </c>
      <c r="C567" s="76" t="s">
        <v>74</v>
      </c>
      <c r="D567" s="76" t="s">
        <v>1899</v>
      </c>
      <c r="E567" s="76" t="s">
        <v>133</v>
      </c>
      <c r="F567" s="107">
        <v>50</v>
      </c>
      <c r="G567" s="97">
        <v>600</v>
      </c>
      <c r="H567" s="97">
        <f t="shared" si="35"/>
        <v>30000</v>
      </c>
      <c r="I567" s="81">
        <f t="shared" si="34"/>
        <v>33600</v>
      </c>
      <c r="J567" s="76" t="s">
        <v>1491</v>
      </c>
      <c r="K567" s="75" t="s">
        <v>19</v>
      </c>
      <c r="L567" s="110" t="s">
        <v>3662</v>
      </c>
      <c r="M567" s="67"/>
      <c r="N567" s="67"/>
    </row>
    <row r="568" spans="1:14" s="65" customFormat="1" ht="105" customHeight="1" x14ac:dyDescent="0.25">
      <c r="A568" s="74" t="s">
        <v>2357</v>
      </c>
      <c r="B568" s="76" t="s">
        <v>1900</v>
      </c>
      <c r="C568" s="76" t="s">
        <v>74</v>
      </c>
      <c r="D568" s="76" t="s">
        <v>1901</v>
      </c>
      <c r="E568" s="76" t="s">
        <v>133</v>
      </c>
      <c r="F568" s="107">
        <v>50</v>
      </c>
      <c r="G568" s="97">
        <v>102</v>
      </c>
      <c r="H568" s="97">
        <f t="shared" si="35"/>
        <v>5100</v>
      </c>
      <c r="I568" s="81">
        <f t="shared" si="34"/>
        <v>5712.0000000000009</v>
      </c>
      <c r="J568" s="76" t="s">
        <v>1491</v>
      </c>
      <c r="K568" s="75" t="s">
        <v>19</v>
      </c>
      <c r="L568" s="110" t="s">
        <v>2523</v>
      </c>
      <c r="M568" s="67"/>
      <c r="N568" s="67"/>
    </row>
    <row r="569" spans="1:14" s="65" customFormat="1" ht="105" customHeight="1" x14ac:dyDescent="0.25">
      <c r="A569" s="74" t="s">
        <v>2358</v>
      </c>
      <c r="B569" s="82" t="s">
        <v>1902</v>
      </c>
      <c r="C569" s="76" t="s">
        <v>74</v>
      </c>
      <c r="D569" s="76" t="s">
        <v>1903</v>
      </c>
      <c r="E569" s="83" t="s">
        <v>133</v>
      </c>
      <c r="F569" s="107">
        <v>20</v>
      </c>
      <c r="G569" s="97">
        <v>400</v>
      </c>
      <c r="H569" s="97">
        <f t="shared" si="35"/>
        <v>8000</v>
      </c>
      <c r="I569" s="81">
        <f t="shared" si="34"/>
        <v>8960</v>
      </c>
      <c r="J569" s="76" t="s">
        <v>1491</v>
      </c>
      <c r="K569" s="75" t="s">
        <v>19</v>
      </c>
      <c r="L569" s="110" t="s">
        <v>2523</v>
      </c>
      <c r="M569" s="67"/>
      <c r="N569" s="67"/>
    </row>
    <row r="570" spans="1:14" s="65" customFormat="1" ht="105" customHeight="1" x14ac:dyDescent="0.25">
      <c r="A570" s="74" t="s">
        <v>2359</v>
      </c>
      <c r="B570" s="82" t="s">
        <v>1904</v>
      </c>
      <c r="C570" s="76" t="s">
        <v>74</v>
      </c>
      <c r="D570" s="76" t="s">
        <v>1905</v>
      </c>
      <c r="E570" s="83" t="s">
        <v>133</v>
      </c>
      <c r="F570" s="107">
        <v>20</v>
      </c>
      <c r="G570" s="97">
        <v>550</v>
      </c>
      <c r="H570" s="97">
        <f t="shared" si="35"/>
        <v>11000</v>
      </c>
      <c r="I570" s="81">
        <f t="shared" si="34"/>
        <v>12320.000000000002</v>
      </c>
      <c r="J570" s="76" t="s">
        <v>1491</v>
      </c>
      <c r="K570" s="75" t="s">
        <v>19</v>
      </c>
      <c r="L570" s="110" t="s">
        <v>2523</v>
      </c>
      <c r="M570" s="67"/>
      <c r="N570" s="67"/>
    </row>
    <row r="571" spans="1:14" s="65" customFormat="1" ht="105" customHeight="1" x14ac:dyDescent="0.25">
      <c r="A571" s="74" t="s">
        <v>2360</v>
      </c>
      <c r="B571" s="82" t="s">
        <v>1906</v>
      </c>
      <c r="C571" s="76" t="s">
        <v>74</v>
      </c>
      <c r="D571" s="76" t="s">
        <v>1907</v>
      </c>
      <c r="E571" s="83" t="s">
        <v>133</v>
      </c>
      <c r="F571" s="107">
        <v>20</v>
      </c>
      <c r="G571" s="97">
        <v>650</v>
      </c>
      <c r="H571" s="97">
        <f t="shared" si="35"/>
        <v>13000</v>
      </c>
      <c r="I571" s="81">
        <f t="shared" si="34"/>
        <v>14560.000000000002</v>
      </c>
      <c r="J571" s="76" t="s">
        <v>1491</v>
      </c>
      <c r="K571" s="75" t="s">
        <v>19</v>
      </c>
      <c r="L571" s="110" t="s">
        <v>2523</v>
      </c>
      <c r="M571" s="67"/>
      <c r="N571" s="67"/>
    </row>
    <row r="572" spans="1:14" s="65" customFormat="1" ht="105" customHeight="1" x14ac:dyDescent="0.25">
      <c r="A572" s="74" t="s">
        <v>2361</v>
      </c>
      <c r="B572" s="82" t="s">
        <v>1908</v>
      </c>
      <c r="C572" s="76" t="s">
        <v>74</v>
      </c>
      <c r="D572" s="76" t="s">
        <v>1909</v>
      </c>
      <c r="E572" s="83" t="s">
        <v>133</v>
      </c>
      <c r="F572" s="107">
        <v>20</v>
      </c>
      <c r="G572" s="97">
        <v>950</v>
      </c>
      <c r="H572" s="97">
        <f t="shared" si="35"/>
        <v>19000</v>
      </c>
      <c r="I572" s="81">
        <f t="shared" si="34"/>
        <v>21280.000000000004</v>
      </c>
      <c r="J572" s="76" t="s">
        <v>1491</v>
      </c>
      <c r="K572" s="75" t="s">
        <v>19</v>
      </c>
      <c r="L572" s="110" t="s">
        <v>2523</v>
      </c>
      <c r="M572" s="67"/>
      <c r="N572" s="67"/>
    </row>
    <row r="573" spans="1:14" s="65" customFormat="1" ht="105" customHeight="1" x14ac:dyDescent="0.25">
      <c r="A573" s="74" t="s">
        <v>2362</v>
      </c>
      <c r="B573" s="82" t="s">
        <v>1910</v>
      </c>
      <c r="C573" s="76" t="s">
        <v>74</v>
      </c>
      <c r="D573" s="76" t="s">
        <v>1911</v>
      </c>
      <c r="E573" s="83" t="s">
        <v>133</v>
      </c>
      <c r="F573" s="107">
        <v>20</v>
      </c>
      <c r="G573" s="97">
        <v>300</v>
      </c>
      <c r="H573" s="97">
        <f t="shared" si="35"/>
        <v>6000</v>
      </c>
      <c r="I573" s="81">
        <f t="shared" si="34"/>
        <v>6720.0000000000009</v>
      </c>
      <c r="J573" s="76" t="s">
        <v>1491</v>
      </c>
      <c r="K573" s="75" t="s">
        <v>19</v>
      </c>
      <c r="L573" s="110" t="s">
        <v>2523</v>
      </c>
      <c r="M573" s="67"/>
      <c r="N573" s="67"/>
    </row>
    <row r="574" spans="1:14" s="65" customFormat="1" ht="105" customHeight="1" x14ac:dyDescent="0.25">
      <c r="A574" s="74" t="s">
        <v>2363</v>
      </c>
      <c r="B574" s="82" t="s">
        <v>1912</v>
      </c>
      <c r="C574" s="76" t="s">
        <v>74</v>
      </c>
      <c r="D574" s="76" t="s">
        <v>1913</v>
      </c>
      <c r="E574" s="83" t="s">
        <v>133</v>
      </c>
      <c r="F574" s="107">
        <v>20</v>
      </c>
      <c r="G574" s="97">
        <v>360</v>
      </c>
      <c r="H574" s="97">
        <f t="shared" si="35"/>
        <v>7200</v>
      </c>
      <c r="I574" s="81">
        <f t="shared" si="34"/>
        <v>8064.0000000000009</v>
      </c>
      <c r="J574" s="76" t="s">
        <v>1491</v>
      </c>
      <c r="K574" s="75" t="s">
        <v>19</v>
      </c>
      <c r="L574" s="110" t="s">
        <v>2523</v>
      </c>
      <c r="M574" s="67"/>
      <c r="N574" s="67"/>
    </row>
    <row r="575" spans="1:14" s="65" customFormat="1" ht="105" customHeight="1" x14ac:dyDescent="0.25">
      <c r="A575" s="74" t="s">
        <v>2364</v>
      </c>
      <c r="B575" s="82" t="s">
        <v>1914</v>
      </c>
      <c r="C575" s="76" t="s">
        <v>74</v>
      </c>
      <c r="D575" s="76" t="s">
        <v>1915</v>
      </c>
      <c r="E575" s="83" t="s">
        <v>133</v>
      </c>
      <c r="F575" s="107">
        <v>20</v>
      </c>
      <c r="G575" s="97">
        <v>360</v>
      </c>
      <c r="H575" s="97">
        <f t="shared" si="35"/>
        <v>7200</v>
      </c>
      <c r="I575" s="81">
        <f t="shared" si="34"/>
        <v>8064.0000000000009</v>
      </c>
      <c r="J575" s="76" t="s">
        <v>1491</v>
      </c>
      <c r="K575" s="75" t="s">
        <v>19</v>
      </c>
      <c r="L575" s="110" t="s">
        <v>2523</v>
      </c>
      <c r="M575" s="67"/>
      <c r="N575" s="67"/>
    </row>
    <row r="576" spans="1:14" s="65" customFormat="1" ht="105" customHeight="1" x14ac:dyDescent="0.25">
      <c r="A576" s="74" t="s">
        <v>2365</v>
      </c>
      <c r="B576" s="82" t="s">
        <v>1916</v>
      </c>
      <c r="C576" s="76" t="s">
        <v>74</v>
      </c>
      <c r="D576" s="76" t="s">
        <v>1917</v>
      </c>
      <c r="E576" s="83" t="s">
        <v>133</v>
      </c>
      <c r="F576" s="107">
        <v>20</v>
      </c>
      <c r="G576" s="97">
        <v>400</v>
      </c>
      <c r="H576" s="97">
        <f t="shared" si="35"/>
        <v>8000</v>
      </c>
      <c r="I576" s="81">
        <f t="shared" si="34"/>
        <v>8960</v>
      </c>
      <c r="J576" s="76" t="s">
        <v>1491</v>
      </c>
      <c r="K576" s="75" t="s">
        <v>19</v>
      </c>
      <c r="L576" s="110" t="s">
        <v>2523</v>
      </c>
      <c r="M576" s="67"/>
      <c r="N576" s="67"/>
    </row>
    <row r="577" spans="1:14" s="65" customFormat="1" ht="105" customHeight="1" x14ac:dyDescent="0.25">
      <c r="A577" s="74" t="s">
        <v>2366</v>
      </c>
      <c r="B577" s="82" t="s">
        <v>1918</v>
      </c>
      <c r="C577" s="76" t="s">
        <v>74</v>
      </c>
      <c r="D577" s="82" t="s">
        <v>1919</v>
      </c>
      <c r="E577" s="83" t="s">
        <v>133</v>
      </c>
      <c r="F577" s="107">
        <v>15</v>
      </c>
      <c r="G577" s="97">
        <v>420</v>
      </c>
      <c r="H577" s="97">
        <f t="shared" si="35"/>
        <v>6300</v>
      </c>
      <c r="I577" s="81">
        <f t="shared" si="34"/>
        <v>7056.0000000000009</v>
      </c>
      <c r="J577" s="76" t="s">
        <v>1491</v>
      </c>
      <c r="K577" s="75" t="s">
        <v>19</v>
      </c>
      <c r="L577" s="110" t="s">
        <v>2523</v>
      </c>
      <c r="M577" s="67"/>
      <c r="N577" s="67"/>
    </row>
    <row r="578" spans="1:14" s="65" customFormat="1" ht="105" customHeight="1" x14ac:dyDescent="0.25">
      <c r="A578" s="74" t="s">
        <v>2367</v>
      </c>
      <c r="B578" s="82" t="s">
        <v>1920</v>
      </c>
      <c r="C578" s="76" t="s">
        <v>74</v>
      </c>
      <c r="D578" s="82" t="s">
        <v>1921</v>
      </c>
      <c r="E578" s="83" t="s">
        <v>133</v>
      </c>
      <c r="F578" s="107">
        <v>15</v>
      </c>
      <c r="G578" s="97">
        <v>560</v>
      </c>
      <c r="H578" s="97">
        <f t="shared" si="35"/>
        <v>8400</v>
      </c>
      <c r="I578" s="81">
        <f t="shared" si="34"/>
        <v>9408</v>
      </c>
      <c r="J578" s="76" t="s">
        <v>1491</v>
      </c>
      <c r="K578" s="75" t="s">
        <v>19</v>
      </c>
      <c r="L578" s="110" t="s">
        <v>2523</v>
      </c>
      <c r="M578" s="67"/>
      <c r="N578" s="67"/>
    </row>
    <row r="579" spans="1:14" s="65" customFormat="1" ht="105" customHeight="1" x14ac:dyDescent="0.25">
      <c r="A579" s="74" t="s">
        <v>2368</v>
      </c>
      <c r="B579" s="82" t="s">
        <v>1922</v>
      </c>
      <c r="C579" s="76" t="s">
        <v>74</v>
      </c>
      <c r="D579" s="82" t="s">
        <v>1923</v>
      </c>
      <c r="E579" s="83" t="s">
        <v>133</v>
      </c>
      <c r="F579" s="107">
        <v>25</v>
      </c>
      <c r="G579" s="97">
        <v>300</v>
      </c>
      <c r="H579" s="97">
        <f t="shared" si="35"/>
        <v>7500</v>
      </c>
      <c r="I579" s="81">
        <f t="shared" si="34"/>
        <v>8400</v>
      </c>
      <c r="J579" s="76" t="s">
        <v>1491</v>
      </c>
      <c r="K579" s="75" t="s">
        <v>19</v>
      </c>
      <c r="L579" s="110" t="s">
        <v>2523</v>
      </c>
      <c r="M579" s="67"/>
      <c r="N579" s="67"/>
    </row>
    <row r="580" spans="1:14" s="65" customFormat="1" ht="105" customHeight="1" x14ac:dyDescent="0.25">
      <c r="A580" s="74" t="s">
        <v>2369</v>
      </c>
      <c r="B580" s="82" t="s">
        <v>1924</v>
      </c>
      <c r="C580" s="76" t="s">
        <v>74</v>
      </c>
      <c r="D580" s="76" t="s">
        <v>1925</v>
      </c>
      <c r="E580" s="83" t="s">
        <v>133</v>
      </c>
      <c r="F580" s="107">
        <v>10</v>
      </c>
      <c r="G580" s="97">
        <v>3000</v>
      </c>
      <c r="H580" s="97"/>
      <c r="I580" s="81"/>
      <c r="J580" s="76" t="s">
        <v>1491</v>
      </c>
      <c r="K580" s="75" t="s">
        <v>19</v>
      </c>
      <c r="L580" s="110" t="s">
        <v>4056</v>
      </c>
      <c r="M580" s="67"/>
      <c r="N580" s="67"/>
    </row>
    <row r="581" spans="1:14" s="65" customFormat="1" ht="105" customHeight="1" x14ac:dyDescent="0.25">
      <c r="A581" s="74" t="s">
        <v>2370</v>
      </c>
      <c r="B581" s="82" t="s">
        <v>1926</v>
      </c>
      <c r="C581" s="76" t="s">
        <v>74</v>
      </c>
      <c r="D581" s="76" t="s">
        <v>1927</v>
      </c>
      <c r="E581" s="83" t="s">
        <v>133</v>
      </c>
      <c r="F581" s="107">
        <v>10</v>
      </c>
      <c r="G581" s="97">
        <v>4100</v>
      </c>
      <c r="H581" s="97"/>
      <c r="I581" s="81"/>
      <c r="J581" s="76" t="s">
        <v>1491</v>
      </c>
      <c r="K581" s="75" t="s">
        <v>19</v>
      </c>
      <c r="L581" s="110" t="s">
        <v>4056</v>
      </c>
      <c r="M581" s="67"/>
      <c r="N581" s="67"/>
    </row>
    <row r="582" spans="1:14" s="65" customFormat="1" ht="105" customHeight="1" x14ac:dyDescent="0.25">
      <c r="A582" s="74" t="s">
        <v>2371</v>
      </c>
      <c r="B582" s="82" t="s">
        <v>1928</v>
      </c>
      <c r="C582" s="76" t="s">
        <v>74</v>
      </c>
      <c r="D582" s="76" t="s">
        <v>1929</v>
      </c>
      <c r="E582" s="83" t="s">
        <v>133</v>
      </c>
      <c r="F582" s="107">
        <v>5</v>
      </c>
      <c r="G582" s="97">
        <v>1200</v>
      </c>
      <c r="H582" s="97">
        <f t="shared" si="35"/>
        <v>6000</v>
      </c>
      <c r="I582" s="81">
        <f t="shared" si="34"/>
        <v>6720.0000000000009</v>
      </c>
      <c r="J582" s="76" t="s">
        <v>1491</v>
      </c>
      <c r="K582" s="75" t="s">
        <v>19</v>
      </c>
      <c r="L582" s="110" t="s">
        <v>2523</v>
      </c>
      <c r="M582" s="67"/>
      <c r="N582" s="67"/>
    </row>
    <row r="583" spans="1:14" s="65" customFormat="1" ht="105" customHeight="1" x14ac:dyDescent="0.25">
      <c r="A583" s="74" t="s">
        <v>2372</v>
      </c>
      <c r="B583" s="82" t="s">
        <v>1930</v>
      </c>
      <c r="C583" s="76" t="s">
        <v>74</v>
      </c>
      <c r="D583" s="76" t="s">
        <v>1931</v>
      </c>
      <c r="E583" s="83" t="s">
        <v>133</v>
      </c>
      <c r="F583" s="107">
        <v>5</v>
      </c>
      <c r="G583" s="97">
        <v>2000</v>
      </c>
      <c r="H583" s="97">
        <f t="shared" si="35"/>
        <v>10000</v>
      </c>
      <c r="I583" s="81">
        <f t="shared" si="34"/>
        <v>11200.000000000002</v>
      </c>
      <c r="J583" s="76" t="s">
        <v>1491</v>
      </c>
      <c r="K583" s="75" t="s">
        <v>19</v>
      </c>
      <c r="L583" s="110" t="s">
        <v>2523</v>
      </c>
      <c r="M583" s="67"/>
      <c r="N583" s="67"/>
    </row>
    <row r="584" spans="1:14" s="65" customFormat="1" ht="105" customHeight="1" x14ac:dyDescent="0.25">
      <c r="A584" s="74" t="s">
        <v>2373</v>
      </c>
      <c r="B584" s="82" t="s">
        <v>1932</v>
      </c>
      <c r="C584" s="76" t="s">
        <v>74</v>
      </c>
      <c r="D584" s="76" t="s">
        <v>1933</v>
      </c>
      <c r="E584" s="83" t="s">
        <v>133</v>
      </c>
      <c r="F584" s="107">
        <v>5</v>
      </c>
      <c r="G584" s="97">
        <v>2100</v>
      </c>
      <c r="H584" s="97">
        <f t="shared" si="35"/>
        <v>10500</v>
      </c>
      <c r="I584" s="81">
        <f t="shared" si="34"/>
        <v>11760.000000000002</v>
      </c>
      <c r="J584" s="76" t="s">
        <v>1491</v>
      </c>
      <c r="K584" s="75" t="s">
        <v>19</v>
      </c>
      <c r="L584" s="110" t="s">
        <v>2523</v>
      </c>
      <c r="M584" s="67"/>
      <c r="N584" s="67"/>
    </row>
    <row r="585" spans="1:14" s="65" customFormat="1" ht="105" customHeight="1" x14ac:dyDescent="0.25">
      <c r="A585" s="74" t="s">
        <v>2374</v>
      </c>
      <c r="B585" s="82" t="s">
        <v>1934</v>
      </c>
      <c r="C585" s="76" t="s">
        <v>74</v>
      </c>
      <c r="D585" s="76" t="s">
        <v>1935</v>
      </c>
      <c r="E585" s="83" t="s">
        <v>133</v>
      </c>
      <c r="F585" s="107">
        <v>10</v>
      </c>
      <c r="G585" s="97">
        <v>5000</v>
      </c>
      <c r="H585" s="97"/>
      <c r="I585" s="81"/>
      <c r="J585" s="76" t="s">
        <v>1491</v>
      </c>
      <c r="K585" s="75" t="s">
        <v>19</v>
      </c>
      <c r="L585" s="110" t="s">
        <v>4056</v>
      </c>
      <c r="M585" s="67"/>
      <c r="N585" s="67"/>
    </row>
    <row r="586" spans="1:14" s="65" customFormat="1" ht="105" customHeight="1" x14ac:dyDescent="0.25">
      <c r="A586" s="74" t="s">
        <v>2375</v>
      </c>
      <c r="B586" s="82" t="s">
        <v>1936</v>
      </c>
      <c r="C586" s="76" t="s">
        <v>74</v>
      </c>
      <c r="D586" s="76" t="s">
        <v>1937</v>
      </c>
      <c r="E586" s="83" t="s">
        <v>133</v>
      </c>
      <c r="F586" s="107">
        <v>10</v>
      </c>
      <c r="G586" s="97">
        <v>2100</v>
      </c>
      <c r="H586" s="97"/>
      <c r="I586" s="81"/>
      <c r="J586" s="76" t="s">
        <v>1491</v>
      </c>
      <c r="K586" s="75" t="s">
        <v>19</v>
      </c>
      <c r="L586" s="110" t="s">
        <v>4056</v>
      </c>
      <c r="M586" s="67"/>
      <c r="N586" s="67"/>
    </row>
    <row r="587" spans="1:14" s="65" customFormat="1" ht="105" customHeight="1" x14ac:dyDescent="0.25">
      <c r="A587" s="74" t="s">
        <v>2376</v>
      </c>
      <c r="B587" s="82" t="s">
        <v>1938</v>
      </c>
      <c r="C587" s="76" t="s">
        <v>74</v>
      </c>
      <c r="D587" s="76" t="s">
        <v>1939</v>
      </c>
      <c r="E587" s="83" t="s">
        <v>133</v>
      </c>
      <c r="F587" s="107">
        <v>10</v>
      </c>
      <c r="G587" s="97">
        <v>1200</v>
      </c>
      <c r="H587" s="97"/>
      <c r="I587" s="81"/>
      <c r="J587" s="76" t="s">
        <v>1491</v>
      </c>
      <c r="K587" s="75" t="s">
        <v>19</v>
      </c>
      <c r="L587" s="110" t="s">
        <v>4056</v>
      </c>
      <c r="M587" s="67"/>
      <c r="N587" s="67"/>
    </row>
    <row r="588" spans="1:14" s="65" customFormat="1" ht="105" customHeight="1" x14ac:dyDescent="0.25">
      <c r="A588" s="74" t="s">
        <v>2377</v>
      </c>
      <c r="B588" s="82" t="s">
        <v>1940</v>
      </c>
      <c r="C588" s="76" t="s">
        <v>74</v>
      </c>
      <c r="D588" s="76" t="s">
        <v>1941</v>
      </c>
      <c r="E588" s="83" t="s">
        <v>133</v>
      </c>
      <c r="F588" s="107">
        <v>15</v>
      </c>
      <c r="G588" s="97">
        <v>1500</v>
      </c>
      <c r="H588" s="97">
        <f t="shared" si="35"/>
        <v>22500</v>
      </c>
      <c r="I588" s="81">
        <f t="shared" si="34"/>
        <v>25200.000000000004</v>
      </c>
      <c r="J588" s="76" t="s">
        <v>1491</v>
      </c>
      <c r="K588" s="75" t="s">
        <v>19</v>
      </c>
      <c r="L588" s="110" t="s">
        <v>4079</v>
      </c>
      <c r="M588" s="67"/>
      <c r="N588" s="67"/>
    </row>
    <row r="589" spans="1:14" s="65" customFormat="1" ht="105" customHeight="1" x14ac:dyDescent="0.25">
      <c r="A589" s="74" t="s">
        <v>2378</v>
      </c>
      <c r="B589" s="82" t="s">
        <v>1942</v>
      </c>
      <c r="C589" s="76" t="s">
        <v>74</v>
      </c>
      <c r="D589" s="76" t="s">
        <v>1943</v>
      </c>
      <c r="E589" s="83" t="s">
        <v>133</v>
      </c>
      <c r="F589" s="107">
        <v>15</v>
      </c>
      <c r="G589" s="97">
        <v>1800</v>
      </c>
      <c r="H589" s="97">
        <f t="shared" si="35"/>
        <v>27000</v>
      </c>
      <c r="I589" s="81">
        <f t="shared" si="34"/>
        <v>30240.000000000004</v>
      </c>
      <c r="J589" s="76" t="s">
        <v>1491</v>
      </c>
      <c r="K589" s="75" t="s">
        <v>19</v>
      </c>
      <c r="L589" s="110" t="s">
        <v>4080</v>
      </c>
      <c r="M589" s="67"/>
      <c r="N589" s="67"/>
    </row>
    <row r="590" spans="1:14" s="65" customFormat="1" ht="105" customHeight="1" x14ac:dyDescent="0.25">
      <c r="A590" s="74" t="s">
        <v>2379</v>
      </c>
      <c r="B590" s="82" t="s">
        <v>1944</v>
      </c>
      <c r="C590" s="76" t="s">
        <v>74</v>
      </c>
      <c r="D590" s="76" t="s">
        <v>1945</v>
      </c>
      <c r="E590" s="83" t="s">
        <v>133</v>
      </c>
      <c r="F590" s="107">
        <v>15</v>
      </c>
      <c r="G590" s="97">
        <v>2000</v>
      </c>
      <c r="H590" s="97">
        <f t="shared" si="35"/>
        <v>30000</v>
      </c>
      <c r="I590" s="81">
        <f t="shared" si="34"/>
        <v>33600</v>
      </c>
      <c r="J590" s="76" t="s">
        <v>1491</v>
      </c>
      <c r="K590" s="75" t="s">
        <v>19</v>
      </c>
      <c r="L590" s="110" t="s">
        <v>4079</v>
      </c>
      <c r="M590" s="67"/>
      <c r="N590" s="67"/>
    </row>
    <row r="591" spans="1:14" s="65" customFormat="1" ht="105" customHeight="1" x14ac:dyDescent="0.25">
      <c r="A591" s="74" t="s">
        <v>2380</v>
      </c>
      <c r="B591" s="82" t="s">
        <v>1946</v>
      </c>
      <c r="C591" s="76" t="s">
        <v>74</v>
      </c>
      <c r="D591" s="76" t="s">
        <v>1947</v>
      </c>
      <c r="E591" s="83" t="s">
        <v>133</v>
      </c>
      <c r="F591" s="107">
        <v>10</v>
      </c>
      <c r="G591" s="97">
        <v>2200</v>
      </c>
      <c r="H591" s="97">
        <f t="shared" si="35"/>
        <v>22000</v>
      </c>
      <c r="I591" s="81">
        <f t="shared" si="34"/>
        <v>24640.000000000004</v>
      </c>
      <c r="J591" s="76" t="s">
        <v>1491</v>
      </c>
      <c r="K591" s="75" t="s">
        <v>19</v>
      </c>
      <c r="L591" s="110" t="s">
        <v>2523</v>
      </c>
      <c r="M591" s="67"/>
      <c r="N591" s="67"/>
    </row>
    <row r="592" spans="1:14" s="65" customFormat="1" ht="105" customHeight="1" x14ac:dyDescent="0.25">
      <c r="A592" s="74" t="s">
        <v>2381</v>
      </c>
      <c r="B592" s="82" t="s">
        <v>1948</v>
      </c>
      <c r="C592" s="76" t="s">
        <v>74</v>
      </c>
      <c r="D592" s="76" t="s">
        <v>2907</v>
      </c>
      <c r="E592" s="83" t="s">
        <v>133</v>
      </c>
      <c r="F592" s="107">
        <v>10</v>
      </c>
      <c r="G592" s="97">
        <v>2100</v>
      </c>
      <c r="H592" s="97">
        <f t="shared" si="35"/>
        <v>21000</v>
      </c>
      <c r="I592" s="81">
        <f t="shared" si="34"/>
        <v>23520.000000000004</v>
      </c>
      <c r="J592" s="76" t="s">
        <v>1491</v>
      </c>
      <c r="K592" s="75" t="s">
        <v>19</v>
      </c>
      <c r="L592" s="110" t="s">
        <v>2523</v>
      </c>
      <c r="M592" s="67"/>
      <c r="N592" s="67"/>
    </row>
    <row r="593" spans="1:14" s="65" customFormat="1" ht="105" customHeight="1" x14ac:dyDescent="0.25">
      <c r="A593" s="74" t="s">
        <v>2382</v>
      </c>
      <c r="B593" s="82" t="s">
        <v>1949</v>
      </c>
      <c r="C593" s="76" t="s">
        <v>74</v>
      </c>
      <c r="D593" s="82" t="s">
        <v>1950</v>
      </c>
      <c r="E593" s="83" t="s">
        <v>133</v>
      </c>
      <c r="F593" s="107">
        <v>4</v>
      </c>
      <c r="G593" s="97">
        <v>690</v>
      </c>
      <c r="H593" s="97">
        <f t="shared" si="35"/>
        <v>2760</v>
      </c>
      <c r="I593" s="81">
        <f t="shared" si="34"/>
        <v>3091.2000000000003</v>
      </c>
      <c r="J593" s="76" t="s">
        <v>1491</v>
      </c>
      <c r="K593" s="75" t="s">
        <v>19</v>
      </c>
      <c r="L593" s="110" t="s">
        <v>2523</v>
      </c>
      <c r="M593" s="67"/>
      <c r="N593" s="67"/>
    </row>
    <row r="594" spans="1:14" s="65" customFormat="1" ht="105" customHeight="1" x14ac:dyDescent="0.25">
      <c r="A594" s="74" t="s">
        <v>2383</v>
      </c>
      <c r="B594" s="82" t="s">
        <v>1951</v>
      </c>
      <c r="C594" s="76" t="s">
        <v>74</v>
      </c>
      <c r="D594" s="82" t="s">
        <v>1952</v>
      </c>
      <c r="E594" s="83" t="s">
        <v>133</v>
      </c>
      <c r="F594" s="107">
        <v>40</v>
      </c>
      <c r="G594" s="97">
        <v>670</v>
      </c>
      <c r="H594" s="97">
        <f>F594*G594</f>
        <v>26800</v>
      </c>
      <c r="I594" s="81">
        <f t="shared" si="34"/>
        <v>30016.000000000004</v>
      </c>
      <c r="J594" s="76" t="s">
        <v>1491</v>
      </c>
      <c r="K594" s="75" t="s">
        <v>19</v>
      </c>
      <c r="L594" s="110" t="s">
        <v>2523</v>
      </c>
      <c r="M594" s="67"/>
      <c r="N594" s="67"/>
    </row>
    <row r="595" spans="1:14" s="65" customFormat="1" ht="105" customHeight="1" x14ac:dyDescent="0.25">
      <c r="A595" s="74" t="s">
        <v>2384</v>
      </c>
      <c r="B595" s="76" t="s">
        <v>1953</v>
      </c>
      <c r="C595" s="76" t="s">
        <v>74</v>
      </c>
      <c r="D595" s="76" t="s">
        <v>1954</v>
      </c>
      <c r="E595" s="76" t="s">
        <v>133</v>
      </c>
      <c r="F595" s="107">
        <v>2</v>
      </c>
      <c r="G595" s="97">
        <v>20446</v>
      </c>
      <c r="H595" s="97">
        <f>F595*G595</f>
        <v>40892</v>
      </c>
      <c r="I595" s="81">
        <f t="shared" si="34"/>
        <v>45799.040000000001</v>
      </c>
      <c r="J595" s="76" t="s">
        <v>1491</v>
      </c>
      <c r="K595" s="75" t="s">
        <v>19</v>
      </c>
      <c r="L595" s="110" t="s">
        <v>2523</v>
      </c>
      <c r="M595" s="67"/>
      <c r="N595" s="67"/>
    </row>
    <row r="596" spans="1:14" s="65" customFormat="1" ht="105" customHeight="1" x14ac:dyDescent="0.25">
      <c r="A596" s="74" t="s">
        <v>2385</v>
      </c>
      <c r="B596" s="76" t="s">
        <v>1955</v>
      </c>
      <c r="C596" s="76" t="s">
        <v>74</v>
      </c>
      <c r="D596" s="76" t="s">
        <v>1956</v>
      </c>
      <c r="E596" s="76" t="s">
        <v>133</v>
      </c>
      <c r="F596" s="107">
        <v>1</v>
      </c>
      <c r="G596" s="97">
        <v>191</v>
      </c>
      <c r="H596" s="97">
        <f t="shared" ref="H596:H601" si="36">F596*G596</f>
        <v>191</v>
      </c>
      <c r="I596" s="81">
        <f t="shared" si="34"/>
        <v>213.92000000000002</v>
      </c>
      <c r="J596" s="76" t="s">
        <v>1491</v>
      </c>
      <c r="K596" s="75" t="s">
        <v>19</v>
      </c>
      <c r="L596" s="110" t="s">
        <v>2523</v>
      </c>
      <c r="M596" s="67"/>
      <c r="N596" s="67"/>
    </row>
    <row r="597" spans="1:14" s="65" customFormat="1" ht="105" customHeight="1" x14ac:dyDescent="0.25">
      <c r="A597" s="74" t="s">
        <v>2386</v>
      </c>
      <c r="B597" s="29" t="s">
        <v>1957</v>
      </c>
      <c r="C597" s="76" t="s">
        <v>74</v>
      </c>
      <c r="D597" s="29" t="s">
        <v>1958</v>
      </c>
      <c r="E597" s="84" t="s">
        <v>133</v>
      </c>
      <c r="F597" s="107">
        <v>30</v>
      </c>
      <c r="G597" s="97">
        <v>2000</v>
      </c>
      <c r="H597" s="97">
        <f t="shared" si="36"/>
        <v>60000</v>
      </c>
      <c r="I597" s="81">
        <f t="shared" si="34"/>
        <v>67200</v>
      </c>
      <c r="J597" s="76" t="s">
        <v>1491</v>
      </c>
      <c r="K597" s="75" t="s">
        <v>19</v>
      </c>
      <c r="L597" s="110" t="s">
        <v>2523</v>
      </c>
      <c r="M597" s="67"/>
      <c r="N597" s="67"/>
    </row>
    <row r="598" spans="1:14" s="65" customFormat="1" ht="105" customHeight="1" x14ac:dyDescent="0.2">
      <c r="A598" s="74" t="s">
        <v>2387</v>
      </c>
      <c r="B598" s="82" t="s">
        <v>1959</v>
      </c>
      <c r="C598" s="76" t="s">
        <v>74</v>
      </c>
      <c r="D598" s="101" t="s">
        <v>1960</v>
      </c>
      <c r="E598" s="83" t="s">
        <v>133</v>
      </c>
      <c r="F598" s="107">
        <v>40</v>
      </c>
      <c r="G598" s="97">
        <v>960</v>
      </c>
      <c r="H598" s="97">
        <f t="shared" si="36"/>
        <v>38400</v>
      </c>
      <c r="I598" s="81">
        <f t="shared" si="34"/>
        <v>43008.000000000007</v>
      </c>
      <c r="J598" s="76" t="s">
        <v>1491</v>
      </c>
      <c r="K598" s="75" t="s">
        <v>19</v>
      </c>
      <c r="L598" s="110" t="s">
        <v>2523</v>
      </c>
      <c r="M598" s="67"/>
      <c r="N598" s="67"/>
    </row>
    <row r="599" spans="1:14" s="65" customFormat="1" ht="105" customHeight="1" x14ac:dyDescent="0.2">
      <c r="A599" s="74" t="s">
        <v>2388</v>
      </c>
      <c r="B599" s="29" t="s">
        <v>1961</v>
      </c>
      <c r="C599" s="76" t="s">
        <v>74</v>
      </c>
      <c r="D599" s="101" t="s">
        <v>1962</v>
      </c>
      <c r="E599" s="84" t="s">
        <v>133</v>
      </c>
      <c r="F599" s="107">
        <v>10</v>
      </c>
      <c r="G599" s="97">
        <v>750</v>
      </c>
      <c r="H599" s="97">
        <f t="shared" si="36"/>
        <v>7500</v>
      </c>
      <c r="I599" s="81">
        <f t="shared" si="34"/>
        <v>8400</v>
      </c>
      <c r="J599" s="76" t="s">
        <v>1491</v>
      </c>
      <c r="K599" s="75" t="s">
        <v>19</v>
      </c>
      <c r="L599" s="110" t="s">
        <v>2523</v>
      </c>
      <c r="M599" s="67"/>
      <c r="N599" s="67"/>
    </row>
    <row r="600" spans="1:14" s="65" customFormat="1" ht="105" customHeight="1" x14ac:dyDescent="0.25">
      <c r="A600" s="74" t="s">
        <v>2389</v>
      </c>
      <c r="B600" s="29" t="s">
        <v>1963</v>
      </c>
      <c r="C600" s="76" t="s">
        <v>74</v>
      </c>
      <c r="D600" s="29" t="s">
        <v>1964</v>
      </c>
      <c r="E600" s="84" t="s">
        <v>133</v>
      </c>
      <c r="F600" s="107">
        <v>10</v>
      </c>
      <c r="G600" s="97">
        <v>9000</v>
      </c>
      <c r="H600" s="97">
        <f t="shared" si="36"/>
        <v>90000</v>
      </c>
      <c r="I600" s="81">
        <f t="shared" si="34"/>
        <v>100800.00000000001</v>
      </c>
      <c r="J600" s="76" t="s">
        <v>1491</v>
      </c>
      <c r="K600" s="75" t="s">
        <v>19</v>
      </c>
      <c r="L600" s="110" t="s">
        <v>2523</v>
      </c>
      <c r="M600" s="67"/>
      <c r="N600" s="67"/>
    </row>
    <row r="601" spans="1:14" s="65" customFormat="1" ht="105" customHeight="1" x14ac:dyDescent="0.25">
      <c r="A601" s="74" t="s">
        <v>2390</v>
      </c>
      <c r="B601" s="29" t="s">
        <v>1965</v>
      </c>
      <c r="C601" s="76" t="s">
        <v>74</v>
      </c>
      <c r="D601" s="29" t="s">
        <v>1966</v>
      </c>
      <c r="E601" s="84" t="s">
        <v>133</v>
      </c>
      <c r="F601" s="107">
        <v>20</v>
      </c>
      <c r="G601" s="97">
        <v>9000</v>
      </c>
      <c r="H601" s="97">
        <f t="shared" si="36"/>
        <v>180000</v>
      </c>
      <c r="I601" s="81">
        <f t="shared" si="34"/>
        <v>201600.00000000003</v>
      </c>
      <c r="J601" s="76" t="s">
        <v>1491</v>
      </c>
      <c r="K601" s="75" t="s">
        <v>19</v>
      </c>
      <c r="L601" s="110" t="s">
        <v>2523</v>
      </c>
      <c r="M601" s="67"/>
      <c r="N601" s="67"/>
    </row>
    <row r="602" spans="1:14" s="65" customFormat="1" ht="105" customHeight="1" x14ac:dyDescent="0.25">
      <c r="A602" s="74" t="s">
        <v>2391</v>
      </c>
      <c r="B602" s="76" t="s">
        <v>1967</v>
      </c>
      <c r="C602" s="76" t="s">
        <v>74</v>
      </c>
      <c r="D602" s="76" t="s">
        <v>1968</v>
      </c>
      <c r="E602" s="76" t="s">
        <v>133</v>
      </c>
      <c r="F602" s="107">
        <v>1</v>
      </c>
      <c r="G602" s="97">
        <v>227991</v>
      </c>
      <c r="H602" s="97">
        <f>F602*G602</f>
        <v>227991</v>
      </c>
      <c r="I602" s="81">
        <f t="shared" si="34"/>
        <v>255349.92</v>
      </c>
      <c r="J602" s="76" t="s">
        <v>1491</v>
      </c>
      <c r="K602" s="75" t="s">
        <v>19</v>
      </c>
      <c r="L602" s="110" t="s">
        <v>2523</v>
      </c>
      <c r="M602" s="67"/>
      <c r="N602" s="67"/>
    </row>
    <row r="603" spans="1:14" s="65" customFormat="1" ht="105" customHeight="1" x14ac:dyDescent="0.25">
      <c r="A603" s="74" t="s">
        <v>2392</v>
      </c>
      <c r="B603" s="82" t="s">
        <v>1969</v>
      </c>
      <c r="C603" s="76" t="s">
        <v>74</v>
      </c>
      <c r="D603" s="76" t="s">
        <v>1970</v>
      </c>
      <c r="E603" s="83" t="s">
        <v>133</v>
      </c>
      <c r="F603" s="107">
        <v>1</v>
      </c>
      <c r="G603" s="97">
        <v>20500</v>
      </c>
      <c r="H603" s="97">
        <f t="shared" ref="H603:H662" si="37">F603*G603</f>
        <v>20500</v>
      </c>
      <c r="I603" s="81">
        <f t="shared" si="34"/>
        <v>22960.000000000004</v>
      </c>
      <c r="J603" s="76" t="s">
        <v>1491</v>
      </c>
      <c r="K603" s="75" t="s">
        <v>19</v>
      </c>
      <c r="L603" s="110" t="s">
        <v>2523</v>
      </c>
      <c r="M603" s="67"/>
      <c r="N603" s="67"/>
    </row>
    <row r="604" spans="1:14" s="65" customFormat="1" ht="105" customHeight="1" x14ac:dyDescent="0.25">
      <c r="A604" s="74" t="s">
        <v>2393</v>
      </c>
      <c r="B604" s="82" t="s">
        <v>1971</v>
      </c>
      <c r="C604" s="76" t="s">
        <v>74</v>
      </c>
      <c r="D604" s="82" t="s">
        <v>2908</v>
      </c>
      <c r="E604" s="66" t="s">
        <v>133</v>
      </c>
      <c r="F604" s="107">
        <v>20</v>
      </c>
      <c r="G604" s="97">
        <v>2150</v>
      </c>
      <c r="H604" s="97">
        <f t="shared" si="37"/>
        <v>43000</v>
      </c>
      <c r="I604" s="81">
        <f t="shared" ref="I604:I667" si="38">H604*1.12</f>
        <v>48160.000000000007</v>
      </c>
      <c r="J604" s="76" t="s">
        <v>1491</v>
      </c>
      <c r="K604" s="75" t="s">
        <v>19</v>
      </c>
      <c r="L604" s="110" t="s">
        <v>2523</v>
      </c>
      <c r="M604" s="67"/>
      <c r="N604" s="67"/>
    </row>
    <row r="605" spans="1:14" s="65" customFormat="1" ht="105" customHeight="1" x14ac:dyDescent="0.25">
      <c r="A605" s="74" t="s">
        <v>2394</v>
      </c>
      <c r="B605" s="82" t="s">
        <v>1971</v>
      </c>
      <c r="C605" s="76" t="s">
        <v>74</v>
      </c>
      <c r="D605" s="82" t="s">
        <v>1972</v>
      </c>
      <c r="E605" s="66" t="s">
        <v>133</v>
      </c>
      <c r="F605" s="107">
        <v>20</v>
      </c>
      <c r="G605" s="97">
        <v>600</v>
      </c>
      <c r="H605" s="97">
        <f t="shared" si="37"/>
        <v>12000</v>
      </c>
      <c r="I605" s="81">
        <f t="shared" si="38"/>
        <v>13440.000000000002</v>
      </c>
      <c r="J605" s="76" t="s">
        <v>1491</v>
      </c>
      <c r="K605" s="75" t="s">
        <v>19</v>
      </c>
      <c r="L605" s="110" t="s">
        <v>2523</v>
      </c>
      <c r="M605" s="67"/>
      <c r="N605" s="67"/>
    </row>
    <row r="606" spans="1:14" s="65" customFormat="1" ht="105" customHeight="1" x14ac:dyDescent="0.25">
      <c r="A606" s="74" t="s">
        <v>2395</v>
      </c>
      <c r="B606" s="76" t="s">
        <v>1973</v>
      </c>
      <c r="C606" s="76" t="s">
        <v>74</v>
      </c>
      <c r="D606" s="76" t="s">
        <v>1974</v>
      </c>
      <c r="E606" s="66" t="s">
        <v>133</v>
      </c>
      <c r="F606" s="107">
        <v>2</v>
      </c>
      <c r="G606" s="97">
        <v>2340</v>
      </c>
      <c r="H606" s="97">
        <f t="shared" si="37"/>
        <v>4680</v>
      </c>
      <c r="I606" s="81">
        <f t="shared" si="38"/>
        <v>5241.6000000000004</v>
      </c>
      <c r="J606" s="76" t="s">
        <v>1491</v>
      </c>
      <c r="K606" s="75" t="s">
        <v>19</v>
      </c>
      <c r="L606" s="110" t="s">
        <v>3662</v>
      </c>
      <c r="M606" s="67"/>
      <c r="N606" s="67"/>
    </row>
    <row r="607" spans="1:14" s="65" customFormat="1" ht="105" customHeight="1" x14ac:dyDescent="0.25">
      <c r="A607" s="74" t="s">
        <v>2396</v>
      </c>
      <c r="B607" s="76" t="s">
        <v>1975</v>
      </c>
      <c r="C607" s="76" t="s">
        <v>74</v>
      </c>
      <c r="D607" s="76" t="s">
        <v>1976</v>
      </c>
      <c r="E607" s="66" t="s">
        <v>133</v>
      </c>
      <c r="F607" s="107">
        <v>10</v>
      </c>
      <c r="G607" s="97">
        <v>1785</v>
      </c>
      <c r="H607" s="97">
        <f t="shared" si="37"/>
        <v>17850</v>
      </c>
      <c r="I607" s="81">
        <f t="shared" si="38"/>
        <v>19992.000000000004</v>
      </c>
      <c r="J607" s="76" t="s">
        <v>1491</v>
      </c>
      <c r="K607" s="75" t="s">
        <v>19</v>
      </c>
      <c r="L607" s="110" t="s">
        <v>2523</v>
      </c>
      <c r="M607" s="67"/>
      <c r="N607" s="67"/>
    </row>
    <row r="608" spans="1:14" s="65" customFormat="1" ht="105" customHeight="1" x14ac:dyDescent="0.25">
      <c r="A608" s="74" t="s">
        <v>2397</v>
      </c>
      <c r="B608" s="76" t="s">
        <v>1977</v>
      </c>
      <c r="C608" s="76" t="s">
        <v>74</v>
      </c>
      <c r="D608" s="76" t="s">
        <v>1978</v>
      </c>
      <c r="E608" s="66" t="s">
        <v>133</v>
      </c>
      <c r="F608" s="107">
        <v>3</v>
      </c>
      <c r="G608" s="97">
        <v>4464</v>
      </c>
      <c r="H608" s="97">
        <f t="shared" si="37"/>
        <v>13392</v>
      </c>
      <c r="I608" s="81">
        <f t="shared" si="38"/>
        <v>14999.04</v>
      </c>
      <c r="J608" s="76" t="s">
        <v>1491</v>
      </c>
      <c r="K608" s="75" t="s">
        <v>19</v>
      </c>
      <c r="L608" s="110" t="s">
        <v>2523</v>
      </c>
      <c r="M608" s="67"/>
      <c r="N608" s="67"/>
    </row>
    <row r="609" spans="1:14" s="65" customFormat="1" ht="105" customHeight="1" x14ac:dyDescent="0.25">
      <c r="A609" s="74" t="s">
        <v>2398</v>
      </c>
      <c r="B609" s="76" t="s">
        <v>1979</v>
      </c>
      <c r="C609" s="76" t="s">
        <v>74</v>
      </c>
      <c r="D609" s="76" t="s">
        <v>1980</v>
      </c>
      <c r="E609" s="76" t="s">
        <v>133</v>
      </c>
      <c r="F609" s="107">
        <v>1</v>
      </c>
      <c r="G609" s="97">
        <v>48000</v>
      </c>
      <c r="H609" s="97">
        <f t="shared" si="37"/>
        <v>48000</v>
      </c>
      <c r="I609" s="81">
        <f t="shared" si="38"/>
        <v>53760.000000000007</v>
      </c>
      <c r="J609" s="76" t="s">
        <v>1491</v>
      </c>
      <c r="K609" s="75" t="s">
        <v>19</v>
      </c>
      <c r="L609" s="110" t="s">
        <v>3660</v>
      </c>
      <c r="M609" s="67"/>
      <c r="N609" s="67"/>
    </row>
    <row r="610" spans="1:14" s="65" customFormat="1" ht="105" customHeight="1" x14ac:dyDescent="0.25">
      <c r="A610" s="74" t="s">
        <v>2399</v>
      </c>
      <c r="B610" s="82" t="s">
        <v>1981</v>
      </c>
      <c r="C610" s="76" t="s">
        <v>74</v>
      </c>
      <c r="D610" s="76" t="s">
        <v>1982</v>
      </c>
      <c r="E610" s="83" t="s">
        <v>133</v>
      </c>
      <c r="F610" s="107">
        <v>10</v>
      </c>
      <c r="G610" s="97">
        <v>400</v>
      </c>
      <c r="H610" s="97">
        <f t="shared" si="37"/>
        <v>4000</v>
      </c>
      <c r="I610" s="81">
        <f t="shared" si="38"/>
        <v>4480</v>
      </c>
      <c r="J610" s="76" t="s">
        <v>1491</v>
      </c>
      <c r="K610" s="75" t="s">
        <v>19</v>
      </c>
      <c r="L610" s="110" t="s">
        <v>2523</v>
      </c>
      <c r="M610" s="67"/>
      <c r="N610" s="67"/>
    </row>
    <row r="611" spans="1:14" s="65" customFormat="1" ht="105" customHeight="1" x14ac:dyDescent="0.25">
      <c r="A611" s="74" t="s">
        <v>2400</v>
      </c>
      <c r="B611" s="82" t="s">
        <v>1983</v>
      </c>
      <c r="C611" s="76" t="s">
        <v>74</v>
      </c>
      <c r="D611" s="76" t="s">
        <v>1984</v>
      </c>
      <c r="E611" s="83" t="s">
        <v>133</v>
      </c>
      <c r="F611" s="107">
        <v>10</v>
      </c>
      <c r="G611" s="97">
        <v>550</v>
      </c>
      <c r="H611" s="97">
        <f t="shared" si="37"/>
        <v>5500</v>
      </c>
      <c r="I611" s="81">
        <f t="shared" si="38"/>
        <v>6160.0000000000009</v>
      </c>
      <c r="J611" s="76" t="s">
        <v>1491</v>
      </c>
      <c r="K611" s="75" t="s">
        <v>19</v>
      </c>
      <c r="L611" s="110" t="s">
        <v>2523</v>
      </c>
      <c r="M611" s="67"/>
      <c r="N611" s="67"/>
    </row>
    <row r="612" spans="1:14" s="65" customFormat="1" ht="105" customHeight="1" x14ac:dyDescent="0.25">
      <c r="A612" s="74" t="s">
        <v>2401</v>
      </c>
      <c r="B612" s="82" t="s">
        <v>1985</v>
      </c>
      <c r="C612" s="76" t="s">
        <v>74</v>
      </c>
      <c r="D612" s="76" t="s">
        <v>1986</v>
      </c>
      <c r="E612" s="83" t="s">
        <v>133</v>
      </c>
      <c r="F612" s="107">
        <v>10</v>
      </c>
      <c r="G612" s="97">
        <v>650</v>
      </c>
      <c r="H612" s="97">
        <f t="shared" si="37"/>
        <v>6500</v>
      </c>
      <c r="I612" s="81">
        <f t="shared" si="38"/>
        <v>7280.0000000000009</v>
      </c>
      <c r="J612" s="76" t="s">
        <v>1491</v>
      </c>
      <c r="K612" s="75" t="s">
        <v>19</v>
      </c>
      <c r="L612" s="110" t="s">
        <v>2523</v>
      </c>
      <c r="M612" s="67"/>
      <c r="N612" s="67"/>
    </row>
    <row r="613" spans="1:14" s="65" customFormat="1" ht="105" customHeight="1" x14ac:dyDescent="0.25">
      <c r="A613" s="74" t="s">
        <v>2402</v>
      </c>
      <c r="B613" s="82" t="s">
        <v>1987</v>
      </c>
      <c r="C613" s="76" t="s">
        <v>74</v>
      </c>
      <c r="D613" s="76" t="s">
        <v>1988</v>
      </c>
      <c r="E613" s="83" t="s">
        <v>133</v>
      </c>
      <c r="F613" s="107">
        <v>5</v>
      </c>
      <c r="G613" s="97">
        <v>800</v>
      </c>
      <c r="H613" s="97">
        <f t="shared" si="37"/>
        <v>4000</v>
      </c>
      <c r="I613" s="81">
        <f t="shared" si="38"/>
        <v>4480</v>
      </c>
      <c r="J613" s="76" t="s">
        <v>1491</v>
      </c>
      <c r="K613" s="75" t="s">
        <v>19</v>
      </c>
      <c r="L613" s="110" t="s">
        <v>2523</v>
      </c>
      <c r="M613" s="67"/>
      <c r="N613" s="67"/>
    </row>
    <row r="614" spans="1:14" s="65" customFormat="1" ht="105" customHeight="1" x14ac:dyDescent="0.25">
      <c r="A614" s="74" t="s">
        <v>2403</v>
      </c>
      <c r="B614" s="82" t="s">
        <v>1989</v>
      </c>
      <c r="C614" s="76" t="s">
        <v>74</v>
      </c>
      <c r="D614" s="76" t="s">
        <v>1990</v>
      </c>
      <c r="E614" s="83" t="s">
        <v>133</v>
      </c>
      <c r="F614" s="107">
        <v>5</v>
      </c>
      <c r="G614" s="97">
        <v>890</v>
      </c>
      <c r="H614" s="97">
        <f t="shared" si="37"/>
        <v>4450</v>
      </c>
      <c r="I614" s="81">
        <f t="shared" si="38"/>
        <v>4984.0000000000009</v>
      </c>
      <c r="J614" s="76" t="s">
        <v>1491</v>
      </c>
      <c r="K614" s="75" t="s">
        <v>19</v>
      </c>
      <c r="L614" s="110" t="s">
        <v>2523</v>
      </c>
      <c r="M614" s="67"/>
      <c r="N614" s="67"/>
    </row>
    <row r="615" spans="1:14" s="65" customFormat="1" ht="105" customHeight="1" x14ac:dyDescent="0.25">
      <c r="A615" s="74" t="s">
        <v>2404</v>
      </c>
      <c r="B615" s="82" t="s">
        <v>1991</v>
      </c>
      <c r="C615" s="76" t="s">
        <v>74</v>
      </c>
      <c r="D615" s="76" t="s">
        <v>1992</v>
      </c>
      <c r="E615" s="83" t="s">
        <v>133</v>
      </c>
      <c r="F615" s="107">
        <v>5</v>
      </c>
      <c r="G615" s="97">
        <v>960</v>
      </c>
      <c r="H615" s="97">
        <f t="shared" si="37"/>
        <v>4800</v>
      </c>
      <c r="I615" s="81">
        <f t="shared" si="38"/>
        <v>5376.0000000000009</v>
      </c>
      <c r="J615" s="76" t="s">
        <v>1491</v>
      </c>
      <c r="K615" s="75" t="s">
        <v>19</v>
      </c>
      <c r="L615" s="110" t="s">
        <v>2523</v>
      </c>
      <c r="M615" s="67"/>
      <c r="N615" s="67"/>
    </row>
    <row r="616" spans="1:14" s="65" customFormat="1" ht="105" customHeight="1" x14ac:dyDescent="0.25">
      <c r="A616" s="74" t="s">
        <v>2405</v>
      </c>
      <c r="B616" s="29" t="s">
        <v>1993</v>
      </c>
      <c r="C616" s="76" t="s">
        <v>74</v>
      </c>
      <c r="D616" s="29" t="s">
        <v>1994</v>
      </c>
      <c r="E616" s="84" t="s">
        <v>133</v>
      </c>
      <c r="F616" s="107">
        <v>20</v>
      </c>
      <c r="G616" s="97">
        <v>375</v>
      </c>
      <c r="H616" s="97"/>
      <c r="I616" s="81"/>
      <c r="J616" s="76" t="s">
        <v>1491</v>
      </c>
      <c r="K616" s="75" t="s">
        <v>19</v>
      </c>
      <c r="L616" s="110" t="s">
        <v>3777</v>
      </c>
      <c r="M616" s="67"/>
      <c r="N616" s="67"/>
    </row>
    <row r="617" spans="1:14" s="65" customFormat="1" ht="105" customHeight="1" x14ac:dyDescent="0.25">
      <c r="A617" s="74" t="s">
        <v>2406</v>
      </c>
      <c r="B617" s="29" t="s">
        <v>1993</v>
      </c>
      <c r="C617" s="76" t="s">
        <v>74</v>
      </c>
      <c r="D617" s="29" t="s">
        <v>1995</v>
      </c>
      <c r="E617" s="84" t="s">
        <v>133</v>
      </c>
      <c r="F617" s="107">
        <v>20</v>
      </c>
      <c r="G617" s="97">
        <v>375</v>
      </c>
      <c r="H617" s="97"/>
      <c r="I617" s="81"/>
      <c r="J617" s="76" t="s">
        <v>1491</v>
      </c>
      <c r="K617" s="75" t="s">
        <v>19</v>
      </c>
      <c r="L617" s="110" t="s">
        <v>3777</v>
      </c>
      <c r="M617" s="67"/>
      <c r="N617" s="67"/>
    </row>
    <row r="618" spans="1:14" s="65" customFormat="1" ht="105" customHeight="1" x14ac:dyDescent="0.25">
      <c r="A618" s="74" t="s">
        <v>2407</v>
      </c>
      <c r="B618" s="29" t="s">
        <v>1993</v>
      </c>
      <c r="C618" s="76" t="s">
        <v>74</v>
      </c>
      <c r="D618" s="29" t="s">
        <v>1996</v>
      </c>
      <c r="E618" s="84" t="s">
        <v>133</v>
      </c>
      <c r="F618" s="107">
        <v>20</v>
      </c>
      <c r="G618" s="97">
        <v>375</v>
      </c>
      <c r="H618" s="97"/>
      <c r="I618" s="81"/>
      <c r="J618" s="76" t="s">
        <v>1491</v>
      </c>
      <c r="K618" s="75" t="s">
        <v>19</v>
      </c>
      <c r="L618" s="110" t="s">
        <v>3777</v>
      </c>
      <c r="M618" s="67"/>
      <c r="N618" s="67"/>
    </row>
    <row r="619" spans="1:14" s="65" customFormat="1" ht="105" customHeight="1" x14ac:dyDescent="0.25">
      <c r="A619" s="74" t="s">
        <v>2408</v>
      </c>
      <c r="B619" s="29" t="s">
        <v>1993</v>
      </c>
      <c r="C619" s="76" t="s">
        <v>74</v>
      </c>
      <c r="D619" s="29" t="s">
        <v>1997</v>
      </c>
      <c r="E619" s="84" t="s">
        <v>133</v>
      </c>
      <c r="F619" s="107">
        <v>20</v>
      </c>
      <c r="G619" s="97">
        <v>375</v>
      </c>
      <c r="H619" s="97"/>
      <c r="I619" s="81"/>
      <c r="J619" s="76" t="s">
        <v>1491</v>
      </c>
      <c r="K619" s="75" t="s">
        <v>19</v>
      </c>
      <c r="L619" s="110" t="s">
        <v>3777</v>
      </c>
      <c r="M619" s="67"/>
      <c r="N619" s="67"/>
    </row>
    <row r="620" spans="1:14" s="65" customFormat="1" ht="105" customHeight="1" x14ac:dyDescent="0.25">
      <c r="A620" s="74" t="s">
        <v>2409</v>
      </c>
      <c r="B620" s="82" t="s">
        <v>1998</v>
      </c>
      <c r="C620" s="76" t="s">
        <v>74</v>
      </c>
      <c r="D620" s="82" t="s">
        <v>1999</v>
      </c>
      <c r="E620" s="83" t="s">
        <v>133</v>
      </c>
      <c r="F620" s="107">
        <v>15</v>
      </c>
      <c r="G620" s="97">
        <v>600</v>
      </c>
      <c r="H620" s="97"/>
      <c r="I620" s="81"/>
      <c r="J620" s="76" t="s">
        <v>1491</v>
      </c>
      <c r="K620" s="75" t="s">
        <v>19</v>
      </c>
      <c r="L620" s="110" t="s">
        <v>4056</v>
      </c>
      <c r="M620" s="67"/>
      <c r="N620" s="67"/>
    </row>
    <row r="621" spans="1:14" s="65" customFormat="1" ht="105" customHeight="1" x14ac:dyDescent="0.25">
      <c r="A621" s="74" t="s">
        <v>2410</v>
      </c>
      <c r="B621" s="82" t="s">
        <v>2000</v>
      </c>
      <c r="C621" s="76" t="s">
        <v>74</v>
      </c>
      <c r="D621" s="82" t="s">
        <v>2001</v>
      </c>
      <c r="E621" s="83" t="s">
        <v>133</v>
      </c>
      <c r="F621" s="107">
        <v>10</v>
      </c>
      <c r="G621" s="97">
        <v>700</v>
      </c>
      <c r="H621" s="97">
        <f t="shared" si="37"/>
        <v>7000</v>
      </c>
      <c r="I621" s="81">
        <f t="shared" si="38"/>
        <v>7840.0000000000009</v>
      </c>
      <c r="J621" s="76" t="s">
        <v>1491</v>
      </c>
      <c r="K621" s="75" t="s">
        <v>19</v>
      </c>
      <c r="L621" s="110" t="s">
        <v>2523</v>
      </c>
      <c r="M621" s="67"/>
      <c r="N621" s="67"/>
    </row>
    <row r="622" spans="1:14" s="65" customFormat="1" ht="105" customHeight="1" x14ac:dyDescent="0.25">
      <c r="A622" s="74" t="s">
        <v>2411</v>
      </c>
      <c r="B622" s="76" t="s">
        <v>2002</v>
      </c>
      <c r="C622" s="76" t="s">
        <v>74</v>
      </c>
      <c r="D622" s="76" t="s">
        <v>2003</v>
      </c>
      <c r="E622" s="66" t="s">
        <v>133</v>
      </c>
      <c r="F622" s="107">
        <v>1</v>
      </c>
      <c r="G622" s="97">
        <v>13392</v>
      </c>
      <c r="H622" s="97">
        <f t="shared" si="37"/>
        <v>13392</v>
      </c>
      <c r="I622" s="81">
        <f t="shared" si="38"/>
        <v>14999.04</v>
      </c>
      <c r="J622" s="76" t="s">
        <v>1491</v>
      </c>
      <c r="K622" s="75" t="s">
        <v>19</v>
      </c>
      <c r="L622" s="110" t="s">
        <v>2523</v>
      </c>
      <c r="M622" s="67"/>
      <c r="N622" s="67"/>
    </row>
    <row r="623" spans="1:14" s="65" customFormat="1" ht="105" customHeight="1" x14ac:dyDescent="0.25">
      <c r="A623" s="74" t="s">
        <v>2412</v>
      </c>
      <c r="B623" s="29" t="s">
        <v>2004</v>
      </c>
      <c r="C623" s="76" t="s">
        <v>74</v>
      </c>
      <c r="D623" s="29" t="s">
        <v>2005</v>
      </c>
      <c r="E623" s="84" t="s">
        <v>2687</v>
      </c>
      <c r="F623" s="107">
        <v>40</v>
      </c>
      <c r="G623" s="97">
        <v>990</v>
      </c>
      <c r="H623" s="97">
        <f t="shared" si="37"/>
        <v>39600</v>
      </c>
      <c r="I623" s="81">
        <f t="shared" si="38"/>
        <v>44352.000000000007</v>
      </c>
      <c r="J623" s="76" t="s">
        <v>1491</v>
      </c>
      <c r="K623" s="75" t="s">
        <v>19</v>
      </c>
      <c r="L623" s="110" t="s">
        <v>4083</v>
      </c>
      <c r="M623" s="67"/>
      <c r="N623" s="67"/>
    </row>
    <row r="624" spans="1:14" s="65" customFormat="1" ht="105" customHeight="1" x14ac:dyDescent="0.25">
      <c r="A624" s="74" t="s">
        <v>2413</v>
      </c>
      <c r="B624" s="29" t="s">
        <v>2006</v>
      </c>
      <c r="C624" s="76" t="s">
        <v>74</v>
      </c>
      <c r="D624" s="29" t="s">
        <v>2007</v>
      </c>
      <c r="E624" s="84" t="s">
        <v>2687</v>
      </c>
      <c r="F624" s="107">
        <v>20</v>
      </c>
      <c r="G624" s="97">
        <v>600</v>
      </c>
      <c r="H624" s="97">
        <f t="shared" si="37"/>
        <v>12000</v>
      </c>
      <c r="I624" s="81">
        <f t="shared" si="38"/>
        <v>13440.000000000002</v>
      </c>
      <c r="J624" s="76" t="s">
        <v>1491</v>
      </c>
      <c r="K624" s="75" t="s">
        <v>19</v>
      </c>
      <c r="L624" s="110" t="s">
        <v>4082</v>
      </c>
      <c r="M624" s="67"/>
      <c r="N624" s="67"/>
    </row>
    <row r="625" spans="1:14" s="65" customFormat="1" ht="105" customHeight="1" x14ac:dyDescent="0.25">
      <c r="A625" s="74" t="s">
        <v>2414</v>
      </c>
      <c r="B625" s="82" t="s">
        <v>2008</v>
      </c>
      <c r="C625" s="76" t="s">
        <v>74</v>
      </c>
      <c r="D625" s="76" t="s">
        <v>2009</v>
      </c>
      <c r="E625" s="83" t="s">
        <v>133</v>
      </c>
      <c r="F625" s="107">
        <v>1</v>
      </c>
      <c r="G625" s="97">
        <v>12000</v>
      </c>
      <c r="H625" s="97">
        <f t="shared" si="37"/>
        <v>12000</v>
      </c>
      <c r="I625" s="81">
        <f t="shared" si="38"/>
        <v>13440.000000000002</v>
      </c>
      <c r="J625" s="76" t="s">
        <v>1491</v>
      </c>
      <c r="K625" s="75" t="s">
        <v>19</v>
      </c>
      <c r="L625" s="110" t="s">
        <v>2523</v>
      </c>
      <c r="M625" s="67"/>
      <c r="N625" s="67"/>
    </row>
    <row r="626" spans="1:14" s="65" customFormat="1" ht="105" customHeight="1" x14ac:dyDescent="0.25">
      <c r="A626" s="74" t="s">
        <v>2415</v>
      </c>
      <c r="B626" s="82" t="s">
        <v>2010</v>
      </c>
      <c r="C626" s="76" t="s">
        <v>74</v>
      </c>
      <c r="D626" s="76" t="s">
        <v>2011</v>
      </c>
      <c r="E626" s="83" t="s">
        <v>133</v>
      </c>
      <c r="F626" s="107">
        <v>1</v>
      </c>
      <c r="G626" s="97">
        <v>10714</v>
      </c>
      <c r="H626" s="97">
        <f t="shared" si="37"/>
        <v>10714</v>
      </c>
      <c r="I626" s="81">
        <f t="shared" si="38"/>
        <v>11999.68</v>
      </c>
      <c r="J626" s="76" t="s">
        <v>1491</v>
      </c>
      <c r="K626" s="75" t="s">
        <v>19</v>
      </c>
      <c r="L626" s="110" t="s">
        <v>2523</v>
      </c>
      <c r="M626" s="67"/>
      <c r="N626" s="67"/>
    </row>
    <row r="627" spans="1:14" s="65" customFormat="1" ht="105" customHeight="1" x14ac:dyDescent="0.25">
      <c r="A627" s="74" t="s">
        <v>2416</v>
      </c>
      <c r="B627" s="76" t="s">
        <v>2012</v>
      </c>
      <c r="C627" s="76" t="s">
        <v>74</v>
      </c>
      <c r="D627" s="76" t="s">
        <v>2013</v>
      </c>
      <c r="E627" s="76" t="s">
        <v>133</v>
      </c>
      <c r="F627" s="107">
        <v>2</v>
      </c>
      <c r="G627" s="97">
        <v>4000</v>
      </c>
      <c r="H627" s="97">
        <f t="shared" si="37"/>
        <v>8000</v>
      </c>
      <c r="I627" s="81">
        <f t="shared" si="38"/>
        <v>8960</v>
      </c>
      <c r="J627" s="76" t="s">
        <v>1491</v>
      </c>
      <c r="K627" s="75" t="s">
        <v>19</v>
      </c>
      <c r="L627" s="110" t="s">
        <v>3660</v>
      </c>
      <c r="M627" s="67"/>
      <c r="N627" s="67"/>
    </row>
    <row r="628" spans="1:14" s="65" customFormat="1" ht="105" customHeight="1" x14ac:dyDescent="0.25">
      <c r="A628" s="74" t="s">
        <v>2417</v>
      </c>
      <c r="B628" s="82" t="s">
        <v>2014</v>
      </c>
      <c r="C628" s="76" t="s">
        <v>74</v>
      </c>
      <c r="D628" s="76" t="s">
        <v>2015</v>
      </c>
      <c r="E628" s="83" t="s">
        <v>133</v>
      </c>
      <c r="F628" s="107">
        <v>6</v>
      </c>
      <c r="G628" s="97">
        <v>2700</v>
      </c>
      <c r="H628" s="97">
        <f t="shared" si="37"/>
        <v>16200</v>
      </c>
      <c r="I628" s="81">
        <f t="shared" si="38"/>
        <v>18144</v>
      </c>
      <c r="J628" s="76" t="s">
        <v>1491</v>
      </c>
      <c r="K628" s="75" t="s">
        <v>19</v>
      </c>
      <c r="L628" s="110" t="s">
        <v>2523</v>
      </c>
      <c r="M628" s="67"/>
      <c r="N628" s="67"/>
    </row>
    <row r="629" spans="1:14" s="65" customFormat="1" ht="105" customHeight="1" x14ac:dyDescent="0.25">
      <c r="A629" s="74" t="s">
        <v>2418</v>
      </c>
      <c r="B629" s="82" t="s">
        <v>2016</v>
      </c>
      <c r="C629" s="76" t="s">
        <v>74</v>
      </c>
      <c r="D629" s="76" t="s">
        <v>2017</v>
      </c>
      <c r="E629" s="83" t="s">
        <v>133</v>
      </c>
      <c r="F629" s="107">
        <v>6</v>
      </c>
      <c r="G629" s="97">
        <v>5000</v>
      </c>
      <c r="H629" s="97">
        <f t="shared" si="37"/>
        <v>30000</v>
      </c>
      <c r="I629" s="81">
        <f t="shared" si="38"/>
        <v>33600</v>
      </c>
      <c r="J629" s="76" t="s">
        <v>1491</v>
      </c>
      <c r="K629" s="75" t="s">
        <v>19</v>
      </c>
      <c r="L629" s="110" t="s">
        <v>2523</v>
      </c>
      <c r="M629" s="67"/>
      <c r="N629" s="67"/>
    </row>
    <row r="630" spans="1:14" s="65" customFormat="1" ht="105" customHeight="1" x14ac:dyDescent="0.25">
      <c r="A630" s="74" t="s">
        <v>2419</v>
      </c>
      <c r="B630" s="82" t="s">
        <v>2018</v>
      </c>
      <c r="C630" s="76" t="s">
        <v>74</v>
      </c>
      <c r="D630" s="76" t="s">
        <v>2019</v>
      </c>
      <c r="E630" s="83" t="s">
        <v>133</v>
      </c>
      <c r="F630" s="107">
        <v>6</v>
      </c>
      <c r="G630" s="97">
        <v>4300</v>
      </c>
      <c r="H630" s="97">
        <f t="shared" si="37"/>
        <v>25800</v>
      </c>
      <c r="I630" s="81">
        <f t="shared" si="38"/>
        <v>28896.000000000004</v>
      </c>
      <c r="J630" s="76" t="s">
        <v>1491</v>
      </c>
      <c r="K630" s="75" t="s">
        <v>19</v>
      </c>
      <c r="L630" s="110" t="s">
        <v>2523</v>
      </c>
      <c r="M630" s="67"/>
      <c r="N630" s="67"/>
    </row>
    <row r="631" spans="1:14" s="65" customFormat="1" ht="105" customHeight="1" x14ac:dyDescent="0.25">
      <c r="A631" s="74" t="s">
        <v>2420</v>
      </c>
      <c r="B631" s="82" t="s">
        <v>2020</v>
      </c>
      <c r="C631" s="76" t="s">
        <v>74</v>
      </c>
      <c r="D631" s="76" t="s">
        <v>2021</v>
      </c>
      <c r="E631" s="83" t="s">
        <v>133</v>
      </c>
      <c r="F631" s="107">
        <v>6</v>
      </c>
      <c r="G631" s="97">
        <v>650</v>
      </c>
      <c r="H631" s="97">
        <f t="shared" si="37"/>
        <v>3900</v>
      </c>
      <c r="I631" s="81">
        <f t="shared" si="38"/>
        <v>4368</v>
      </c>
      <c r="J631" s="76" t="s">
        <v>1491</v>
      </c>
      <c r="K631" s="75" t="s">
        <v>19</v>
      </c>
      <c r="L631" s="110" t="s">
        <v>2523</v>
      </c>
      <c r="M631" s="67"/>
      <c r="N631" s="67"/>
    </row>
    <row r="632" spans="1:14" s="65" customFormat="1" ht="105" customHeight="1" x14ac:dyDescent="0.25">
      <c r="A632" s="74" t="s">
        <v>2421</v>
      </c>
      <c r="B632" s="82" t="s">
        <v>2022</v>
      </c>
      <c r="C632" s="76" t="s">
        <v>74</v>
      </c>
      <c r="D632" s="76" t="s">
        <v>2023</v>
      </c>
      <c r="E632" s="83" t="s">
        <v>133</v>
      </c>
      <c r="F632" s="107">
        <v>6</v>
      </c>
      <c r="G632" s="97">
        <v>1000</v>
      </c>
      <c r="H632" s="97">
        <f t="shared" si="37"/>
        <v>6000</v>
      </c>
      <c r="I632" s="81">
        <f t="shared" si="38"/>
        <v>6720.0000000000009</v>
      </c>
      <c r="J632" s="76" t="s">
        <v>1491</v>
      </c>
      <c r="K632" s="75" t="s">
        <v>19</v>
      </c>
      <c r="L632" s="110" t="s">
        <v>2523</v>
      </c>
      <c r="M632" s="67"/>
      <c r="N632" s="67"/>
    </row>
    <row r="633" spans="1:14" s="65" customFormat="1" ht="105" customHeight="1" x14ac:dyDescent="0.25">
      <c r="A633" s="74" t="s">
        <v>2422</v>
      </c>
      <c r="B633" s="82" t="s">
        <v>2024</v>
      </c>
      <c r="C633" s="76" t="s">
        <v>74</v>
      </c>
      <c r="D633" s="76" t="s">
        <v>2025</v>
      </c>
      <c r="E633" s="83" t="s">
        <v>133</v>
      </c>
      <c r="F633" s="107">
        <v>6</v>
      </c>
      <c r="G633" s="97">
        <v>1800</v>
      </c>
      <c r="H633" s="97">
        <f t="shared" si="37"/>
        <v>10800</v>
      </c>
      <c r="I633" s="81">
        <f t="shared" si="38"/>
        <v>12096.000000000002</v>
      </c>
      <c r="J633" s="76" t="s">
        <v>1491</v>
      </c>
      <c r="K633" s="75" t="s">
        <v>19</v>
      </c>
      <c r="L633" s="110" t="s">
        <v>2523</v>
      </c>
      <c r="M633" s="67"/>
      <c r="N633" s="67"/>
    </row>
    <row r="634" spans="1:14" s="65" customFormat="1" ht="105" customHeight="1" x14ac:dyDescent="0.25">
      <c r="A634" s="74" t="s">
        <v>2423</v>
      </c>
      <c r="B634" s="82" t="s">
        <v>2026</v>
      </c>
      <c r="C634" s="76" t="s">
        <v>74</v>
      </c>
      <c r="D634" s="76" t="s">
        <v>2027</v>
      </c>
      <c r="E634" s="83" t="s">
        <v>133</v>
      </c>
      <c r="F634" s="107">
        <v>6</v>
      </c>
      <c r="G634" s="97">
        <v>6500</v>
      </c>
      <c r="H634" s="97">
        <f t="shared" si="37"/>
        <v>39000</v>
      </c>
      <c r="I634" s="81">
        <f t="shared" si="38"/>
        <v>43680.000000000007</v>
      </c>
      <c r="J634" s="76" t="s">
        <v>1491</v>
      </c>
      <c r="K634" s="75" t="s">
        <v>19</v>
      </c>
      <c r="L634" s="110" t="s">
        <v>2523</v>
      </c>
      <c r="M634" s="67"/>
      <c r="N634" s="67"/>
    </row>
    <row r="635" spans="1:14" s="65" customFormat="1" ht="105" customHeight="1" x14ac:dyDescent="0.25">
      <c r="A635" s="74" t="s">
        <v>2424</v>
      </c>
      <c r="B635" s="82" t="s">
        <v>2028</v>
      </c>
      <c r="C635" s="76" t="s">
        <v>74</v>
      </c>
      <c r="D635" s="76" t="s">
        <v>2029</v>
      </c>
      <c r="E635" s="83" t="s">
        <v>133</v>
      </c>
      <c r="F635" s="107">
        <v>6</v>
      </c>
      <c r="G635" s="97">
        <v>6000</v>
      </c>
      <c r="H635" s="97">
        <f t="shared" si="37"/>
        <v>36000</v>
      </c>
      <c r="I635" s="81">
        <f t="shared" si="38"/>
        <v>40320.000000000007</v>
      </c>
      <c r="J635" s="76" t="s">
        <v>1491</v>
      </c>
      <c r="K635" s="75" t="s">
        <v>19</v>
      </c>
      <c r="L635" s="110" t="s">
        <v>2523</v>
      </c>
      <c r="M635" s="67"/>
      <c r="N635" s="67"/>
    </row>
    <row r="636" spans="1:14" s="65" customFormat="1" ht="105" customHeight="1" x14ac:dyDescent="0.25">
      <c r="A636" s="74" t="s">
        <v>2425</v>
      </c>
      <c r="B636" s="82" t="s">
        <v>2028</v>
      </c>
      <c r="C636" s="76" t="s">
        <v>74</v>
      </c>
      <c r="D636" s="76" t="s">
        <v>2030</v>
      </c>
      <c r="E636" s="83" t="s">
        <v>133</v>
      </c>
      <c r="F636" s="107">
        <v>6</v>
      </c>
      <c r="G636" s="97">
        <v>5000</v>
      </c>
      <c r="H636" s="97">
        <f t="shared" si="37"/>
        <v>30000</v>
      </c>
      <c r="I636" s="81">
        <f t="shared" si="38"/>
        <v>33600</v>
      </c>
      <c r="J636" s="76" t="s">
        <v>1491</v>
      </c>
      <c r="K636" s="75" t="s">
        <v>19</v>
      </c>
      <c r="L636" s="110" t="s">
        <v>2523</v>
      </c>
      <c r="M636" s="67"/>
      <c r="N636" s="67"/>
    </row>
    <row r="637" spans="1:14" s="65" customFormat="1" ht="105" customHeight="1" x14ac:dyDescent="0.25">
      <c r="A637" s="74" t="s">
        <v>2426</v>
      </c>
      <c r="B637" s="82" t="s">
        <v>2031</v>
      </c>
      <c r="C637" s="76" t="s">
        <v>74</v>
      </c>
      <c r="D637" s="76" t="s">
        <v>2032</v>
      </c>
      <c r="E637" s="83" t="s">
        <v>133</v>
      </c>
      <c r="F637" s="107">
        <v>6</v>
      </c>
      <c r="G637" s="97">
        <v>1600</v>
      </c>
      <c r="H637" s="97">
        <f t="shared" si="37"/>
        <v>9600</v>
      </c>
      <c r="I637" s="81">
        <f t="shared" si="38"/>
        <v>10752.000000000002</v>
      </c>
      <c r="J637" s="76" t="s">
        <v>1491</v>
      </c>
      <c r="K637" s="75" t="s">
        <v>19</v>
      </c>
      <c r="L637" s="110" t="s">
        <v>2523</v>
      </c>
      <c r="M637" s="67"/>
      <c r="N637" s="67"/>
    </row>
    <row r="638" spans="1:14" s="65" customFormat="1" ht="105" customHeight="1" x14ac:dyDescent="0.25">
      <c r="A638" s="74" t="s">
        <v>2427</v>
      </c>
      <c r="B638" s="82" t="s">
        <v>2033</v>
      </c>
      <c r="C638" s="76" t="s">
        <v>74</v>
      </c>
      <c r="D638" s="76" t="s">
        <v>2034</v>
      </c>
      <c r="E638" s="83" t="s">
        <v>133</v>
      </c>
      <c r="F638" s="107">
        <v>6</v>
      </c>
      <c r="G638" s="97">
        <v>1820</v>
      </c>
      <c r="H638" s="97">
        <f t="shared" si="37"/>
        <v>10920</v>
      </c>
      <c r="I638" s="81">
        <f t="shared" si="38"/>
        <v>12230.400000000001</v>
      </c>
      <c r="J638" s="76" t="s">
        <v>1491</v>
      </c>
      <c r="K638" s="75" t="s">
        <v>19</v>
      </c>
      <c r="L638" s="110" t="s">
        <v>2523</v>
      </c>
      <c r="M638" s="67"/>
      <c r="N638" s="67"/>
    </row>
    <row r="639" spans="1:14" s="65" customFormat="1" ht="105" customHeight="1" x14ac:dyDescent="0.25">
      <c r="A639" s="74" t="s">
        <v>2428</v>
      </c>
      <c r="B639" s="76" t="s">
        <v>2035</v>
      </c>
      <c r="C639" s="76" t="s">
        <v>74</v>
      </c>
      <c r="D639" s="76" t="s">
        <v>2036</v>
      </c>
      <c r="E639" s="76" t="s">
        <v>133</v>
      </c>
      <c r="F639" s="107">
        <v>134</v>
      </c>
      <c r="G639" s="97">
        <v>4649</v>
      </c>
      <c r="H639" s="97">
        <f t="shared" si="37"/>
        <v>622966</v>
      </c>
      <c r="I639" s="81">
        <f t="shared" si="38"/>
        <v>697721.92</v>
      </c>
      <c r="J639" s="76" t="s">
        <v>1491</v>
      </c>
      <c r="K639" s="75" t="s">
        <v>19</v>
      </c>
      <c r="L639" s="110" t="s">
        <v>2523</v>
      </c>
      <c r="M639" s="67"/>
      <c r="N639" s="67"/>
    </row>
    <row r="640" spans="1:14" s="65" customFormat="1" ht="105" customHeight="1" x14ac:dyDescent="0.25">
      <c r="A640" s="74" t="s">
        <v>2429</v>
      </c>
      <c r="B640" s="76" t="s">
        <v>2037</v>
      </c>
      <c r="C640" s="76" t="s">
        <v>74</v>
      </c>
      <c r="D640" s="76" t="s">
        <v>2038</v>
      </c>
      <c r="E640" s="76" t="s">
        <v>133</v>
      </c>
      <c r="F640" s="107">
        <v>37</v>
      </c>
      <c r="G640" s="97">
        <v>4119</v>
      </c>
      <c r="H640" s="97">
        <f t="shared" si="37"/>
        <v>152403</v>
      </c>
      <c r="I640" s="81">
        <f t="shared" si="38"/>
        <v>170691.36000000002</v>
      </c>
      <c r="J640" s="76" t="s">
        <v>1491</v>
      </c>
      <c r="K640" s="75" t="s">
        <v>19</v>
      </c>
      <c r="L640" s="110" t="s">
        <v>2523</v>
      </c>
      <c r="M640" s="67"/>
      <c r="N640" s="67"/>
    </row>
    <row r="641" spans="1:14" s="65" customFormat="1" ht="105" customHeight="1" x14ac:dyDescent="0.25">
      <c r="A641" s="74" t="s">
        <v>2430</v>
      </c>
      <c r="B641" s="76" t="s">
        <v>2039</v>
      </c>
      <c r="C641" s="76" t="s">
        <v>74</v>
      </c>
      <c r="D641" s="76" t="s">
        <v>2040</v>
      </c>
      <c r="E641" s="76" t="s">
        <v>133</v>
      </c>
      <c r="F641" s="107">
        <v>72</v>
      </c>
      <c r="G641" s="97">
        <v>4230</v>
      </c>
      <c r="H641" s="97">
        <f t="shared" si="37"/>
        <v>304560</v>
      </c>
      <c r="I641" s="81">
        <f t="shared" si="38"/>
        <v>341107.20000000001</v>
      </c>
      <c r="J641" s="76" t="s">
        <v>1491</v>
      </c>
      <c r="K641" s="75" t="s">
        <v>19</v>
      </c>
      <c r="L641" s="110" t="s">
        <v>2523</v>
      </c>
      <c r="M641" s="67"/>
      <c r="N641" s="67"/>
    </row>
    <row r="642" spans="1:14" s="65" customFormat="1" ht="105" customHeight="1" x14ac:dyDescent="0.25">
      <c r="A642" s="74" t="s">
        <v>2431</v>
      </c>
      <c r="B642" s="76" t="s">
        <v>2041</v>
      </c>
      <c r="C642" s="76" t="s">
        <v>74</v>
      </c>
      <c r="D642" s="76" t="s">
        <v>2042</v>
      </c>
      <c r="E642" s="76" t="s">
        <v>133</v>
      </c>
      <c r="F642" s="107">
        <v>75</v>
      </c>
      <c r="G642" s="97">
        <v>4057</v>
      </c>
      <c r="H642" s="97">
        <f t="shared" si="37"/>
        <v>304275</v>
      </c>
      <c r="I642" s="81">
        <f t="shared" si="38"/>
        <v>340788.00000000006</v>
      </c>
      <c r="J642" s="76" t="s">
        <v>1491</v>
      </c>
      <c r="K642" s="75" t="s">
        <v>19</v>
      </c>
      <c r="L642" s="110" t="s">
        <v>2523</v>
      </c>
      <c r="M642" s="67"/>
      <c r="N642" s="67"/>
    </row>
    <row r="643" spans="1:14" s="65" customFormat="1" ht="105" customHeight="1" x14ac:dyDescent="0.25">
      <c r="A643" s="74" t="s">
        <v>2432</v>
      </c>
      <c r="B643" s="76" t="s">
        <v>2043</v>
      </c>
      <c r="C643" s="76" t="s">
        <v>74</v>
      </c>
      <c r="D643" s="76" t="s">
        <v>2044</v>
      </c>
      <c r="E643" s="76" t="s">
        <v>133</v>
      </c>
      <c r="F643" s="107">
        <v>95</v>
      </c>
      <c r="G643" s="97">
        <v>4230</v>
      </c>
      <c r="H643" s="97">
        <f t="shared" si="37"/>
        <v>401850</v>
      </c>
      <c r="I643" s="81">
        <f t="shared" si="38"/>
        <v>450072.00000000006</v>
      </c>
      <c r="J643" s="76" t="s">
        <v>1491</v>
      </c>
      <c r="K643" s="75" t="s">
        <v>19</v>
      </c>
      <c r="L643" s="110" t="s">
        <v>2523</v>
      </c>
      <c r="M643" s="67"/>
      <c r="N643" s="67"/>
    </row>
    <row r="644" spans="1:14" s="65" customFormat="1" ht="105" customHeight="1" x14ac:dyDescent="0.25">
      <c r="A644" s="74" t="s">
        <v>2433</v>
      </c>
      <c r="B644" s="76" t="s">
        <v>2045</v>
      </c>
      <c r="C644" s="76" t="s">
        <v>74</v>
      </c>
      <c r="D644" s="76" t="s">
        <v>2046</v>
      </c>
      <c r="E644" s="76" t="s">
        <v>133</v>
      </c>
      <c r="F644" s="107">
        <v>80</v>
      </c>
      <c r="G644" s="97">
        <v>4057</v>
      </c>
      <c r="H644" s="97">
        <f t="shared" si="37"/>
        <v>324560</v>
      </c>
      <c r="I644" s="81">
        <f t="shared" si="38"/>
        <v>363507.20000000001</v>
      </c>
      <c r="J644" s="76" t="s">
        <v>1491</v>
      </c>
      <c r="K644" s="75" t="s">
        <v>19</v>
      </c>
      <c r="L644" s="110" t="s">
        <v>2523</v>
      </c>
      <c r="M644" s="67"/>
      <c r="N644" s="67"/>
    </row>
    <row r="645" spans="1:14" s="65" customFormat="1" ht="105" customHeight="1" x14ac:dyDescent="0.25">
      <c r="A645" s="74" t="s">
        <v>2434</v>
      </c>
      <c r="B645" s="76" t="s">
        <v>2047</v>
      </c>
      <c r="C645" s="76" t="s">
        <v>74</v>
      </c>
      <c r="D645" s="76" t="s">
        <v>2048</v>
      </c>
      <c r="E645" s="66" t="s">
        <v>133</v>
      </c>
      <c r="F645" s="107">
        <v>26</v>
      </c>
      <c r="G645" s="97">
        <v>5616</v>
      </c>
      <c r="H645" s="97">
        <f t="shared" si="37"/>
        <v>146016</v>
      </c>
      <c r="I645" s="81">
        <f t="shared" si="38"/>
        <v>163537.92000000001</v>
      </c>
      <c r="J645" s="76" t="s">
        <v>1491</v>
      </c>
      <c r="K645" s="75" t="s">
        <v>19</v>
      </c>
      <c r="L645" s="110" t="s">
        <v>2523</v>
      </c>
      <c r="M645" s="67"/>
      <c r="N645" s="67"/>
    </row>
    <row r="646" spans="1:14" s="65" customFormat="1" ht="105" customHeight="1" x14ac:dyDescent="0.25">
      <c r="A646" s="74" t="s">
        <v>2435</v>
      </c>
      <c r="B646" s="76" t="s">
        <v>2047</v>
      </c>
      <c r="C646" s="76" t="s">
        <v>74</v>
      </c>
      <c r="D646" s="76" t="s">
        <v>2049</v>
      </c>
      <c r="E646" s="66" t="s">
        <v>133</v>
      </c>
      <c r="F646" s="107">
        <v>45</v>
      </c>
      <c r="G646" s="97">
        <v>9544</v>
      </c>
      <c r="H646" s="97">
        <f t="shared" si="37"/>
        <v>429480</v>
      </c>
      <c r="I646" s="81">
        <f t="shared" si="38"/>
        <v>481017.60000000003</v>
      </c>
      <c r="J646" s="76" t="s">
        <v>1491</v>
      </c>
      <c r="K646" s="75" t="s">
        <v>19</v>
      </c>
      <c r="L646" s="110" t="s">
        <v>2523</v>
      </c>
      <c r="M646" s="67"/>
      <c r="N646" s="67"/>
    </row>
    <row r="647" spans="1:14" s="65" customFormat="1" ht="105" customHeight="1" x14ac:dyDescent="0.25">
      <c r="A647" s="74" t="s">
        <v>2436</v>
      </c>
      <c r="B647" s="76" t="s">
        <v>2047</v>
      </c>
      <c r="C647" s="76" t="s">
        <v>74</v>
      </c>
      <c r="D647" s="76" t="s">
        <v>2050</v>
      </c>
      <c r="E647" s="66" t="s">
        <v>133</v>
      </c>
      <c r="F647" s="107">
        <v>10</v>
      </c>
      <c r="G647" s="97">
        <v>21875</v>
      </c>
      <c r="H647" s="97">
        <f t="shared" si="37"/>
        <v>218750</v>
      </c>
      <c r="I647" s="81">
        <f t="shared" si="38"/>
        <v>245000.00000000003</v>
      </c>
      <c r="J647" s="76" t="s">
        <v>1491</v>
      </c>
      <c r="K647" s="75" t="s">
        <v>19</v>
      </c>
      <c r="L647" s="110" t="s">
        <v>2523</v>
      </c>
      <c r="M647" s="67"/>
      <c r="N647" s="67"/>
    </row>
    <row r="648" spans="1:14" s="65" customFormat="1" ht="105" customHeight="1" x14ac:dyDescent="0.25">
      <c r="A648" s="74" t="s">
        <v>2437</v>
      </c>
      <c r="B648" s="76" t="s">
        <v>2047</v>
      </c>
      <c r="C648" s="76" t="s">
        <v>74</v>
      </c>
      <c r="D648" s="76" t="s">
        <v>2051</v>
      </c>
      <c r="E648" s="66" t="s">
        <v>133</v>
      </c>
      <c r="F648" s="107">
        <v>42</v>
      </c>
      <c r="G648" s="97">
        <v>32142</v>
      </c>
      <c r="H648" s="97">
        <f t="shared" si="37"/>
        <v>1349964</v>
      </c>
      <c r="I648" s="81">
        <f t="shared" si="38"/>
        <v>1511959.6800000002</v>
      </c>
      <c r="J648" s="76" t="s">
        <v>1491</v>
      </c>
      <c r="K648" s="75" t="s">
        <v>19</v>
      </c>
      <c r="L648" s="110" t="s">
        <v>2523</v>
      </c>
      <c r="M648" s="67"/>
      <c r="N648" s="67"/>
    </row>
    <row r="649" spans="1:14" s="65" customFormat="1" ht="105" customHeight="1" x14ac:dyDescent="0.25">
      <c r="A649" s="74" t="s">
        <v>2438</v>
      </c>
      <c r="B649" s="76" t="s">
        <v>2052</v>
      </c>
      <c r="C649" s="76" t="s">
        <v>74</v>
      </c>
      <c r="D649" s="76" t="s">
        <v>2053</v>
      </c>
      <c r="E649" s="66" t="s">
        <v>133</v>
      </c>
      <c r="F649" s="107">
        <v>2</v>
      </c>
      <c r="G649" s="97">
        <v>4017</v>
      </c>
      <c r="H649" s="97">
        <f t="shared" si="37"/>
        <v>8034</v>
      </c>
      <c r="I649" s="81">
        <f t="shared" si="38"/>
        <v>8998.0800000000017</v>
      </c>
      <c r="J649" s="76" t="s">
        <v>1491</v>
      </c>
      <c r="K649" s="75" t="s">
        <v>19</v>
      </c>
      <c r="L649" s="110" t="s">
        <v>2523</v>
      </c>
      <c r="M649" s="67"/>
      <c r="N649" s="67"/>
    </row>
    <row r="650" spans="1:14" s="65" customFormat="1" ht="105" customHeight="1" x14ac:dyDescent="0.25">
      <c r="A650" s="74" t="s">
        <v>2439</v>
      </c>
      <c r="B650" s="82" t="s">
        <v>2054</v>
      </c>
      <c r="C650" s="76" t="s">
        <v>74</v>
      </c>
      <c r="D650" s="76" t="s">
        <v>2055</v>
      </c>
      <c r="E650" s="83" t="s">
        <v>133</v>
      </c>
      <c r="F650" s="107">
        <v>5</v>
      </c>
      <c r="G650" s="97">
        <v>3500</v>
      </c>
      <c r="H650" s="97">
        <f t="shared" si="37"/>
        <v>17500</v>
      </c>
      <c r="I650" s="81">
        <f t="shared" si="38"/>
        <v>19600.000000000004</v>
      </c>
      <c r="J650" s="76" t="s">
        <v>1491</v>
      </c>
      <c r="K650" s="75" t="s">
        <v>19</v>
      </c>
      <c r="L650" s="110" t="s">
        <v>2523</v>
      </c>
      <c r="M650" s="67"/>
      <c r="N650" s="67"/>
    </row>
    <row r="651" spans="1:14" s="65" customFormat="1" ht="127.5" customHeight="1" x14ac:dyDescent="0.25">
      <c r="A651" s="74" t="s">
        <v>2440</v>
      </c>
      <c r="B651" s="82" t="s">
        <v>4121</v>
      </c>
      <c r="C651" s="76" t="s">
        <v>74</v>
      </c>
      <c r="D651" s="76" t="s">
        <v>3981</v>
      </c>
      <c r="E651" s="83" t="s">
        <v>133</v>
      </c>
      <c r="F651" s="107">
        <v>3</v>
      </c>
      <c r="G651" s="97">
        <v>22400</v>
      </c>
      <c r="H651" s="97">
        <f t="shared" si="37"/>
        <v>67200</v>
      </c>
      <c r="I651" s="81">
        <f t="shared" si="38"/>
        <v>75264</v>
      </c>
      <c r="J651" s="76" t="s">
        <v>1491</v>
      </c>
      <c r="K651" s="75" t="s">
        <v>19</v>
      </c>
      <c r="L651" s="110" t="s">
        <v>4122</v>
      </c>
      <c r="M651" s="67"/>
      <c r="N651" s="67"/>
    </row>
    <row r="652" spans="1:14" s="65" customFormat="1" ht="126.75" customHeight="1" x14ac:dyDescent="0.25">
      <c r="A652" s="74" t="s">
        <v>2441</v>
      </c>
      <c r="B652" s="82" t="s">
        <v>4123</v>
      </c>
      <c r="C652" s="76" t="s">
        <v>74</v>
      </c>
      <c r="D652" s="76" t="s">
        <v>3982</v>
      </c>
      <c r="E652" s="83" t="s">
        <v>133</v>
      </c>
      <c r="F652" s="107">
        <v>4</v>
      </c>
      <c r="G652" s="97">
        <v>18000</v>
      </c>
      <c r="H652" s="97">
        <f t="shared" si="37"/>
        <v>72000</v>
      </c>
      <c r="I652" s="81">
        <f t="shared" si="38"/>
        <v>80640.000000000015</v>
      </c>
      <c r="J652" s="76" t="s">
        <v>1491</v>
      </c>
      <c r="K652" s="75" t="s">
        <v>19</v>
      </c>
      <c r="L652" s="110" t="s">
        <v>4124</v>
      </c>
      <c r="M652" s="67"/>
      <c r="N652" s="67"/>
    </row>
    <row r="653" spans="1:14" s="65" customFormat="1" ht="138.75" customHeight="1" x14ac:dyDescent="0.25">
      <c r="A653" s="74" t="s">
        <v>2442</v>
      </c>
      <c r="B653" s="76" t="s">
        <v>4128</v>
      </c>
      <c r="C653" s="76" t="s">
        <v>74</v>
      </c>
      <c r="D653" s="76" t="s">
        <v>3983</v>
      </c>
      <c r="E653" s="66" t="s">
        <v>133</v>
      </c>
      <c r="F653" s="107">
        <v>5</v>
      </c>
      <c r="G653" s="97">
        <v>19000</v>
      </c>
      <c r="H653" s="97">
        <f t="shared" si="37"/>
        <v>95000</v>
      </c>
      <c r="I653" s="81">
        <f t="shared" si="38"/>
        <v>106400.00000000001</v>
      </c>
      <c r="J653" s="76" t="s">
        <v>1491</v>
      </c>
      <c r="K653" s="75" t="s">
        <v>19</v>
      </c>
      <c r="L653" s="110" t="s">
        <v>4124</v>
      </c>
      <c r="M653" s="67"/>
      <c r="N653" s="67"/>
    </row>
    <row r="654" spans="1:14" s="65" customFormat="1" ht="105" customHeight="1" x14ac:dyDescent="0.25">
      <c r="A654" s="74" t="s">
        <v>2443</v>
      </c>
      <c r="B654" s="76" t="s">
        <v>4125</v>
      </c>
      <c r="C654" s="76" t="s">
        <v>74</v>
      </c>
      <c r="D654" s="76" t="s">
        <v>3985</v>
      </c>
      <c r="E654" s="76" t="s">
        <v>133</v>
      </c>
      <c r="F654" s="131">
        <v>7</v>
      </c>
      <c r="G654" s="97">
        <v>18116</v>
      </c>
      <c r="H654" s="97">
        <f t="shared" si="37"/>
        <v>126812</v>
      </c>
      <c r="I654" s="81">
        <f t="shared" si="38"/>
        <v>142029.44</v>
      </c>
      <c r="J654" s="76" t="s">
        <v>1491</v>
      </c>
      <c r="K654" s="75" t="s">
        <v>19</v>
      </c>
      <c r="L654" s="110" t="s">
        <v>4126</v>
      </c>
      <c r="M654" s="67"/>
      <c r="N654" s="67"/>
    </row>
    <row r="655" spans="1:14" s="65" customFormat="1" ht="123.75" customHeight="1" x14ac:dyDescent="0.25">
      <c r="A655" s="74" t="s">
        <v>2444</v>
      </c>
      <c r="B655" s="76" t="s">
        <v>4127</v>
      </c>
      <c r="C655" s="76" t="s">
        <v>74</v>
      </c>
      <c r="D655" s="76" t="s">
        <v>3984</v>
      </c>
      <c r="E655" s="76" t="s">
        <v>133</v>
      </c>
      <c r="F655" s="107">
        <v>9</v>
      </c>
      <c r="G655" s="97">
        <v>19500</v>
      </c>
      <c r="H655" s="97">
        <f t="shared" si="37"/>
        <v>175500</v>
      </c>
      <c r="I655" s="81">
        <f t="shared" si="38"/>
        <v>196560.00000000003</v>
      </c>
      <c r="J655" s="76" t="s">
        <v>1491</v>
      </c>
      <c r="K655" s="75" t="s">
        <v>19</v>
      </c>
      <c r="L655" s="110" t="s">
        <v>4124</v>
      </c>
      <c r="M655" s="67"/>
      <c r="N655" s="67"/>
    </row>
    <row r="656" spans="1:14" s="65" customFormat="1" ht="105" customHeight="1" x14ac:dyDescent="0.25">
      <c r="A656" s="74" t="s">
        <v>2445</v>
      </c>
      <c r="B656" s="76" t="s">
        <v>2056</v>
      </c>
      <c r="C656" s="76" t="s">
        <v>74</v>
      </c>
      <c r="D656" s="76" t="s">
        <v>2057</v>
      </c>
      <c r="E656" s="66" t="s">
        <v>133</v>
      </c>
      <c r="F656" s="107">
        <v>25</v>
      </c>
      <c r="G656" s="97">
        <v>714</v>
      </c>
      <c r="H656" s="97">
        <f t="shared" si="37"/>
        <v>17850</v>
      </c>
      <c r="I656" s="81">
        <f t="shared" si="38"/>
        <v>19992.000000000004</v>
      </c>
      <c r="J656" s="76" t="s">
        <v>1491</v>
      </c>
      <c r="K656" s="75" t="s">
        <v>19</v>
      </c>
      <c r="L656" s="110" t="s">
        <v>2523</v>
      </c>
      <c r="M656" s="67"/>
      <c r="N656" s="67"/>
    </row>
    <row r="657" spans="1:14" s="65" customFormat="1" ht="105" customHeight="1" x14ac:dyDescent="0.25">
      <c r="A657" s="74" t="s">
        <v>2446</v>
      </c>
      <c r="B657" s="29" t="s">
        <v>2058</v>
      </c>
      <c r="C657" s="76" t="s">
        <v>74</v>
      </c>
      <c r="D657" s="29" t="s">
        <v>2059</v>
      </c>
      <c r="E657" s="84" t="s">
        <v>133</v>
      </c>
      <c r="F657" s="107">
        <v>30</v>
      </c>
      <c r="G657" s="97">
        <v>415</v>
      </c>
      <c r="H657" s="97"/>
      <c r="I657" s="81"/>
      <c r="J657" s="76" t="s">
        <v>1491</v>
      </c>
      <c r="K657" s="75" t="s">
        <v>19</v>
      </c>
      <c r="L657" s="110" t="s">
        <v>3777</v>
      </c>
      <c r="M657" s="67"/>
      <c r="N657" s="67"/>
    </row>
    <row r="658" spans="1:14" s="65" customFormat="1" ht="105" customHeight="1" x14ac:dyDescent="0.25">
      <c r="A658" s="74" t="s">
        <v>2447</v>
      </c>
      <c r="B658" s="82" t="s">
        <v>2060</v>
      </c>
      <c r="C658" s="76" t="s">
        <v>74</v>
      </c>
      <c r="D658" s="82" t="s">
        <v>2061</v>
      </c>
      <c r="E658" s="83" t="s">
        <v>133</v>
      </c>
      <c r="F658" s="107">
        <v>10</v>
      </c>
      <c r="G658" s="97">
        <v>495</v>
      </c>
      <c r="H658" s="97">
        <f t="shared" si="37"/>
        <v>4950</v>
      </c>
      <c r="I658" s="81">
        <f t="shared" si="38"/>
        <v>5544.0000000000009</v>
      </c>
      <c r="J658" s="76" t="s">
        <v>1491</v>
      </c>
      <c r="K658" s="75" t="s">
        <v>19</v>
      </c>
      <c r="L658" s="110" t="s">
        <v>2523</v>
      </c>
      <c r="M658" s="67"/>
      <c r="N658" s="67"/>
    </row>
    <row r="659" spans="1:14" s="65" customFormat="1" ht="105" customHeight="1" x14ac:dyDescent="0.25">
      <c r="A659" s="74" t="s">
        <v>2448</v>
      </c>
      <c r="B659" s="82" t="s">
        <v>2062</v>
      </c>
      <c r="C659" s="76" t="s">
        <v>74</v>
      </c>
      <c r="D659" s="29" t="s">
        <v>2063</v>
      </c>
      <c r="E659" s="83" t="s">
        <v>133</v>
      </c>
      <c r="F659" s="107">
        <v>30</v>
      </c>
      <c r="G659" s="97">
        <v>150</v>
      </c>
      <c r="H659" s="97">
        <f t="shared" si="37"/>
        <v>4500</v>
      </c>
      <c r="I659" s="81">
        <f t="shared" si="38"/>
        <v>5040.0000000000009</v>
      </c>
      <c r="J659" s="76" t="s">
        <v>1491</v>
      </c>
      <c r="K659" s="75" t="s">
        <v>19</v>
      </c>
      <c r="L659" s="110" t="s">
        <v>2523</v>
      </c>
      <c r="M659" s="67"/>
      <c r="N659" s="67"/>
    </row>
    <row r="660" spans="1:14" s="65" customFormat="1" ht="105" customHeight="1" x14ac:dyDescent="0.25">
      <c r="A660" s="74" t="s">
        <v>2449</v>
      </c>
      <c r="B660" s="82" t="s">
        <v>2064</v>
      </c>
      <c r="C660" s="76" t="s">
        <v>74</v>
      </c>
      <c r="D660" s="87" t="s">
        <v>2065</v>
      </c>
      <c r="E660" s="83" t="s">
        <v>133</v>
      </c>
      <c r="F660" s="107">
        <v>25</v>
      </c>
      <c r="G660" s="97">
        <v>780</v>
      </c>
      <c r="H660" s="97">
        <f t="shared" si="37"/>
        <v>19500</v>
      </c>
      <c r="I660" s="81">
        <f t="shared" si="38"/>
        <v>21840.000000000004</v>
      </c>
      <c r="J660" s="76" t="s">
        <v>1491</v>
      </c>
      <c r="K660" s="75" t="s">
        <v>19</v>
      </c>
      <c r="L660" s="110" t="s">
        <v>2523</v>
      </c>
      <c r="M660" s="67"/>
      <c r="N660" s="67"/>
    </row>
    <row r="661" spans="1:14" s="65" customFormat="1" ht="105" customHeight="1" x14ac:dyDescent="0.25">
      <c r="A661" s="74" t="s">
        <v>2450</v>
      </c>
      <c r="B661" s="82" t="s">
        <v>2066</v>
      </c>
      <c r="C661" s="76" t="s">
        <v>74</v>
      </c>
      <c r="D661" s="82" t="s">
        <v>2067</v>
      </c>
      <c r="E661" s="83" t="s">
        <v>133</v>
      </c>
      <c r="F661" s="107">
        <v>20</v>
      </c>
      <c r="G661" s="97">
        <v>443</v>
      </c>
      <c r="H661" s="97">
        <f t="shared" si="37"/>
        <v>8860</v>
      </c>
      <c r="I661" s="81">
        <f t="shared" si="38"/>
        <v>9923.2000000000007</v>
      </c>
      <c r="J661" s="76" t="s">
        <v>1491</v>
      </c>
      <c r="K661" s="75" t="s">
        <v>19</v>
      </c>
      <c r="L661" s="110" t="s">
        <v>2523</v>
      </c>
      <c r="M661" s="67"/>
      <c r="N661" s="67"/>
    </row>
    <row r="662" spans="1:14" s="65" customFormat="1" ht="105" customHeight="1" x14ac:dyDescent="0.25">
      <c r="A662" s="74" t="s">
        <v>2451</v>
      </c>
      <c r="B662" s="82" t="s">
        <v>2068</v>
      </c>
      <c r="C662" s="76" t="s">
        <v>74</v>
      </c>
      <c r="D662" s="82" t="s">
        <v>2069</v>
      </c>
      <c r="E662" s="83" t="s">
        <v>133</v>
      </c>
      <c r="F662" s="107">
        <v>20</v>
      </c>
      <c r="G662" s="97">
        <v>690</v>
      </c>
      <c r="H662" s="97">
        <f t="shared" si="37"/>
        <v>13800</v>
      </c>
      <c r="I662" s="81">
        <f t="shared" si="38"/>
        <v>15456.000000000002</v>
      </c>
      <c r="J662" s="76" t="s">
        <v>1491</v>
      </c>
      <c r="K662" s="75" t="s">
        <v>19</v>
      </c>
      <c r="L662" s="110" t="s">
        <v>2523</v>
      </c>
      <c r="M662" s="67"/>
      <c r="N662" s="67"/>
    </row>
    <row r="663" spans="1:14" s="65" customFormat="1" ht="105" customHeight="1" x14ac:dyDescent="0.25">
      <c r="A663" s="74" t="s">
        <v>2452</v>
      </c>
      <c r="B663" s="88" t="s">
        <v>2070</v>
      </c>
      <c r="C663" s="88" t="s">
        <v>74</v>
      </c>
      <c r="D663" s="88" t="s">
        <v>2071</v>
      </c>
      <c r="E663" s="102" t="s">
        <v>2072</v>
      </c>
      <c r="F663" s="107">
        <v>5</v>
      </c>
      <c r="G663" s="97">
        <v>1785</v>
      </c>
      <c r="H663" s="97">
        <f>F663*G663</f>
        <v>8925</v>
      </c>
      <c r="I663" s="81">
        <f t="shared" si="38"/>
        <v>9996.0000000000018</v>
      </c>
      <c r="J663" s="76" t="s">
        <v>1491</v>
      </c>
      <c r="K663" s="75" t="s">
        <v>19</v>
      </c>
      <c r="L663" s="110" t="s">
        <v>2523</v>
      </c>
      <c r="M663" s="67"/>
      <c r="N663" s="67"/>
    </row>
    <row r="664" spans="1:14" s="65" customFormat="1" ht="105" customHeight="1" x14ac:dyDescent="0.25">
      <c r="A664" s="74" t="s">
        <v>2453</v>
      </c>
      <c r="B664" s="88" t="s">
        <v>2073</v>
      </c>
      <c r="C664" s="88" t="s">
        <v>74</v>
      </c>
      <c r="D664" s="88" t="s">
        <v>2074</v>
      </c>
      <c r="E664" s="83" t="s">
        <v>133</v>
      </c>
      <c r="F664" s="107">
        <v>50</v>
      </c>
      <c r="G664" s="97">
        <v>2232</v>
      </c>
      <c r="H664" s="97">
        <f t="shared" ref="H664:H924" si="39">F664*G664</f>
        <v>111600</v>
      </c>
      <c r="I664" s="81">
        <f t="shared" si="38"/>
        <v>124992.00000000001</v>
      </c>
      <c r="J664" s="76" t="s">
        <v>1491</v>
      </c>
      <c r="K664" s="75" t="s">
        <v>19</v>
      </c>
      <c r="L664" s="110" t="s">
        <v>2523</v>
      </c>
      <c r="M664" s="67"/>
      <c r="N664" s="67"/>
    </row>
    <row r="665" spans="1:14" s="65" customFormat="1" ht="105" customHeight="1" x14ac:dyDescent="0.25">
      <c r="A665" s="74" t="s">
        <v>2454</v>
      </c>
      <c r="B665" s="88" t="s">
        <v>2075</v>
      </c>
      <c r="C665" s="88" t="s">
        <v>74</v>
      </c>
      <c r="D665" s="88" t="s">
        <v>2076</v>
      </c>
      <c r="E665" s="83" t="s">
        <v>133</v>
      </c>
      <c r="F665" s="107">
        <v>1</v>
      </c>
      <c r="G665" s="97">
        <v>49107</v>
      </c>
      <c r="H665" s="97">
        <f t="shared" si="39"/>
        <v>49107</v>
      </c>
      <c r="I665" s="81">
        <f t="shared" si="38"/>
        <v>54999.840000000004</v>
      </c>
      <c r="J665" s="76" t="s">
        <v>1491</v>
      </c>
      <c r="K665" s="75" t="s">
        <v>19</v>
      </c>
      <c r="L665" s="110" t="s">
        <v>2523</v>
      </c>
      <c r="M665" s="67"/>
      <c r="N665" s="67"/>
    </row>
    <row r="666" spans="1:14" s="65" customFormat="1" ht="105" customHeight="1" x14ac:dyDescent="0.25">
      <c r="A666" s="74" t="s">
        <v>2455</v>
      </c>
      <c r="B666" s="88" t="s">
        <v>2077</v>
      </c>
      <c r="C666" s="88" t="s">
        <v>74</v>
      </c>
      <c r="D666" s="88" t="s">
        <v>2078</v>
      </c>
      <c r="E666" s="83" t="s">
        <v>133</v>
      </c>
      <c r="F666" s="107">
        <v>10</v>
      </c>
      <c r="G666" s="97">
        <v>2410</v>
      </c>
      <c r="H666" s="97">
        <f t="shared" si="39"/>
        <v>24100</v>
      </c>
      <c r="I666" s="81">
        <f t="shared" si="38"/>
        <v>26992.000000000004</v>
      </c>
      <c r="J666" s="76" t="s">
        <v>1491</v>
      </c>
      <c r="K666" s="75" t="s">
        <v>19</v>
      </c>
      <c r="L666" s="110" t="s">
        <v>2523</v>
      </c>
      <c r="M666" s="67"/>
      <c r="N666" s="67"/>
    </row>
    <row r="667" spans="1:14" s="65" customFormat="1" ht="105" customHeight="1" x14ac:dyDescent="0.25">
      <c r="A667" s="74" t="s">
        <v>2456</v>
      </c>
      <c r="B667" s="88" t="s">
        <v>2079</v>
      </c>
      <c r="C667" s="88" t="s">
        <v>74</v>
      </c>
      <c r="D667" s="88" t="s">
        <v>2080</v>
      </c>
      <c r="E667" s="83" t="s">
        <v>133</v>
      </c>
      <c r="F667" s="107">
        <v>1</v>
      </c>
      <c r="G667" s="97">
        <v>4724</v>
      </c>
      <c r="H667" s="97">
        <f t="shared" si="39"/>
        <v>4724</v>
      </c>
      <c r="I667" s="81">
        <f t="shared" si="38"/>
        <v>5290.88</v>
      </c>
      <c r="J667" s="76" t="s">
        <v>1491</v>
      </c>
      <c r="K667" s="75" t="s">
        <v>19</v>
      </c>
      <c r="L667" s="110" t="s">
        <v>2523</v>
      </c>
      <c r="M667" s="67"/>
      <c r="N667" s="67"/>
    </row>
    <row r="668" spans="1:14" s="65" customFormat="1" ht="105" customHeight="1" x14ac:dyDescent="0.25">
      <c r="A668" s="74" t="s">
        <v>2457</v>
      </c>
      <c r="B668" s="88" t="s">
        <v>2081</v>
      </c>
      <c r="C668" s="88" t="s">
        <v>74</v>
      </c>
      <c r="D668" s="88" t="s">
        <v>2082</v>
      </c>
      <c r="E668" s="83" t="s">
        <v>133</v>
      </c>
      <c r="F668" s="107">
        <v>20</v>
      </c>
      <c r="G668" s="97">
        <v>1339</v>
      </c>
      <c r="H668" s="97">
        <f t="shared" si="39"/>
        <v>26780</v>
      </c>
      <c r="I668" s="81">
        <f t="shared" ref="I668:I923" si="40">H668*1.12</f>
        <v>29993.600000000002</v>
      </c>
      <c r="J668" s="76" t="s">
        <v>1491</v>
      </c>
      <c r="K668" s="75" t="s">
        <v>19</v>
      </c>
      <c r="L668" s="110" t="s">
        <v>2523</v>
      </c>
      <c r="M668" s="67"/>
      <c r="N668" s="67"/>
    </row>
    <row r="669" spans="1:14" s="65" customFormat="1" ht="105" customHeight="1" x14ac:dyDescent="0.25">
      <c r="A669" s="74" t="s">
        <v>2458</v>
      </c>
      <c r="B669" s="88" t="s">
        <v>2083</v>
      </c>
      <c r="C669" s="88" t="s">
        <v>74</v>
      </c>
      <c r="D669" s="89" t="s">
        <v>2084</v>
      </c>
      <c r="E669" s="83" t="s">
        <v>133</v>
      </c>
      <c r="F669" s="107">
        <v>50</v>
      </c>
      <c r="G669" s="97">
        <v>192</v>
      </c>
      <c r="H669" s="97">
        <f t="shared" si="39"/>
        <v>9600</v>
      </c>
      <c r="I669" s="81">
        <f t="shared" si="40"/>
        <v>10752.000000000002</v>
      </c>
      <c r="J669" s="76" t="s">
        <v>1491</v>
      </c>
      <c r="K669" s="75" t="s">
        <v>19</v>
      </c>
      <c r="L669" s="110" t="s">
        <v>2523</v>
      </c>
      <c r="M669" s="67"/>
      <c r="N669" s="67"/>
    </row>
    <row r="670" spans="1:14" s="65" customFormat="1" ht="105" customHeight="1" x14ac:dyDescent="0.25">
      <c r="A670" s="74" t="s">
        <v>2459</v>
      </c>
      <c r="B670" s="88" t="s">
        <v>2085</v>
      </c>
      <c r="C670" s="88" t="s">
        <v>74</v>
      </c>
      <c r="D670" s="88" t="s">
        <v>2086</v>
      </c>
      <c r="E670" s="83" t="s">
        <v>133</v>
      </c>
      <c r="F670" s="107">
        <v>20</v>
      </c>
      <c r="G670" s="97">
        <v>312</v>
      </c>
      <c r="H670" s="97">
        <f t="shared" si="39"/>
        <v>6240</v>
      </c>
      <c r="I670" s="81">
        <f t="shared" si="40"/>
        <v>6988.8000000000011</v>
      </c>
      <c r="J670" s="76" t="s">
        <v>1491</v>
      </c>
      <c r="K670" s="75" t="s">
        <v>19</v>
      </c>
      <c r="L670" s="110" t="s">
        <v>2523</v>
      </c>
      <c r="M670" s="67"/>
      <c r="N670" s="67"/>
    </row>
    <row r="671" spans="1:14" s="65" customFormat="1" ht="105" customHeight="1" x14ac:dyDescent="0.25">
      <c r="A671" s="74" t="s">
        <v>2460</v>
      </c>
      <c r="B671" s="88" t="s">
        <v>2087</v>
      </c>
      <c r="C671" s="88" t="s">
        <v>74</v>
      </c>
      <c r="D671" s="88" t="s">
        <v>2088</v>
      </c>
      <c r="E671" s="83" t="s">
        <v>133</v>
      </c>
      <c r="F671" s="107">
        <v>10</v>
      </c>
      <c r="G671" s="97">
        <v>1160</v>
      </c>
      <c r="H671" s="97">
        <f t="shared" si="39"/>
        <v>11600</v>
      </c>
      <c r="I671" s="81">
        <f t="shared" si="40"/>
        <v>12992.000000000002</v>
      </c>
      <c r="J671" s="76" t="s">
        <v>1491</v>
      </c>
      <c r="K671" s="75" t="s">
        <v>19</v>
      </c>
      <c r="L671" s="110" t="s">
        <v>2523</v>
      </c>
      <c r="M671" s="67"/>
      <c r="N671" s="67"/>
    </row>
    <row r="672" spans="1:14" s="65" customFormat="1" ht="105" customHeight="1" x14ac:dyDescent="0.25">
      <c r="A672" s="74" t="s">
        <v>2461</v>
      </c>
      <c r="B672" s="88" t="s">
        <v>2089</v>
      </c>
      <c r="C672" s="88" t="s">
        <v>74</v>
      </c>
      <c r="D672" s="88" t="s">
        <v>2090</v>
      </c>
      <c r="E672" s="83" t="s">
        <v>133</v>
      </c>
      <c r="F672" s="107">
        <v>10</v>
      </c>
      <c r="G672" s="97">
        <v>357</v>
      </c>
      <c r="H672" s="97">
        <f t="shared" si="39"/>
        <v>3570</v>
      </c>
      <c r="I672" s="81">
        <f t="shared" si="40"/>
        <v>3998.4000000000005</v>
      </c>
      <c r="J672" s="76" t="s">
        <v>1491</v>
      </c>
      <c r="K672" s="75" t="s">
        <v>19</v>
      </c>
      <c r="L672" s="110" t="s">
        <v>2523</v>
      </c>
      <c r="M672" s="67"/>
      <c r="N672" s="67"/>
    </row>
    <row r="673" spans="1:14" s="65" customFormat="1" ht="105" customHeight="1" x14ac:dyDescent="0.25">
      <c r="A673" s="74" t="s">
        <v>2462</v>
      </c>
      <c r="B673" s="88" t="s">
        <v>2091</v>
      </c>
      <c r="C673" s="88" t="s">
        <v>74</v>
      </c>
      <c r="D673" s="88" t="s">
        <v>2092</v>
      </c>
      <c r="E673" s="83" t="s">
        <v>133</v>
      </c>
      <c r="F673" s="107">
        <v>30</v>
      </c>
      <c r="G673" s="97">
        <v>133</v>
      </c>
      <c r="H673" s="97">
        <f t="shared" si="39"/>
        <v>3990</v>
      </c>
      <c r="I673" s="81">
        <f t="shared" si="40"/>
        <v>4468.8</v>
      </c>
      <c r="J673" s="76" t="s">
        <v>1491</v>
      </c>
      <c r="K673" s="75" t="s">
        <v>19</v>
      </c>
      <c r="L673" s="110" t="s">
        <v>2523</v>
      </c>
      <c r="M673" s="67"/>
      <c r="N673" s="67"/>
    </row>
    <row r="674" spans="1:14" s="65" customFormat="1" ht="105" customHeight="1" x14ac:dyDescent="0.25">
      <c r="A674" s="74" t="s">
        <v>2463</v>
      </c>
      <c r="B674" s="88" t="s">
        <v>2093</v>
      </c>
      <c r="C674" s="88" t="s">
        <v>74</v>
      </c>
      <c r="D674" s="88" t="s">
        <v>2094</v>
      </c>
      <c r="E674" s="83" t="s">
        <v>133</v>
      </c>
      <c r="F674" s="107">
        <v>1</v>
      </c>
      <c r="G674" s="97">
        <v>8482</v>
      </c>
      <c r="H674" s="97">
        <f t="shared" si="39"/>
        <v>8482</v>
      </c>
      <c r="I674" s="81">
        <f t="shared" si="40"/>
        <v>9499.84</v>
      </c>
      <c r="J674" s="76" t="s">
        <v>1491</v>
      </c>
      <c r="K674" s="75" t="s">
        <v>19</v>
      </c>
      <c r="L674" s="110" t="s">
        <v>2523</v>
      </c>
      <c r="M674" s="67"/>
      <c r="N674" s="67"/>
    </row>
    <row r="675" spans="1:14" s="65" customFormat="1" ht="105" customHeight="1" x14ac:dyDescent="0.25">
      <c r="A675" s="74" t="s">
        <v>2464</v>
      </c>
      <c r="B675" s="88" t="s">
        <v>2093</v>
      </c>
      <c r="C675" s="88" t="s">
        <v>74</v>
      </c>
      <c r="D675" s="88" t="s">
        <v>2095</v>
      </c>
      <c r="E675" s="83" t="s">
        <v>133</v>
      </c>
      <c r="F675" s="107">
        <v>1</v>
      </c>
      <c r="G675" s="97">
        <v>11785</v>
      </c>
      <c r="H675" s="97">
        <f t="shared" si="39"/>
        <v>11785</v>
      </c>
      <c r="I675" s="81">
        <f t="shared" si="40"/>
        <v>13199.2</v>
      </c>
      <c r="J675" s="76" t="s">
        <v>1491</v>
      </c>
      <c r="K675" s="75" t="s">
        <v>19</v>
      </c>
      <c r="L675" s="110" t="s">
        <v>2523</v>
      </c>
      <c r="M675" s="67"/>
      <c r="N675" s="67"/>
    </row>
    <row r="676" spans="1:14" s="65" customFormat="1" ht="105" customHeight="1" x14ac:dyDescent="0.25">
      <c r="A676" s="74" t="s">
        <v>2465</v>
      </c>
      <c r="B676" s="90" t="s">
        <v>2096</v>
      </c>
      <c r="C676" s="88" t="s">
        <v>74</v>
      </c>
      <c r="D676" s="88" t="s">
        <v>2097</v>
      </c>
      <c r="E676" s="91" t="s">
        <v>1496</v>
      </c>
      <c r="F676" s="107">
        <v>10</v>
      </c>
      <c r="G676" s="97">
        <v>1800</v>
      </c>
      <c r="H676" s="97">
        <f t="shared" si="39"/>
        <v>18000</v>
      </c>
      <c r="I676" s="81">
        <f t="shared" si="40"/>
        <v>20160.000000000004</v>
      </c>
      <c r="J676" s="76" t="s">
        <v>1491</v>
      </c>
      <c r="K676" s="75" t="s">
        <v>19</v>
      </c>
      <c r="L676" s="110" t="s">
        <v>2523</v>
      </c>
      <c r="M676" s="67"/>
      <c r="N676" s="67"/>
    </row>
    <row r="677" spans="1:14" s="65" customFormat="1" ht="105" customHeight="1" x14ac:dyDescent="0.25">
      <c r="A677" s="74" t="s">
        <v>2466</v>
      </c>
      <c r="B677" s="90" t="s">
        <v>2098</v>
      </c>
      <c r="C677" s="88" t="s">
        <v>74</v>
      </c>
      <c r="D677" s="88" t="s">
        <v>2099</v>
      </c>
      <c r="E677" s="83" t="s">
        <v>133</v>
      </c>
      <c r="F677" s="107">
        <v>50</v>
      </c>
      <c r="G677" s="97">
        <v>250</v>
      </c>
      <c r="H677" s="97">
        <f t="shared" si="39"/>
        <v>12500</v>
      </c>
      <c r="I677" s="81">
        <f t="shared" si="40"/>
        <v>14000.000000000002</v>
      </c>
      <c r="J677" s="76" t="s">
        <v>1491</v>
      </c>
      <c r="K677" s="75" t="s">
        <v>19</v>
      </c>
      <c r="L677" s="110" t="s">
        <v>2523</v>
      </c>
      <c r="M677" s="67"/>
      <c r="N677" s="67"/>
    </row>
    <row r="678" spans="1:14" s="65" customFormat="1" ht="105" customHeight="1" x14ac:dyDescent="0.25">
      <c r="A678" s="74" t="s">
        <v>2467</v>
      </c>
      <c r="B678" s="90" t="s">
        <v>2100</v>
      </c>
      <c r="C678" s="88" t="s">
        <v>74</v>
      </c>
      <c r="D678" s="92" t="s">
        <v>2101</v>
      </c>
      <c r="E678" s="83" t="s">
        <v>133</v>
      </c>
      <c r="F678" s="107">
        <v>1</v>
      </c>
      <c r="G678" s="97">
        <v>12995</v>
      </c>
      <c r="H678" s="97">
        <f t="shared" si="39"/>
        <v>12995</v>
      </c>
      <c r="I678" s="81">
        <f t="shared" si="40"/>
        <v>14554.400000000001</v>
      </c>
      <c r="J678" s="76" t="s">
        <v>1491</v>
      </c>
      <c r="K678" s="75" t="s">
        <v>19</v>
      </c>
      <c r="L678" s="110" t="s">
        <v>2523</v>
      </c>
      <c r="M678" s="67"/>
      <c r="N678" s="67"/>
    </row>
    <row r="679" spans="1:14" s="65" customFormat="1" ht="105" customHeight="1" x14ac:dyDescent="0.25">
      <c r="A679" s="74" t="s">
        <v>2468</v>
      </c>
      <c r="B679" s="90" t="s">
        <v>2102</v>
      </c>
      <c r="C679" s="88" t="s">
        <v>74</v>
      </c>
      <c r="D679" s="90" t="s">
        <v>2103</v>
      </c>
      <c r="E679" s="83" t="s">
        <v>133</v>
      </c>
      <c r="F679" s="107">
        <v>6</v>
      </c>
      <c r="G679" s="97">
        <v>11300</v>
      </c>
      <c r="H679" s="97">
        <f t="shared" si="39"/>
        <v>67800</v>
      </c>
      <c r="I679" s="81">
        <f t="shared" si="40"/>
        <v>75936</v>
      </c>
      <c r="J679" s="76" t="s">
        <v>1491</v>
      </c>
      <c r="K679" s="75" t="s">
        <v>19</v>
      </c>
      <c r="L679" s="110" t="s">
        <v>2523</v>
      </c>
      <c r="M679" s="67"/>
      <c r="N679" s="67"/>
    </row>
    <row r="680" spans="1:14" s="65" customFormat="1" ht="105" customHeight="1" x14ac:dyDescent="0.25">
      <c r="A680" s="74" t="s">
        <v>2469</v>
      </c>
      <c r="B680" s="90" t="s">
        <v>2104</v>
      </c>
      <c r="C680" s="88" t="s">
        <v>74</v>
      </c>
      <c r="D680" s="90" t="s">
        <v>2105</v>
      </c>
      <c r="E680" s="83" t="s">
        <v>133</v>
      </c>
      <c r="F680" s="107">
        <v>6</v>
      </c>
      <c r="G680" s="97">
        <v>12600</v>
      </c>
      <c r="H680" s="97">
        <f t="shared" si="39"/>
        <v>75600</v>
      </c>
      <c r="I680" s="81">
        <f t="shared" si="40"/>
        <v>84672.000000000015</v>
      </c>
      <c r="J680" s="76" t="s">
        <v>1491</v>
      </c>
      <c r="K680" s="75" t="s">
        <v>19</v>
      </c>
      <c r="L680" s="110" t="s">
        <v>2523</v>
      </c>
      <c r="M680" s="67"/>
      <c r="N680" s="67"/>
    </row>
    <row r="681" spans="1:14" s="65" customFormat="1" ht="105" customHeight="1" x14ac:dyDescent="0.25">
      <c r="A681" s="74" t="s">
        <v>2470</v>
      </c>
      <c r="B681" s="90" t="s">
        <v>2104</v>
      </c>
      <c r="C681" s="88" t="s">
        <v>74</v>
      </c>
      <c r="D681" s="90" t="s">
        <v>2106</v>
      </c>
      <c r="E681" s="83" t="s">
        <v>133</v>
      </c>
      <c r="F681" s="107">
        <v>6</v>
      </c>
      <c r="G681" s="97">
        <v>16500</v>
      </c>
      <c r="H681" s="97">
        <f t="shared" si="39"/>
        <v>99000</v>
      </c>
      <c r="I681" s="81">
        <f t="shared" si="40"/>
        <v>110880.00000000001</v>
      </c>
      <c r="J681" s="76" t="s">
        <v>1491</v>
      </c>
      <c r="K681" s="75" t="s">
        <v>19</v>
      </c>
      <c r="L681" s="110" t="s">
        <v>2523</v>
      </c>
      <c r="M681" s="67"/>
      <c r="N681" s="67"/>
    </row>
    <row r="682" spans="1:14" s="65" customFormat="1" ht="105" customHeight="1" x14ac:dyDescent="0.25">
      <c r="A682" s="74" t="s">
        <v>2471</v>
      </c>
      <c r="B682" s="90" t="s">
        <v>2104</v>
      </c>
      <c r="C682" s="88" t="s">
        <v>74</v>
      </c>
      <c r="D682" s="90" t="s">
        <v>2107</v>
      </c>
      <c r="E682" s="83" t="s">
        <v>133</v>
      </c>
      <c r="F682" s="107">
        <v>2</v>
      </c>
      <c r="G682" s="97">
        <v>36500</v>
      </c>
      <c r="H682" s="97">
        <f t="shared" si="39"/>
        <v>73000</v>
      </c>
      <c r="I682" s="81">
        <f t="shared" si="40"/>
        <v>81760.000000000015</v>
      </c>
      <c r="J682" s="76" t="s">
        <v>1491</v>
      </c>
      <c r="K682" s="75" t="s">
        <v>19</v>
      </c>
      <c r="L682" s="110" t="s">
        <v>2523</v>
      </c>
      <c r="M682" s="67"/>
      <c r="N682" s="67"/>
    </row>
    <row r="683" spans="1:14" s="65" customFormat="1" ht="105" customHeight="1" x14ac:dyDescent="0.25">
      <c r="A683" s="74" t="s">
        <v>2472</v>
      </c>
      <c r="B683" s="90" t="s">
        <v>2104</v>
      </c>
      <c r="C683" s="88" t="s">
        <v>74</v>
      </c>
      <c r="D683" s="90" t="s">
        <v>2108</v>
      </c>
      <c r="E683" s="83" t="s">
        <v>133</v>
      </c>
      <c r="F683" s="107">
        <v>2</v>
      </c>
      <c r="G683" s="97">
        <v>74000</v>
      </c>
      <c r="H683" s="97">
        <f t="shared" si="39"/>
        <v>148000</v>
      </c>
      <c r="I683" s="81">
        <f t="shared" si="40"/>
        <v>165760.00000000003</v>
      </c>
      <c r="J683" s="76" t="s">
        <v>1491</v>
      </c>
      <c r="K683" s="75" t="s">
        <v>19</v>
      </c>
      <c r="L683" s="110" t="s">
        <v>2523</v>
      </c>
      <c r="M683" s="67"/>
      <c r="N683" s="67"/>
    </row>
    <row r="684" spans="1:14" s="65" customFormat="1" ht="105" customHeight="1" x14ac:dyDescent="0.25">
      <c r="A684" s="74" t="s">
        <v>2473</v>
      </c>
      <c r="B684" s="90" t="s">
        <v>2104</v>
      </c>
      <c r="C684" s="88" t="s">
        <v>74</v>
      </c>
      <c r="D684" s="90" t="s">
        <v>2109</v>
      </c>
      <c r="E684" s="83" t="s">
        <v>133</v>
      </c>
      <c r="F684" s="107">
        <v>2</v>
      </c>
      <c r="G684" s="97">
        <v>102000</v>
      </c>
      <c r="H684" s="97">
        <f t="shared" si="39"/>
        <v>204000</v>
      </c>
      <c r="I684" s="81">
        <f t="shared" si="40"/>
        <v>228480.00000000003</v>
      </c>
      <c r="J684" s="76" t="s">
        <v>1491</v>
      </c>
      <c r="K684" s="75" t="s">
        <v>19</v>
      </c>
      <c r="L684" s="110" t="s">
        <v>2523</v>
      </c>
      <c r="M684" s="67"/>
      <c r="N684" s="67"/>
    </row>
    <row r="685" spans="1:14" s="65" customFormat="1" ht="105" customHeight="1" x14ac:dyDescent="0.25">
      <c r="A685" s="74" t="s">
        <v>2474</v>
      </c>
      <c r="B685" s="90" t="s">
        <v>2104</v>
      </c>
      <c r="C685" s="88" t="s">
        <v>74</v>
      </c>
      <c r="D685" s="90" t="s">
        <v>2110</v>
      </c>
      <c r="E685" s="83" t="s">
        <v>133</v>
      </c>
      <c r="F685" s="107">
        <v>2</v>
      </c>
      <c r="G685" s="97">
        <v>136000</v>
      </c>
      <c r="H685" s="97"/>
      <c r="I685" s="81"/>
      <c r="J685" s="76" t="s">
        <v>1491</v>
      </c>
      <c r="K685" s="75" t="s">
        <v>19</v>
      </c>
      <c r="L685" s="110" t="s">
        <v>4056</v>
      </c>
      <c r="M685" s="67"/>
      <c r="N685" s="67"/>
    </row>
    <row r="686" spans="1:14" s="65" customFormat="1" ht="105" customHeight="1" x14ac:dyDescent="0.25">
      <c r="A686" s="74" t="s">
        <v>2475</v>
      </c>
      <c r="B686" s="90" t="s">
        <v>2111</v>
      </c>
      <c r="C686" s="88" t="s">
        <v>74</v>
      </c>
      <c r="D686" s="90" t="s">
        <v>2112</v>
      </c>
      <c r="E686" s="83" t="s">
        <v>133</v>
      </c>
      <c r="F686" s="107">
        <v>30</v>
      </c>
      <c r="G686" s="97">
        <v>1500</v>
      </c>
      <c r="H686" s="97">
        <f t="shared" si="39"/>
        <v>45000</v>
      </c>
      <c r="I686" s="81">
        <f t="shared" si="40"/>
        <v>50400.000000000007</v>
      </c>
      <c r="J686" s="76" t="s">
        <v>1491</v>
      </c>
      <c r="K686" s="75" t="s">
        <v>19</v>
      </c>
      <c r="L686" s="110" t="s">
        <v>2523</v>
      </c>
      <c r="M686" s="67"/>
      <c r="N686" s="67"/>
    </row>
    <row r="687" spans="1:14" s="65" customFormat="1" ht="105" customHeight="1" x14ac:dyDescent="0.25">
      <c r="A687" s="74" t="s">
        <v>2476</v>
      </c>
      <c r="B687" s="90" t="s">
        <v>2113</v>
      </c>
      <c r="C687" s="88" t="s">
        <v>74</v>
      </c>
      <c r="D687" s="90" t="s">
        <v>2114</v>
      </c>
      <c r="E687" s="83" t="s">
        <v>133</v>
      </c>
      <c r="F687" s="107">
        <v>10</v>
      </c>
      <c r="G687" s="97">
        <v>22300</v>
      </c>
      <c r="H687" s="97">
        <f t="shared" si="39"/>
        <v>223000</v>
      </c>
      <c r="I687" s="81">
        <f t="shared" si="40"/>
        <v>249760.00000000003</v>
      </c>
      <c r="J687" s="76" t="s">
        <v>1491</v>
      </c>
      <c r="K687" s="75" t="s">
        <v>19</v>
      </c>
      <c r="L687" s="110" t="s">
        <v>2523</v>
      </c>
      <c r="M687" s="67"/>
      <c r="N687" s="67"/>
    </row>
    <row r="688" spans="1:14" s="65" customFormat="1" ht="105" customHeight="1" x14ac:dyDescent="0.25">
      <c r="A688" s="74" t="s">
        <v>2477</v>
      </c>
      <c r="B688" s="90" t="s">
        <v>2115</v>
      </c>
      <c r="C688" s="88" t="s">
        <v>74</v>
      </c>
      <c r="D688" s="88" t="s">
        <v>2116</v>
      </c>
      <c r="E688" s="83" t="s">
        <v>133</v>
      </c>
      <c r="F688" s="107">
        <v>40</v>
      </c>
      <c r="G688" s="97">
        <v>1690</v>
      </c>
      <c r="H688" s="97"/>
      <c r="I688" s="81"/>
      <c r="J688" s="76" t="s">
        <v>1491</v>
      </c>
      <c r="K688" s="75" t="s">
        <v>19</v>
      </c>
      <c r="L688" s="110" t="s">
        <v>4056</v>
      </c>
      <c r="M688" s="67"/>
      <c r="N688" s="67"/>
    </row>
    <row r="689" spans="1:14" s="65" customFormat="1" ht="105" customHeight="1" x14ac:dyDescent="0.25">
      <c r="A689" s="74" t="s">
        <v>2478</v>
      </c>
      <c r="B689" s="90" t="s">
        <v>2115</v>
      </c>
      <c r="C689" s="88" t="s">
        <v>74</v>
      </c>
      <c r="D689" s="88" t="s">
        <v>2117</v>
      </c>
      <c r="E689" s="83" t="s">
        <v>133</v>
      </c>
      <c r="F689" s="107">
        <v>40</v>
      </c>
      <c r="G689" s="97">
        <v>1400</v>
      </c>
      <c r="H689" s="97">
        <f t="shared" si="39"/>
        <v>56000</v>
      </c>
      <c r="I689" s="81">
        <f t="shared" si="40"/>
        <v>62720.000000000007</v>
      </c>
      <c r="J689" s="76" t="s">
        <v>1491</v>
      </c>
      <c r="K689" s="75" t="s">
        <v>19</v>
      </c>
      <c r="L689" s="110" t="s">
        <v>2523</v>
      </c>
      <c r="M689" s="67"/>
      <c r="N689" s="67"/>
    </row>
    <row r="690" spans="1:14" s="65" customFormat="1" ht="105" customHeight="1" x14ac:dyDescent="0.25">
      <c r="A690" s="74" t="s">
        <v>2479</v>
      </c>
      <c r="B690" s="90" t="s">
        <v>2118</v>
      </c>
      <c r="C690" s="88" t="s">
        <v>74</v>
      </c>
      <c r="D690" s="93" t="s">
        <v>2119</v>
      </c>
      <c r="E690" s="83" t="s">
        <v>133</v>
      </c>
      <c r="F690" s="107">
        <v>40</v>
      </c>
      <c r="G690" s="97">
        <v>8000</v>
      </c>
      <c r="H690" s="97">
        <f t="shared" si="39"/>
        <v>320000</v>
      </c>
      <c r="I690" s="81">
        <f t="shared" si="40"/>
        <v>358400.00000000006</v>
      </c>
      <c r="J690" s="76" t="s">
        <v>1491</v>
      </c>
      <c r="K690" s="75" t="s">
        <v>19</v>
      </c>
      <c r="L690" s="110" t="s">
        <v>2523</v>
      </c>
      <c r="M690" s="67"/>
      <c r="N690" s="67"/>
    </row>
    <row r="691" spans="1:14" s="65" customFormat="1" ht="105" customHeight="1" x14ac:dyDescent="0.25">
      <c r="A691" s="74" t="s">
        <v>2480</v>
      </c>
      <c r="B691" s="90" t="s">
        <v>2120</v>
      </c>
      <c r="C691" s="88" t="s">
        <v>74</v>
      </c>
      <c r="D691" s="93" t="s">
        <v>2121</v>
      </c>
      <c r="E691" s="83" t="s">
        <v>133</v>
      </c>
      <c r="F691" s="107">
        <v>30</v>
      </c>
      <c r="G691" s="97">
        <v>11000</v>
      </c>
      <c r="H691" s="97">
        <f t="shared" si="39"/>
        <v>330000</v>
      </c>
      <c r="I691" s="81">
        <f t="shared" si="40"/>
        <v>369600.00000000006</v>
      </c>
      <c r="J691" s="76" t="s">
        <v>1491</v>
      </c>
      <c r="K691" s="75" t="s">
        <v>19</v>
      </c>
      <c r="L691" s="110" t="s">
        <v>2523</v>
      </c>
      <c r="M691" s="67"/>
      <c r="N691" s="67"/>
    </row>
    <row r="692" spans="1:14" s="65" customFormat="1" ht="105" customHeight="1" x14ac:dyDescent="0.25">
      <c r="A692" s="74" t="s">
        <v>2481</v>
      </c>
      <c r="B692" s="90" t="s">
        <v>2122</v>
      </c>
      <c r="C692" s="88" t="s">
        <v>74</v>
      </c>
      <c r="D692" s="88" t="s">
        <v>2123</v>
      </c>
      <c r="E692" s="83" t="s">
        <v>133</v>
      </c>
      <c r="F692" s="107">
        <v>1</v>
      </c>
      <c r="G692" s="97">
        <v>4000</v>
      </c>
      <c r="H692" s="97">
        <f t="shared" si="39"/>
        <v>4000</v>
      </c>
      <c r="I692" s="81">
        <f t="shared" si="40"/>
        <v>4480</v>
      </c>
      <c r="J692" s="76" t="s">
        <v>1491</v>
      </c>
      <c r="K692" s="75" t="s">
        <v>19</v>
      </c>
      <c r="L692" s="110" t="s">
        <v>2523</v>
      </c>
      <c r="M692" s="67"/>
      <c r="N692" s="67"/>
    </row>
    <row r="693" spans="1:14" s="65" customFormat="1" ht="136.5" customHeight="1" x14ac:dyDescent="0.25">
      <c r="A693" s="74" t="s">
        <v>2482</v>
      </c>
      <c r="B693" s="88" t="s">
        <v>2124</v>
      </c>
      <c r="C693" s="88" t="s">
        <v>74</v>
      </c>
      <c r="D693" s="88" t="s">
        <v>2125</v>
      </c>
      <c r="E693" s="83" t="s">
        <v>133</v>
      </c>
      <c r="F693" s="107">
        <v>6</v>
      </c>
      <c r="G693" s="97">
        <v>5089</v>
      </c>
      <c r="H693" s="97">
        <f t="shared" si="39"/>
        <v>30534</v>
      </c>
      <c r="I693" s="81">
        <f t="shared" si="40"/>
        <v>34198.080000000002</v>
      </c>
      <c r="J693" s="76" t="s">
        <v>1491</v>
      </c>
      <c r="K693" s="75" t="s">
        <v>19</v>
      </c>
      <c r="L693" s="110" t="s">
        <v>2523</v>
      </c>
      <c r="M693" s="67"/>
      <c r="N693" s="67"/>
    </row>
    <row r="694" spans="1:14" s="65" customFormat="1" ht="105" customHeight="1" x14ac:dyDescent="0.25">
      <c r="A694" s="74" t="s">
        <v>2483</v>
      </c>
      <c r="B694" s="88" t="s">
        <v>2126</v>
      </c>
      <c r="C694" s="88" t="s">
        <v>74</v>
      </c>
      <c r="D694" s="88" t="s">
        <v>2127</v>
      </c>
      <c r="E694" s="83" t="s">
        <v>133</v>
      </c>
      <c r="F694" s="107">
        <v>40</v>
      </c>
      <c r="G694" s="97">
        <v>3125</v>
      </c>
      <c r="H694" s="97">
        <f t="shared" si="39"/>
        <v>125000</v>
      </c>
      <c r="I694" s="81">
        <f t="shared" si="40"/>
        <v>140000</v>
      </c>
      <c r="J694" s="76" t="s">
        <v>1491</v>
      </c>
      <c r="K694" s="75" t="s">
        <v>19</v>
      </c>
      <c r="L694" s="110" t="s">
        <v>2523</v>
      </c>
      <c r="M694" s="67"/>
      <c r="N694" s="67"/>
    </row>
    <row r="695" spans="1:14" s="65" customFormat="1" ht="105" customHeight="1" x14ac:dyDescent="0.25">
      <c r="A695" s="74" t="s">
        <v>2484</v>
      </c>
      <c r="B695" s="88" t="s">
        <v>2124</v>
      </c>
      <c r="C695" s="88" t="s">
        <v>74</v>
      </c>
      <c r="D695" s="88" t="s">
        <v>2128</v>
      </c>
      <c r="E695" s="102" t="s">
        <v>240</v>
      </c>
      <c r="F695" s="107">
        <v>25</v>
      </c>
      <c r="G695" s="97">
        <v>4464</v>
      </c>
      <c r="H695" s="97">
        <f t="shared" si="39"/>
        <v>111600</v>
      </c>
      <c r="I695" s="81">
        <f t="shared" si="40"/>
        <v>124992.00000000001</v>
      </c>
      <c r="J695" s="76" t="s">
        <v>1491</v>
      </c>
      <c r="K695" s="75" t="s">
        <v>19</v>
      </c>
      <c r="L695" s="110" t="s">
        <v>2523</v>
      </c>
      <c r="M695" s="67"/>
      <c r="N695" s="67"/>
    </row>
    <row r="696" spans="1:14" s="65" customFormat="1" ht="105" customHeight="1" x14ac:dyDescent="0.25">
      <c r="A696" s="74" t="s">
        <v>2485</v>
      </c>
      <c r="B696" s="88" t="s">
        <v>2129</v>
      </c>
      <c r="C696" s="88" t="s">
        <v>74</v>
      </c>
      <c r="D696" s="88" t="s">
        <v>2130</v>
      </c>
      <c r="E696" s="83" t="s">
        <v>133</v>
      </c>
      <c r="F696" s="107">
        <v>30</v>
      </c>
      <c r="G696" s="97">
        <v>1517</v>
      </c>
      <c r="H696" s="97">
        <f t="shared" si="39"/>
        <v>45510</v>
      </c>
      <c r="I696" s="81">
        <f t="shared" si="40"/>
        <v>50971.200000000004</v>
      </c>
      <c r="J696" s="76" t="s">
        <v>1491</v>
      </c>
      <c r="K696" s="75" t="s">
        <v>19</v>
      </c>
      <c r="L696" s="110" t="s">
        <v>2523</v>
      </c>
      <c r="M696" s="67"/>
      <c r="N696" s="67"/>
    </row>
    <row r="697" spans="1:14" s="65" customFormat="1" ht="105" customHeight="1" x14ac:dyDescent="0.25">
      <c r="A697" s="74" t="s">
        <v>2486</v>
      </c>
      <c r="B697" s="88" t="s">
        <v>2131</v>
      </c>
      <c r="C697" s="88" t="s">
        <v>74</v>
      </c>
      <c r="D697" s="88" t="s">
        <v>2132</v>
      </c>
      <c r="E697" s="83" t="s">
        <v>133</v>
      </c>
      <c r="F697" s="107">
        <v>15</v>
      </c>
      <c r="G697" s="97">
        <v>2303</v>
      </c>
      <c r="H697" s="97">
        <f t="shared" si="39"/>
        <v>34545</v>
      </c>
      <c r="I697" s="81">
        <f t="shared" si="40"/>
        <v>38690.400000000001</v>
      </c>
      <c r="J697" s="76" t="s">
        <v>1491</v>
      </c>
      <c r="K697" s="75" t="s">
        <v>19</v>
      </c>
      <c r="L697" s="110" t="s">
        <v>2523</v>
      </c>
      <c r="M697" s="67"/>
      <c r="N697" s="67"/>
    </row>
    <row r="698" spans="1:14" s="65" customFormat="1" ht="138.75" customHeight="1" x14ac:dyDescent="0.25">
      <c r="A698" s="74" t="s">
        <v>2500</v>
      </c>
      <c r="B698" s="88" t="s">
        <v>2133</v>
      </c>
      <c r="C698" s="88" t="s">
        <v>74</v>
      </c>
      <c r="D698" s="88" t="s">
        <v>2134</v>
      </c>
      <c r="E698" s="83" t="s">
        <v>133</v>
      </c>
      <c r="F698" s="107">
        <v>10</v>
      </c>
      <c r="G698" s="97">
        <v>892</v>
      </c>
      <c r="H698" s="97">
        <f t="shared" si="39"/>
        <v>8920</v>
      </c>
      <c r="I698" s="81">
        <f t="shared" si="40"/>
        <v>9990.4000000000015</v>
      </c>
      <c r="J698" s="76" t="s">
        <v>1491</v>
      </c>
      <c r="K698" s="75" t="s">
        <v>19</v>
      </c>
      <c r="L698" s="110" t="s">
        <v>2523</v>
      </c>
      <c r="M698" s="67"/>
      <c r="N698" s="67"/>
    </row>
    <row r="699" spans="1:14" s="65" customFormat="1" ht="111" customHeight="1" x14ac:dyDescent="0.25">
      <c r="A699" s="74" t="s">
        <v>2524</v>
      </c>
      <c r="B699" s="76" t="s">
        <v>2512</v>
      </c>
      <c r="C699" s="76" t="s">
        <v>74</v>
      </c>
      <c r="D699" s="76" t="s">
        <v>2513</v>
      </c>
      <c r="E699" s="83" t="s">
        <v>133</v>
      </c>
      <c r="F699" s="107">
        <v>1</v>
      </c>
      <c r="G699" s="97">
        <v>36044.639999999999</v>
      </c>
      <c r="H699" s="98">
        <f t="shared" si="39"/>
        <v>36044.639999999999</v>
      </c>
      <c r="I699" s="94">
        <f t="shared" si="40"/>
        <v>40369.996800000001</v>
      </c>
      <c r="J699" s="110" t="s">
        <v>1070</v>
      </c>
      <c r="K699" s="75" t="s">
        <v>19</v>
      </c>
      <c r="L699" s="110" t="s">
        <v>2536</v>
      </c>
      <c r="M699" s="67"/>
      <c r="N699" s="67"/>
    </row>
    <row r="700" spans="1:14" s="65" customFormat="1" ht="111" customHeight="1" x14ac:dyDescent="0.25">
      <c r="A700" s="74" t="s">
        <v>2533</v>
      </c>
      <c r="B700" s="76" t="s">
        <v>2534</v>
      </c>
      <c r="C700" s="76" t="s">
        <v>74</v>
      </c>
      <c r="D700" s="76" t="s">
        <v>2535</v>
      </c>
      <c r="E700" s="83" t="s">
        <v>133</v>
      </c>
      <c r="F700" s="107">
        <v>1</v>
      </c>
      <c r="G700" s="97">
        <v>467652</v>
      </c>
      <c r="H700" s="98">
        <f t="shared" si="39"/>
        <v>467652</v>
      </c>
      <c r="I700" s="94">
        <f t="shared" si="40"/>
        <v>523770.24000000005</v>
      </c>
      <c r="J700" s="110" t="s">
        <v>3062</v>
      </c>
      <c r="K700" s="75" t="s">
        <v>19</v>
      </c>
      <c r="L700" s="110" t="s">
        <v>3072</v>
      </c>
      <c r="M700" s="67"/>
      <c r="N700" s="67"/>
    </row>
    <row r="701" spans="1:14" s="65" customFormat="1" ht="220.5" customHeight="1" x14ac:dyDescent="0.25">
      <c r="A701" s="74" t="s">
        <v>2551</v>
      </c>
      <c r="B701" s="76" t="s">
        <v>2550</v>
      </c>
      <c r="C701" s="76" t="s">
        <v>28</v>
      </c>
      <c r="D701" s="76" t="s">
        <v>2552</v>
      </c>
      <c r="E701" s="83" t="s">
        <v>240</v>
      </c>
      <c r="F701" s="70">
        <v>1</v>
      </c>
      <c r="G701" s="97">
        <v>31542334</v>
      </c>
      <c r="H701" s="98">
        <f t="shared" si="39"/>
        <v>31542334</v>
      </c>
      <c r="I701" s="94">
        <f t="shared" si="40"/>
        <v>35327414.080000006</v>
      </c>
      <c r="J701" s="110" t="s">
        <v>2525</v>
      </c>
      <c r="K701" s="75" t="s">
        <v>19</v>
      </c>
      <c r="L701" s="110" t="s">
        <v>2577</v>
      </c>
      <c r="M701" s="67"/>
      <c r="N701" s="67"/>
    </row>
    <row r="702" spans="1:14" s="65" customFormat="1" ht="117" customHeight="1" x14ac:dyDescent="0.25">
      <c r="A702" s="110" t="s">
        <v>2565</v>
      </c>
      <c r="B702" s="110" t="s">
        <v>2566</v>
      </c>
      <c r="C702" s="110" t="s">
        <v>28</v>
      </c>
      <c r="D702" s="110" t="s">
        <v>3741</v>
      </c>
      <c r="E702" s="110" t="s">
        <v>133</v>
      </c>
      <c r="F702" s="70">
        <v>2</v>
      </c>
      <c r="G702" s="97">
        <v>5010715</v>
      </c>
      <c r="H702" s="97">
        <f t="shared" si="39"/>
        <v>10021430</v>
      </c>
      <c r="I702" s="97">
        <f t="shared" si="40"/>
        <v>11224001.600000001</v>
      </c>
      <c r="J702" s="110" t="s">
        <v>2567</v>
      </c>
      <c r="K702" s="110" t="s">
        <v>19</v>
      </c>
      <c r="L702" s="110" t="s">
        <v>3489</v>
      </c>
      <c r="M702" s="67"/>
      <c r="N702" s="67"/>
    </row>
    <row r="703" spans="1:14" s="65" customFormat="1" ht="117" customHeight="1" x14ac:dyDescent="0.25">
      <c r="A703" s="74" t="s">
        <v>2568</v>
      </c>
      <c r="B703" s="76" t="s">
        <v>2570</v>
      </c>
      <c r="C703" s="76" t="s">
        <v>74</v>
      </c>
      <c r="D703" s="76" t="s">
        <v>3609</v>
      </c>
      <c r="E703" s="76" t="s">
        <v>2569</v>
      </c>
      <c r="F703" s="70">
        <v>180</v>
      </c>
      <c r="G703" s="97">
        <v>1785.71</v>
      </c>
      <c r="H703" s="98">
        <f t="shared" si="39"/>
        <v>321427.8</v>
      </c>
      <c r="I703" s="98">
        <f t="shared" si="40"/>
        <v>359999.136</v>
      </c>
      <c r="J703" s="110" t="s">
        <v>1323</v>
      </c>
      <c r="K703" s="110" t="s">
        <v>19</v>
      </c>
      <c r="L703" s="110" t="s">
        <v>3620</v>
      </c>
      <c r="M703" s="67"/>
      <c r="N703" s="67"/>
    </row>
    <row r="704" spans="1:14" s="65" customFormat="1" ht="231" customHeight="1" x14ac:dyDescent="0.25">
      <c r="A704" s="110" t="s">
        <v>2585</v>
      </c>
      <c r="B704" s="76" t="s">
        <v>2587</v>
      </c>
      <c r="C704" s="76" t="s">
        <v>74</v>
      </c>
      <c r="D704" s="76" t="s">
        <v>2924</v>
      </c>
      <c r="E704" s="110" t="s">
        <v>133</v>
      </c>
      <c r="F704" s="70">
        <v>5</v>
      </c>
      <c r="G704" s="97">
        <v>202550</v>
      </c>
      <c r="H704" s="98">
        <f t="shared" si="39"/>
        <v>1012750</v>
      </c>
      <c r="I704" s="98">
        <f t="shared" si="40"/>
        <v>1134280</v>
      </c>
      <c r="J704" s="110" t="s">
        <v>38</v>
      </c>
      <c r="K704" s="110" t="s">
        <v>19</v>
      </c>
      <c r="L704" s="110" t="s">
        <v>3010</v>
      </c>
      <c r="M704" s="67"/>
      <c r="N704" s="67"/>
    </row>
    <row r="705" spans="1:14" s="65" customFormat="1" ht="235.5" customHeight="1" x14ac:dyDescent="0.25">
      <c r="A705" s="74" t="s">
        <v>2586</v>
      </c>
      <c r="B705" s="76" t="s">
        <v>2588</v>
      </c>
      <c r="C705" s="76" t="s">
        <v>74</v>
      </c>
      <c r="D705" s="76" t="s">
        <v>2925</v>
      </c>
      <c r="E705" s="110" t="s">
        <v>133</v>
      </c>
      <c r="F705" s="70">
        <v>2</v>
      </c>
      <c r="G705" s="97">
        <v>201425</v>
      </c>
      <c r="H705" s="98">
        <f t="shared" si="39"/>
        <v>402850</v>
      </c>
      <c r="I705" s="98">
        <f t="shared" si="40"/>
        <v>451192.00000000006</v>
      </c>
      <c r="J705" s="110" t="s">
        <v>38</v>
      </c>
      <c r="K705" s="110" t="s">
        <v>19</v>
      </c>
      <c r="L705" s="110" t="s">
        <v>3010</v>
      </c>
      <c r="M705" s="67"/>
      <c r="N705" s="67"/>
    </row>
    <row r="706" spans="1:14" s="65" customFormat="1" ht="235.5" customHeight="1" x14ac:dyDescent="0.25">
      <c r="A706" s="110" t="s">
        <v>2589</v>
      </c>
      <c r="B706" s="76" t="s">
        <v>2591</v>
      </c>
      <c r="C706" s="76" t="s">
        <v>74</v>
      </c>
      <c r="D706" s="76" t="s">
        <v>2592</v>
      </c>
      <c r="E706" s="110" t="s">
        <v>133</v>
      </c>
      <c r="F706" s="70">
        <v>3</v>
      </c>
      <c r="G706" s="97">
        <v>41100</v>
      </c>
      <c r="H706" s="98">
        <f>F706*G706</f>
        <v>123300</v>
      </c>
      <c r="I706" s="98">
        <f t="shared" si="40"/>
        <v>138096</v>
      </c>
      <c r="J706" s="110" t="s">
        <v>1070</v>
      </c>
      <c r="K706" s="110" t="s">
        <v>19</v>
      </c>
      <c r="L706" s="110" t="s">
        <v>3757</v>
      </c>
      <c r="M706" s="67"/>
      <c r="N706" s="67"/>
    </row>
    <row r="707" spans="1:14" s="65" customFormat="1" ht="235.5" customHeight="1" x14ac:dyDescent="0.25">
      <c r="A707" s="74" t="s">
        <v>2590</v>
      </c>
      <c r="B707" s="76" t="s">
        <v>2593</v>
      </c>
      <c r="C707" s="76" t="s">
        <v>74</v>
      </c>
      <c r="D707" s="76" t="s">
        <v>2594</v>
      </c>
      <c r="E707" s="110" t="s">
        <v>133</v>
      </c>
      <c r="F707" s="70">
        <v>700</v>
      </c>
      <c r="G707" s="97">
        <v>107.14</v>
      </c>
      <c r="H707" s="98"/>
      <c r="I707" s="98"/>
      <c r="J707" s="110" t="s">
        <v>1070</v>
      </c>
      <c r="K707" s="110" t="s">
        <v>19</v>
      </c>
      <c r="L707" s="110" t="s">
        <v>3068</v>
      </c>
      <c r="M707" s="67"/>
      <c r="N707" s="67"/>
    </row>
    <row r="708" spans="1:14" s="65" customFormat="1" ht="99" customHeight="1" x14ac:dyDescent="0.25">
      <c r="A708" s="74" t="s">
        <v>2596</v>
      </c>
      <c r="B708" s="76" t="s">
        <v>2597</v>
      </c>
      <c r="C708" s="76" t="s">
        <v>74</v>
      </c>
      <c r="D708" s="76" t="s">
        <v>2598</v>
      </c>
      <c r="E708" s="110" t="s">
        <v>133</v>
      </c>
      <c r="F708" s="70">
        <v>2</v>
      </c>
      <c r="G708" s="97">
        <v>116227.68</v>
      </c>
      <c r="H708" s="98">
        <f t="shared" si="39"/>
        <v>232455.36</v>
      </c>
      <c r="I708" s="98">
        <f t="shared" si="40"/>
        <v>260350.00320000001</v>
      </c>
      <c r="J708" s="110" t="s">
        <v>2599</v>
      </c>
      <c r="K708" s="110" t="s">
        <v>19</v>
      </c>
      <c r="L708" s="110" t="s">
        <v>2898</v>
      </c>
      <c r="M708" s="67"/>
      <c r="N708" s="67"/>
    </row>
    <row r="709" spans="1:14" s="65" customFormat="1" ht="99" customHeight="1" x14ac:dyDescent="0.25">
      <c r="A709" s="76">
        <v>694</v>
      </c>
      <c r="B709" s="76" t="s">
        <v>2642</v>
      </c>
      <c r="C709" s="76" t="s">
        <v>74</v>
      </c>
      <c r="D709" s="76" t="s">
        <v>2643</v>
      </c>
      <c r="E709" s="76" t="s">
        <v>133</v>
      </c>
      <c r="F709" s="70">
        <v>12</v>
      </c>
      <c r="G709" s="97">
        <v>684.2</v>
      </c>
      <c r="H709" s="97">
        <f>F709*G709</f>
        <v>8210.4000000000015</v>
      </c>
      <c r="I709" s="97">
        <f>H709*1.12</f>
        <v>9195.6480000000029</v>
      </c>
      <c r="J709" s="76" t="s">
        <v>1430</v>
      </c>
      <c r="K709" s="76" t="s">
        <v>19</v>
      </c>
      <c r="L709" s="110" t="s">
        <v>2926</v>
      </c>
      <c r="M709" s="67"/>
      <c r="N709" s="67"/>
    </row>
    <row r="710" spans="1:14" s="65" customFormat="1" ht="99" customHeight="1" x14ac:dyDescent="0.25">
      <c r="A710" s="76">
        <v>695</v>
      </c>
      <c r="B710" s="76" t="s">
        <v>2642</v>
      </c>
      <c r="C710" s="76" t="s">
        <v>74</v>
      </c>
      <c r="D710" s="76" t="s">
        <v>2644</v>
      </c>
      <c r="E710" s="76" t="s">
        <v>133</v>
      </c>
      <c r="F710" s="70">
        <v>12</v>
      </c>
      <c r="G710" s="97">
        <v>665.5</v>
      </c>
      <c r="H710" s="97">
        <f t="shared" ref="H710:H773" si="41">F710*G710</f>
        <v>7986</v>
      </c>
      <c r="I710" s="97">
        <f t="shared" ref="I710:I773" si="42">H710*1.12</f>
        <v>8944.3200000000015</v>
      </c>
      <c r="J710" s="76" t="s">
        <v>1430</v>
      </c>
      <c r="K710" s="76" t="s">
        <v>19</v>
      </c>
      <c r="L710" s="110" t="s">
        <v>2926</v>
      </c>
      <c r="M710" s="67"/>
      <c r="N710" s="67"/>
    </row>
    <row r="711" spans="1:14" s="65" customFormat="1" ht="99" customHeight="1" x14ac:dyDescent="0.25">
      <c r="A711" s="76">
        <v>696</v>
      </c>
      <c r="B711" s="76" t="s">
        <v>2645</v>
      </c>
      <c r="C711" s="76" t="s">
        <v>74</v>
      </c>
      <c r="D711" s="76" t="s">
        <v>2646</v>
      </c>
      <c r="E711" s="76" t="s">
        <v>133</v>
      </c>
      <c r="F711" s="70">
        <v>8</v>
      </c>
      <c r="G711" s="97">
        <v>3201</v>
      </c>
      <c r="H711" s="97">
        <f>F711*G711</f>
        <v>25608</v>
      </c>
      <c r="I711" s="97">
        <f t="shared" si="42"/>
        <v>28680.960000000003</v>
      </c>
      <c r="J711" s="76" t="s">
        <v>2647</v>
      </c>
      <c r="K711" s="76" t="s">
        <v>19</v>
      </c>
      <c r="L711" s="110" t="s">
        <v>2926</v>
      </c>
      <c r="M711" s="67"/>
      <c r="N711" s="67"/>
    </row>
    <row r="712" spans="1:14" s="65" customFormat="1" ht="99" customHeight="1" x14ac:dyDescent="0.25">
      <c r="A712" s="76">
        <v>697</v>
      </c>
      <c r="B712" s="76" t="s">
        <v>2645</v>
      </c>
      <c r="C712" s="76" t="s">
        <v>74</v>
      </c>
      <c r="D712" s="76" t="s">
        <v>2648</v>
      </c>
      <c r="E712" s="76" t="s">
        <v>133</v>
      </c>
      <c r="F712" s="70">
        <v>8</v>
      </c>
      <c r="G712" s="97">
        <v>4125</v>
      </c>
      <c r="H712" s="97">
        <f>F712*G712</f>
        <v>33000</v>
      </c>
      <c r="I712" s="97">
        <f>H712*1.12</f>
        <v>36960</v>
      </c>
      <c r="J712" s="76" t="s">
        <v>2647</v>
      </c>
      <c r="K712" s="76" t="s">
        <v>19</v>
      </c>
      <c r="L712" s="110" t="s">
        <v>2926</v>
      </c>
      <c r="M712" s="67"/>
      <c r="N712" s="67"/>
    </row>
    <row r="713" spans="1:14" s="65" customFormat="1" ht="99" customHeight="1" x14ac:dyDescent="0.25">
      <c r="A713" s="76">
        <v>698</v>
      </c>
      <c r="B713" s="76" t="s">
        <v>2649</v>
      </c>
      <c r="C713" s="76" t="s">
        <v>74</v>
      </c>
      <c r="D713" s="76" t="s">
        <v>2650</v>
      </c>
      <c r="E713" s="76" t="s">
        <v>133</v>
      </c>
      <c r="F713" s="70">
        <v>12</v>
      </c>
      <c r="G713" s="97">
        <v>1401.4</v>
      </c>
      <c r="H713" s="97">
        <f t="shared" si="41"/>
        <v>16816.800000000003</v>
      </c>
      <c r="I713" s="97">
        <f t="shared" si="42"/>
        <v>18834.816000000006</v>
      </c>
      <c r="J713" s="76" t="s">
        <v>1430</v>
      </c>
      <c r="K713" s="76" t="s">
        <v>19</v>
      </c>
      <c r="L713" s="110" t="s">
        <v>2926</v>
      </c>
      <c r="M713" s="67"/>
      <c r="N713" s="67"/>
    </row>
    <row r="714" spans="1:14" s="65" customFormat="1" ht="99" customHeight="1" x14ac:dyDescent="0.25">
      <c r="A714" s="76">
        <v>699</v>
      </c>
      <c r="B714" s="76" t="s">
        <v>2649</v>
      </c>
      <c r="C714" s="76" t="s">
        <v>74</v>
      </c>
      <c r="D714" s="76" t="s">
        <v>2651</v>
      </c>
      <c r="E714" s="76" t="s">
        <v>133</v>
      </c>
      <c r="F714" s="70">
        <v>12</v>
      </c>
      <c r="G714" s="97">
        <v>1787.5</v>
      </c>
      <c r="H714" s="97">
        <f t="shared" si="41"/>
        <v>21450</v>
      </c>
      <c r="I714" s="97">
        <f t="shared" si="42"/>
        <v>24024.000000000004</v>
      </c>
      <c r="J714" s="76" t="s">
        <v>1430</v>
      </c>
      <c r="K714" s="76" t="s">
        <v>19</v>
      </c>
      <c r="L714" s="110" t="s">
        <v>2926</v>
      </c>
      <c r="M714" s="67"/>
      <c r="N714" s="67"/>
    </row>
    <row r="715" spans="1:14" s="65" customFormat="1" ht="99" customHeight="1" x14ac:dyDescent="0.25">
      <c r="A715" s="76">
        <v>700</v>
      </c>
      <c r="B715" s="76" t="s">
        <v>2649</v>
      </c>
      <c r="C715" s="76" t="s">
        <v>74</v>
      </c>
      <c r="D715" s="76" t="s">
        <v>2652</v>
      </c>
      <c r="E715" s="76" t="s">
        <v>133</v>
      </c>
      <c r="F715" s="70">
        <v>12</v>
      </c>
      <c r="G715" s="97">
        <v>2035</v>
      </c>
      <c r="H715" s="97">
        <f t="shared" si="41"/>
        <v>24420</v>
      </c>
      <c r="I715" s="97">
        <f t="shared" si="42"/>
        <v>27350.400000000001</v>
      </c>
      <c r="J715" s="76" t="s">
        <v>1430</v>
      </c>
      <c r="K715" s="76" t="s">
        <v>19</v>
      </c>
      <c r="L715" s="110" t="s">
        <v>2926</v>
      </c>
      <c r="M715" s="67"/>
      <c r="N715" s="67"/>
    </row>
    <row r="716" spans="1:14" s="65" customFormat="1" ht="99" customHeight="1" x14ac:dyDescent="0.25">
      <c r="A716" s="76">
        <v>701</v>
      </c>
      <c r="B716" s="76" t="s">
        <v>2653</v>
      </c>
      <c r="C716" s="76" t="s">
        <v>74</v>
      </c>
      <c r="D716" s="76" t="s">
        <v>2654</v>
      </c>
      <c r="E716" s="76" t="s">
        <v>133</v>
      </c>
      <c r="F716" s="70">
        <v>4</v>
      </c>
      <c r="G716" s="97">
        <v>555.5</v>
      </c>
      <c r="H716" s="97">
        <f t="shared" si="41"/>
        <v>2222</v>
      </c>
      <c r="I716" s="97">
        <f t="shared" si="42"/>
        <v>2488.6400000000003</v>
      </c>
      <c r="J716" s="76" t="s">
        <v>1430</v>
      </c>
      <c r="K716" s="76" t="s">
        <v>19</v>
      </c>
      <c r="L716" s="110" t="s">
        <v>2926</v>
      </c>
      <c r="M716" s="67"/>
      <c r="N716" s="67"/>
    </row>
    <row r="717" spans="1:14" s="65" customFormat="1" ht="99" customHeight="1" x14ac:dyDescent="0.25">
      <c r="A717" s="76">
        <v>702</v>
      </c>
      <c r="B717" s="76" t="s">
        <v>2655</v>
      </c>
      <c r="C717" s="76" t="s">
        <v>74</v>
      </c>
      <c r="D717" s="76" t="s">
        <v>2656</v>
      </c>
      <c r="E717" s="76" t="s">
        <v>133</v>
      </c>
      <c r="F717" s="70">
        <v>4</v>
      </c>
      <c r="G717" s="97">
        <v>1980</v>
      </c>
      <c r="H717" s="97">
        <f t="shared" si="41"/>
        <v>7920</v>
      </c>
      <c r="I717" s="97">
        <f t="shared" si="42"/>
        <v>8870.4000000000015</v>
      </c>
      <c r="J717" s="76" t="s">
        <v>1430</v>
      </c>
      <c r="K717" s="76" t="s">
        <v>19</v>
      </c>
      <c r="L717" s="110" t="s">
        <v>2926</v>
      </c>
      <c r="M717" s="67"/>
      <c r="N717" s="67"/>
    </row>
    <row r="718" spans="1:14" s="65" customFormat="1" ht="99" customHeight="1" x14ac:dyDescent="0.25">
      <c r="A718" s="76">
        <v>703</v>
      </c>
      <c r="B718" s="76" t="s">
        <v>2657</v>
      </c>
      <c r="C718" s="76" t="s">
        <v>74</v>
      </c>
      <c r="D718" s="76" t="s">
        <v>2658</v>
      </c>
      <c r="E718" s="76" t="s">
        <v>133</v>
      </c>
      <c r="F718" s="70">
        <v>4</v>
      </c>
      <c r="G718" s="97">
        <v>269.5</v>
      </c>
      <c r="H718" s="97">
        <f t="shared" si="41"/>
        <v>1078</v>
      </c>
      <c r="I718" s="97">
        <f t="shared" si="42"/>
        <v>1207.3600000000001</v>
      </c>
      <c r="J718" s="76" t="s">
        <v>1430</v>
      </c>
      <c r="K718" s="76" t="s">
        <v>19</v>
      </c>
      <c r="L718" s="110" t="s">
        <v>2926</v>
      </c>
      <c r="M718" s="67"/>
      <c r="N718" s="67"/>
    </row>
    <row r="719" spans="1:14" s="65" customFormat="1" ht="99" customHeight="1" x14ac:dyDescent="0.25">
      <c r="A719" s="76">
        <v>704</v>
      </c>
      <c r="B719" s="76" t="s">
        <v>2659</v>
      </c>
      <c r="C719" s="76" t="s">
        <v>74</v>
      </c>
      <c r="D719" s="76" t="s">
        <v>2660</v>
      </c>
      <c r="E719" s="76" t="s">
        <v>133</v>
      </c>
      <c r="F719" s="70">
        <v>4</v>
      </c>
      <c r="G719" s="97">
        <v>495</v>
      </c>
      <c r="H719" s="97">
        <f t="shared" si="41"/>
        <v>1980</v>
      </c>
      <c r="I719" s="97">
        <f t="shared" si="42"/>
        <v>2217.6000000000004</v>
      </c>
      <c r="J719" s="76" t="s">
        <v>1430</v>
      </c>
      <c r="K719" s="76" t="s">
        <v>19</v>
      </c>
      <c r="L719" s="110" t="s">
        <v>2926</v>
      </c>
      <c r="M719" s="67"/>
      <c r="N719" s="67"/>
    </row>
    <row r="720" spans="1:14" s="65" customFormat="1" ht="99" customHeight="1" x14ac:dyDescent="0.25">
      <c r="A720" s="76">
        <v>705</v>
      </c>
      <c r="B720" s="76" t="s">
        <v>2661</v>
      </c>
      <c r="C720" s="76" t="s">
        <v>74</v>
      </c>
      <c r="D720" s="76" t="s">
        <v>2662</v>
      </c>
      <c r="E720" s="76" t="s">
        <v>240</v>
      </c>
      <c r="F720" s="70">
        <v>12</v>
      </c>
      <c r="G720" s="97">
        <v>1373</v>
      </c>
      <c r="H720" s="97">
        <f t="shared" si="41"/>
        <v>16476</v>
      </c>
      <c r="I720" s="97">
        <f t="shared" si="42"/>
        <v>18453.120000000003</v>
      </c>
      <c r="J720" s="76" t="s">
        <v>1430</v>
      </c>
      <c r="K720" s="76" t="s">
        <v>19</v>
      </c>
      <c r="L720" s="110" t="s">
        <v>2926</v>
      </c>
      <c r="M720" s="67"/>
      <c r="N720" s="67"/>
    </row>
    <row r="721" spans="1:14" s="65" customFormat="1" ht="99" customHeight="1" x14ac:dyDescent="0.25">
      <c r="A721" s="76">
        <v>706</v>
      </c>
      <c r="B721" s="76" t="s">
        <v>2663</v>
      </c>
      <c r="C721" s="76" t="s">
        <v>74</v>
      </c>
      <c r="D721" s="76" t="s">
        <v>2664</v>
      </c>
      <c r="E721" s="76" t="s">
        <v>133</v>
      </c>
      <c r="F721" s="70">
        <v>48</v>
      </c>
      <c r="G721" s="97">
        <v>324.5</v>
      </c>
      <c r="H721" s="97">
        <f t="shared" si="41"/>
        <v>15576</v>
      </c>
      <c r="I721" s="97">
        <f t="shared" si="42"/>
        <v>17445.120000000003</v>
      </c>
      <c r="J721" s="76" t="s">
        <v>2647</v>
      </c>
      <c r="K721" s="76" t="s">
        <v>19</v>
      </c>
      <c r="L721" s="110" t="s">
        <v>2926</v>
      </c>
      <c r="M721" s="67"/>
      <c r="N721" s="67"/>
    </row>
    <row r="722" spans="1:14" s="65" customFormat="1" ht="99" customHeight="1" x14ac:dyDescent="0.25">
      <c r="A722" s="76">
        <v>707</v>
      </c>
      <c r="B722" s="76" t="s">
        <v>2665</v>
      </c>
      <c r="C722" s="76" t="s">
        <v>74</v>
      </c>
      <c r="D722" s="76" t="s">
        <v>2666</v>
      </c>
      <c r="E722" s="76" t="s">
        <v>133</v>
      </c>
      <c r="F722" s="70">
        <v>20</v>
      </c>
      <c r="G722" s="97">
        <v>113.3</v>
      </c>
      <c r="H722" s="97">
        <f t="shared" si="41"/>
        <v>2266</v>
      </c>
      <c r="I722" s="97">
        <f t="shared" si="42"/>
        <v>2537.92</v>
      </c>
      <c r="J722" s="76" t="s">
        <v>1430</v>
      </c>
      <c r="K722" s="76" t="s">
        <v>19</v>
      </c>
      <c r="L722" s="110" t="s">
        <v>2926</v>
      </c>
      <c r="M722" s="67"/>
      <c r="N722" s="67"/>
    </row>
    <row r="723" spans="1:14" s="65" customFormat="1" ht="99" customHeight="1" x14ac:dyDescent="0.25">
      <c r="A723" s="76">
        <v>708</v>
      </c>
      <c r="B723" s="76" t="s">
        <v>2667</v>
      </c>
      <c r="C723" s="76" t="s">
        <v>74</v>
      </c>
      <c r="D723" s="76" t="s">
        <v>2668</v>
      </c>
      <c r="E723" s="76" t="s">
        <v>133</v>
      </c>
      <c r="F723" s="70">
        <v>26</v>
      </c>
      <c r="G723" s="97">
        <v>358.6</v>
      </c>
      <c r="H723" s="97">
        <f t="shared" si="41"/>
        <v>9323.6</v>
      </c>
      <c r="I723" s="97">
        <f t="shared" si="42"/>
        <v>10442.432000000001</v>
      </c>
      <c r="J723" s="76" t="s">
        <v>1430</v>
      </c>
      <c r="K723" s="76" t="s">
        <v>19</v>
      </c>
      <c r="L723" s="110" t="s">
        <v>2926</v>
      </c>
      <c r="M723" s="67"/>
      <c r="N723" s="67"/>
    </row>
    <row r="724" spans="1:14" s="65" customFormat="1" ht="99" customHeight="1" x14ac:dyDescent="0.25">
      <c r="A724" s="76">
        <v>709</v>
      </c>
      <c r="B724" s="76" t="s">
        <v>2669</v>
      </c>
      <c r="C724" s="76" t="s">
        <v>74</v>
      </c>
      <c r="D724" s="76" t="s">
        <v>2670</v>
      </c>
      <c r="E724" s="76" t="s">
        <v>133</v>
      </c>
      <c r="F724" s="70">
        <v>10</v>
      </c>
      <c r="G724" s="97">
        <v>176</v>
      </c>
      <c r="H724" s="97">
        <f t="shared" si="41"/>
        <v>1760</v>
      </c>
      <c r="I724" s="97">
        <f t="shared" si="42"/>
        <v>1971.2000000000003</v>
      </c>
      <c r="J724" s="76" t="s">
        <v>1430</v>
      </c>
      <c r="K724" s="76" t="s">
        <v>19</v>
      </c>
      <c r="L724" s="110" t="s">
        <v>2926</v>
      </c>
      <c r="M724" s="67"/>
      <c r="N724" s="67"/>
    </row>
    <row r="725" spans="1:14" s="65" customFormat="1" ht="99" customHeight="1" x14ac:dyDescent="0.25">
      <c r="A725" s="76">
        <v>710</v>
      </c>
      <c r="B725" s="76" t="s">
        <v>2671</v>
      </c>
      <c r="C725" s="76" t="s">
        <v>74</v>
      </c>
      <c r="D725" s="76" t="s">
        <v>2672</v>
      </c>
      <c r="E725" s="76" t="s">
        <v>133</v>
      </c>
      <c r="F725" s="70">
        <v>10</v>
      </c>
      <c r="G725" s="97">
        <v>281.60000000000002</v>
      </c>
      <c r="H725" s="97">
        <f t="shared" si="41"/>
        <v>2816</v>
      </c>
      <c r="I725" s="97">
        <f t="shared" si="42"/>
        <v>3153.92</v>
      </c>
      <c r="J725" s="76" t="s">
        <v>1430</v>
      </c>
      <c r="K725" s="76" t="s">
        <v>19</v>
      </c>
      <c r="L725" s="110" t="s">
        <v>2926</v>
      </c>
      <c r="M725" s="67"/>
      <c r="N725" s="67"/>
    </row>
    <row r="726" spans="1:14" s="65" customFormat="1" ht="99" customHeight="1" x14ac:dyDescent="0.25">
      <c r="A726" s="76">
        <v>711</v>
      </c>
      <c r="B726" s="76" t="s">
        <v>2673</v>
      </c>
      <c r="C726" s="76" t="s">
        <v>74</v>
      </c>
      <c r="D726" s="76" t="s">
        <v>2674</v>
      </c>
      <c r="E726" s="76" t="s">
        <v>2675</v>
      </c>
      <c r="F726" s="70">
        <v>12</v>
      </c>
      <c r="G726" s="97">
        <v>226.6</v>
      </c>
      <c r="H726" s="97">
        <f t="shared" si="41"/>
        <v>2719.2</v>
      </c>
      <c r="I726" s="97">
        <f t="shared" si="42"/>
        <v>3045.5039999999999</v>
      </c>
      <c r="J726" s="76" t="s">
        <v>1430</v>
      </c>
      <c r="K726" s="76" t="s">
        <v>19</v>
      </c>
      <c r="L726" s="110" t="s">
        <v>2926</v>
      </c>
      <c r="M726" s="67"/>
      <c r="N726" s="67"/>
    </row>
    <row r="727" spans="1:14" s="65" customFormat="1" ht="99" customHeight="1" x14ac:dyDescent="0.25">
      <c r="A727" s="76">
        <v>712</v>
      </c>
      <c r="B727" s="76" t="s">
        <v>2676</v>
      </c>
      <c r="C727" s="76" t="s">
        <v>74</v>
      </c>
      <c r="D727" s="76" t="s">
        <v>2677</v>
      </c>
      <c r="E727" s="76" t="s">
        <v>133</v>
      </c>
      <c r="F727" s="70">
        <v>50</v>
      </c>
      <c r="G727" s="97">
        <v>629.20000000000005</v>
      </c>
      <c r="H727" s="97">
        <f t="shared" si="41"/>
        <v>31460.000000000004</v>
      </c>
      <c r="I727" s="97">
        <f t="shared" si="42"/>
        <v>35235.200000000004</v>
      </c>
      <c r="J727" s="76" t="s">
        <v>1430</v>
      </c>
      <c r="K727" s="76" t="s">
        <v>19</v>
      </c>
      <c r="L727" s="110" t="s">
        <v>2926</v>
      </c>
      <c r="M727" s="67"/>
      <c r="N727" s="67"/>
    </row>
    <row r="728" spans="1:14" s="65" customFormat="1" ht="99" customHeight="1" x14ac:dyDescent="0.25">
      <c r="A728" s="76">
        <v>713</v>
      </c>
      <c r="B728" s="76" t="s">
        <v>2678</v>
      </c>
      <c r="C728" s="76" t="s">
        <v>74</v>
      </c>
      <c r="D728" s="76" t="s">
        <v>2679</v>
      </c>
      <c r="E728" s="76" t="s">
        <v>240</v>
      </c>
      <c r="F728" s="70">
        <v>12</v>
      </c>
      <c r="G728" s="97">
        <v>73.7</v>
      </c>
      <c r="H728" s="97">
        <f t="shared" si="41"/>
        <v>884.40000000000009</v>
      </c>
      <c r="I728" s="97">
        <f t="shared" si="42"/>
        <v>990.52800000000025</v>
      </c>
      <c r="J728" s="76" t="s">
        <v>1430</v>
      </c>
      <c r="K728" s="76" t="s">
        <v>19</v>
      </c>
      <c r="L728" s="110" t="s">
        <v>2926</v>
      </c>
      <c r="M728" s="67"/>
      <c r="N728" s="67"/>
    </row>
    <row r="729" spans="1:14" s="65" customFormat="1" ht="99" customHeight="1" x14ac:dyDescent="0.25">
      <c r="A729" s="76">
        <v>714</v>
      </c>
      <c r="B729" s="76" t="s">
        <v>2680</v>
      </c>
      <c r="C729" s="76" t="s">
        <v>74</v>
      </c>
      <c r="D729" s="76" t="s">
        <v>2681</v>
      </c>
      <c r="E729" s="76" t="s">
        <v>240</v>
      </c>
      <c r="F729" s="70">
        <v>12</v>
      </c>
      <c r="G729" s="97">
        <v>159.5</v>
      </c>
      <c r="H729" s="97">
        <f t="shared" si="41"/>
        <v>1914</v>
      </c>
      <c r="I729" s="97">
        <f t="shared" si="42"/>
        <v>2143.6800000000003</v>
      </c>
      <c r="J729" s="76" t="s">
        <v>1430</v>
      </c>
      <c r="K729" s="76" t="s">
        <v>19</v>
      </c>
      <c r="L729" s="110" t="s">
        <v>2926</v>
      </c>
      <c r="M729" s="67"/>
      <c r="N729" s="67"/>
    </row>
    <row r="730" spans="1:14" s="65" customFormat="1" ht="99" customHeight="1" x14ac:dyDescent="0.25">
      <c r="A730" s="76">
        <v>715</v>
      </c>
      <c r="B730" s="76" t="s">
        <v>2680</v>
      </c>
      <c r="C730" s="76" t="s">
        <v>74</v>
      </c>
      <c r="D730" s="76" t="s">
        <v>2682</v>
      </c>
      <c r="E730" s="76" t="s">
        <v>240</v>
      </c>
      <c r="F730" s="70">
        <v>12</v>
      </c>
      <c r="G730" s="97">
        <v>144.1</v>
      </c>
      <c r="H730" s="97">
        <f t="shared" si="41"/>
        <v>1729.1999999999998</v>
      </c>
      <c r="I730" s="97">
        <f t="shared" si="42"/>
        <v>1936.704</v>
      </c>
      <c r="J730" s="76" t="s">
        <v>1430</v>
      </c>
      <c r="K730" s="76" t="s">
        <v>19</v>
      </c>
      <c r="L730" s="110" t="s">
        <v>2926</v>
      </c>
      <c r="M730" s="67"/>
      <c r="N730" s="67"/>
    </row>
    <row r="731" spans="1:14" s="65" customFormat="1" ht="99" customHeight="1" x14ac:dyDescent="0.25">
      <c r="A731" s="76">
        <v>716</v>
      </c>
      <c r="B731" s="76" t="s">
        <v>2683</v>
      </c>
      <c r="C731" s="76" t="s">
        <v>74</v>
      </c>
      <c r="D731" s="76" t="s">
        <v>2684</v>
      </c>
      <c r="E731" s="76" t="s">
        <v>133</v>
      </c>
      <c r="F731" s="70">
        <v>8</v>
      </c>
      <c r="G731" s="97">
        <v>1219</v>
      </c>
      <c r="H731" s="97">
        <f t="shared" si="41"/>
        <v>9752</v>
      </c>
      <c r="I731" s="97">
        <f t="shared" si="42"/>
        <v>10922.240000000002</v>
      </c>
      <c r="J731" s="76" t="s">
        <v>1430</v>
      </c>
      <c r="K731" s="76" t="s">
        <v>19</v>
      </c>
      <c r="L731" s="110" t="s">
        <v>2926</v>
      </c>
      <c r="M731" s="67"/>
      <c r="N731" s="67"/>
    </row>
    <row r="732" spans="1:14" s="65" customFormat="1" ht="99" customHeight="1" x14ac:dyDescent="0.25">
      <c r="A732" s="76">
        <v>717</v>
      </c>
      <c r="B732" s="76" t="s">
        <v>2685</v>
      </c>
      <c r="C732" s="76" t="s">
        <v>74</v>
      </c>
      <c r="D732" s="76" t="s">
        <v>2686</v>
      </c>
      <c r="E732" s="76" t="s">
        <v>2687</v>
      </c>
      <c r="F732" s="70">
        <v>30</v>
      </c>
      <c r="G732" s="97">
        <v>47.3</v>
      </c>
      <c r="H732" s="97">
        <f t="shared" si="41"/>
        <v>1419</v>
      </c>
      <c r="I732" s="97">
        <f t="shared" si="42"/>
        <v>1589.2800000000002</v>
      </c>
      <c r="J732" s="76" t="s">
        <v>1430</v>
      </c>
      <c r="K732" s="76" t="s">
        <v>19</v>
      </c>
      <c r="L732" s="110" t="s">
        <v>2926</v>
      </c>
      <c r="M732" s="67"/>
      <c r="N732" s="67"/>
    </row>
    <row r="733" spans="1:14" s="65" customFormat="1" ht="99" customHeight="1" x14ac:dyDescent="0.25">
      <c r="A733" s="76">
        <v>718</v>
      </c>
      <c r="B733" s="76" t="s">
        <v>2685</v>
      </c>
      <c r="C733" s="76" t="s">
        <v>74</v>
      </c>
      <c r="D733" s="76" t="s">
        <v>2688</v>
      </c>
      <c r="E733" s="76" t="s">
        <v>2687</v>
      </c>
      <c r="F733" s="70">
        <v>20</v>
      </c>
      <c r="G733" s="97">
        <v>393.8</v>
      </c>
      <c r="H733" s="97">
        <f t="shared" si="41"/>
        <v>7876</v>
      </c>
      <c r="I733" s="97">
        <f t="shared" si="42"/>
        <v>8821.1200000000008</v>
      </c>
      <c r="J733" s="76" t="s">
        <v>1430</v>
      </c>
      <c r="K733" s="76" t="s">
        <v>19</v>
      </c>
      <c r="L733" s="110" t="s">
        <v>2926</v>
      </c>
      <c r="M733" s="67"/>
      <c r="N733" s="67"/>
    </row>
    <row r="734" spans="1:14" s="65" customFormat="1" ht="99" customHeight="1" x14ac:dyDescent="0.25">
      <c r="A734" s="76">
        <v>719</v>
      </c>
      <c r="B734" s="76" t="s">
        <v>2689</v>
      </c>
      <c r="C734" s="76" t="s">
        <v>74</v>
      </c>
      <c r="D734" s="76" t="s">
        <v>2690</v>
      </c>
      <c r="E734" s="76" t="s">
        <v>133</v>
      </c>
      <c r="F734" s="70">
        <v>5</v>
      </c>
      <c r="G734" s="97">
        <v>187</v>
      </c>
      <c r="H734" s="97">
        <f t="shared" si="41"/>
        <v>935</v>
      </c>
      <c r="I734" s="97">
        <f t="shared" si="42"/>
        <v>1047.2</v>
      </c>
      <c r="J734" s="76" t="s">
        <v>1430</v>
      </c>
      <c r="K734" s="76" t="s">
        <v>19</v>
      </c>
      <c r="L734" s="110" t="s">
        <v>2926</v>
      </c>
      <c r="M734" s="67"/>
      <c r="N734" s="67"/>
    </row>
    <row r="735" spans="1:14" s="65" customFormat="1" ht="99" customHeight="1" x14ac:dyDescent="0.25">
      <c r="A735" s="76">
        <v>720</v>
      </c>
      <c r="B735" s="76" t="s">
        <v>2691</v>
      </c>
      <c r="C735" s="76" t="s">
        <v>74</v>
      </c>
      <c r="D735" s="76" t="s">
        <v>2692</v>
      </c>
      <c r="E735" s="76" t="s">
        <v>133</v>
      </c>
      <c r="F735" s="70">
        <v>50</v>
      </c>
      <c r="G735" s="97">
        <v>26.4</v>
      </c>
      <c r="H735" s="97">
        <f t="shared" si="41"/>
        <v>1320</v>
      </c>
      <c r="I735" s="97">
        <f t="shared" si="42"/>
        <v>1478.4</v>
      </c>
      <c r="J735" s="76" t="s">
        <v>1430</v>
      </c>
      <c r="K735" s="76" t="s">
        <v>19</v>
      </c>
      <c r="L735" s="110" t="s">
        <v>2926</v>
      </c>
      <c r="M735" s="67"/>
      <c r="N735" s="67"/>
    </row>
    <row r="736" spans="1:14" s="65" customFormat="1" ht="99" customHeight="1" x14ac:dyDescent="0.25">
      <c r="A736" s="76">
        <v>721</v>
      </c>
      <c r="B736" s="76" t="s">
        <v>2693</v>
      </c>
      <c r="C736" s="76" t="s">
        <v>74</v>
      </c>
      <c r="D736" s="76" t="s">
        <v>2694</v>
      </c>
      <c r="E736" s="76" t="s">
        <v>2687</v>
      </c>
      <c r="F736" s="70">
        <v>200</v>
      </c>
      <c r="G736" s="97">
        <v>192.5</v>
      </c>
      <c r="H736" s="97">
        <f t="shared" si="41"/>
        <v>38500</v>
      </c>
      <c r="I736" s="97">
        <f t="shared" si="42"/>
        <v>43120.000000000007</v>
      </c>
      <c r="J736" s="76" t="s">
        <v>2647</v>
      </c>
      <c r="K736" s="76" t="s">
        <v>19</v>
      </c>
      <c r="L736" s="110" t="s">
        <v>2926</v>
      </c>
      <c r="M736" s="67"/>
      <c r="N736" s="67"/>
    </row>
    <row r="737" spans="1:14" s="65" customFormat="1" ht="99" customHeight="1" x14ac:dyDescent="0.25">
      <c r="A737" s="76">
        <v>722</v>
      </c>
      <c r="B737" s="76" t="s">
        <v>2693</v>
      </c>
      <c r="C737" s="76" t="s">
        <v>74</v>
      </c>
      <c r="D737" s="76" t="s">
        <v>2695</v>
      </c>
      <c r="E737" s="76" t="s">
        <v>2687</v>
      </c>
      <c r="F737" s="70">
        <v>100</v>
      </c>
      <c r="G737" s="97">
        <v>297</v>
      </c>
      <c r="H737" s="97">
        <f t="shared" si="41"/>
        <v>29700</v>
      </c>
      <c r="I737" s="97">
        <f t="shared" si="42"/>
        <v>33264</v>
      </c>
      <c r="J737" s="76" t="s">
        <v>2647</v>
      </c>
      <c r="K737" s="76" t="s">
        <v>19</v>
      </c>
      <c r="L737" s="110" t="s">
        <v>2926</v>
      </c>
      <c r="M737" s="67"/>
      <c r="N737" s="67"/>
    </row>
    <row r="738" spans="1:14" s="65" customFormat="1" ht="99" customHeight="1" x14ac:dyDescent="0.25">
      <c r="A738" s="76">
        <v>723</v>
      </c>
      <c r="B738" s="76" t="s">
        <v>2696</v>
      </c>
      <c r="C738" s="76" t="s">
        <v>74</v>
      </c>
      <c r="D738" s="76" t="s">
        <v>2697</v>
      </c>
      <c r="E738" s="76" t="s">
        <v>133</v>
      </c>
      <c r="F738" s="70">
        <v>1</v>
      </c>
      <c r="G738" s="97">
        <v>18700</v>
      </c>
      <c r="H738" s="97">
        <f t="shared" si="41"/>
        <v>18700</v>
      </c>
      <c r="I738" s="97">
        <f t="shared" si="42"/>
        <v>20944.000000000004</v>
      </c>
      <c r="J738" s="76" t="s">
        <v>2647</v>
      </c>
      <c r="K738" s="76" t="s">
        <v>19</v>
      </c>
      <c r="L738" s="110" t="s">
        <v>2926</v>
      </c>
      <c r="M738" s="67"/>
      <c r="N738" s="67"/>
    </row>
    <row r="739" spans="1:14" s="65" customFormat="1" ht="99" customHeight="1" x14ac:dyDescent="0.25">
      <c r="A739" s="76">
        <v>724</v>
      </c>
      <c r="B739" s="76" t="s">
        <v>2696</v>
      </c>
      <c r="C739" s="76" t="s">
        <v>74</v>
      </c>
      <c r="D739" s="76" t="s">
        <v>2698</v>
      </c>
      <c r="E739" s="76" t="s">
        <v>133</v>
      </c>
      <c r="F739" s="70">
        <v>1</v>
      </c>
      <c r="G739" s="97">
        <v>13097.7</v>
      </c>
      <c r="H739" s="97">
        <f t="shared" si="41"/>
        <v>13097.7</v>
      </c>
      <c r="I739" s="97">
        <f t="shared" si="42"/>
        <v>14669.424000000003</v>
      </c>
      <c r="J739" s="76" t="s">
        <v>2647</v>
      </c>
      <c r="K739" s="76" t="s">
        <v>19</v>
      </c>
      <c r="L739" s="110" t="s">
        <v>2926</v>
      </c>
      <c r="M739" s="67"/>
      <c r="N739" s="67"/>
    </row>
    <row r="740" spans="1:14" s="65" customFormat="1" ht="99" customHeight="1" x14ac:dyDescent="0.25">
      <c r="A740" s="76">
        <v>725</v>
      </c>
      <c r="B740" s="76" t="s">
        <v>2699</v>
      </c>
      <c r="C740" s="76" t="s">
        <v>74</v>
      </c>
      <c r="D740" s="76" t="s">
        <v>2700</v>
      </c>
      <c r="E740" s="76" t="s">
        <v>2687</v>
      </c>
      <c r="F740" s="70">
        <v>20</v>
      </c>
      <c r="G740" s="97">
        <v>66</v>
      </c>
      <c r="H740" s="97">
        <f t="shared" si="41"/>
        <v>1320</v>
      </c>
      <c r="I740" s="97">
        <f t="shared" si="42"/>
        <v>1478.4</v>
      </c>
      <c r="J740" s="76" t="s">
        <v>1430</v>
      </c>
      <c r="K740" s="76" t="s">
        <v>19</v>
      </c>
      <c r="L740" s="110" t="s">
        <v>2926</v>
      </c>
      <c r="M740" s="67"/>
      <c r="N740" s="67"/>
    </row>
    <row r="741" spans="1:14" s="65" customFormat="1" ht="99" customHeight="1" x14ac:dyDescent="0.25">
      <c r="A741" s="76">
        <v>726</v>
      </c>
      <c r="B741" s="76" t="s">
        <v>2699</v>
      </c>
      <c r="C741" s="76" t="s">
        <v>74</v>
      </c>
      <c r="D741" s="76" t="s">
        <v>2701</v>
      </c>
      <c r="E741" s="76" t="s">
        <v>2687</v>
      </c>
      <c r="F741" s="70">
        <v>20</v>
      </c>
      <c r="G741" s="97">
        <v>132</v>
      </c>
      <c r="H741" s="97">
        <f t="shared" si="41"/>
        <v>2640</v>
      </c>
      <c r="I741" s="97">
        <f t="shared" si="42"/>
        <v>2956.8</v>
      </c>
      <c r="J741" s="76" t="s">
        <v>1430</v>
      </c>
      <c r="K741" s="76" t="s">
        <v>19</v>
      </c>
      <c r="L741" s="110" t="s">
        <v>2926</v>
      </c>
      <c r="M741" s="67"/>
      <c r="N741" s="67"/>
    </row>
    <row r="742" spans="1:14" s="65" customFormat="1" ht="99" customHeight="1" x14ac:dyDescent="0.25">
      <c r="A742" s="76">
        <v>727</v>
      </c>
      <c r="B742" s="76" t="s">
        <v>2702</v>
      </c>
      <c r="C742" s="76" t="s">
        <v>74</v>
      </c>
      <c r="D742" s="76" t="s">
        <v>2703</v>
      </c>
      <c r="E742" s="76" t="s">
        <v>133</v>
      </c>
      <c r="F742" s="70">
        <v>100</v>
      </c>
      <c r="G742" s="97">
        <v>7.7</v>
      </c>
      <c r="H742" s="97">
        <f t="shared" si="41"/>
        <v>770</v>
      </c>
      <c r="I742" s="97">
        <f t="shared" si="42"/>
        <v>862.40000000000009</v>
      </c>
      <c r="J742" s="76" t="s">
        <v>1430</v>
      </c>
      <c r="K742" s="76" t="s">
        <v>19</v>
      </c>
      <c r="L742" s="110" t="s">
        <v>2926</v>
      </c>
      <c r="M742" s="67"/>
      <c r="N742" s="67"/>
    </row>
    <row r="743" spans="1:14" s="65" customFormat="1" ht="99" customHeight="1" x14ac:dyDescent="0.25">
      <c r="A743" s="76">
        <v>728</v>
      </c>
      <c r="B743" s="76" t="s">
        <v>2704</v>
      </c>
      <c r="C743" s="76" t="s">
        <v>74</v>
      </c>
      <c r="D743" s="76" t="s">
        <v>2705</v>
      </c>
      <c r="E743" s="76" t="s">
        <v>133</v>
      </c>
      <c r="F743" s="70">
        <v>100</v>
      </c>
      <c r="G743" s="97">
        <v>2.2000000000000002</v>
      </c>
      <c r="H743" s="97">
        <f t="shared" si="41"/>
        <v>220.00000000000003</v>
      </c>
      <c r="I743" s="97">
        <f t="shared" si="42"/>
        <v>246.40000000000006</v>
      </c>
      <c r="J743" s="76" t="s">
        <v>1430</v>
      </c>
      <c r="K743" s="76" t="s">
        <v>19</v>
      </c>
      <c r="L743" s="110" t="s">
        <v>2926</v>
      </c>
      <c r="M743" s="67"/>
      <c r="N743" s="67"/>
    </row>
    <row r="744" spans="1:14" s="65" customFormat="1" ht="99" customHeight="1" x14ac:dyDescent="0.25">
      <c r="A744" s="76">
        <v>729</v>
      </c>
      <c r="B744" s="76" t="s">
        <v>2706</v>
      </c>
      <c r="C744" s="76" t="s">
        <v>74</v>
      </c>
      <c r="D744" s="76" t="s">
        <v>2707</v>
      </c>
      <c r="E744" s="76" t="s">
        <v>133</v>
      </c>
      <c r="F744" s="70">
        <v>100</v>
      </c>
      <c r="G744" s="97">
        <v>2.2000000000000002</v>
      </c>
      <c r="H744" s="97">
        <f t="shared" si="41"/>
        <v>220.00000000000003</v>
      </c>
      <c r="I744" s="97">
        <f t="shared" si="42"/>
        <v>246.40000000000006</v>
      </c>
      <c r="J744" s="76" t="s">
        <v>1430</v>
      </c>
      <c r="K744" s="76" t="s">
        <v>19</v>
      </c>
      <c r="L744" s="110" t="s">
        <v>2926</v>
      </c>
      <c r="M744" s="67"/>
      <c r="N744" s="67"/>
    </row>
    <row r="745" spans="1:14" s="65" customFormat="1" ht="99" customHeight="1" x14ac:dyDescent="0.25">
      <c r="A745" s="76">
        <v>730</v>
      </c>
      <c r="B745" s="76" t="s">
        <v>2928</v>
      </c>
      <c r="C745" s="76" t="s">
        <v>74</v>
      </c>
      <c r="D745" s="76" t="s">
        <v>2708</v>
      </c>
      <c r="E745" s="76" t="s">
        <v>133</v>
      </c>
      <c r="F745" s="70">
        <v>1000</v>
      </c>
      <c r="G745" s="97">
        <v>664.4</v>
      </c>
      <c r="H745" s="97">
        <f t="shared" si="41"/>
        <v>664400</v>
      </c>
      <c r="I745" s="97">
        <f t="shared" si="42"/>
        <v>744128.00000000012</v>
      </c>
      <c r="J745" s="76" t="s">
        <v>1430</v>
      </c>
      <c r="K745" s="76" t="s">
        <v>19</v>
      </c>
      <c r="L745" s="110" t="s">
        <v>2926</v>
      </c>
      <c r="M745" s="67"/>
      <c r="N745" s="67"/>
    </row>
    <row r="746" spans="1:14" s="65" customFormat="1" ht="99" customHeight="1" x14ac:dyDescent="0.25">
      <c r="A746" s="76">
        <v>731</v>
      </c>
      <c r="B746" s="76" t="s">
        <v>2709</v>
      </c>
      <c r="C746" s="76" t="s">
        <v>74</v>
      </c>
      <c r="D746" s="76" t="s">
        <v>2710</v>
      </c>
      <c r="E746" s="76" t="s">
        <v>133</v>
      </c>
      <c r="F746" s="70">
        <v>50</v>
      </c>
      <c r="G746" s="97">
        <v>757.9</v>
      </c>
      <c r="H746" s="97">
        <f t="shared" si="41"/>
        <v>37895</v>
      </c>
      <c r="I746" s="97">
        <f t="shared" si="42"/>
        <v>42442.400000000001</v>
      </c>
      <c r="J746" s="76" t="s">
        <v>1430</v>
      </c>
      <c r="K746" s="76" t="s">
        <v>19</v>
      </c>
      <c r="L746" s="110" t="s">
        <v>2926</v>
      </c>
      <c r="M746" s="67"/>
      <c r="N746" s="67"/>
    </row>
    <row r="747" spans="1:14" s="65" customFormat="1" ht="99" customHeight="1" x14ac:dyDescent="0.25">
      <c r="A747" s="76">
        <v>732</v>
      </c>
      <c r="B747" s="76" t="s">
        <v>2711</v>
      </c>
      <c r="C747" s="76" t="s">
        <v>74</v>
      </c>
      <c r="D747" s="76" t="s">
        <v>2712</v>
      </c>
      <c r="E747" s="76" t="s">
        <v>133</v>
      </c>
      <c r="F747" s="70">
        <v>12</v>
      </c>
      <c r="G747" s="97">
        <v>1400.3</v>
      </c>
      <c r="H747" s="97">
        <f t="shared" si="41"/>
        <v>16803.599999999999</v>
      </c>
      <c r="I747" s="97">
        <f t="shared" si="42"/>
        <v>18820.031999999999</v>
      </c>
      <c r="J747" s="76" t="s">
        <v>1430</v>
      </c>
      <c r="K747" s="76" t="s">
        <v>19</v>
      </c>
      <c r="L747" s="110" t="s">
        <v>2926</v>
      </c>
      <c r="M747" s="67"/>
      <c r="N747" s="67"/>
    </row>
    <row r="748" spans="1:14" s="65" customFormat="1" ht="99" customHeight="1" x14ac:dyDescent="0.25">
      <c r="A748" s="76">
        <v>733</v>
      </c>
      <c r="B748" s="109" t="s">
        <v>2713</v>
      </c>
      <c r="C748" s="109" t="s">
        <v>74</v>
      </c>
      <c r="D748" s="109" t="s">
        <v>2714</v>
      </c>
      <c r="E748" s="109" t="s">
        <v>133</v>
      </c>
      <c r="F748" s="70">
        <v>150</v>
      </c>
      <c r="G748" s="97">
        <v>192.5</v>
      </c>
      <c r="H748" s="97">
        <f t="shared" si="41"/>
        <v>28875</v>
      </c>
      <c r="I748" s="97">
        <f t="shared" si="42"/>
        <v>32340.000000000004</v>
      </c>
      <c r="J748" s="109" t="s">
        <v>1430</v>
      </c>
      <c r="K748" s="109" t="s">
        <v>19</v>
      </c>
      <c r="L748" s="110" t="s">
        <v>2926</v>
      </c>
      <c r="M748" s="67"/>
      <c r="N748" s="67"/>
    </row>
    <row r="749" spans="1:14" s="65" customFormat="1" ht="99" customHeight="1" x14ac:dyDescent="0.25">
      <c r="A749" s="76">
        <v>734</v>
      </c>
      <c r="B749" s="76" t="s">
        <v>2715</v>
      </c>
      <c r="C749" s="76" t="s">
        <v>74</v>
      </c>
      <c r="D749" s="76" t="s">
        <v>2716</v>
      </c>
      <c r="E749" s="76" t="s">
        <v>133</v>
      </c>
      <c r="F749" s="70">
        <v>20</v>
      </c>
      <c r="G749" s="97">
        <v>1705</v>
      </c>
      <c r="H749" s="97">
        <f t="shared" si="41"/>
        <v>34100</v>
      </c>
      <c r="I749" s="97">
        <f t="shared" si="42"/>
        <v>38192</v>
      </c>
      <c r="J749" s="76" t="s">
        <v>1430</v>
      </c>
      <c r="K749" s="76" t="s">
        <v>19</v>
      </c>
      <c r="L749" s="110" t="s">
        <v>2926</v>
      </c>
      <c r="M749" s="67"/>
      <c r="N749" s="67"/>
    </row>
    <row r="750" spans="1:14" s="65" customFormat="1" ht="99" customHeight="1" x14ac:dyDescent="0.25">
      <c r="A750" s="76">
        <v>735</v>
      </c>
      <c r="B750" s="76" t="s">
        <v>2709</v>
      </c>
      <c r="C750" s="76" t="s">
        <v>74</v>
      </c>
      <c r="D750" s="76" t="s">
        <v>2717</v>
      </c>
      <c r="E750" s="76" t="s">
        <v>133</v>
      </c>
      <c r="F750" s="70">
        <v>35</v>
      </c>
      <c r="G750" s="97">
        <v>509.3</v>
      </c>
      <c r="H750" s="97">
        <f t="shared" si="41"/>
        <v>17825.5</v>
      </c>
      <c r="I750" s="97">
        <f t="shared" si="42"/>
        <v>19964.560000000001</v>
      </c>
      <c r="J750" s="76" t="s">
        <v>1430</v>
      </c>
      <c r="K750" s="76" t="s">
        <v>19</v>
      </c>
      <c r="L750" s="110" t="s">
        <v>2926</v>
      </c>
      <c r="M750" s="67"/>
      <c r="N750" s="67"/>
    </row>
    <row r="751" spans="1:14" s="65" customFormat="1" ht="99" customHeight="1" x14ac:dyDescent="0.25">
      <c r="A751" s="76">
        <v>736</v>
      </c>
      <c r="B751" s="76" t="s">
        <v>2715</v>
      </c>
      <c r="C751" s="76" t="s">
        <v>74</v>
      </c>
      <c r="D751" s="76" t="s">
        <v>2718</v>
      </c>
      <c r="E751" s="76" t="s">
        <v>133</v>
      </c>
      <c r="F751" s="70">
        <v>5</v>
      </c>
      <c r="G751" s="97">
        <v>1744.6</v>
      </c>
      <c r="H751" s="97">
        <f t="shared" si="41"/>
        <v>8723</v>
      </c>
      <c r="I751" s="97">
        <f t="shared" si="42"/>
        <v>9769.76</v>
      </c>
      <c r="J751" s="76" t="s">
        <v>1430</v>
      </c>
      <c r="K751" s="76" t="s">
        <v>19</v>
      </c>
      <c r="L751" s="110" t="s">
        <v>2926</v>
      </c>
      <c r="M751" s="67"/>
      <c r="N751" s="67"/>
    </row>
    <row r="752" spans="1:14" s="65" customFormat="1" ht="99" customHeight="1" x14ac:dyDescent="0.25">
      <c r="A752" s="76">
        <v>737</v>
      </c>
      <c r="B752" s="76" t="s">
        <v>2715</v>
      </c>
      <c r="C752" s="76" t="s">
        <v>74</v>
      </c>
      <c r="D752" s="76" t="s">
        <v>2719</v>
      </c>
      <c r="E752" s="76" t="s">
        <v>133</v>
      </c>
      <c r="F752" s="70">
        <v>5</v>
      </c>
      <c r="G752" s="97">
        <v>1760</v>
      </c>
      <c r="H752" s="97">
        <f t="shared" si="41"/>
        <v>8800</v>
      </c>
      <c r="I752" s="97">
        <f t="shared" si="42"/>
        <v>9856.0000000000018</v>
      </c>
      <c r="J752" s="76" t="s">
        <v>1430</v>
      </c>
      <c r="K752" s="76" t="s">
        <v>19</v>
      </c>
      <c r="L752" s="110" t="s">
        <v>2926</v>
      </c>
      <c r="M752" s="67"/>
      <c r="N752" s="67"/>
    </row>
    <row r="753" spans="1:14" s="65" customFormat="1" ht="99" customHeight="1" x14ac:dyDescent="0.25">
      <c r="A753" s="76">
        <v>738</v>
      </c>
      <c r="B753" s="76" t="s">
        <v>2720</v>
      </c>
      <c r="C753" s="76" t="s">
        <v>74</v>
      </c>
      <c r="D753" s="76" t="s">
        <v>2721</v>
      </c>
      <c r="E753" s="76" t="s">
        <v>2722</v>
      </c>
      <c r="F753" s="70">
        <v>1</v>
      </c>
      <c r="G753" s="97">
        <v>15438.5</v>
      </c>
      <c r="H753" s="97">
        <f t="shared" si="41"/>
        <v>15438.5</v>
      </c>
      <c r="I753" s="97">
        <f t="shared" si="42"/>
        <v>17291.120000000003</v>
      </c>
      <c r="J753" s="76" t="s">
        <v>1430</v>
      </c>
      <c r="K753" s="76" t="s">
        <v>19</v>
      </c>
      <c r="L753" s="110" t="s">
        <v>2926</v>
      </c>
      <c r="M753" s="67"/>
      <c r="N753" s="67"/>
    </row>
    <row r="754" spans="1:14" s="65" customFormat="1" ht="99" customHeight="1" x14ac:dyDescent="0.25">
      <c r="A754" s="76">
        <v>739</v>
      </c>
      <c r="B754" s="76" t="s">
        <v>2720</v>
      </c>
      <c r="C754" s="76" t="s">
        <v>74</v>
      </c>
      <c r="D754" s="76" t="s">
        <v>2723</v>
      </c>
      <c r="E754" s="76" t="s">
        <v>2722</v>
      </c>
      <c r="F754" s="70">
        <v>1</v>
      </c>
      <c r="G754" s="97">
        <v>18584.5</v>
      </c>
      <c r="H754" s="97">
        <f t="shared" si="41"/>
        <v>18584.5</v>
      </c>
      <c r="I754" s="97">
        <f t="shared" si="42"/>
        <v>20814.640000000003</v>
      </c>
      <c r="J754" s="76" t="s">
        <v>1430</v>
      </c>
      <c r="K754" s="76" t="s">
        <v>19</v>
      </c>
      <c r="L754" s="110" t="s">
        <v>2926</v>
      </c>
      <c r="M754" s="67"/>
      <c r="N754" s="67"/>
    </row>
    <row r="755" spans="1:14" s="65" customFormat="1" ht="99" customHeight="1" x14ac:dyDescent="0.25">
      <c r="A755" s="76">
        <v>740</v>
      </c>
      <c r="B755" s="76" t="s">
        <v>2724</v>
      </c>
      <c r="C755" s="76" t="s">
        <v>74</v>
      </c>
      <c r="D755" s="76" t="s">
        <v>2725</v>
      </c>
      <c r="E755" s="76" t="s">
        <v>133</v>
      </c>
      <c r="F755" s="70">
        <v>100</v>
      </c>
      <c r="G755" s="97">
        <v>5.5</v>
      </c>
      <c r="H755" s="97">
        <f t="shared" si="41"/>
        <v>550</v>
      </c>
      <c r="I755" s="97">
        <f t="shared" si="42"/>
        <v>616.00000000000011</v>
      </c>
      <c r="J755" s="76" t="s">
        <v>1430</v>
      </c>
      <c r="K755" s="76" t="s">
        <v>19</v>
      </c>
      <c r="L755" s="110" t="s">
        <v>2926</v>
      </c>
      <c r="M755" s="67"/>
      <c r="N755" s="67"/>
    </row>
    <row r="756" spans="1:14" s="65" customFormat="1" ht="99" customHeight="1" x14ac:dyDescent="0.25">
      <c r="A756" s="76">
        <v>741</v>
      </c>
      <c r="B756" s="76" t="s">
        <v>2724</v>
      </c>
      <c r="C756" s="76" t="s">
        <v>74</v>
      </c>
      <c r="D756" s="76" t="s">
        <v>2726</v>
      </c>
      <c r="E756" s="76" t="s">
        <v>133</v>
      </c>
      <c r="F756" s="70">
        <v>100</v>
      </c>
      <c r="G756" s="97">
        <v>6.6</v>
      </c>
      <c r="H756" s="97">
        <f t="shared" si="41"/>
        <v>660</v>
      </c>
      <c r="I756" s="97">
        <f t="shared" si="42"/>
        <v>739.2</v>
      </c>
      <c r="J756" s="76" t="s">
        <v>1430</v>
      </c>
      <c r="K756" s="76" t="s">
        <v>19</v>
      </c>
      <c r="L756" s="110" t="s">
        <v>2926</v>
      </c>
      <c r="M756" s="67"/>
      <c r="N756" s="67"/>
    </row>
    <row r="757" spans="1:14" s="65" customFormat="1" ht="99" customHeight="1" x14ac:dyDescent="0.25">
      <c r="A757" s="76">
        <v>742</v>
      </c>
      <c r="B757" s="76" t="s">
        <v>2724</v>
      </c>
      <c r="C757" s="76" t="s">
        <v>74</v>
      </c>
      <c r="D757" s="76" t="s">
        <v>2727</v>
      </c>
      <c r="E757" s="76" t="s">
        <v>133</v>
      </c>
      <c r="F757" s="70">
        <v>100</v>
      </c>
      <c r="G757" s="97">
        <v>11</v>
      </c>
      <c r="H757" s="97">
        <f t="shared" si="41"/>
        <v>1100</v>
      </c>
      <c r="I757" s="97">
        <f t="shared" si="42"/>
        <v>1232.0000000000002</v>
      </c>
      <c r="J757" s="76" t="s">
        <v>1430</v>
      </c>
      <c r="K757" s="76" t="s">
        <v>19</v>
      </c>
      <c r="L757" s="110" t="s">
        <v>2926</v>
      </c>
      <c r="M757" s="67"/>
      <c r="N757" s="67"/>
    </row>
    <row r="758" spans="1:14" s="65" customFormat="1" ht="99" customHeight="1" x14ac:dyDescent="0.25">
      <c r="A758" s="76">
        <v>743</v>
      </c>
      <c r="B758" s="76" t="s">
        <v>2724</v>
      </c>
      <c r="C758" s="76" t="s">
        <v>74</v>
      </c>
      <c r="D758" s="76" t="s">
        <v>2728</v>
      </c>
      <c r="E758" s="76" t="s">
        <v>133</v>
      </c>
      <c r="F758" s="70">
        <v>100</v>
      </c>
      <c r="G758" s="97">
        <v>19.8</v>
      </c>
      <c r="H758" s="97">
        <f t="shared" si="41"/>
        <v>1980</v>
      </c>
      <c r="I758" s="97">
        <f t="shared" si="42"/>
        <v>2217.6000000000004</v>
      </c>
      <c r="J758" s="76" t="s">
        <v>1430</v>
      </c>
      <c r="K758" s="76" t="s">
        <v>19</v>
      </c>
      <c r="L758" s="110" t="s">
        <v>2926</v>
      </c>
      <c r="M758" s="67"/>
      <c r="N758" s="67"/>
    </row>
    <row r="759" spans="1:14" s="65" customFormat="1" ht="99" customHeight="1" x14ac:dyDescent="0.25">
      <c r="A759" s="76">
        <v>744</v>
      </c>
      <c r="B759" s="76" t="s">
        <v>2724</v>
      </c>
      <c r="C759" s="76" t="s">
        <v>74</v>
      </c>
      <c r="D759" s="76" t="s">
        <v>2729</v>
      </c>
      <c r="E759" s="76" t="s">
        <v>133</v>
      </c>
      <c r="F759" s="70">
        <v>100</v>
      </c>
      <c r="G759" s="97">
        <v>25.3</v>
      </c>
      <c r="H759" s="97">
        <f t="shared" si="41"/>
        <v>2530</v>
      </c>
      <c r="I759" s="97">
        <f t="shared" si="42"/>
        <v>2833.6000000000004</v>
      </c>
      <c r="J759" s="76" t="s">
        <v>1430</v>
      </c>
      <c r="K759" s="76" t="s">
        <v>19</v>
      </c>
      <c r="L759" s="110" t="s">
        <v>2926</v>
      </c>
      <c r="M759" s="67"/>
      <c r="N759" s="67"/>
    </row>
    <row r="760" spans="1:14" s="65" customFormat="1" ht="99" customHeight="1" x14ac:dyDescent="0.25">
      <c r="A760" s="76">
        <v>745</v>
      </c>
      <c r="B760" s="76" t="s">
        <v>2730</v>
      </c>
      <c r="C760" s="76" t="s">
        <v>74</v>
      </c>
      <c r="D760" s="76" t="s">
        <v>2731</v>
      </c>
      <c r="E760" s="76" t="s">
        <v>133</v>
      </c>
      <c r="F760" s="70">
        <v>100</v>
      </c>
      <c r="G760" s="97">
        <v>2.2000000000000002</v>
      </c>
      <c r="H760" s="97">
        <f t="shared" si="41"/>
        <v>220.00000000000003</v>
      </c>
      <c r="I760" s="97">
        <f t="shared" si="42"/>
        <v>246.40000000000006</v>
      </c>
      <c r="J760" s="76" t="s">
        <v>1430</v>
      </c>
      <c r="K760" s="76" t="s">
        <v>19</v>
      </c>
      <c r="L760" s="110" t="s">
        <v>2926</v>
      </c>
      <c r="M760" s="67"/>
      <c r="N760" s="67"/>
    </row>
    <row r="761" spans="1:14" s="65" customFormat="1" ht="99" customHeight="1" x14ac:dyDescent="0.25">
      <c r="A761" s="76">
        <v>746</v>
      </c>
      <c r="B761" s="76" t="s">
        <v>2730</v>
      </c>
      <c r="C761" s="76" t="s">
        <v>74</v>
      </c>
      <c r="D761" s="76" t="s">
        <v>2732</v>
      </c>
      <c r="E761" s="76" t="s">
        <v>133</v>
      </c>
      <c r="F761" s="70">
        <v>100</v>
      </c>
      <c r="G761" s="97">
        <v>2.2000000000000002</v>
      </c>
      <c r="H761" s="97">
        <f t="shared" si="41"/>
        <v>220.00000000000003</v>
      </c>
      <c r="I761" s="97">
        <f t="shared" si="42"/>
        <v>246.40000000000006</v>
      </c>
      <c r="J761" s="76" t="s">
        <v>1430</v>
      </c>
      <c r="K761" s="76" t="s">
        <v>19</v>
      </c>
      <c r="L761" s="110" t="s">
        <v>2926</v>
      </c>
      <c r="M761" s="67"/>
      <c r="N761" s="67"/>
    </row>
    <row r="762" spans="1:14" s="65" customFormat="1" ht="99" customHeight="1" x14ac:dyDescent="0.25">
      <c r="A762" s="76">
        <v>747</v>
      </c>
      <c r="B762" s="76" t="s">
        <v>2730</v>
      </c>
      <c r="C762" s="76" t="s">
        <v>74</v>
      </c>
      <c r="D762" s="76" t="s">
        <v>2733</v>
      </c>
      <c r="E762" s="76" t="s">
        <v>133</v>
      </c>
      <c r="F762" s="70">
        <v>100</v>
      </c>
      <c r="G762" s="97">
        <v>4.4000000000000004</v>
      </c>
      <c r="H762" s="97">
        <f t="shared" si="41"/>
        <v>440.00000000000006</v>
      </c>
      <c r="I762" s="97">
        <f t="shared" si="42"/>
        <v>492.80000000000013</v>
      </c>
      <c r="J762" s="76" t="s">
        <v>1430</v>
      </c>
      <c r="K762" s="76" t="s">
        <v>19</v>
      </c>
      <c r="L762" s="110" t="s">
        <v>2926</v>
      </c>
      <c r="M762" s="67"/>
      <c r="N762" s="67"/>
    </row>
    <row r="763" spans="1:14" s="65" customFormat="1" ht="99" customHeight="1" x14ac:dyDescent="0.25">
      <c r="A763" s="76">
        <v>748</v>
      </c>
      <c r="B763" s="76" t="s">
        <v>2730</v>
      </c>
      <c r="C763" s="76" t="s">
        <v>74</v>
      </c>
      <c r="D763" s="76" t="s">
        <v>2734</v>
      </c>
      <c r="E763" s="76" t="s">
        <v>133</v>
      </c>
      <c r="F763" s="70">
        <v>100</v>
      </c>
      <c r="G763" s="97">
        <v>7.7</v>
      </c>
      <c r="H763" s="97">
        <f t="shared" si="41"/>
        <v>770</v>
      </c>
      <c r="I763" s="97">
        <f t="shared" si="42"/>
        <v>862.40000000000009</v>
      </c>
      <c r="J763" s="76" t="s">
        <v>1430</v>
      </c>
      <c r="K763" s="76" t="s">
        <v>19</v>
      </c>
      <c r="L763" s="110" t="s">
        <v>2926</v>
      </c>
      <c r="M763" s="67"/>
      <c r="N763" s="67"/>
    </row>
    <row r="764" spans="1:14" s="65" customFormat="1" ht="99" customHeight="1" x14ac:dyDescent="0.25">
      <c r="A764" s="76">
        <v>749</v>
      </c>
      <c r="B764" s="76" t="s">
        <v>2730</v>
      </c>
      <c r="C764" s="76" t="s">
        <v>74</v>
      </c>
      <c r="D764" s="76" t="s">
        <v>2735</v>
      </c>
      <c r="E764" s="76" t="s">
        <v>133</v>
      </c>
      <c r="F764" s="70">
        <v>100</v>
      </c>
      <c r="G764" s="97">
        <v>13.2</v>
      </c>
      <c r="H764" s="97">
        <f t="shared" si="41"/>
        <v>1320</v>
      </c>
      <c r="I764" s="97">
        <f t="shared" si="42"/>
        <v>1478.4</v>
      </c>
      <c r="J764" s="76" t="s">
        <v>1430</v>
      </c>
      <c r="K764" s="76" t="s">
        <v>19</v>
      </c>
      <c r="L764" s="110" t="s">
        <v>2926</v>
      </c>
      <c r="M764" s="67"/>
      <c r="N764" s="67"/>
    </row>
    <row r="765" spans="1:14" s="65" customFormat="1" ht="99" customHeight="1" x14ac:dyDescent="0.25">
      <c r="A765" s="76">
        <v>750</v>
      </c>
      <c r="B765" s="76" t="s">
        <v>2736</v>
      </c>
      <c r="C765" s="76" t="s">
        <v>74</v>
      </c>
      <c r="D765" s="76" t="s">
        <v>2737</v>
      </c>
      <c r="E765" s="76" t="s">
        <v>133</v>
      </c>
      <c r="F765" s="70">
        <v>200</v>
      </c>
      <c r="G765" s="97">
        <v>1.1000000000000001</v>
      </c>
      <c r="H765" s="97">
        <f t="shared" si="41"/>
        <v>220.00000000000003</v>
      </c>
      <c r="I765" s="97">
        <f t="shared" si="42"/>
        <v>246.40000000000006</v>
      </c>
      <c r="J765" s="76" t="s">
        <v>1430</v>
      </c>
      <c r="K765" s="76" t="s">
        <v>19</v>
      </c>
      <c r="L765" s="110" t="s">
        <v>2926</v>
      </c>
      <c r="M765" s="67"/>
      <c r="N765" s="67"/>
    </row>
    <row r="766" spans="1:14" s="65" customFormat="1" ht="99" customHeight="1" x14ac:dyDescent="0.25">
      <c r="A766" s="76">
        <v>751</v>
      </c>
      <c r="B766" s="76" t="s">
        <v>2736</v>
      </c>
      <c r="C766" s="76" t="s">
        <v>74</v>
      </c>
      <c r="D766" s="76" t="s">
        <v>2738</v>
      </c>
      <c r="E766" s="76" t="s">
        <v>133</v>
      </c>
      <c r="F766" s="70">
        <v>200</v>
      </c>
      <c r="G766" s="97">
        <v>1.1000000000000001</v>
      </c>
      <c r="H766" s="97">
        <f t="shared" si="41"/>
        <v>220.00000000000003</v>
      </c>
      <c r="I766" s="97">
        <f t="shared" si="42"/>
        <v>246.40000000000006</v>
      </c>
      <c r="J766" s="76" t="s">
        <v>1430</v>
      </c>
      <c r="K766" s="76" t="s">
        <v>19</v>
      </c>
      <c r="L766" s="110" t="s">
        <v>2926</v>
      </c>
      <c r="M766" s="67"/>
      <c r="N766" s="67"/>
    </row>
    <row r="767" spans="1:14" s="65" customFormat="1" ht="99" customHeight="1" x14ac:dyDescent="0.25">
      <c r="A767" s="76">
        <v>752</v>
      </c>
      <c r="B767" s="76" t="s">
        <v>2736</v>
      </c>
      <c r="C767" s="76" t="s">
        <v>74</v>
      </c>
      <c r="D767" s="76" t="s">
        <v>2739</v>
      </c>
      <c r="E767" s="76" t="s">
        <v>133</v>
      </c>
      <c r="F767" s="70">
        <v>200</v>
      </c>
      <c r="G767" s="97">
        <v>2.2000000000000002</v>
      </c>
      <c r="H767" s="97">
        <f t="shared" si="41"/>
        <v>440.00000000000006</v>
      </c>
      <c r="I767" s="97">
        <f t="shared" si="42"/>
        <v>492.80000000000013</v>
      </c>
      <c r="J767" s="76" t="s">
        <v>1430</v>
      </c>
      <c r="K767" s="76" t="s">
        <v>19</v>
      </c>
      <c r="L767" s="110" t="s">
        <v>2926</v>
      </c>
      <c r="M767" s="67"/>
      <c r="N767" s="67"/>
    </row>
    <row r="768" spans="1:14" s="65" customFormat="1" ht="99" customHeight="1" x14ac:dyDescent="0.25">
      <c r="A768" s="76">
        <v>753</v>
      </c>
      <c r="B768" s="76" t="s">
        <v>2736</v>
      </c>
      <c r="C768" s="76" t="s">
        <v>74</v>
      </c>
      <c r="D768" s="76" t="s">
        <v>2740</v>
      </c>
      <c r="E768" s="76" t="s">
        <v>133</v>
      </c>
      <c r="F768" s="70">
        <v>200</v>
      </c>
      <c r="G768" s="97">
        <v>7.7</v>
      </c>
      <c r="H768" s="97">
        <f t="shared" si="41"/>
        <v>1540</v>
      </c>
      <c r="I768" s="97">
        <f t="shared" si="42"/>
        <v>1724.8000000000002</v>
      </c>
      <c r="J768" s="76" t="s">
        <v>1430</v>
      </c>
      <c r="K768" s="76" t="s">
        <v>19</v>
      </c>
      <c r="L768" s="110" t="s">
        <v>2926</v>
      </c>
      <c r="M768" s="67"/>
      <c r="N768" s="67"/>
    </row>
    <row r="769" spans="1:14" s="65" customFormat="1" ht="99" customHeight="1" x14ac:dyDescent="0.25">
      <c r="A769" s="76">
        <v>754</v>
      </c>
      <c r="B769" s="76" t="s">
        <v>2736</v>
      </c>
      <c r="C769" s="76" t="s">
        <v>74</v>
      </c>
      <c r="D769" s="76" t="s">
        <v>2741</v>
      </c>
      <c r="E769" s="76" t="s">
        <v>133</v>
      </c>
      <c r="F769" s="70">
        <v>200</v>
      </c>
      <c r="G769" s="97">
        <v>11</v>
      </c>
      <c r="H769" s="97">
        <f t="shared" si="41"/>
        <v>2200</v>
      </c>
      <c r="I769" s="97">
        <f t="shared" si="42"/>
        <v>2464.0000000000005</v>
      </c>
      <c r="J769" s="76" t="s">
        <v>1430</v>
      </c>
      <c r="K769" s="76" t="s">
        <v>19</v>
      </c>
      <c r="L769" s="110" t="s">
        <v>2926</v>
      </c>
      <c r="M769" s="67"/>
      <c r="N769" s="67"/>
    </row>
    <row r="770" spans="1:14" s="65" customFormat="1" ht="99" customHeight="1" x14ac:dyDescent="0.25">
      <c r="A770" s="76">
        <v>755</v>
      </c>
      <c r="B770" s="76" t="s">
        <v>2742</v>
      </c>
      <c r="C770" s="76" t="s">
        <v>74</v>
      </c>
      <c r="D770" s="76" t="s">
        <v>2743</v>
      </c>
      <c r="E770" s="76" t="s">
        <v>133</v>
      </c>
      <c r="F770" s="70">
        <v>100</v>
      </c>
      <c r="G770" s="97">
        <v>1.1000000000000001</v>
      </c>
      <c r="H770" s="97">
        <f t="shared" si="41"/>
        <v>110.00000000000001</v>
      </c>
      <c r="I770" s="97">
        <f t="shared" si="42"/>
        <v>123.20000000000003</v>
      </c>
      <c r="J770" s="76" t="s">
        <v>1430</v>
      </c>
      <c r="K770" s="76" t="s">
        <v>19</v>
      </c>
      <c r="L770" s="110" t="s">
        <v>2926</v>
      </c>
      <c r="M770" s="67"/>
      <c r="N770" s="67"/>
    </row>
    <row r="771" spans="1:14" s="65" customFormat="1" ht="99" customHeight="1" x14ac:dyDescent="0.25">
      <c r="A771" s="76">
        <v>756</v>
      </c>
      <c r="B771" s="76" t="s">
        <v>2742</v>
      </c>
      <c r="C771" s="76" t="s">
        <v>74</v>
      </c>
      <c r="D771" s="76" t="s">
        <v>2744</v>
      </c>
      <c r="E771" s="76" t="s">
        <v>133</v>
      </c>
      <c r="F771" s="70">
        <v>100</v>
      </c>
      <c r="G771" s="97">
        <v>2.2000000000000002</v>
      </c>
      <c r="H771" s="97">
        <f t="shared" si="41"/>
        <v>220.00000000000003</v>
      </c>
      <c r="I771" s="97">
        <f t="shared" si="42"/>
        <v>246.40000000000006</v>
      </c>
      <c r="J771" s="76" t="s">
        <v>1430</v>
      </c>
      <c r="K771" s="76" t="s">
        <v>19</v>
      </c>
      <c r="L771" s="110" t="s">
        <v>2926</v>
      </c>
      <c r="M771" s="67"/>
      <c r="N771" s="67"/>
    </row>
    <row r="772" spans="1:14" s="65" customFormat="1" ht="99" customHeight="1" x14ac:dyDescent="0.25">
      <c r="A772" s="76">
        <v>757</v>
      </c>
      <c r="B772" s="76" t="s">
        <v>2742</v>
      </c>
      <c r="C772" s="76" t="s">
        <v>74</v>
      </c>
      <c r="D772" s="76" t="s">
        <v>2745</v>
      </c>
      <c r="E772" s="76" t="s">
        <v>133</v>
      </c>
      <c r="F772" s="70">
        <v>100</v>
      </c>
      <c r="G772" s="97">
        <v>2.2000000000000002</v>
      </c>
      <c r="H772" s="97">
        <f t="shared" si="41"/>
        <v>220.00000000000003</v>
      </c>
      <c r="I772" s="97">
        <f t="shared" si="42"/>
        <v>246.40000000000006</v>
      </c>
      <c r="J772" s="76" t="s">
        <v>1430</v>
      </c>
      <c r="K772" s="76" t="s">
        <v>19</v>
      </c>
      <c r="L772" s="110" t="s">
        <v>2926</v>
      </c>
      <c r="M772" s="67"/>
      <c r="N772" s="67"/>
    </row>
    <row r="773" spans="1:14" s="65" customFormat="1" ht="99" customHeight="1" x14ac:dyDescent="0.25">
      <c r="A773" s="76">
        <v>758</v>
      </c>
      <c r="B773" s="76" t="s">
        <v>2742</v>
      </c>
      <c r="C773" s="76" t="s">
        <v>74</v>
      </c>
      <c r="D773" s="76" t="s">
        <v>2746</v>
      </c>
      <c r="E773" s="76" t="s">
        <v>133</v>
      </c>
      <c r="F773" s="70">
        <v>100</v>
      </c>
      <c r="G773" s="97">
        <v>1.1000000000000001</v>
      </c>
      <c r="H773" s="97">
        <f t="shared" si="41"/>
        <v>110.00000000000001</v>
      </c>
      <c r="I773" s="97">
        <f t="shared" si="42"/>
        <v>123.20000000000003</v>
      </c>
      <c r="J773" s="76" t="s">
        <v>1430</v>
      </c>
      <c r="K773" s="76" t="s">
        <v>19</v>
      </c>
      <c r="L773" s="110" t="s">
        <v>2926</v>
      </c>
      <c r="M773" s="67"/>
      <c r="N773" s="67"/>
    </row>
    <row r="774" spans="1:14" s="65" customFormat="1" ht="99" customHeight="1" x14ac:dyDescent="0.25">
      <c r="A774" s="76">
        <v>759</v>
      </c>
      <c r="B774" s="76" t="s">
        <v>2742</v>
      </c>
      <c r="C774" s="76" t="s">
        <v>74</v>
      </c>
      <c r="D774" s="76" t="s">
        <v>2747</v>
      </c>
      <c r="E774" s="76" t="s">
        <v>133</v>
      </c>
      <c r="F774" s="70">
        <v>100</v>
      </c>
      <c r="G774" s="97">
        <v>3.3</v>
      </c>
      <c r="H774" s="97">
        <f t="shared" ref="H774:H837" si="43">F774*G774</f>
        <v>330</v>
      </c>
      <c r="I774" s="97">
        <f t="shared" ref="I774:I837" si="44">H774*1.12</f>
        <v>369.6</v>
      </c>
      <c r="J774" s="76" t="s">
        <v>1430</v>
      </c>
      <c r="K774" s="76" t="s">
        <v>19</v>
      </c>
      <c r="L774" s="110" t="s">
        <v>2926</v>
      </c>
      <c r="M774" s="67"/>
      <c r="N774" s="67"/>
    </row>
    <row r="775" spans="1:14" s="65" customFormat="1" ht="99" customHeight="1" x14ac:dyDescent="0.25">
      <c r="A775" s="76">
        <v>760</v>
      </c>
      <c r="B775" s="76" t="s">
        <v>2748</v>
      </c>
      <c r="C775" s="76" t="s">
        <v>74</v>
      </c>
      <c r="D775" s="76" t="s">
        <v>2749</v>
      </c>
      <c r="E775" s="76" t="s">
        <v>2722</v>
      </c>
      <c r="F775" s="70">
        <v>5</v>
      </c>
      <c r="G775" s="97">
        <v>1267.2</v>
      </c>
      <c r="H775" s="97">
        <f t="shared" si="43"/>
        <v>6336</v>
      </c>
      <c r="I775" s="97">
        <f t="shared" si="44"/>
        <v>7096.3200000000006</v>
      </c>
      <c r="J775" s="76" t="s">
        <v>1430</v>
      </c>
      <c r="K775" s="76" t="s">
        <v>19</v>
      </c>
      <c r="L775" s="110" t="s">
        <v>2926</v>
      </c>
      <c r="M775" s="67"/>
      <c r="N775" s="67"/>
    </row>
    <row r="776" spans="1:14" s="65" customFormat="1" ht="99" customHeight="1" x14ac:dyDescent="0.25">
      <c r="A776" s="76">
        <v>761</v>
      </c>
      <c r="B776" s="76" t="s">
        <v>2748</v>
      </c>
      <c r="C776" s="76" t="s">
        <v>74</v>
      </c>
      <c r="D776" s="76" t="s">
        <v>2750</v>
      </c>
      <c r="E776" s="76" t="s">
        <v>2722</v>
      </c>
      <c r="F776" s="70">
        <v>5</v>
      </c>
      <c r="G776" s="97">
        <v>7040</v>
      </c>
      <c r="H776" s="97">
        <f t="shared" si="43"/>
        <v>35200</v>
      </c>
      <c r="I776" s="97">
        <f t="shared" si="44"/>
        <v>39424.000000000007</v>
      </c>
      <c r="J776" s="76" t="s">
        <v>1430</v>
      </c>
      <c r="K776" s="76" t="s">
        <v>19</v>
      </c>
      <c r="L776" s="110" t="s">
        <v>2926</v>
      </c>
      <c r="M776" s="67"/>
      <c r="N776" s="67"/>
    </row>
    <row r="777" spans="1:14" s="65" customFormat="1" ht="99" customHeight="1" x14ac:dyDescent="0.25">
      <c r="A777" s="76">
        <v>762</v>
      </c>
      <c r="B777" s="76" t="s">
        <v>2751</v>
      </c>
      <c r="C777" s="76" t="s">
        <v>74</v>
      </c>
      <c r="D777" s="76" t="s">
        <v>2752</v>
      </c>
      <c r="E777" s="76" t="s">
        <v>2753</v>
      </c>
      <c r="F777" s="70">
        <v>1</v>
      </c>
      <c r="G777" s="97">
        <v>4290</v>
      </c>
      <c r="H777" s="97">
        <f t="shared" si="43"/>
        <v>4290</v>
      </c>
      <c r="I777" s="97">
        <f t="shared" si="44"/>
        <v>4804.8</v>
      </c>
      <c r="J777" s="76" t="s">
        <v>1430</v>
      </c>
      <c r="K777" s="76" t="s">
        <v>19</v>
      </c>
      <c r="L777" s="110" t="s">
        <v>2926</v>
      </c>
      <c r="M777" s="67"/>
      <c r="N777" s="67"/>
    </row>
    <row r="778" spans="1:14" s="65" customFormat="1" ht="99" customHeight="1" x14ac:dyDescent="0.25">
      <c r="A778" s="76">
        <v>763</v>
      </c>
      <c r="B778" s="76" t="s">
        <v>2754</v>
      </c>
      <c r="C778" s="76" t="s">
        <v>74</v>
      </c>
      <c r="D778" s="76" t="s">
        <v>2755</v>
      </c>
      <c r="E778" s="76" t="s">
        <v>133</v>
      </c>
      <c r="F778" s="70">
        <v>500</v>
      </c>
      <c r="G778" s="97">
        <v>47.3</v>
      </c>
      <c r="H778" s="97">
        <f t="shared" si="43"/>
        <v>23650</v>
      </c>
      <c r="I778" s="97">
        <f t="shared" si="44"/>
        <v>26488.000000000004</v>
      </c>
      <c r="J778" s="76" t="s">
        <v>2647</v>
      </c>
      <c r="K778" s="76" t="s">
        <v>19</v>
      </c>
      <c r="L778" s="110" t="s">
        <v>2926</v>
      </c>
      <c r="M778" s="67"/>
      <c r="N778" s="67"/>
    </row>
    <row r="779" spans="1:14" s="65" customFormat="1" ht="99" customHeight="1" x14ac:dyDescent="0.25">
      <c r="A779" s="76">
        <v>764</v>
      </c>
      <c r="B779" s="76" t="s">
        <v>2756</v>
      </c>
      <c r="C779" s="76" t="s">
        <v>74</v>
      </c>
      <c r="D779" s="76" t="s">
        <v>2757</v>
      </c>
      <c r="E779" s="76" t="s">
        <v>133</v>
      </c>
      <c r="F779" s="70">
        <v>50</v>
      </c>
      <c r="G779" s="97">
        <v>40.700000000000003</v>
      </c>
      <c r="H779" s="97">
        <f t="shared" si="43"/>
        <v>2035.0000000000002</v>
      </c>
      <c r="I779" s="97">
        <f t="shared" si="44"/>
        <v>2279.2000000000003</v>
      </c>
      <c r="J779" s="76" t="s">
        <v>2647</v>
      </c>
      <c r="K779" s="76" t="s">
        <v>19</v>
      </c>
      <c r="L779" s="110" t="s">
        <v>2926</v>
      </c>
      <c r="M779" s="67"/>
      <c r="N779" s="67"/>
    </row>
    <row r="780" spans="1:14" s="65" customFormat="1" ht="99" customHeight="1" x14ac:dyDescent="0.25">
      <c r="A780" s="76">
        <v>765</v>
      </c>
      <c r="B780" s="76" t="s">
        <v>2756</v>
      </c>
      <c r="C780" s="76" t="s">
        <v>74</v>
      </c>
      <c r="D780" s="76" t="s">
        <v>2758</v>
      </c>
      <c r="E780" s="76" t="s">
        <v>133</v>
      </c>
      <c r="F780" s="70">
        <v>50</v>
      </c>
      <c r="G780" s="97">
        <v>42.9</v>
      </c>
      <c r="H780" s="97">
        <f t="shared" si="43"/>
        <v>2145</v>
      </c>
      <c r="I780" s="97">
        <f t="shared" si="44"/>
        <v>2402.4</v>
      </c>
      <c r="J780" s="76" t="s">
        <v>2647</v>
      </c>
      <c r="K780" s="76" t="s">
        <v>19</v>
      </c>
      <c r="L780" s="110" t="s">
        <v>2926</v>
      </c>
      <c r="M780" s="67"/>
      <c r="N780" s="67"/>
    </row>
    <row r="781" spans="1:14" s="65" customFormat="1" ht="99" customHeight="1" x14ac:dyDescent="0.25">
      <c r="A781" s="76">
        <v>766</v>
      </c>
      <c r="B781" s="76" t="s">
        <v>2756</v>
      </c>
      <c r="C781" s="76" t="s">
        <v>74</v>
      </c>
      <c r="D781" s="76" t="s">
        <v>2759</v>
      </c>
      <c r="E781" s="76" t="s">
        <v>133</v>
      </c>
      <c r="F781" s="70">
        <v>50</v>
      </c>
      <c r="G781" s="97">
        <v>69.3</v>
      </c>
      <c r="H781" s="97">
        <f t="shared" si="43"/>
        <v>3465</v>
      </c>
      <c r="I781" s="97">
        <f t="shared" si="44"/>
        <v>3880.8</v>
      </c>
      <c r="J781" s="76" t="s">
        <v>2647</v>
      </c>
      <c r="K781" s="76" t="s">
        <v>19</v>
      </c>
      <c r="L781" s="110" t="s">
        <v>2926</v>
      </c>
      <c r="M781" s="67"/>
      <c r="N781" s="67"/>
    </row>
    <row r="782" spans="1:14" s="65" customFormat="1" ht="99" customHeight="1" x14ac:dyDescent="0.25">
      <c r="A782" s="76">
        <v>767</v>
      </c>
      <c r="B782" s="76" t="s">
        <v>2756</v>
      </c>
      <c r="C782" s="76" t="s">
        <v>74</v>
      </c>
      <c r="D782" s="76" t="s">
        <v>2760</v>
      </c>
      <c r="E782" s="76" t="s">
        <v>133</v>
      </c>
      <c r="F782" s="70">
        <v>40</v>
      </c>
      <c r="G782" s="97">
        <v>56.1</v>
      </c>
      <c r="H782" s="97">
        <f t="shared" si="43"/>
        <v>2244</v>
      </c>
      <c r="I782" s="97">
        <f t="shared" si="44"/>
        <v>2513.2800000000002</v>
      </c>
      <c r="J782" s="76" t="s">
        <v>2647</v>
      </c>
      <c r="K782" s="76" t="s">
        <v>19</v>
      </c>
      <c r="L782" s="110" t="s">
        <v>2926</v>
      </c>
      <c r="M782" s="67"/>
      <c r="N782" s="67"/>
    </row>
    <row r="783" spans="1:14" s="65" customFormat="1" ht="99" customHeight="1" x14ac:dyDescent="0.25">
      <c r="A783" s="76">
        <v>768</v>
      </c>
      <c r="B783" s="76" t="s">
        <v>2756</v>
      </c>
      <c r="C783" s="76" t="s">
        <v>74</v>
      </c>
      <c r="D783" s="76" t="s">
        <v>2761</v>
      </c>
      <c r="E783" s="76" t="s">
        <v>133</v>
      </c>
      <c r="F783" s="70">
        <v>40</v>
      </c>
      <c r="G783" s="97">
        <v>163.9</v>
      </c>
      <c r="H783" s="97">
        <f t="shared" si="43"/>
        <v>6556</v>
      </c>
      <c r="I783" s="97">
        <f t="shared" si="44"/>
        <v>7342.72</v>
      </c>
      <c r="J783" s="76" t="s">
        <v>2647</v>
      </c>
      <c r="K783" s="76" t="s">
        <v>19</v>
      </c>
      <c r="L783" s="110" t="s">
        <v>2926</v>
      </c>
      <c r="M783" s="67"/>
      <c r="N783" s="67"/>
    </row>
    <row r="784" spans="1:14" s="65" customFormat="1" ht="99" customHeight="1" x14ac:dyDescent="0.25">
      <c r="A784" s="76">
        <v>769</v>
      </c>
      <c r="B784" s="76" t="s">
        <v>2756</v>
      </c>
      <c r="C784" s="76" t="s">
        <v>74</v>
      </c>
      <c r="D784" s="76" t="s">
        <v>2762</v>
      </c>
      <c r="E784" s="76" t="s">
        <v>133</v>
      </c>
      <c r="F784" s="70">
        <v>40</v>
      </c>
      <c r="G784" s="97">
        <v>34.1</v>
      </c>
      <c r="H784" s="97">
        <f t="shared" si="43"/>
        <v>1364</v>
      </c>
      <c r="I784" s="97">
        <f t="shared" si="44"/>
        <v>1527.68</v>
      </c>
      <c r="J784" s="76" t="s">
        <v>2647</v>
      </c>
      <c r="K784" s="76" t="s">
        <v>19</v>
      </c>
      <c r="L784" s="110" t="s">
        <v>2926</v>
      </c>
      <c r="M784" s="67"/>
      <c r="N784" s="67"/>
    </row>
    <row r="785" spans="1:14" s="65" customFormat="1" ht="99" customHeight="1" x14ac:dyDescent="0.25">
      <c r="A785" s="76">
        <v>770</v>
      </c>
      <c r="B785" s="76" t="s">
        <v>2756</v>
      </c>
      <c r="C785" s="76" t="s">
        <v>74</v>
      </c>
      <c r="D785" s="76" t="s">
        <v>2763</v>
      </c>
      <c r="E785" s="76" t="s">
        <v>133</v>
      </c>
      <c r="F785" s="70">
        <v>40</v>
      </c>
      <c r="G785" s="97">
        <v>42.9</v>
      </c>
      <c r="H785" s="97">
        <f t="shared" si="43"/>
        <v>1716</v>
      </c>
      <c r="I785" s="97">
        <f t="shared" si="44"/>
        <v>1921.92</v>
      </c>
      <c r="J785" s="76" t="s">
        <v>2647</v>
      </c>
      <c r="K785" s="76" t="s">
        <v>19</v>
      </c>
      <c r="L785" s="110" t="s">
        <v>2926</v>
      </c>
      <c r="M785" s="67"/>
      <c r="N785" s="67"/>
    </row>
    <row r="786" spans="1:14" s="65" customFormat="1" ht="99" customHeight="1" x14ac:dyDescent="0.25">
      <c r="A786" s="76">
        <v>771</v>
      </c>
      <c r="B786" s="76" t="s">
        <v>2756</v>
      </c>
      <c r="C786" s="76" t="s">
        <v>74</v>
      </c>
      <c r="D786" s="76" t="s">
        <v>2764</v>
      </c>
      <c r="E786" s="76" t="s">
        <v>133</v>
      </c>
      <c r="F786" s="70">
        <v>40</v>
      </c>
      <c r="G786" s="97">
        <v>69.3</v>
      </c>
      <c r="H786" s="97">
        <f t="shared" si="43"/>
        <v>2772</v>
      </c>
      <c r="I786" s="97">
        <f t="shared" si="44"/>
        <v>3104.6400000000003</v>
      </c>
      <c r="J786" s="76" t="s">
        <v>2647</v>
      </c>
      <c r="K786" s="76" t="s">
        <v>19</v>
      </c>
      <c r="L786" s="110" t="s">
        <v>2926</v>
      </c>
      <c r="M786" s="67"/>
      <c r="N786" s="67"/>
    </row>
    <row r="787" spans="1:14" s="65" customFormat="1" ht="99" customHeight="1" x14ac:dyDescent="0.25">
      <c r="A787" s="76">
        <v>772</v>
      </c>
      <c r="B787" s="76" t="s">
        <v>2756</v>
      </c>
      <c r="C787" s="76" t="s">
        <v>74</v>
      </c>
      <c r="D787" s="76" t="s">
        <v>2765</v>
      </c>
      <c r="E787" s="76" t="s">
        <v>133</v>
      </c>
      <c r="F787" s="70">
        <v>24</v>
      </c>
      <c r="G787" s="97">
        <v>56.1</v>
      </c>
      <c r="H787" s="97">
        <f t="shared" si="43"/>
        <v>1346.4</v>
      </c>
      <c r="I787" s="97">
        <f t="shared" si="44"/>
        <v>1507.9680000000003</v>
      </c>
      <c r="J787" s="76" t="s">
        <v>2647</v>
      </c>
      <c r="K787" s="76" t="s">
        <v>19</v>
      </c>
      <c r="L787" s="110" t="s">
        <v>2926</v>
      </c>
      <c r="M787" s="67"/>
      <c r="N787" s="67"/>
    </row>
    <row r="788" spans="1:14" s="65" customFormat="1" ht="99" customHeight="1" x14ac:dyDescent="0.25">
      <c r="A788" s="76">
        <v>773</v>
      </c>
      <c r="B788" s="76" t="s">
        <v>2766</v>
      </c>
      <c r="C788" s="76" t="s">
        <v>74</v>
      </c>
      <c r="D788" s="76" t="s">
        <v>2767</v>
      </c>
      <c r="E788" s="76" t="s">
        <v>133</v>
      </c>
      <c r="F788" s="70">
        <v>100</v>
      </c>
      <c r="G788" s="97">
        <v>18.7</v>
      </c>
      <c r="H788" s="97">
        <f t="shared" si="43"/>
        <v>1870</v>
      </c>
      <c r="I788" s="97">
        <f t="shared" si="44"/>
        <v>2094.4</v>
      </c>
      <c r="J788" s="76" t="s">
        <v>1430</v>
      </c>
      <c r="K788" s="76" t="s">
        <v>19</v>
      </c>
      <c r="L788" s="110" t="s">
        <v>2926</v>
      </c>
      <c r="M788" s="67"/>
      <c r="N788" s="67"/>
    </row>
    <row r="789" spans="1:14" s="65" customFormat="1" ht="99" customHeight="1" x14ac:dyDescent="0.25">
      <c r="A789" s="76">
        <v>774</v>
      </c>
      <c r="B789" s="76" t="s">
        <v>2766</v>
      </c>
      <c r="C789" s="76" t="s">
        <v>74</v>
      </c>
      <c r="D789" s="76" t="s">
        <v>2768</v>
      </c>
      <c r="E789" s="76" t="s">
        <v>133</v>
      </c>
      <c r="F789" s="70">
        <v>48</v>
      </c>
      <c r="G789" s="97">
        <v>38.5</v>
      </c>
      <c r="H789" s="97">
        <f t="shared" si="43"/>
        <v>1848</v>
      </c>
      <c r="I789" s="97">
        <f t="shared" si="44"/>
        <v>2069.7600000000002</v>
      </c>
      <c r="J789" s="76" t="s">
        <v>1430</v>
      </c>
      <c r="K789" s="76" t="s">
        <v>19</v>
      </c>
      <c r="L789" s="110" t="s">
        <v>2926</v>
      </c>
      <c r="M789" s="67"/>
      <c r="N789" s="67"/>
    </row>
    <row r="790" spans="1:14" s="65" customFormat="1" ht="99" customHeight="1" x14ac:dyDescent="0.25">
      <c r="A790" s="76">
        <v>775</v>
      </c>
      <c r="B790" s="76" t="s">
        <v>2766</v>
      </c>
      <c r="C790" s="76" t="s">
        <v>74</v>
      </c>
      <c r="D790" s="76" t="s">
        <v>2769</v>
      </c>
      <c r="E790" s="76" t="s">
        <v>133</v>
      </c>
      <c r="F790" s="70">
        <v>48</v>
      </c>
      <c r="G790" s="97">
        <v>40.700000000000003</v>
      </c>
      <c r="H790" s="97">
        <f t="shared" si="43"/>
        <v>1953.6000000000001</v>
      </c>
      <c r="I790" s="97">
        <f t="shared" si="44"/>
        <v>2188.0320000000002</v>
      </c>
      <c r="J790" s="76" t="s">
        <v>1430</v>
      </c>
      <c r="K790" s="76" t="s">
        <v>19</v>
      </c>
      <c r="L790" s="110" t="s">
        <v>2926</v>
      </c>
      <c r="M790" s="67"/>
      <c r="N790" s="67"/>
    </row>
    <row r="791" spans="1:14" s="65" customFormat="1" ht="99" customHeight="1" x14ac:dyDescent="0.25">
      <c r="A791" s="76">
        <v>776</v>
      </c>
      <c r="B791" s="76" t="s">
        <v>2766</v>
      </c>
      <c r="C791" s="76" t="s">
        <v>74</v>
      </c>
      <c r="D791" s="76" t="s">
        <v>2770</v>
      </c>
      <c r="E791" s="76" t="s">
        <v>133</v>
      </c>
      <c r="F791" s="70">
        <v>120</v>
      </c>
      <c r="G791" s="97">
        <v>47.3</v>
      </c>
      <c r="H791" s="97">
        <f t="shared" si="43"/>
        <v>5676</v>
      </c>
      <c r="I791" s="97">
        <f t="shared" si="44"/>
        <v>6357.1200000000008</v>
      </c>
      <c r="J791" s="76" t="s">
        <v>1430</v>
      </c>
      <c r="K791" s="76" t="s">
        <v>19</v>
      </c>
      <c r="L791" s="110" t="s">
        <v>2926</v>
      </c>
      <c r="M791" s="67"/>
      <c r="N791" s="67"/>
    </row>
    <row r="792" spans="1:14" s="65" customFormat="1" ht="99" customHeight="1" x14ac:dyDescent="0.25">
      <c r="A792" s="76">
        <v>777</v>
      </c>
      <c r="B792" s="76" t="s">
        <v>2766</v>
      </c>
      <c r="C792" s="76" t="s">
        <v>74</v>
      </c>
      <c r="D792" s="76" t="s">
        <v>2771</v>
      </c>
      <c r="E792" s="76" t="s">
        <v>133</v>
      </c>
      <c r="F792" s="70">
        <v>48</v>
      </c>
      <c r="G792" s="97">
        <v>63.8</v>
      </c>
      <c r="H792" s="97">
        <f t="shared" si="43"/>
        <v>3062.3999999999996</v>
      </c>
      <c r="I792" s="97">
        <f t="shared" si="44"/>
        <v>3429.8879999999999</v>
      </c>
      <c r="J792" s="76" t="s">
        <v>1430</v>
      </c>
      <c r="K792" s="76" t="s">
        <v>19</v>
      </c>
      <c r="L792" s="110" t="s">
        <v>2926</v>
      </c>
      <c r="M792" s="67"/>
      <c r="N792" s="67"/>
    </row>
    <row r="793" spans="1:14" s="65" customFormat="1" ht="99" customHeight="1" x14ac:dyDescent="0.25">
      <c r="A793" s="76">
        <v>778</v>
      </c>
      <c r="B793" s="76" t="s">
        <v>2766</v>
      </c>
      <c r="C793" s="76" t="s">
        <v>74</v>
      </c>
      <c r="D793" s="76" t="s">
        <v>2772</v>
      </c>
      <c r="E793" s="76" t="s">
        <v>133</v>
      </c>
      <c r="F793" s="70">
        <v>48</v>
      </c>
      <c r="G793" s="97">
        <v>114.4</v>
      </c>
      <c r="H793" s="97">
        <f t="shared" si="43"/>
        <v>5491.2000000000007</v>
      </c>
      <c r="I793" s="97">
        <f t="shared" si="44"/>
        <v>6150.1440000000011</v>
      </c>
      <c r="J793" s="76" t="s">
        <v>1430</v>
      </c>
      <c r="K793" s="76" t="s">
        <v>19</v>
      </c>
      <c r="L793" s="110" t="s">
        <v>2926</v>
      </c>
      <c r="M793" s="67"/>
      <c r="N793" s="67"/>
    </row>
    <row r="794" spans="1:14" s="65" customFormat="1" ht="99" customHeight="1" x14ac:dyDescent="0.25">
      <c r="A794" s="76">
        <v>779</v>
      </c>
      <c r="B794" s="76" t="s">
        <v>2766</v>
      </c>
      <c r="C794" s="76" t="s">
        <v>74</v>
      </c>
      <c r="D794" s="76" t="s">
        <v>2773</v>
      </c>
      <c r="E794" s="76" t="s">
        <v>133</v>
      </c>
      <c r="F794" s="70">
        <v>24</v>
      </c>
      <c r="G794" s="97">
        <v>176</v>
      </c>
      <c r="H794" s="97">
        <f t="shared" si="43"/>
        <v>4224</v>
      </c>
      <c r="I794" s="97">
        <f t="shared" si="44"/>
        <v>4730.88</v>
      </c>
      <c r="J794" s="76" t="s">
        <v>1430</v>
      </c>
      <c r="K794" s="76" t="s">
        <v>19</v>
      </c>
      <c r="L794" s="110" t="s">
        <v>2926</v>
      </c>
      <c r="M794" s="67"/>
      <c r="N794" s="67"/>
    </row>
    <row r="795" spans="1:14" s="65" customFormat="1" ht="99" customHeight="1" x14ac:dyDescent="0.25">
      <c r="A795" s="76">
        <v>780</v>
      </c>
      <c r="B795" s="76" t="s">
        <v>2766</v>
      </c>
      <c r="C795" s="76" t="s">
        <v>74</v>
      </c>
      <c r="D795" s="76" t="s">
        <v>2774</v>
      </c>
      <c r="E795" s="76" t="s">
        <v>133</v>
      </c>
      <c r="F795" s="70">
        <v>24</v>
      </c>
      <c r="G795" s="97">
        <v>286</v>
      </c>
      <c r="H795" s="97">
        <f t="shared" si="43"/>
        <v>6864</v>
      </c>
      <c r="I795" s="97">
        <f t="shared" si="44"/>
        <v>7687.68</v>
      </c>
      <c r="J795" s="76" t="s">
        <v>1430</v>
      </c>
      <c r="K795" s="76" t="s">
        <v>19</v>
      </c>
      <c r="L795" s="110" t="s">
        <v>2926</v>
      </c>
      <c r="M795" s="67"/>
      <c r="N795" s="67"/>
    </row>
    <row r="796" spans="1:14" s="65" customFormat="1" ht="99" customHeight="1" x14ac:dyDescent="0.25">
      <c r="A796" s="76">
        <v>781</v>
      </c>
      <c r="B796" s="76" t="s">
        <v>2766</v>
      </c>
      <c r="C796" s="76" t="s">
        <v>74</v>
      </c>
      <c r="D796" s="76" t="s">
        <v>2775</v>
      </c>
      <c r="E796" s="76" t="s">
        <v>133</v>
      </c>
      <c r="F796" s="70">
        <v>12</v>
      </c>
      <c r="G796" s="97">
        <v>422.4</v>
      </c>
      <c r="H796" s="97">
        <f t="shared" si="43"/>
        <v>5068.7999999999993</v>
      </c>
      <c r="I796" s="97">
        <f t="shared" si="44"/>
        <v>5677.0559999999996</v>
      </c>
      <c r="J796" s="76" t="s">
        <v>1430</v>
      </c>
      <c r="K796" s="76" t="s">
        <v>19</v>
      </c>
      <c r="L796" s="110" t="s">
        <v>2926</v>
      </c>
      <c r="M796" s="67"/>
      <c r="N796" s="67"/>
    </row>
    <row r="797" spans="1:14" s="65" customFormat="1" ht="99" customHeight="1" x14ac:dyDescent="0.25">
      <c r="A797" s="76">
        <v>782</v>
      </c>
      <c r="B797" s="76" t="s">
        <v>2766</v>
      </c>
      <c r="C797" s="76" t="s">
        <v>74</v>
      </c>
      <c r="D797" s="76" t="s">
        <v>2776</v>
      </c>
      <c r="E797" s="76" t="s">
        <v>133</v>
      </c>
      <c r="F797" s="70">
        <v>12</v>
      </c>
      <c r="G797" s="97">
        <v>576.4</v>
      </c>
      <c r="H797" s="97">
        <f t="shared" si="43"/>
        <v>6916.7999999999993</v>
      </c>
      <c r="I797" s="97">
        <f t="shared" si="44"/>
        <v>7746.8159999999998</v>
      </c>
      <c r="J797" s="76" t="s">
        <v>1430</v>
      </c>
      <c r="K797" s="76" t="s">
        <v>19</v>
      </c>
      <c r="L797" s="110" t="s">
        <v>2926</v>
      </c>
      <c r="M797" s="67"/>
      <c r="N797" s="67"/>
    </row>
    <row r="798" spans="1:14" s="65" customFormat="1" ht="99" customHeight="1" x14ac:dyDescent="0.25">
      <c r="A798" s="76">
        <v>783</v>
      </c>
      <c r="B798" s="76" t="s">
        <v>2777</v>
      </c>
      <c r="C798" s="76" t="s">
        <v>74</v>
      </c>
      <c r="D798" s="76" t="s">
        <v>2778</v>
      </c>
      <c r="E798" s="76" t="s">
        <v>133</v>
      </c>
      <c r="F798" s="70">
        <v>24</v>
      </c>
      <c r="G798" s="97">
        <v>29.7</v>
      </c>
      <c r="H798" s="97">
        <f t="shared" si="43"/>
        <v>712.8</v>
      </c>
      <c r="I798" s="97">
        <f t="shared" si="44"/>
        <v>798.33600000000001</v>
      </c>
      <c r="J798" s="76" t="s">
        <v>1430</v>
      </c>
      <c r="K798" s="76" t="s">
        <v>19</v>
      </c>
      <c r="L798" s="110" t="s">
        <v>2926</v>
      </c>
      <c r="M798" s="67"/>
      <c r="N798" s="67"/>
    </row>
    <row r="799" spans="1:14" s="65" customFormat="1" ht="99" customHeight="1" x14ac:dyDescent="0.25">
      <c r="A799" s="76">
        <v>784</v>
      </c>
      <c r="B799" s="76" t="s">
        <v>2777</v>
      </c>
      <c r="C799" s="76" t="s">
        <v>74</v>
      </c>
      <c r="D799" s="76" t="s">
        <v>2779</v>
      </c>
      <c r="E799" s="76" t="s">
        <v>133</v>
      </c>
      <c r="F799" s="70">
        <v>24</v>
      </c>
      <c r="G799" s="97">
        <v>29.7</v>
      </c>
      <c r="H799" s="97">
        <f t="shared" si="43"/>
        <v>712.8</v>
      </c>
      <c r="I799" s="97">
        <f t="shared" si="44"/>
        <v>798.33600000000001</v>
      </c>
      <c r="J799" s="76" t="s">
        <v>1430</v>
      </c>
      <c r="K799" s="76" t="s">
        <v>19</v>
      </c>
      <c r="L799" s="110" t="s">
        <v>2926</v>
      </c>
      <c r="M799" s="67"/>
      <c r="N799" s="67"/>
    </row>
    <row r="800" spans="1:14" s="65" customFormat="1" ht="99" customHeight="1" x14ac:dyDescent="0.25">
      <c r="A800" s="76">
        <v>785</v>
      </c>
      <c r="B800" s="76" t="s">
        <v>2777</v>
      </c>
      <c r="C800" s="76" t="s">
        <v>74</v>
      </c>
      <c r="D800" s="76" t="s">
        <v>2780</v>
      </c>
      <c r="E800" s="76" t="s">
        <v>133</v>
      </c>
      <c r="F800" s="70">
        <v>12</v>
      </c>
      <c r="G800" s="97">
        <v>35.200000000000003</v>
      </c>
      <c r="H800" s="97">
        <f t="shared" si="43"/>
        <v>422.40000000000003</v>
      </c>
      <c r="I800" s="97">
        <f t="shared" si="44"/>
        <v>473.08800000000008</v>
      </c>
      <c r="J800" s="76" t="s">
        <v>1430</v>
      </c>
      <c r="K800" s="76" t="s">
        <v>19</v>
      </c>
      <c r="L800" s="110" t="s">
        <v>2926</v>
      </c>
      <c r="M800" s="67"/>
      <c r="N800" s="67"/>
    </row>
    <row r="801" spans="1:14" s="65" customFormat="1" ht="99" customHeight="1" x14ac:dyDescent="0.25">
      <c r="A801" s="76">
        <v>786</v>
      </c>
      <c r="B801" s="76" t="s">
        <v>2777</v>
      </c>
      <c r="C801" s="76" t="s">
        <v>74</v>
      </c>
      <c r="D801" s="76" t="s">
        <v>2781</v>
      </c>
      <c r="E801" s="76" t="s">
        <v>133</v>
      </c>
      <c r="F801" s="70">
        <v>12</v>
      </c>
      <c r="G801" s="97">
        <v>39.6</v>
      </c>
      <c r="H801" s="97">
        <f t="shared" si="43"/>
        <v>475.20000000000005</v>
      </c>
      <c r="I801" s="97">
        <f t="shared" si="44"/>
        <v>532.22400000000005</v>
      </c>
      <c r="J801" s="76" t="s">
        <v>1430</v>
      </c>
      <c r="K801" s="76" t="s">
        <v>19</v>
      </c>
      <c r="L801" s="110" t="s">
        <v>2926</v>
      </c>
      <c r="M801" s="67"/>
      <c r="N801" s="67"/>
    </row>
    <row r="802" spans="1:14" s="65" customFormat="1" ht="99" customHeight="1" x14ac:dyDescent="0.25">
      <c r="A802" s="76">
        <v>787</v>
      </c>
      <c r="B802" s="76" t="s">
        <v>2777</v>
      </c>
      <c r="C802" s="76" t="s">
        <v>74</v>
      </c>
      <c r="D802" s="76" t="s">
        <v>2782</v>
      </c>
      <c r="E802" s="76" t="s">
        <v>133</v>
      </c>
      <c r="F802" s="70">
        <v>12</v>
      </c>
      <c r="G802" s="97">
        <v>78.099999999999994</v>
      </c>
      <c r="H802" s="97">
        <f t="shared" si="43"/>
        <v>937.19999999999993</v>
      </c>
      <c r="I802" s="97">
        <f t="shared" si="44"/>
        <v>1049.664</v>
      </c>
      <c r="J802" s="76" t="s">
        <v>1430</v>
      </c>
      <c r="K802" s="76" t="s">
        <v>19</v>
      </c>
      <c r="L802" s="110" t="s">
        <v>2926</v>
      </c>
      <c r="M802" s="67"/>
      <c r="N802" s="67"/>
    </row>
    <row r="803" spans="1:14" s="65" customFormat="1" ht="99" customHeight="1" x14ac:dyDescent="0.25">
      <c r="A803" s="76">
        <v>788</v>
      </c>
      <c r="B803" s="76" t="s">
        <v>2777</v>
      </c>
      <c r="C803" s="76" t="s">
        <v>74</v>
      </c>
      <c r="D803" s="76" t="s">
        <v>2783</v>
      </c>
      <c r="E803" s="76" t="s">
        <v>133</v>
      </c>
      <c r="F803" s="70">
        <v>12</v>
      </c>
      <c r="G803" s="97">
        <v>114.4</v>
      </c>
      <c r="H803" s="97">
        <f t="shared" si="43"/>
        <v>1372.8000000000002</v>
      </c>
      <c r="I803" s="97">
        <f t="shared" si="44"/>
        <v>1537.5360000000003</v>
      </c>
      <c r="J803" s="76" t="s">
        <v>1430</v>
      </c>
      <c r="K803" s="76" t="s">
        <v>19</v>
      </c>
      <c r="L803" s="110" t="s">
        <v>2926</v>
      </c>
      <c r="M803" s="67"/>
      <c r="N803" s="67"/>
    </row>
    <row r="804" spans="1:14" s="65" customFormat="1" ht="99" customHeight="1" x14ac:dyDescent="0.25">
      <c r="A804" s="76">
        <v>789</v>
      </c>
      <c r="B804" s="76" t="s">
        <v>2777</v>
      </c>
      <c r="C804" s="76" t="s">
        <v>74</v>
      </c>
      <c r="D804" s="76" t="s">
        <v>2784</v>
      </c>
      <c r="E804" s="76" t="s">
        <v>133</v>
      </c>
      <c r="F804" s="70">
        <v>12</v>
      </c>
      <c r="G804" s="97">
        <v>136.4</v>
      </c>
      <c r="H804" s="97">
        <f t="shared" si="43"/>
        <v>1636.8000000000002</v>
      </c>
      <c r="I804" s="97">
        <f t="shared" si="44"/>
        <v>1833.2160000000003</v>
      </c>
      <c r="J804" s="76" t="s">
        <v>1430</v>
      </c>
      <c r="K804" s="76" t="s">
        <v>19</v>
      </c>
      <c r="L804" s="110" t="s">
        <v>2926</v>
      </c>
      <c r="M804" s="67"/>
      <c r="N804" s="67"/>
    </row>
    <row r="805" spans="1:14" s="65" customFormat="1" ht="99" customHeight="1" x14ac:dyDescent="0.25">
      <c r="A805" s="76">
        <v>790</v>
      </c>
      <c r="B805" s="76" t="s">
        <v>2785</v>
      </c>
      <c r="C805" s="76" t="s">
        <v>74</v>
      </c>
      <c r="D805" s="76" t="s">
        <v>2786</v>
      </c>
      <c r="E805" s="76" t="s">
        <v>2687</v>
      </c>
      <c r="F805" s="70">
        <v>6</v>
      </c>
      <c r="G805" s="97">
        <v>91.3</v>
      </c>
      <c r="H805" s="97">
        <f t="shared" si="43"/>
        <v>547.79999999999995</v>
      </c>
      <c r="I805" s="97">
        <f t="shared" si="44"/>
        <v>613.53600000000006</v>
      </c>
      <c r="J805" s="76" t="s">
        <v>1430</v>
      </c>
      <c r="K805" s="76" t="s">
        <v>19</v>
      </c>
      <c r="L805" s="110" t="s">
        <v>2926</v>
      </c>
      <c r="M805" s="67"/>
      <c r="N805" s="67"/>
    </row>
    <row r="806" spans="1:14" s="65" customFormat="1" ht="99" customHeight="1" x14ac:dyDescent="0.25">
      <c r="A806" s="76">
        <v>791</v>
      </c>
      <c r="B806" s="76" t="s">
        <v>2785</v>
      </c>
      <c r="C806" s="76" t="s">
        <v>74</v>
      </c>
      <c r="D806" s="76" t="s">
        <v>2787</v>
      </c>
      <c r="E806" s="76" t="s">
        <v>2687</v>
      </c>
      <c r="F806" s="70">
        <v>4</v>
      </c>
      <c r="G806" s="97">
        <v>254.1</v>
      </c>
      <c r="H806" s="97">
        <f t="shared" si="43"/>
        <v>1016.4</v>
      </c>
      <c r="I806" s="97">
        <f t="shared" si="44"/>
        <v>1138.3680000000002</v>
      </c>
      <c r="J806" s="76" t="s">
        <v>1430</v>
      </c>
      <c r="K806" s="76" t="s">
        <v>19</v>
      </c>
      <c r="L806" s="110" t="s">
        <v>2926</v>
      </c>
      <c r="M806" s="67"/>
      <c r="N806" s="67"/>
    </row>
    <row r="807" spans="1:14" s="65" customFormat="1" ht="99" customHeight="1" x14ac:dyDescent="0.25">
      <c r="A807" s="76">
        <v>792</v>
      </c>
      <c r="B807" s="76" t="s">
        <v>2788</v>
      </c>
      <c r="C807" s="76" t="s">
        <v>74</v>
      </c>
      <c r="D807" s="76" t="s">
        <v>2929</v>
      </c>
      <c r="E807" s="76" t="s">
        <v>2687</v>
      </c>
      <c r="F807" s="70">
        <v>100</v>
      </c>
      <c r="G807" s="97">
        <v>143</v>
      </c>
      <c r="H807" s="97">
        <f t="shared" si="43"/>
        <v>14300</v>
      </c>
      <c r="I807" s="97">
        <f t="shared" si="44"/>
        <v>16016.000000000002</v>
      </c>
      <c r="J807" s="76" t="s">
        <v>2647</v>
      </c>
      <c r="K807" s="76" t="s">
        <v>19</v>
      </c>
      <c r="L807" s="110" t="s">
        <v>2926</v>
      </c>
      <c r="M807" s="67"/>
      <c r="N807" s="67"/>
    </row>
    <row r="808" spans="1:14" s="65" customFormat="1" ht="99" customHeight="1" x14ac:dyDescent="0.25">
      <c r="A808" s="76">
        <v>793</v>
      </c>
      <c r="B808" s="76" t="s">
        <v>2789</v>
      </c>
      <c r="C808" s="76" t="s">
        <v>74</v>
      </c>
      <c r="D808" s="76" t="s">
        <v>2790</v>
      </c>
      <c r="E808" s="76" t="s">
        <v>133</v>
      </c>
      <c r="F808" s="70">
        <v>4</v>
      </c>
      <c r="G808" s="97">
        <v>4400</v>
      </c>
      <c r="H808" s="97">
        <f t="shared" si="43"/>
        <v>17600</v>
      </c>
      <c r="I808" s="97">
        <f t="shared" si="44"/>
        <v>19712.000000000004</v>
      </c>
      <c r="J808" s="76" t="s">
        <v>1430</v>
      </c>
      <c r="K808" s="76" t="s">
        <v>19</v>
      </c>
      <c r="L808" s="110" t="s">
        <v>2926</v>
      </c>
      <c r="M808" s="67"/>
      <c r="N808" s="67"/>
    </row>
    <row r="809" spans="1:14" s="65" customFormat="1" ht="99" customHeight="1" x14ac:dyDescent="0.25">
      <c r="A809" s="76">
        <v>794</v>
      </c>
      <c r="B809" s="76" t="s">
        <v>2791</v>
      </c>
      <c r="C809" s="76" t="s">
        <v>74</v>
      </c>
      <c r="D809" s="76" t="s">
        <v>2792</v>
      </c>
      <c r="E809" s="76" t="s">
        <v>133</v>
      </c>
      <c r="F809" s="70">
        <v>58</v>
      </c>
      <c r="G809" s="97">
        <v>708.4</v>
      </c>
      <c r="H809" s="97">
        <f t="shared" si="43"/>
        <v>41087.199999999997</v>
      </c>
      <c r="I809" s="97">
        <f t="shared" si="44"/>
        <v>46017.664000000004</v>
      </c>
      <c r="J809" s="76" t="s">
        <v>1430</v>
      </c>
      <c r="K809" s="76" t="s">
        <v>19</v>
      </c>
      <c r="L809" s="110" t="s">
        <v>2926</v>
      </c>
      <c r="M809" s="67"/>
      <c r="N809" s="67"/>
    </row>
    <row r="810" spans="1:14" s="65" customFormat="1" ht="99" customHeight="1" x14ac:dyDescent="0.25">
      <c r="A810" s="76">
        <v>795</v>
      </c>
      <c r="B810" s="76" t="s">
        <v>2793</v>
      </c>
      <c r="C810" s="76" t="s">
        <v>74</v>
      </c>
      <c r="D810" s="76" t="s">
        <v>2794</v>
      </c>
      <c r="E810" s="76" t="s">
        <v>133</v>
      </c>
      <c r="F810" s="70">
        <v>6</v>
      </c>
      <c r="G810" s="97">
        <v>11770</v>
      </c>
      <c r="H810" s="97">
        <f t="shared" si="43"/>
        <v>70620</v>
      </c>
      <c r="I810" s="97">
        <f t="shared" si="44"/>
        <v>79094.400000000009</v>
      </c>
      <c r="J810" s="76" t="s">
        <v>1430</v>
      </c>
      <c r="K810" s="76" t="s">
        <v>19</v>
      </c>
      <c r="L810" s="110" t="s">
        <v>2926</v>
      </c>
      <c r="M810" s="67"/>
      <c r="N810" s="67"/>
    </row>
    <row r="811" spans="1:14" s="65" customFormat="1" ht="99" customHeight="1" x14ac:dyDescent="0.25">
      <c r="A811" s="76">
        <v>796</v>
      </c>
      <c r="B811" s="76" t="s">
        <v>2795</v>
      </c>
      <c r="C811" s="76" t="s">
        <v>74</v>
      </c>
      <c r="D811" s="76" t="s">
        <v>2796</v>
      </c>
      <c r="E811" s="76" t="s">
        <v>2797</v>
      </c>
      <c r="F811" s="70">
        <v>4</v>
      </c>
      <c r="G811" s="97">
        <v>847</v>
      </c>
      <c r="H811" s="97">
        <f t="shared" si="43"/>
        <v>3388</v>
      </c>
      <c r="I811" s="97">
        <f t="shared" si="44"/>
        <v>3794.5600000000004</v>
      </c>
      <c r="J811" s="76" t="s">
        <v>1430</v>
      </c>
      <c r="K811" s="76" t="s">
        <v>19</v>
      </c>
      <c r="L811" s="110" t="s">
        <v>2926</v>
      </c>
      <c r="M811" s="67"/>
      <c r="N811" s="67"/>
    </row>
    <row r="812" spans="1:14" s="65" customFormat="1" ht="99" customHeight="1" x14ac:dyDescent="0.25">
      <c r="A812" s="76">
        <v>797</v>
      </c>
      <c r="B812" s="76" t="s">
        <v>2798</v>
      </c>
      <c r="C812" s="76" t="s">
        <v>74</v>
      </c>
      <c r="D812" s="76" t="s">
        <v>2799</v>
      </c>
      <c r="E812" s="76" t="s">
        <v>2800</v>
      </c>
      <c r="F812" s="70">
        <v>3</v>
      </c>
      <c r="G812" s="97">
        <v>3646.5</v>
      </c>
      <c r="H812" s="97">
        <f t="shared" si="43"/>
        <v>10939.5</v>
      </c>
      <c r="I812" s="97">
        <f t="shared" si="44"/>
        <v>12252.240000000002</v>
      </c>
      <c r="J812" s="76" t="s">
        <v>1430</v>
      </c>
      <c r="K812" s="76" t="s">
        <v>19</v>
      </c>
      <c r="L812" s="110" t="s">
        <v>2926</v>
      </c>
      <c r="M812" s="67"/>
      <c r="N812" s="67"/>
    </row>
    <row r="813" spans="1:14" s="65" customFormat="1" ht="99" customHeight="1" x14ac:dyDescent="0.25">
      <c r="A813" s="76">
        <v>798</v>
      </c>
      <c r="B813" s="76" t="s">
        <v>2801</v>
      </c>
      <c r="C813" s="76" t="s">
        <v>74</v>
      </c>
      <c r="D813" s="76" t="s">
        <v>2802</v>
      </c>
      <c r="E813" s="76" t="s">
        <v>2800</v>
      </c>
      <c r="F813" s="70">
        <v>12</v>
      </c>
      <c r="G813" s="97">
        <v>1687.4</v>
      </c>
      <c r="H813" s="97">
        <f t="shared" si="43"/>
        <v>20248.800000000003</v>
      </c>
      <c r="I813" s="97">
        <f t="shared" si="44"/>
        <v>22678.656000000006</v>
      </c>
      <c r="J813" s="76" t="s">
        <v>2647</v>
      </c>
      <c r="K813" s="76" t="s">
        <v>19</v>
      </c>
      <c r="L813" s="110" t="s">
        <v>2926</v>
      </c>
      <c r="M813" s="67"/>
      <c r="N813" s="67"/>
    </row>
    <row r="814" spans="1:14" s="65" customFormat="1" ht="99" customHeight="1" x14ac:dyDescent="0.25">
      <c r="A814" s="76">
        <v>799</v>
      </c>
      <c r="B814" s="76" t="s">
        <v>2803</v>
      </c>
      <c r="C814" s="76" t="s">
        <v>74</v>
      </c>
      <c r="D814" s="76" t="s">
        <v>2804</v>
      </c>
      <c r="E814" s="76" t="s">
        <v>133</v>
      </c>
      <c r="F814" s="70">
        <v>3</v>
      </c>
      <c r="G814" s="97">
        <v>1210</v>
      </c>
      <c r="H814" s="97">
        <f t="shared" si="43"/>
        <v>3630</v>
      </c>
      <c r="I814" s="97">
        <f t="shared" si="44"/>
        <v>4065.6000000000004</v>
      </c>
      <c r="J814" s="76" t="s">
        <v>1430</v>
      </c>
      <c r="K814" s="76" t="s">
        <v>19</v>
      </c>
      <c r="L814" s="110" t="s">
        <v>2926</v>
      </c>
      <c r="M814" s="67"/>
      <c r="N814" s="67"/>
    </row>
    <row r="815" spans="1:14" s="65" customFormat="1" ht="99" customHeight="1" x14ac:dyDescent="0.25">
      <c r="A815" s="76">
        <v>800</v>
      </c>
      <c r="B815" s="76" t="s">
        <v>2805</v>
      </c>
      <c r="C815" s="76" t="s">
        <v>74</v>
      </c>
      <c r="D815" s="76" t="s">
        <v>2806</v>
      </c>
      <c r="E815" s="76" t="s">
        <v>133</v>
      </c>
      <c r="F815" s="70">
        <v>3</v>
      </c>
      <c r="G815" s="97">
        <v>1320</v>
      </c>
      <c r="H815" s="97">
        <f t="shared" si="43"/>
        <v>3960</v>
      </c>
      <c r="I815" s="97">
        <f t="shared" si="44"/>
        <v>4435.2000000000007</v>
      </c>
      <c r="J815" s="76" t="s">
        <v>1430</v>
      </c>
      <c r="K815" s="76" t="s">
        <v>19</v>
      </c>
      <c r="L815" s="110" t="s">
        <v>2926</v>
      </c>
      <c r="M815" s="67"/>
      <c r="N815" s="67"/>
    </row>
    <row r="816" spans="1:14" s="65" customFormat="1" ht="99" customHeight="1" x14ac:dyDescent="0.25">
      <c r="A816" s="76">
        <v>801</v>
      </c>
      <c r="B816" s="76" t="s">
        <v>2807</v>
      </c>
      <c r="C816" s="76" t="s">
        <v>74</v>
      </c>
      <c r="D816" s="76" t="s">
        <v>2808</v>
      </c>
      <c r="E816" s="76" t="s">
        <v>133</v>
      </c>
      <c r="F816" s="70">
        <v>36</v>
      </c>
      <c r="G816" s="97">
        <v>149.6</v>
      </c>
      <c r="H816" s="97">
        <f t="shared" si="43"/>
        <v>5385.5999999999995</v>
      </c>
      <c r="I816" s="97">
        <f t="shared" si="44"/>
        <v>6031.8720000000003</v>
      </c>
      <c r="J816" s="76" t="s">
        <v>1430</v>
      </c>
      <c r="K816" s="76" t="s">
        <v>19</v>
      </c>
      <c r="L816" s="110" t="s">
        <v>2926</v>
      </c>
      <c r="M816" s="67"/>
      <c r="N816" s="67"/>
    </row>
    <row r="817" spans="1:14" s="65" customFormat="1" ht="99" customHeight="1" x14ac:dyDescent="0.25">
      <c r="A817" s="76">
        <v>802</v>
      </c>
      <c r="B817" s="76" t="s">
        <v>2809</v>
      </c>
      <c r="C817" s="76" t="s">
        <v>74</v>
      </c>
      <c r="D817" s="76" t="s">
        <v>2810</v>
      </c>
      <c r="E817" s="76" t="s">
        <v>133</v>
      </c>
      <c r="F817" s="70">
        <v>36</v>
      </c>
      <c r="G817" s="97">
        <v>135.30000000000001</v>
      </c>
      <c r="H817" s="97">
        <f t="shared" si="43"/>
        <v>4870.8</v>
      </c>
      <c r="I817" s="97">
        <f t="shared" si="44"/>
        <v>5455.2960000000003</v>
      </c>
      <c r="J817" s="76" t="s">
        <v>1430</v>
      </c>
      <c r="K817" s="76" t="s">
        <v>19</v>
      </c>
      <c r="L817" s="110" t="s">
        <v>2926</v>
      </c>
      <c r="M817" s="67"/>
      <c r="N817" s="67"/>
    </row>
    <row r="818" spans="1:14" s="65" customFormat="1" ht="99" customHeight="1" x14ac:dyDescent="0.25">
      <c r="A818" s="76">
        <v>803</v>
      </c>
      <c r="B818" s="76" t="s">
        <v>2811</v>
      </c>
      <c r="C818" s="76" t="s">
        <v>74</v>
      </c>
      <c r="D818" s="76" t="s">
        <v>2812</v>
      </c>
      <c r="E818" s="76" t="s">
        <v>133</v>
      </c>
      <c r="F818" s="70">
        <v>36</v>
      </c>
      <c r="G818" s="97">
        <v>93.5</v>
      </c>
      <c r="H818" s="97">
        <f t="shared" si="43"/>
        <v>3366</v>
      </c>
      <c r="I818" s="97">
        <f t="shared" si="44"/>
        <v>3769.9200000000005</v>
      </c>
      <c r="J818" s="76" t="s">
        <v>1430</v>
      </c>
      <c r="K818" s="76" t="s">
        <v>19</v>
      </c>
      <c r="L818" s="110" t="s">
        <v>2926</v>
      </c>
      <c r="M818" s="67"/>
      <c r="N818" s="67"/>
    </row>
    <row r="819" spans="1:14" s="65" customFormat="1" ht="99" customHeight="1" x14ac:dyDescent="0.25">
      <c r="A819" s="76">
        <v>804</v>
      </c>
      <c r="B819" s="76" t="s">
        <v>2813</v>
      </c>
      <c r="C819" s="76" t="s">
        <v>74</v>
      </c>
      <c r="D819" s="76" t="s">
        <v>2814</v>
      </c>
      <c r="E819" s="76" t="s">
        <v>133</v>
      </c>
      <c r="F819" s="70">
        <v>36</v>
      </c>
      <c r="G819" s="97">
        <v>135.30000000000001</v>
      </c>
      <c r="H819" s="97">
        <f t="shared" si="43"/>
        <v>4870.8</v>
      </c>
      <c r="I819" s="97">
        <f t="shared" si="44"/>
        <v>5455.2960000000003</v>
      </c>
      <c r="J819" s="76" t="s">
        <v>1430</v>
      </c>
      <c r="K819" s="76" t="s">
        <v>19</v>
      </c>
      <c r="L819" s="110" t="s">
        <v>2926</v>
      </c>
      <c r="M819" s="67"/>
      <c r="N819" s="67"/>
    </row>
    <row r="820" spans="1:14" s="65" customFormat="1" ht="99" customHeight="1" x14ac:dyDescent="0.25">
      <c r="A820" s="76">
        <v>805</v>
      </c>
      <c r="B820" s="76" t="s">
        <v>2815</v>
      </c>
      <c r="C820" s="76" t="s">
        <v>74</v>
      </c>
      <c r="D820" s="76" t="s">
        <v>2816</v>
      </c>
      <c r="E820" s="76" t="s">
        <v>133</v>
      </c>
      <c r="F820" s="70">
        <v>36</v>
      </c>
      <c r="G820" s="97">
        <v>93.5</v>
      </c>
      <c r="H820" s="97">
        <f t="shared" si="43"/>
        <v>3366</v>
      </c>
      <c r="I820" s="97">
        <f t="shared" si="44"/>
        <v>3769.9200000000005</v>
      </c>
      <c r="J820" s="76" t="s">
        <v>1430</v>
      </c>
      <c r="K820" s="76" t="s">
        <v>19</v>
      </c>
      <c r="L820" s="110" t="s">
        <v>2926</v>
      </c>
      <c r="M820" s="67"/>
      <c r="N820" s="67"/>
    </row>
    <row r="821" spans="1:14" s="65" customFormat="1" ht="99" customHeight="1" x14ac:dyDescent="0.25">
      <c r="A821" s="76">
        <v>806</v>
      </c>
      <c r="B821" s="76" t="s">
        <v>2817</v>
      </c>
      <c r="C821" s="76" t="s">
        <v>74</v>
      </c>
      <c r="D821" s="76" t="s">
        <v>2816</v>
      </c>
      <c r="E821" s="76" t="s">
        <v>133</v>
      </c>
      <c r="F821" s="70">
        <v>36</v>
      </c>
      <c r="G821" s="97">
        <v>93.5</v>
      </c>
      <c r="H821" s="97">
        <f>F821*G821</f>
        <v>3366</v>
      </c>
      <c r="I821" s="97">
        <f t="shared" si="44"/>
        <v>3769.9200000000005</v>
      </c>
      <c r="J821" s="76" t="s">
        <v>1430</v>
      </c>
      <c r="K821" s="76" t="s">
        <v>19</v>
      </c>
      <c r="L821" s="110" t="s">
        <v>2926</v>
      </c>
      <c r="M821" s="67"/>
      <c r="N821" s="67"/>
    </row>
    <row r="822" spans="1:14" s="65" customFormat="1" ht="99" customHeight="1" x14ac:dyDescent="0.25">
      <c r="A822" s="76">
        <v>807</v>
      </c>
      <c r="B822" s="76" t="s">
        <v>2818</v>
      </c>
      <c r="C822" s="76" t="s">
        <v>74</v>
      </c>
      <c r="D822" s="76" t="s">
        <v>2819</v>
      </c>
      <c r="E822" s="76" t="s">
        <v>133</v>
      </c>
      <c r="F822" s="70">
        <v>36</v>
      </c>
      <c r="G822" s="97">
        <v>149.6</v>
      </c>
      <c r="H822" s="97">
        <f t="shared" si="43"/>
        <v>5385.5999999999995</v>
      </c>
      <c r="I822" s="97">
        <f t="shared" si="44"/>
        <v>6031.8720000000003</v>
      </c>
      <c r="J822" s="76" t="s">
        <v>1430</v>
      </c>
      <c r="K822" s="76" t="s">
        <v>19</v>
      </c>
      <c r="L822" s="110" t="s">
        <v>2926</v>
      </c>
      <c r="M822" s="67"/>
      <c r="N822" s="67"/>
    </row>
    <row r="823" spans="1:14" s="65" customFormat="1" ht="99" customHeight="1" x14ac:dyDescent="0.25">
      <c r="A823" s="76">
        <v>808</v>
      </c>
      <c r="B823" s="76" t="s">
        <v>2820</v>
      </c>
      <c r="C823" s="76" t="s">
        <v>74</v>
      </c>
      <c r="D823" s="76" t="s">
        <v>2816</v>
      </c>
      <c r="E823" s="76" t="s">
        <v>133</v>
      </c>
      <c r="F823" s="70">
        <v>36</v>
      </c>
      <c r="G823" s="97">
        <v>135.30000000000001</v>
      </c>
      <c r="H823" s="97">
        <f t="shared" si="43"/>
        <v>4870.8</v>
      </c>
      <c r="I823" s="97">
        <f t="shared" si="44"/>
        <v>5455.2960000000003</v>
      </c>
      <c r="J823" s="76" t="s">
        <v>1430</v>
      </c>
      <c r="K823" s="76" t="s">
        <v>19</v>
      </c>
      <c r="L823" s="110" t="s">
        <v>2926</v>
      </c>
      <c r="M823" s="67"/>
      <c r="N823" s="67"/>
    </row>
    <row r="824" spans="1:14" s="65" customFormat="1" ht="99" customHeight="1" x14ac:dyDescent="0.25">
      <c r="A824" s="76">
        <v>809</v>
      </c>
      <c r="B824" s="76" t="s">
        <v>2821</v>
      </c>
      <c r="C824" s="76" t="s">
        <v>74</v>
      </c>
      <c r="D824" s="76" t="s">
        <v>2822</v>
      </c>
      <c r="E824" s="76" t="s">
        <v>133</v>
      </c>
      <c r="F824" s="70">
        <v>36</v>
      </c>
      <c r="G824" s="97">
        <v>135.30000000000001</v>
      </c>
      <c r="H824" s="97">
        <f t="shared" si="43"/>
        <v>4870.8</v>
      </c>
      <c r="I824" s="97">
        <f t="shared" si="44"/>
        <v>5455.2960000000003</v>
      </c>
      <c r="J824" s="76" t="s">
        <v>1430</v>
      </c>
      <c r="K824" s="76" t="s">
        <v>19</v>
      </c>
      <c r="L824" s="110" t="s">
        <v>2926</v>
      </c>
      <c r="M824" s="67"/>
      <c r="N824" s="67"/>
    </row>
    <row r="825" spans="1:14" s="65" customFormat="1" ht="99" customHeight="1" x14ac:dyDescent="0.25">
      <c r="A825" s="76">
        <v>810</v>
      </c>
      <c r="B825" s="76" t="s">
        <v>2823</v>
      </c>
      <c r="C825" s="76" t="s">
        <v>74</v>
      </c>
      <c r="D825" s="76" t="s">
        <v>2816</v>
      </c>
      <c r="E825" s="76" t="s">
        <v>133</v>
      </c>
      <c r="F825" s="70">
        <v>36</v>
      </c>
      <c r="G825" s="97">
        <v>93.5</v>
      </c>
      <c r="H825" s="97">
        <f t="shared" si="43"/>
        <v>3366</v>
      </c>
      <c r="I825" s="97">
        <f t="shared" si="44"/>
        <v>3769.9200000000005</v>
      </c>
      <c r="J825" s="76" t="s">
        <v>1430</v>
      </c>
      <c r="K825" s="76" t="s">
        <v>19</v>
      </c>
      <c r="L825" s="110" t="s">
        <v>2926</v>
      </c>
      <c r="M825" s="67"/>
      <c r="N825" s="67"/>
    </row>
    <row r="826" spans="1:14" s="65" customFormat="1" ht="99" customHeight="1" x14ac:dyDescent="0.25">
      <c r="A826" s="76">
        <v>811</v>
      </c>
      <c r="B826" s="76" t="s">
        <v>2824</v>
      </c>
      <c r="C826" s="76" t="s">
        <v>74</v>
      </c>
      <c r="D826" s="76" t="s">
        <v>2825</v>
      </c>
      <c r="E826" s="76" t="s">
        <v>133</v>
      </c>
      <c r="F826" s="70">
        <v>36</v>
      </c>
      <c r="G826" s="97">
        <v>135.30000000000001</v>
      </c>
      <c r="H826" s="97">
        <f t="shared" si="43"/>
        <v>4870.8</v>
      </c>
      <c r="I826" s="97">
        <f t="shared" si="44"/>
        <v>5455.2960000000003</v>
      </c>
      <c r="J826" s="76" t="s">
        <v>1430</v>
      </c>
      <c r="K826" s="76" t="s">
        <v>19</v>
      </c>
      <c r="L826" s="110" t="s">
        <v>2926</v>
      </c>
      <c r="M826" s="67"/>
      <c r="N826" s="67"/>
    </row>
    <row r="827" spans="1:14" s="65" customFormat="1" ht="99" customHeight="1" x14ac:dyDescent="0.25">
      <c r="A827" s="76">
        <v>812</v>
      </c>
      <c r="B827" s="76" t="s">
        <v>2826</v>
      </c>
      <c r="C827" s="76" t="s">
        <v>74</v>
      </c>
      <c r="D827" s="76" t="s">
        <v>2827</v>
      </c>
      <c r="E827" s="76" t="s">
        <v>133</v>
      </c>
      <c r="F827" s="70">
        <v>1000</v>
      </c>
      <c r="G827" s="97">
        <v>33</v>
      </c>
      <c r="H827" s="97">
        <f t="shared" si="43"/>
        <v>33000</v>
      </c>
      <c r="I827" s="97">
        <f t="shared" si="44"/>
        <v>36960</v>
      </c>
      <c r="J827" s="76" t="s">
        <v>1430</v>
      </c>
      <c r="K827" s="76" t="s">
        <v>19</v>
      </c>
      <c r="L827" s="110" t="s">
        <v>2926</v>
      </c>
      <c r="M827" s="67"/>
      <c r="N827" s="67"/>
    </row>
    <row r="828" spans="1:14" s="65" customFormat="1" ht="99" customHeight="1" x14ac:dyDescent="0.25">
      <c r="A828" s="76">
        <v>813</v>
      </c>
      <c r="B828" s="76" t="s">
        <v>2828</v>
      </c>
      <c r="C828" s="76" t="s">
        <v>74</v>
      </c>
      <c r="D828" s="76" t="s">
        <v>2816</v>
      </c>
      <c r="E828" s="76" t="s">
        <v>133</v>
      </c>
      <c r="F828" s="70">
        <v>36</v>
      </c>
      <c r="G828" s="97">
        <v>19.8</v>
      </c>
      <c r="H828" s="97">
        <f t="shared" si="43"/>
        <v>712.80000000000007</v>
      </c>
      <c r="I828" s="97">
        <f t="shared" si="44"/>
        <v>798.33600000000013</v>
      </c>
      <c r="J828" s="76" t="s">
        <v>1430</v>
      </c>
      <c r="K828" s="76" t="s">
        <v>19</v>
      </c>
      <c r="L828" s="110" t="s">
        <v>2926</v>
      </c>
      <c r="M828" s="67"/>
      <c r="N828" s="67"/>
    </row>
    <row r="829" spans="1:14" s="65" customFormat="1" ht="99" customHeight="1" x14ac:dyDescent="0.25">
      <c r="A829" s="76">
        <v>814</v>
      </c>
      <c r="B829" s="76" t="s">
        <v>2829</v>
      </c>
      <c r="C829" s="76" t="s">
        <v>74</v>
      </c>
      <c r="D829" s="76" t="s">
        <v>2830</v>
      </c>
      <c r="E829" s="76" t="s">
        <v>133</v>
      </c>
      <c r="F829" s="70">
        <v>6</v>
      </c>
      <c r="G829" s="97">
        <v>5247</v>
      </c>
      <c r="H829" s="97">
        <f t="shared" si="43"/>
        <v>31482</v>
      </c>
      <c r="I829" s="97">
        <f t="shared" si="44"/>
        <v>35259.840000000004</v>
      </c>
      <c r="J829" s="76" t="s">
        <v>1430</v>
      </c>
      <c r="K829" s="76" t="s">
        <v>19</v>
      </c>
      <c r="L829" s="110" t="s">
        <v>2926</v>
      </c>
      <c r="M829" s="67"/>
      <c r="N829" s="67"/>
    </row>
    <row r="830" spans="1:14" s="65" customFormat="1" ht="99" customHeight="1" x14ac:dyDescent="0.25">
      <c r="A830" s="76">
        <v>815</v>
      </c>
      <c r="B830" s="76" t="s">
        <v>2831</v>
      </c>
      <c r="C830" s="76" t="s">
        <v>74</v>
      </c>
      <c r="D830" s="76" t="s">
        <v>2832</v>
      </c>
      <c r="E830" s="76" t="s">
        <v>2722</v>
      </c>
      <c r="F830" s="70">
        <v>3</v>
      </c>
      <c r="G830" s="97">
        <v>40700</v>
      </c>
      <c r="H830" s="97">
        <f t="shared" si="43"/>
        <v>122100</v>
      </c>
      <c r="I830" s="97">
        <f t="shared" si="44"/>
        <v>136752</v>
      </c>
      <c r="J830" s="76" t="s">
        <v>1430</v>
      </c>
      <c r="K830" s="76" t="s">
        <v>19</v>
      </c>
      <c r="L830" s="110" t="s">
        <v>2926</v>
      </c>
      <c r="M830" s="67"/>
      <c r="N830" s="67"/>
    </row>
    <row r="831" spans="1:14" s="65" customFormat="1" ht="99" customHeight="1" x14ac:dyDescent="0.25">
      <c r="A831" s="76">
        <v>816</v>
      </c>
      <c r="B831" s="76" t="s">
        <v>2833</v>
      </c>
      <c r="C831" s="76" t="s">
        <v>74</v>
      </c>
      <c r="D831" s="76" t="s">
        <v>2834</v>
      </c>
      <c r="E831" s="76" t="s">
        <v>2687</v>
      </c>
      <c r="F831" s="70">
        <v>100</v>
      </c>
      <c r="G831" s="97">
        <v>29.7</v>
      </c>
      <c r="H831" s="97">
        <f t="shared" si="43"/>
        <v>2970</v>
      </c>
      <c r="I831" s="97">
        <f t="shared" si="44"/>
        <v>3326.4</v>
      </c>
      <c r="J831" s="76" t="s">
        <v>1430</v>
      </c>
      <c r="K831" s="76" t="s">
        <v>19</v>
      </c>
      <c r="L831" s="110" t="s">
        <v>2926</v>
      </c>
      <c r="M831" s="67"/>
      <c r="N831" s="67"/>
    </row>
    <row r="832" spans="1:14" s="65" customFormat="1" ht="99" customHeight="1" x14ac:dyDescent="0.25">
      <c r="A832" s="76">
        <v>817</v>
      </c>
      <c r="B832" s="76" t="s">
        <v>2833</v>
      </c>
      <c r="C832" s="76" t="s">
        <v>74</v>
      </c>
      <c r="D832" s="76" t="s">
        <v>2835</v>
      </c>
      <c r="E832" s="76" t="s">
        <v>2687</v>
      </c>
      <c r="F832" s="70">
        <v>100</v>
      </c>
      <c r="G832" s="97">
        <v>52.8</v>
      </c>
      <c r="H832" s="97">
        <f t="shared" si="43"/>
        <v>5280</v>
      </c>
      <c r="I832" s="97">
        <f t="shared" si="44"/>
        <v>5913.6</v>
      </c>
      <c r="J832" s="76" t="s">
        <v>1430</v>
      </c>
      <c r="K832" s="76" t="s">
        <v>19</v>
      </c>
      <c r="L832" s="110" t="s">
        <v>2926</v>
      </c>
      <c r="M832" s="67"/>
      <c r="N832" s="67"/>
    </row>
    <row r="833" spans="1:14" s="65" customFormat="1" ht="99" customHeight="1" x14ac:dyDescent="0.25">
      <c r="A833" s="76">
        <v>818</v>
      </c>
      <c r="B833" s="76" t="s">
        <v>2836</v>
      </c>
      <c r="C833" s="76" t="s">
        <v>74</v>
      </c>
      <c r="D833" s="76" t="s">
        <v>2837</v>
      </c>
      <c r="E833" s="76" t="s">
        <v>2722</v>
      </c>
      <c r="F833" s="70">
        <v>60</v>
      </c>
      <c r="G833" s="97">
        <v>13706</v>
      </c>
      <c r="H833" s="97">
        <f t="shared" si="43"/>
        <v>822360</v>
      </c>
      <c r="I833" s="97">
        <f t="shared" si="44"/>
        <v>921043.20000000007</v>
      </c>
      <c r="J833" s="76" t="s">
        <v>1430</v>
      </c>
      <c r="K833" s="76" t="s">
        <v>19</v>
      </c>
      <c r="L833" s="110" t="s">
        <v>2926</v>
      </c>
      <c r="M833" s="67"/>
      <c r="N833" s="67"/>
    </row>
    <row r="834" spans="1:14" s="65" customFormat="1" ht="99" customHeight="1" x14ac:dyDescent="0.25">
      <c r="A834" s="76">
        <v>819</v>
      </c>
      <c r="B834" s="76" t="s">
        <v>2838</v>
      </c>
      <c r="C834" s="76" t="s">
        <v>74</v>
      </c>
      <c r="D834" s="76" t="s">
        <v>2839</v>
      </c>
      <c r="E834" s="76" t="s">
        <v>133</v>
      </c>
      <c r="F834" s="70">
        <v>60</v>
      </c>
      <c r="G834" s="97">
        <v>2400</v>
      </c>
      <c r="H834" s="97">
        <f t="shared" si="43"/>
        <v>144000</v>
      </c>
      <c r="I834" s="97">
        <f t="shared" si="44"/>
        <v>161280.00000000003</v>
      </c>
      <c r="J834" s="76" t="s">
        <v>1430</v>
      </c>
      <c r="K834" s="76" t="s">
        <v>19</v>
      </c>
      <c r="L834" s="110" t="s">
        <v>2926</v>
      </c>
      <c r="M834" s="67"/>
      <c r="N834" s="67"/>
    </row>
    <row r="835" spans="1:14" s="65" customFormat="1" ht="99" customHeight="1" x14ac:dyDescent="0.25">
      <c r="A835" s="76">
        <v>820</v>
      </c>
      <c r="B835" s="76" t="s">
        <v>2840</v>
      </c>
      <c r="C835" s="76" t="s">
        <v>74</v>
      </c>
      <c r="D835" s="76" t="s">
        <v>2841</v>
      </c>
      <c r="E835" s="76" t="s">
        <v>133</v>
      </c>
      <c r="F835" s="70">
        <v>60</v>
      </c>
      <c r="G835" s="97">
        <v>3800</v>
      </c>
      <c r="H835" s="97">
        <f t="shared" si="43"/>
        <v>228000</v>
      </c>
      <c r="I835" s="97">
        <f t="shared" si="44"/>
        <v>255360.00000000003</v>
      </c>
      <c r="J835" s="76" t="s">
        <v>1430</v>
      </c>
      <c r="K835" s="76" t="s">
        <v>19</v>
      </c>
      <c r="L835" s="110" t="s">
        <v>2926</v>
      </c>
      <c r="M835" s="67"/>
      <c r="N835" s="67"/>
    </row>
    <row r="836" spans="1:14" s="65" customFormat="1" ht="99" customHeight="1" x14ac:dyDescent="0.25">
      <c r="A836" s="76">
        <v>821</v>
      </c>
      <c r="B836" s="76" t="s">
        <v>2842</v>
      </c>
      <c r="C836" s="76" t="s">
        <v>74</v>
      </c>
      <c r="D836" s="76" t="s">
        <v>2843</v>
      </c>
      <c r="E836" s="76" t="s">
        <v>133</v>
      </c>
      <c r="F836" s="70">
        <v>60</v>
      </c>
      <c r="G836" s="97">
        <v>3000</v>
      </c>
      <c r="H836" s="97">
        <f t="shared" si="43"/>
        <v>180000</v>
      </c>
      <c r="I836" s="97">
        <f t="shared" si="44"/>
        <v>201600.00000000003</v>
      </c>
      <c r="J836" s="76" t="s">
        <v>1430</v>
      </c>
      <c r="K836" s="76" t="s">
        <v>19</v>
      </c>
      <c r="L836" s="110" t="s">
        <v>2926</v>
      </c>
      <c r="M836" s="67"/>
      <c r="N836" s="67"/>
    </row>
    <row r="837" spans="1:14" s="65" customFormat="1" ht="99" customHeight="1" x14ac:dyDescent="0.25">
      <c r="A837" s="76">
        <v>822</v>
      </c>
      <c r="B837" s="76" t="s">
        <v>2844</v>
      </c>
      <c r="C837" s="76" t="s">
        <v>74</v>
      </c>
      <c r="D837" s="76" t="s">
        <v>2845</v>
      </c>
      <c r="E837" s="76" t="s">
        <v>2846</v>
      </c>
      <c r="F837" s="105">
        <v>0.36299999999999999</v>
      </c>
      <c r="G837" s="97">
        <v>129690</v>
      </c>
      <c r="H837" s="97">
        <f t="shared" si="43"/>
        <v>47077.47</v>
      </c>
      <c r="I837" s="97">
        <f t="shared" si="44"/>
        <v>52726.766400000008</v>
      </c>
      <c r="J837" s="76" t="s">
        <v>2647</v>
      </c>
      <c r="K837" s="76" t="s">
        <v>19</v>
      </c>
      <c r="L837" s="110" t="s">
        <v>2926</v>
      </c>
      <c r="M837" s="67"/>
      <c r="N837" s="67"/>
    </row>
    <row r="838" spans="1:14" s="65" customFormat="1" ht="99" customHeight="1" x14ac:dyDescent="0.25">
      <c r="A838" s="76">
        <v>823</v>
      </c>
      <c r="B838" s="76" t="s">
        <v>2847</v>
      </c>
      <c r="C838" s="76" t="s">
        <v>74</v>
      </c>
      <c r="D838" s="76" t="s">
        <v>2848</v>
      </c>
      <c r="E838" s="76" t="s">
        <v>2849</v>
      </c>
      <c r="F838" s="105">
        <v>0.1</v>
      </c>
      <c r="G838" s="97">
        <v>149490</v>
      </c>
      <c r="H838" s="97">
        <f t="shared" ref="H838:H870" si="45">F838*G838</f>
        <v>14949</v>
      </c>
      <c r="I838" s="97">
        <f t="shared" ref="I838:I870" si="46">H838*1.12</f>
        <v>16742.88</v>
      </c>
      <c r="J838" s="76" t="s">
        <v>2647</v>
      </c>
      <c r="K838" s="76" t="s">
        <v>19</v>
      </c>
      <c r="L838" s="110" t="s">
        <v>2926</v>
      </c>
      <c r="M838" s="67"/>
      <c r="N838" s="67"/>
    </row>
    <row r="839" spans="1:14" s="65" customFormat="1" ht="99" customHeight="1" x14ac:dyDescent="0.25">
      <c r="A839" s="76">
        <v>824</v>
      </c>
      <c r="B839" s="76" t="s">
        <v>2850</v>
      </c>
      <c r="C839" s="76" t="s">
        <v>74</v>
      </c>
      <c r="D839" s="76" t="s">
        <v>2851</v>
      </c>
      <c r="E839" s="76" t="s">
        <v>2849</v>
      </c>
      <c r="F839" s="105">
        <v>7.1999999999999995E-2</v>
      </c>
      <c r="G839" s="97">
        <v>152790</v>
      </c>
      <c r="H839" s="97">
        <f t="shared" si="45"/>
        <v>11000.88</v>
      </c>
      <c r="I839" s="97">
        <f t="shared" si="46"/>
        <v>12320.9856</v>
      </c>
      <c r="J839" s="76" t="s">
        <v>2647</v>
      </c>
      <c r="K839" s="76" t="s">
        <v>19</v>
      </c>
      <c r="L839" s="110" t="s">
        <v>2926</v>
      </c>
      <c r="M839" s="67"/>
      <c r="N839" s="67"/>
    </row>
    <row r="840" spans="1:14" s="65" customFormat="1" ht="99" customHeight="1" x14ac:dyDescent="0.25">
      <c r="A840" s="76">
        <v>825</v>
      </c>
      <c r="B840" s="76" t="s">
        <v>2850</v>
      </c>
      <c r="C840" s="76" t="s">
        <v>74</v>
      </c>
      <c r="D840" s="76" t="s">
        <v>2852</v>
      </c>
      <c r="E840" s="76" t="s">
        <v>2849</v>
      </c>
      <c r="F840" s="105">
        <v>2.5000000000000001E-2</v>
      </c>
      <c r="G840" s="97">
        <v>152790</v>
      </c>
      <c r="H840" s="97">
        <f t="shared" si="45"/>
        <v>3819.75</v>
      </c>
      <c r="I840" s="97">
        <f t="shared" si="46"/>
        <v>4278.1200000000008</v>
      </c>
      <c r="J840" s="76" t="s">
        <v>2647</v>
      </c>
      <c r="K840" s="76" t="s">
        <v>19</v>
      </c>
      <c r="L840" s="110" t="s">
        <v>2926</v>
      </c>
      <c r="M840" s="67"/>
      <c r="N840" s="67"/>
    </row>
    <row r="841" spans="1:14" s="65" customFormat="1" ht="99" customHeight="1" x14ac:dyDescent="0.25">
      <c r="A841" s="76">
        <v>826</v>
      </c>
      <c r="B841" s="76" t="s">
        <v>2853</v>
      </c>
      <c r="C841" s="76" t="s">
        <v>74</v>
      </c>
      <c r="D841" s="76" t="s">
        <v>2854</v>
      </c>
      <c r="E841" s="76" t="s">
        <v>390</v>
      </c>
      <c r="F841" s="70">
        <v>4</v>
      </c>
      <c r="G841" s="97">
        <v>13200</v>
      </c>
      <c r="H841" s="97">
        <f t="shared" si="45"/>
        <v>52800</v>
      </c>
      <c r="I841" s="97">
        <f t="shared" si="46"/>
        <v>59136.000000000007</v>
      </c>
      <c r="J841" s="76" t="s">
        <v>2647</v>
      </c>
      <c r="K841" s="76" t="s">
        <v>19</v>
      </c>
      <c r="L841" s="110" t="s">
        <v>2926</v>
      </c>
      <c r="M841" s="67"/>
      <c r="N841" s="67"/>
    </row>
    <row r="842" spans="1:14" s="65" customFormat="1" ht="99" customHeight="1" x14ac:dyDescent="0.25">
      <c r="A842" s="76">
        <v>827</v>
      </c>
      <c r="B842" s="76" t="s">
        <v>2855</v>
      </c>
      <c r="C842" s="76" t="s">
        <v>74</v>
      </c>
      <c r="D842" s="76" t="s">
        <v>2856</v>
      </c>
      <c r="E842" s="76" t="s">
        <v>2846</v>
      </c>
      <c r="F842" s="105">
        <v>0.1</v>
      </c>
      <c r="G842" s="97">
        <v>126390</v>
      </c>
      <c r="H842" s="97">
        <f t="shared" si="45"/>
        <v>12639</v>
      </c>
      <c r="I842" s="97">
        <f t="shared" si="46"/>
        <v>14155.680000000002</v>
      </c>
      <c r="J842" s="76" t="s">
        <v>2647</v>
      </c>
      <c r="K842" s="76" t="s">
        <v>19</v>
      </c>
      <c r="L842" s="110" t="s">
        <v>2926</v>
      </c>
      <c r="M842" s="67"/>
      <c r="N842" s="67"/>
    </row>
    <row r="843" spans="1:14" s="65" customFormat="1" ht="99" customHeight="1" x14ac:dyDescent="0.25">
      <c r="A843" s="76">
        <v>828</v>
      </c>
      <c r="B843" s="76" t="s">
        <v>2857</v>
      </c>
      <c r="C843" s="76" t="s">
        <v>74</v>
      </c>
      <c r="D843" s="76" t="s">
        <v>2858</v>
      </c>
      <c r="E843" s="76" t="s">
        <v>2849</v>
      </c>
      <c r="F843" s="105">
        <v>0.12</v>
      </c>
      <c r="G843" s="97">
        <v>152343.4</v>
      </c>
      <c r="H843" s="97">
        <f t="shared" si="45"/>
        <v>18281.207999999999</v>
      </c>
      <c r="I843" s="97">
        <f t="shared" si="46"/>
        <v>20474.952959999999</v>
      </c>
      <c r="J843" s="76" t="s">
        <v>2647</v>
      </c>
      <c r="K843" s="76" t="s">
        <v>19</v>
      </c>
      <c r="L843" s="110" t="s">
        <v>2926</v>
      </c>
      <c r="M843" s="67"/>
      <c r="N843" s="67"/>
    </row>
    <row r="844" spans="1:14" s="65" customFormat="1" ht="99" customHeight="1" x14ac:dyDescent="0.25">
      <c r="A844" s="76">
        <v>829</v>
      </c>
      <c r="B844" s="76" t="s">
        <v>2859</v>
      </c>
      <c r="C844" s="76" t="s">
        <v>74</v>
      </c>
      <c r="D844" s="76" t="s">
        <v>2860</v>
      </c>
      <c r="E844" s="76" t="s">
        <v>390</v>
      </c>
      <c r="F844" s="70">
        <v>2</v>
      </c>
      <c r="G844" s="97">
        <v>1800</v>
      </c>
      <c r="H844" s="97">
        <f t="shared" si="45"/>
        <v>3600</v>
      </c>
      <c r="I844" s="97">
        <f t="shared" si="46"/>
        <v>4032.0000000000005</v>
      </c>
      <c r="J844" s="76" t="s">
        <v>1428</v>
      </c>
      <c r="K844" s="76" t="s">
        <v>19</v>
      </c>
      <c r="L844" s="110" t="s">
        <v>2926</v>
      </c>
      <c r="M844" s="67"/>
      <c r="N844" s="67"/>
    </row>
    <row r="845" spans="1:14" s="65" customFormat="1" ht="99" customHeight="1" x14ac:dyDescent="0.25">
      <c r="A845" s="76">
        <v>830</v>
      </c>
      <c r="B845" s="76" t="s">
        <v>2861</v>
      </c>
      <c r="C845" s="76" t="s">
        <v>74</v>
      </c>
      <c r="D845" s="76" t="s">
        <v>2862</v>
      </c>
      <c r="E845" s="76" t="s">
        <v>133</v>
      </c>
      <c r="F845" s="70">
        <v>2</v>
      </c>
      <c r="G845" s="97">
        <v>9000</v>
      </c>
      <c r="H845" s="97">
        <f t="shared" si="45"/>
        <v>18000</v>
      </c>
      <c r="I845" s="97">
        <f t="shared" si="46"/>
        <v>20160.000000000004</v>
      </c>
      <c r="J845" s="76" t="s">
        <v>1428</v>
      </c>
      <c r="K845" s="76" t="s">
        <v>19</v>
      </c>
      <c r="L845" s="110" t="s">
        <v>2926</v>
      </c>
      <c r="M845" s="67"/>
      <c r="N845" s="67"/>
    </row>
    <row r="846" spans="1:14" s="65" customFormat="1" ht="99" customHeight="1" x14ac:dyDescent="0.25">
      <c r="A846" s="76">
        <v>831</v>
      </c>
      <c r="B846" s="76" t="s">
        <v>2863</v>
      </c>
      <c r="C846" s="76" t="s">
        <v>74</v>
      </c>
      <c r="D846" s="76" t="s">
        <v>2864</v>
      </c>
      <c r="E846" s="76" t="s">
        <v>2722</v>
      </c>
      <c r="F846" s="70">
        <v>3</v>
      </c>
      <c r="G846" s="97">
        <v>15000</v>
      </c>
      <c r="H846" s="97">
        <f t="shared" si="45"/>
        <v>45000</v>
      </c>
      <c r="I846" s="97">
        <f t="shared" si="46"/>
        <v>50400.000000000007</v>
      </c>
      <c r="J846" s="76" t="s">
        <v>1428</v>
      </c>
      <c r="K846" s="76" t="s">
        <v>19</v>
      </c>
      <c r="L846" s="110" t="s">
        <v>2926</v>
      </c>
      <c r="M846" s="67"/>
      <c r="N846" s="67"/>
    </row>
    <row r="847" spans="1:14" s="65" customFormat="1" ht="99" customHeight="1" x14ac:dyDescent="0.25">
      <c r="A847" s="76">
        <v>832</v>
      </c>
      <c r="B847" s="76" t="s">
        <v>2865</v>
      </c>
      <c r="C847" s="76" t="s">
        <v>74</v>
      </c>
      <c r="D847" s="76" t="s">
        <v>2866</v>
      </c>
      <c r="E847" s="76" t="s">
        <v>2722</v>
      </c>
      <c r="F847" s="70">
        <v>6</v>
      </c>
      <c r="G847" s="97">
        <v>12000</v>
      </c>
      <c r="H847" s="97">
        <f t="shared" si="45"/>
        <v>72000</v>
      </c>
      <c r="I847" s="97">
        <f t="shared" si="46"/>
        <v>80640.000000000015</v>
      </c>
      <c r="J847" s="76" t="s">
        <v>1428</v>
      </c>
      <c r="K847" s="76" t="s">
        <v>19</v>
      </c>
      <c r="L847" s="110" t="s">
        <v>2926</v>
      </c>
      <c r="M847" s="67"/>
      <c r="N847" s="67"/>
    </row>
    <row r="848" spans="1:14" s="65" customFormat="1" ht="99" customHeight="1" x14ac:dyDescent="0.25">
      <c r="A848" s="76">
        <v>833</v>
      </c>
      <c r="B848" s="76" t="s">
        <v>2867</v>
      </c>
      <c r="C848" s="76" t="s">
        <v>74</v>
      </c>
      <c r="D848" s="76" t="s">
        <v>2868</v>
      </c>
      <c r="E848" s="76" t="s">
        <v>2722</v>
      </c>
      <c r="F848" s="70">
        <v>1</v>
      </c>
      <c r="G848" s="97">
        <v>10000</v>
      </c>
      <c r="H848" s="97">
        <f t="shared" si="45"/>
        <v>10000</v>
      </c>
      <c r="I848" s="97">
        <f t="shared" si="46"/>
        <v>11200.000000000002</v>
      </c>
      <c r="J848" s="76" t="s">
        <v>1428</v>
      </c>
      <c r="K848" s="76" t="s">
        <v>19</v>
      </c>
      <c r="L848" s="110" t="s">
        <v>2926</v>
      </c>
      <c r="M848" s="67"/>
      <c r="N848" s="67"/>
    </row>
    <row r="849" spans="1:14" s="65" customFormat="1" ht="99" customHeight="1" x14ac:dyDescent="0.25">
      <c r="A849" s="76">
        <v>834</v>
      </c>
      <c r="B849" s="76" t="s">
        <v>2869</v>
      </c>
      <c r="C849" s="76" t="s">
        <v>74</v>
      </c>
      <c r="D849" s="76" t="s">
        <v>2870</v>
      </c>
      <c r="E849" s="76" t="s">
        <v>2722</v>
      </c>
      <c r="F849" s="70">
        <v>1</v>
      </c>
      <c r="G849" s="97">
        <v>9000</v>
      </c>
      <c r="H849" s="97">
        <f t="shared" si="45"/>
        <v>9000</v>
      </c>
      <c r="I849" s="97">
        <f t="shared" si="46"/>
        <v>10080.000000000002</v>
      </c>
      <c r="J849" s="76" t="s">
        <v>1428</v>
      </c>
      <c r="K849" s="76" t="s">
        <v>19</v>
      </c>
      <c r="L849" s="110" t="s">
        <v>2926</v>
      </c>
      <c r="M849" s="67"/>
      <c r="N849" s="67"/>
    </row>
    <row r="850" spans="1:14" s="65" customFormat="1" ht="99" customHeight="1" x14ac:dyDescent="0.25">
      <c r="A850" s="76">
        <v>835</v>
      </c>
      <c r="B850" s="76" t="s">
        <v>2871</v>
      </c>
      <c r="C850" s="76" t="s">
        <v>74</v>
      </c>
      <c r="D850" s="76" t="s">
        <v>2872</v>
      </c>
      <c r="E850" s="76" t="s">
        <v>2687</v>
      </c>
      <c r="F850" s="70">
        <v>500</v>
      </c>
      <c r="G850" s="97">
        <v>500</v>
      </c>
      <c r="H850" s="97">
        <f t="shared" si="45"/>
        <v>250000</v>
      </c>
      <c r="I850" s="97">
        <f t="shared" si="46"/>
        <v>280000</v>
      </c>
      <c r="J850" s="76" t="s">
        <v>1428</v>
      </c>
      <c r="K850" s="76" t="s">
        <v>19</v>
      </c>
      <c r="L850" s="110" t="s">
        <v>2926</v>
      </c>
      <c r="M850" s="67"/>
      <c r="N850" s="67"/>
    </row>
    <row r="851" spans="1:14" s="65" customFormat="1" ht="99" customHeight="1" x14ac:dyDescent="0.25">
      <c r="A851" s="76">
        <v>836</v>
      </c>
      <c r="B851" s="76" t="s">
        <v>2873</v>
      </c>
      <c r="C851" s="76" t="s">
        <v>74</v>
      </c>
      <c r="D851" s="76" t="s">
        <v>2874</v>
      </c>
      <c r="E851" s="76" t="s">
        <v>2722</v>
      </c>
      <c r="F851" s="70">
        <v>30</v>
      </c>
      <c r="G851" s="97">
        <v>3500</v>
      </c>
      <c r="H851" s="97">
        <f t="shared" si="45"/>
        <v>105000</v>
      </c>
      <c r="I851" s="97">
        <f t="shared" si="46"/>
        <v>117600.00000000001</v>
      </c>
      <c r="J851" s="76" t="s">
        <v>1428</v>
      </c>
      <c r="K851" s="76" t="s">
        <v>19</v>
      </c>
      <c r="L851" s="110" t="s">
        <v>2926</v>
      </c>
      <c r="M851" s="67"/>
      <c r="N851" s="67"/>
    </row>
    <row r="852" spans="1:14" s="65" customFormat="1" ht="99" customHeight="1" x14ac:dyDescent="0.25">
      <c r="A852" s="76">
        <v>837</v>
      </c>
      <c r="B852" s="76" t="s">
        <v>2873</v>
      </c>
      <c r="C852" s="76" t="s">
        <v>74</v>
      </c>
      <c r="D852" s="76" t="s">
        <v>2875</v>
      </c>
      <c r="E852" s="76" t="s">
        <v>2722</v>
      </c>
      <c r="F852" s="70">
        <v>30</v>
      </c>
      <c r="G852" s="97">
        <v>1500</v>
      </c>
      <c r="H852" s="97">
        <f t="shared" si="45"/>
        <v>45000</v>
      </c>
      <c r="I852" s="97">
        <f t="shared" si="46"/>
        <v>50400.000000000007</v>
      </c>
      <c r="J852" s="76" t="s">
        <v>1428</v>
      </c>
      <c r="K852" s="76" t="s">
        <v>19</v>
      </c>
      <c r="L852" s="110" t="s">
        <v>2926</v>
      </c>
      <c r="M852" s="67"/>
      <c r="N852" s="67"/>
    </row>
    <row r="853" spans="1:14" s="65" customFormat="1" ht="99" customHeight="1" x14ac:dyDescent="0.25">
      <c r="A853" s="76">
        <v>838</v>
      </c>
      <c r="B853" s="76" t="s">
        <v>2876</v>
      </c>
      <c r="C853" s="76" t="s">
        <v>74</v>
      </c>
      <c r="D853" s="76" t="s">
        <v>2877</v>
      </c>
      <c r="E853" s="76" t="s">
        <v>390</v>
      </c>
      <c r="F853" s="70">
        <v>4</v>
      </c>
      <c r="G853" s="97">
        <v>19000</v>
      </c>
      <c r="H853" s="97">
        <f t="shared" si="45"/>
        <v>76000</v>
      </c>
      <c r="I853" s="97">
        <f t="shared" si="46"/>
        <v>85120.000000000015</v>
      </c>
      <c r="J853" s="76" t="s">
        <v>1428</v>
      </c>
      <c r="K853" s="76" t="s">
        <v>19</v>
      </c>
      <c r="L853" s="110" t="s">
        <v>2926</v>
      </c>
      <c r="M853" s="67"/>
      <c r="N853" s="67"/>
    </row>
    <row r="854" spans="1:14" s="65" customFormat="1" ht="99" customHeight="1" x14ac:dyDescent="0.25">
      <c r="A854" s="76">
        <v>839</v>
      </c>
      <c r="B854" s="76" t="s">
        <v>2878</v>
      </c>
      <c r="C854" s="76" t="s">
        <v>74</v>
      </c>
      <c r="D854" s="76" t="s">
        <v>2879</v>
      </c>
      <c r="E854" s="76" t="s">
        <v>390</v>
      </c>
      <c r="F854" s="70">
        <v>55</v>
      </c>
      <c r="G854" s="97">
        <v>8000</v>
      </c>
      <c r="H854" s="97">
        <f t="shared" si="45"/>
        <v>440000</v>
      </c>
      <c r="I854" s="97">
        <f t="shared" si="46"/>
        <v>492800.00000000006</v>
      </c>
      <c r="J854" s="76" t="s">
        <v>1428</v>
      </c>
      <c r="K854" s="76" t="s">
        <v>19</v>
      </c>
      <c r="L854" s="110" t="s">
        <v>2926</v>
      </c>
      <c r="M854" s="67"/>
      <c r="N854" s="67"/>
    </row>
    <row r="855" spans="1:14" s="65" customFormat="1" ht="99" customHeight="1" x14ac:dyDescent="0.25">
      <c r="A855" s="76">
        <v>840</v>
      </c>
      <c r="B855" s="76" t="s">
        <v>2880</v>
      </c>
      <c r="C855" s="76" t="s">
        <v>74</v>
      </c>
      <c r="D855" s="76" t="s">
        <v>2881</v>
      </c>
      <c r="E855" s="76" t="s">
        <v>390</v>
      </c>
      <c r="F855" s="70">
        <v>100</v>
      </c>
      <c r="G855" s="97">
        <v>35</v>
      </c>
      <c r="H855" s="97">
        <f t="shared" si="45"/>
        <v>3500</v>
      </c>
      <c r="I855" s="97">
        <f t="shared" si="46"/>
        <v>3920.0000000000005</v>
      </c>
      <c r="J855" s="76" t="s">
        <v>1428</v>
      </c>
      <c r="K855" s="76" t="s">
        <v>19</v>
      </c>
      <c r="L855" s="110" t="s">
        <v>2926</v>
      </c>
      <c r="M855" s="67"/>
      <c r="N855" s="67"/>
    </row>
    <row r="856" spans="1:14" s="65" customFormat="1" ht="99" customHeight="1" x14ac:dyDescent="0.25">
      <c r="A856" s="76">
        <v>841</v>
      </c>
      <c r="B856" s="76" t="s">
        <v>2882</v>
      </c>
      <c r="C856" s="76" t="s">
        <v>74</v>
      </c>
      <c r="D856" s="76" t="s">
        <v>2883</v>
      </c>
      <c r="E856" s="76" t="s">
        <v>390</v>
      </c>
      <c r="F856" s="70">
        <v>2</v>
      </c>
      <c r="G856" s="97">
        <v>14000</v>
      </c>
      <c r="H856" s="97">
        <f t="shared" si="45"/>
        <v>28000</v>
      </c>
      <c r="I856" s="97">
        <f t="shared" si="46"/>
        <v>31360.000000000004</v>
      </c>
      <c r="J856" s="76" t="s">
        <v>1428</v>
      </c>
      <c r="K856" s="76" t="s">
        <v>19</v>
      </c>
      <c r="L856" s="110" t="s">
        <v>2926</v>
      </c>
      <c r="M856" s="67"/>
      <c r="N856" s="67"/>
    </row>
    <row r="857" spans="1:14" s="65" customFormat="1" ht="99" customHeight="1" x14ac:dyDescent="0.25">
      <c r="A857" s="76">
        <v>842</v>
      </c>
      <c r="B857" s="76" t="s">
        <v>2884</v>
      </c>
      <c r="C857" s="76" t="s">
        <v>74</v>
      </c>
      <c r="D857" s="76" t="s">
        <v>2885</v>
      </c>
      <c r="E857" s="76" t="s">
        <v>1584</v>
      </c>
      <c r="F857" s="70">
        <v>3</v>
      </c>
      <c r="G857" s="97">
        <v>10000</v>
      </c>
      <c r="H857" s="97">
        <f t="shared" si="45"/>
        <v>30000</v>
      </c>
      <c r="I857" s="97">
        <f t="shared" si="46"/>
        <v>33600</v>
      </c>
      <c r="J857" s="76" t="s">
        <v>1428</v>
      </c>
      <c r="K857" s="76" t="s">
        <v>19</v>
      </c>
      <c r="L857" s="110" t="s">
        <v>2926</v>
      </c>
      <c r="M857" s="67"/>
      <c r="N857" s="67"/>
    </row>
    <row r="858" spans="1:14" s="65" customFormat="1" ht="112.5" customHeight="1" x14ac:dyDescent="0.25">
      <c r="A858" s="76">
        <v>843</v>
      </c>
      <c r="B858" s="76" t="s">
        <v>3631</v>
      </c>
      <c r="C858" s="76" t="s">
        <v>74</v>
      </c>
      <c r="D858" s="76" t="s">
        <v>3632</v>
      </c>
      <c r="E858" s="76" t="s">
        <v>390</v>
      </c>
      <c r="F858" s="70">
        <v>4</v>
      </c>
      <c r="G858" s="97">
        <v>68640</v>
      </c>
      <c r="H858" s="97"/>
      <c r="I858" s="97"/>
      <c r="J858" s="76" t="s">
        <v>2886</v>
      </c>
      <c r="K858" s="76" t="s">
        <v>19</v>
      </c>
      <c r="L858" s="110" t="s">
        <v>3968</v>
      </c>
      <c r="M858" s="67"/>
      <c r="N858" s="67"/>
    </row>
    <row r="859" spans="1:14" s="65" customFormat="1" ht="111.75" customHeight="1" x14ac:dyDescent="0.25">
      <c r="A859" s="76">
        <v>844</v>
      </c>
      <c r="B859" s="76" t="s">
        <v>3634</v>
      </c>
      <c r="C859" s="76" t="s">
        <v>74</v>
      </c>
      <c r="D859" s="76" t="s">
        <v>3633</v>
      </c>
      <c r="E859" s="76" t="s">
        <v>390</v>
      </c>
      <c r="F859" s="70">
        <v>12</v>
      </c>
      <c r="G859" s="97">
        <v>49764</v>
      </c>
      <c r="H859" s="97"/>
      <c r="I859" s="97"/>
      <c r="J859" s="76" t="s">
        <v>2886</v>
      </c>
      <c r="K859" s="76" t="s">
        <v>19</v>
      </c>
      <c r="L859" s="110" t="s">
        <v>3968</v>
      </c>
      <c r="M859" s="67"/>
      <c r="N859" s="67"/>
    </row>
    <row r="860" spans="1:14" s="65" customFormat="1" ht="109.5" customHeight="1" x14ac:dyDescent="0.25">
      <c r="A860" s="76">
        <v>845</v>
      </c>
      <c r="B860" s="76" t="s">
        <v>3636</v>
      </c>
      <c r="C860" s="76" t="s">
        <v>74</v>
      </c>
      <c r="D860" s="76" t="s">
        <v>3635</v>
      </c>
      <c r="E860" s="76" t="s">
        <v>390</v>
      </c>
      <c r="F860" s="70">
        <v>3</v>
      </c>
      <c r="G860" s="97">
        <v>32890</v>
      </c>
      <c r="H860" s="97"/>
      <c r="I860" s="97"/>
      <c r="J860" s="76" t="s">
        <v>2886</v>
      </c>
      <c r="K860" s="76" t="s">
        <v>19</v>
      </c>
      <c r="L860" s="110" t="s">
        <v>3968</v>
      </c>
      <c r="M860" s="67"/>
      <c r="N860" s="67"/>
    </row>
    <row r="861" spans="1:14" s="65" customFormat="1" ht="108.75" customHeight="1" x14ac:dyDescent="0.25">
      <c r="A861" s="76">
        <v>846</v>
      </c>
      <c r="B861" s="76" t="s">
        <v>3638</v>
      </c>
      <c r="C861" s="76" t="s">
        <v>74</v>
      </c>
      <c r="D861" s="76" t="s">
        <v>3637</v>
      </c>
      <c r="E861" s="76" t="s">
        <v>390</v>
      </c>
      <c r="F861" s="70">
        <v>5</v>
      </c>
      <c r="G861" s="97">
        <v>63778</v>
      </c>
      <c r="H861" s="97"/>
      <c r="I861" s="97"/>
      <c r="J861" s="76" t="s">
        <v>2886</v>
      </c>
      <c r="K861" s="76" t="s">
        <v>19</v>
      </c>
      <c r="L861" s="110" t="s">
        <v>3968</v>
      </c>
      <c r="M861" s="67"/>
      <c r="N861" s="67"/>
    </row>
    <row r="862" spans="1:14" s="65" customFormat="1" ht="99" customHeight="1" x14ac:dyDescent="0.25">
      <c r="A862" s="76">
        <v>847</v>
      </c>
      <c r="B862" s="76" t="s">
        <v>2887</v>
      </c>
      <c r="C862" s="76" t="s">
        <v>74</v>
      </c>
      <c r="D862" s="76" t="s">
        <v>2888</v>
      </c>
      <c r="E862" s="76" t="s">
        <v>2722</v>
      </c>
      <c r="F862" s="70">
        <v>3</v>
      </c>
      <c r="G862" s="97">
        <v>5720</v>
      </c>
      <c r="H862" s="97"/>
      <c r="I862" s="97"/>
      <c r="J862" s="76" t="s">
        <v>2886</v>
      </c>
      <c r="K862" s="76" t="s">
        <v>19</v>
      </c>
      <c r="L862" s="110" t="s">
        <v>3758</v>
      </c>
      <c r="M862" s="67"/>
      <c r="N862" s="67"/>
    </row>
    <row r="863" spans="1:14" s="65" customFormat="1" ht="119.25" customHeight="1" x14ac:dyDescent="0.25">
      <c r="A863" s="76">
        <v>848</v>
      </c>
      <c r="B863" s="76" t="s">
        <v>3640</v>
      </c>
      <c r="C863" s="76" t="s">
        <v>74</v>
      </c>
      <c r="D863" s="76" t="s">
        <v>3639</v>
      </c>
      <c r="E863" s="76" t="s">
        <v>390</v>
      </c>
      <c r="F863" s="70">
        <v>5</v>
      </c>
      <c r="G863" s="97">
        <v>29172</v>
      </c>
      <c r="H863" s="97"/>
      <c r="I863" s="97"/>
      <c r="J863" s="76" t="s">
        <v>2886</v>
      </c>
      <c r="K863" s="76" t="s">
        <v>19</v>
      </c>
      <c r="L863" s="110" t="s">
        <v>3968</v>
      </c>
      <c r="M863" s="67"/>
      <c r="N863" s="67"/>
    </row>
    <row r="864" spans="1:14" s="65" customFormat="1" ht="105" customHeight="1" x14ac:dyDescent="0.25">
      <c r="A864" s="76">
        <v>849</v>
      </c>
      <c r="B864" s="76" t="s">
        <v>3640</v>
      </c>
      <c r="C864" s="76" t="s">
        <v>74</v>
      </c>
      <c r="D864" s="76" t="s">
        <v>3641</v>
      </c>
      <c r="E864" s="76" t="s">
        <v>133</v>
      </c>
      <c r="F864" s="70">
        <v>5</v>
      </c>
      <c r="G864" s="97">
        <v>31460</v>
      </c>
      <c r="H864" s="97"/>
      <c r="I864" s="97"/>
      <c r="J864" s="76" t="s">
        <v>2886</v>
      </c>
      <c r="K864" s="76" t="s">
        <v>19</v>
      </c>
      <c r="L864" s="110" t="s">
        <v>3968</v>
      </c>
      <c r="M864" s="67"/>
      <c r="N864" s="67"/>
    </row>
    <row r="865" spans="1:14" s="65" customFormat="1" ht="108" customHeight="1" x14ac:dyDescent="0.25">
      <c r="A865" s="76">
        <v>850</v>
      </c>
      <c r="B865" s="76" t="s">
        <v>3640</v>
      </c>
      <c r="C865" s="76" t="s">
        <v>74</v>
      </c>
      <c r="D865" s="76" t="s">
        <v>3642</v>
      </c>
      <c r="E865" s="76" t="s">
        <v>133</v>
      </c>
      <c r="F865" s="70">
        <v>5</v>
      </c>
      <c r="G865" s="97">
        <v>11726</v>
      </c>
      <c r="H865" s="97"/>
      <c r="I865" s="97"/>
      <c r="J865" s="76" t="s">
        <v>2886</v>
      </c>
      <c r="K865" s="76" t="s">
        <v>19</v>
      </c>
      <c r="L865" s="110" t="s">
        <v>3968</v>
      </c>
      <c r="M865" s="67"/>
      <c r="N865" s="67"/>
    </row>
    <row r="866" spans="1:14" s="65" customFormat="1" ht="99" customHeight="1" x14ac:dyDescent="0.25">
      <c r="A866" s="76">
        <v>851</v>
      </c>
      <c r="B866" s="76" t="s">
        <v>2889</v>
      </c>
      <c r="C866" s="76" t="s">
        <v>74</v>
      </c>
      <c r="D866" s="76" t="s">
        <v>2890</v>
      </c>
      <c r="E866" s="76" t="s">
        <v>133</v>
      </c>
      <c r="F866" s="70">
        <v>5</v>
      </c>
      <c r="G866" s="97">
        <v>9724</v>
      </c>
      <c r="H866" s="97"/>
      <c r="I866" s="97"/>
      <c r="J866" s="76" t="s">
        <v>2886</v>
      </c>
      <c r="K866" s="76" t="s">
        <v>19</v>
      </c>
      <c r="L866" s="110" t="s">
        <v>3759</v>
      </c>
      <c r="M866" s="67"/>
      <c r="N866" s="67"/>
    </row>
    <row r="867" spans="1:14" s="65" customFormat="1" ht="110.25" customHeight="1" x14ac:dyDescent="0.25">
      <c r="A867" s="76">
        <v>852</v>
      </c>
      <c r="B867" s="76" t="s">
        <v>3644</v>
      </c>
      <c r="C867" s="76" t="s">
        <v>74</v>
      </c>
      <c r="D867" s="76" t="s">
        <v>3643</v>
      </c>
      <c r="E867" s="76" t="s">
        <v>133</v>
      </c>
      <c r="F867" s="70">
        <v>5</v>
      </c>
      <c r="G867" s="97">
        <v>19734</v>
      </c>
      <c r="H867" s="97"/>
      <c r="I867" s="97"/>
      <c r="J867" s="76" t="s">
        <v>2886</v>
      </c>
      <c r="K867" s="76" t="s">
        <v>19</v>
      </c>
      <c r="L867" s="110" t="s">
        <v>3968</v>
      </c>
      <c r="M867" s="67"/>
      <c r="N867" s="67"/>
    </row>
    <row r="868" spans="1:14" s="65" customFormat="1" ht="108" customHeight="1" x14ac:dyDescent="0.25">
      <c r="A868" s="76">
        <v>853</v>
      </c>
      <c r="B868" s="76" t="s">
        <v>3644</v>
      </c>
      <c r="C868" s="76" t="s">
        <v>74</v>
      </c>
      <c r="D868" s="76" t="s">
        <v>3645</v>
      </c>
      <c r="E868" s="76" t="s">
        <v>133</v>
      </c>
      <c r="F868" s="70">
        <v>5</v>
      </c>
      <c r="G868" s="97">
        <v>19734</v>
      </c>
      <c r="H868" s="97"/>
      <c r="I868" s="97"/>
      <c r="J868" s="76" t="s">
        <v>2886</v>
      </c>
      <c r="K868" s="76" t="s">
        <v>19</v>
      </c>
      <c r="L868" s="110" t="s">
        <v>3968</v>
      </c>
      <c r="M868" s="67"/>
      <c r="N868" s="67"/>
    </row>
    <row r="869" spans="1:14" s="65" customFormat="1" ht="106.5" customHeight="1" x14ac:dyDescent="0.25">
      <c r="A869" s="76">
        <v>854</v>
      </c>
      <c r="B869" s="76" t="s">
        <v>3647</v>
      </c>
      <c r="C869" s="76" t="s">
        <v>74</v>
      </c>
      <c r="D869" s="76" t="s">
        <v>3646</v>
      </c>
      <c r="E869" s="76" t="s">
        <v>133</v>
      </c>
      <c r="F869" s="70">
        <v>5</v>
      </c>
      <c r="G869" s="97">
        <v>17732</v>
      </c>
      <c r="H869" s="97"/>
      <c r="I869" s="97"/>
      <c r="J869" s="76" t="s">
        <v>2886</v>
      </c>
      <c r="K869" s="76" t="s">
        <v>19</v>
      </c>
      <c r="L869" s="110" t="s">
        <v>3968</v>
      </c>
      <c r="M869" s="67"/>
      <c r="N869" s="67"/>
    </row>
    <row r="870" spans="1:14" s="65" customFormat="1" ht="99" customHeight="1" x14ac:dyDescent="0.25">
      <c r="A870" s="76">
        <v>855</v>
      </c>
      <c r="B870" s="76" t="s">
        <v>2891</v>
      </c>
      <c r="C870" s="76" t="s">
        <v>74</v>
      </c>
      <c r="D870" s="76" t="s">
        <v>2892</v>
      </c>
      <c r="E870" s="76" t="s">
        <v>133</v>
      </c>
      <c r="F870" s="70">
        <v>11</v>
      </c>
      <c r="G870" s="97">
        <v>5900</v>
      </c>
      <c r="H870" s="97">
        <f t="shared" si="45"/>
        <v>64900</v>
      </c>
      <c r="I870" s="97">
        <f t="shared" si="46"/>
        <v>72688</v>
      </c>
      <c r="J870" s="76" t="s">
        <v>1428</v>
      </c>
      <c r="K870" s="76" t="s">
        <v>19</v>
      </c>
      <c r="L870" s="110" t="s">
        <v>2926</v>
      </c>
      <c r="M870" s="67"/>
      <c r="N870" s="67"/>
    </row>
    <row r="871" spans="1:14" s="65" customFormat="1" ht="99" customHeight="1" x14ac:dyDescent="0.25">
      <c r="A871" s="76">
        <v>856</v>
      </c>
      <c r="B871" s="76" t="s">
        <v>2607</v>
      </c>
      <c r="C871" s="76" t="s">
        <v>74</v>
      </c>
      <c r="D871" s="76" t="s">
        <v>2608</v>
      </c>
      <c r="E871" s="110" t="s">
        <v>133</v>
      </c>
      <c r="F871" s="108">
        <v>1</v>
      </c>
      <c r="G871" s="98">
        <v>189197</v>
      </c>
      <c r="H871" s="98">
        <f>F871*G871</f>
        <v>189197</v>
      </c>
      <c r="I871" s="98">
        <f>H871*1.12</f>
        <v>211900.64</v>
      </c>
      <c r="J871" s="110" t="s">
        <v>1070</v>
      </c>
      <c r="K871" s="110" t="s">
        <v>19</v>
      </c>
      <c r="L871" s="110" t="s">
        <v>2927</v>
      </c>
      <c r="M871" s="67"/>
      <c r="N871" s="67"/>
    </row>
    <row r="872" spans="1:14" s="65" customFormat="1" ht="99" customHeight="1" x14ac:dyDescent="0.25">
      <c r="A872" s="76">
        <v>857</v>
      </c>
      <c r="B872" s="76" t="s">
        <v>1092</v>
      </c>
      <c r="C872" s="76" t="s">
        <v>74</v>
      </c>
      <c r="D872" s="76" t="s">
        <v>3518</v>
      </c>
      <c r="E872" s="110" t="s">
        <v>133</v>
      </c>
      <c r="F872" s="70">
        <v>1</v>
      </c>
      <c r="G872" s="97">
        <v>250000</v>
      </c>
      <c r="H872" s="98">
        <f t="shared" ref="H872" si="47">F872*G872</f>
        <v>250000</v>
      </c>
      <c r="I872" s="98">
        <f t="shared" ref="I872" si="48">H872*1.12</f>
        <v>280000</v>
      </c>
      <c r="J872" s="110" t="s">
        <v>1089</v>
      </c>
      <c r="K872" s="110" t="s">
        <v>19</v>
      </c>
      <c r="L872" s="110" t="s">
        <v>3537</v>
      </c>
      <c r="M872" s="67"/>
      <c r="N872" s="67"/>
    </row>
    <row r="873" spans="1:14" s="65" customFormat="1" ht="99" customHeight="1" x14ac:dyDescent="0.25">
      <c r="A873" s="76">
        <v>858</v>
      </c>
      <c r="B873" s="76" t="s">
        <v>2611</v>
      </c>
      <c r="C873" s="76" t="s">
        <v>74</v>
      </c>
      <c r="D873" s="76" t="s">
        <v>2612</v>
      </c>
      <c r="E873" s="110" t="s">
        <v>133</v>
      </c>
      <c r="F873" s="70">
        <v>32</v>
      </c>
      <c r="G873" s="97">
        <v>78000</v>
      </c>
      <c r="H873" s="98">
        <f t="shared" si="39"/>
        <v>2496000</v>
      </c>
      <c r="I873" s="98">
        <f t="shared" si="40"/>
        <v>2795520.0000000005</v>
      </c>
      <c r="J873" s="110" t="s">
        <v>1089</v>
      </c>
      <c r="K873" s="110" t="s">
        <v>19</v>
      </c>
      <c r="L873" s="110" t="s">
        <v>2927</v>
      </c>
      <c r="M873" s="67"/>
      <c r="N873" s="67"/>
    </row>
    <row r="874" spans="1:14" s="65" customFormat="1" ht="196.5" customHeight="1" x14ac:dyDescent="0.25">
      <c r="A874" s="76">
        <v>859</v>
      </c>
      <c r="B874" s="76" t="s">
        <v>2610</v>
      </c>
      <c r="C874" s="76" t="s">
        <v>74</v>
      </c>
      <c r="D874" s="76" t="s">
        <v>2639</v>
      </c>
      <c r="E874" s="110" t="s">
        <v>133</v>
      </c>
      <c r="F874" s="70">
        <v>10</v>
      </c>
      <c r="G874" s="97">
        <v>557623.13</v>
      </c>
      <c r="H874" s="98">
        <f t="shared" si="39"/>
        <v>5576231.2999999998</v>
      </c>
      <c r="I874" s="98">
        <f t="shared" si="40"/>
        <v>6245379.0560000008</v>
      </c>
      <c r="J874" s="110" t="s">
        <v>2613</v>
      </c>
      <c r="K874" s="110" t="s">
        <v>19</v>
      </c>
      <c r="L874" s="110" t="s">
        <v>2927</v>
      </c>
      <c r="M874" s="67"/>
      <c r="N874" s="67"/>
    </row>
    <row r="875" spans="1:14" s="65" customFormat="1" ht="242.25" customHeight="1" x14ac:dyDescent="0.25">
      <c r="A875" s="76">
        <v>860</v>
      </c>
      <c r="B875" s="76" t="s">
        <v>2614</v>
      </c>
      <c r="C875" s="76" t="s">
        <v>74</v>
      </c>
      <c r="D875" s="76" t="s">
        <v>2615</v>
      </c>
      <c r="E875" s="110" t="s">
        <v>133</v>
      </c>
      <c r="F875" s="70">
        <v>2</v>
      </c>
      <c r="G875" s="97">
        <v>64278</v>
      </c>
      <c r="H875" s="98">
        <f t="shared" si="39"/>
        <v>128556</v>
      </c>
      <c r="I875" s="98">
        <f t="shared" si="40"/>
        <v>143982.72</v>
      </c>
      <c r="J875" s="110" t="s">
        <v>2638</v>
      </c>
      <c r="K875" s="110" t="s">
        <v>19</v>
      </c>
      <c r="L875" s="110" t="s">
        <v>2927</v>
      </c>
      <c r="M875" s="67"/>
      <c r="N875" s="67"/>
    </row>
    <row r="876" spans="1:14" s="65" customFormat="1" ht="236.25" customHeight="1" x14ac:dyDescent="0.25">
      <c r="A876" s="76">
        <v>861</v>
      </c>
      <c r="B876" s="76" t="s">
        <v>2616</v>
      </c>
      <c r="C876" s="76" t="s">
        <v>74</v>
      </c>
      <c r="D876" s="76" t="s">
        <v>2617</v>
      </c>
      <c r="E876" s="110" t="s">
        <v>133</v>
      </c>
      <c r="F876" s="70">
        <v>1</v>
      </c>
      <c r="G876" s="97">
        <v>100740</v>
      </c>
      <c r="H876" s="98">
        <f t="shared" si="39"/>
        <v>100740</v>
      </c>
      <c r="I876" s="98">
        <f t="shared" si="40"/>
        <v>112828.80000000002</v>
      </c>
      <c r="J876" s="110" t="s">
        <v>2638</v>
      </c>
      <c r="K876" s="110" t="s">
        <v>19</v>
      </c>
      <c r="L876" s="110" t="s">
        <v>2927</v>
      </c>
      <c r="M876" s="67"/>
      <c r="N876" s="67"/>
    </row>
    <row r="877" spans="1:14" s="65" customFormat="1" ht="255.75" customHeight="1" x14ac:dyDescent="0.25">
      <c r="A877" s="76">
        <v>862</v>
      </c>
      <c r="B877" s="76" t="s">
        <v>2618</v>
      </c>
      <c r="C877" s="76" t="s">
        <v>74</v>
      </c>
      <c r="D877" s="76" t="s">
        <v>2619</v>
      </c>
      <c r="E877" s="110" t="s">
        <v>133</v>
      </c>
      <c r="F877" s="70">
        <v>1</v>
      </c>
      <c r="G877" s="97">
        <v>100740</v>
      </c>
      <c r="H877" s="98">
        <f t="shared" si="39"/>
        <v>100740</v>
      </c>
      <c r="I877" s="98">
        <f t="shared" si="40"/>
        <v>112828.80000000002</v>
      </c>
      <c r="J877" s="110" t="s">
        <v>2638</v>
      </c>
      <c r="K877" s="110" t="s">
        <v>19</v>
      </c>
      <c r="L877" s="110" t="s">
        <v>2927</v>
      </c>
      <c r="M877" s="67"/>
      <c r="N877" s="67"/>
    </row>
    <row r="878" spans="1:14" s="65" customFormat="1" ht="252.75" customHeight="1" x14ac:dyDescent="0.25">
      <c r="A878" s="76">
        <v>863</v>
      </c>
      <c r="B878" s="76" t="s">
        <v>2620</v>
      </c>
      <c r="C878" s="76" t="s">
        <v>74</v>
      </c>
      <c r="D878" s="76" t="s">
        <v>2621</v>
      </c>
      <c r="E878" s="110" t="s">
        <v>133</v>
      </c>
      <c r="F878" s="70">
        <v>1</v>
      </c>
      <c r="G878" s="97">
        <v>158304</v>
      </c>
      <c r="H878" s="98">
        <f t="shared" si="39"/>
        <v>158304</v>
      </c>
      <c r="I878" s="98">
        <f t="shared" si="40"/>
        <v>177300.48000000001</v>
      </c>
      <c r="J878" s="110" t="s">
        <v>2638</v>
      </c>
      <c r="K878" s="110" t="s">
        <v>19</v>
      </c>
      <c r="L878" s="110" t="s">
        <v>2927</v>
      </c>
      <c r="M878" s="67"/>
      <c r="N878" s="67"/>
    </row>
    <row r="879" spans="1:14" s="65" customFormat="1" ht="243.75" customHeight="1" x14ac:dyDescent="0.25">
      <c r="A879" s="76">
        <v>864</v>
      </c>
      <c r="B879" s="76" t="s">
        <v>2622</v>
      </c>
      <c r="C879" s="76" t="s">
        <v>74</v>
      </c>
      <c r="D879" s="76" t="s">
        <v>2623</v>
      </c>
      <c r="E879" s="110" t="s">
        <v>133</v>
      </c>
      <c r="F879" s="70">
        <v>1</v>
      </c>
      <c r="G879" s="97">
        <v>215388</v>
      </c>
      <c r="H879" s="98">
        <f t="shared" si="39"/>
        <v>215388</v>
      </c>
      <c r="I879" s="98">
        <f t="shared" si="40"/>
        <v>241234.56000000003</v>
      </c>
      <c r="J879" s="110" t="s">
        <v>2638</v>
      </c>
      <c r="K879" s="110" t="s">
        <v>19</v>
      </c>
      <c r="L879" s="110" t="s">
        <v>2927</v>
      </c>
      <c r="M879" s="67"/>
      <c r="N879" s="67"/>
    </row>
    <row r="880" spans="1:14" s="65" customFormat="1" ht="242.25" customHeight="1" x14ac:dyDescent="0.25">
      <c r="A880" s="76">
        <v>865</v>
      </c>
      <c r="B880" s="76" t="s">
        <v>2624</v>
      </c>
      <c r="C880" s="76" t="s">
        <v>74</v>
      </c>
      <c r="D880" s="76" t="s">
        <v>2625</v>
      </c>
      <c r="E880" s="110" t="s">
        <v>133</v>
      </c>
      <c r="F880" s="70">
        <v>1</v>
      </c>
      <c r="G880" s="97">
        <v>188280</v>
      </c>
      <c r="H880" s="98">
        <f t="shared" si="39"/>
        <v>188280</v>
      </c>
      <c r="I880" s="98">
        <f t="shared" si="40"/>
        <v>210873.60000000001</v>
      </c>
      <c r="J880" s="110" t="s">
        <v>2638</v>
      </c>
      <c r="K880" s="110" t="s">
        <v>19</v>
      </c>
      <c r="L880" s="110" t="s">
        <v>2927</v>
      </c>
      <c r="M880" s="67"/>
      <c r="N880" s="67"/>
    </row>
    <row r="881" spans="1:14" s="65" customFormat="1" ht="289.5" customHeight="1" x14ac:dyDescent="0.25">
      <c r="A881" s="76">
        <v>866</v>
      </c>
      <c r="B881" s="76" t="s">
        <v>2626</v>
      </c>
      <c r="C881" s="76" t="s">
        <v>74</v>
      </c>
      <c r="D881" s="76" t="s">
        <v>2627</v>
      </c>
      <c r="E881" s="110" t="s">
        <v>133</v>
      </c>
      <c r="F881" s="70">
        <v>1</v>
      </c>
      <c r="G881" s="97">
        <v>194520</v>
      </c>
      <c r="H881" s="98">
        <f t="shared" si="39"/>
        <v>194520</v>
      </c>
      <c r="I881" s="98">
        <f t="shared" si="40"/>
        <v>217862.40000000002</v>
      </c>
      <c r="J881" s="110" t="s">
        <v>2638</v>
      </c>
      <c r="K881" s="110" t="s">
        <v>19</v>
      </c>
      <c r="L881" s="110" t="s">
        <v>2927</v>
      </c>
      <c r="M881" s="67"/>
      <c r="N881" s="67"/>
    </row>
    <row r="882" spans="1:14" s="65" customFormat="1" ht="136.5" customHeight="1" x14ac:dyDescent="0.25">
      <c r="A882" s="76">
        <v>867</v>
      </c>
      <c r="B882" s="76" t="s">
        <v>2628</v>
      </c>
      <c r="C882" s="76" t="s">
        <v>74</v>
      </c>
      <c r="D882" s="76" t="s">
        <v>3089</v>
      </c>
      <c r="E882" s="110" t="s">
        <v>133</v>
      </c>
      <c r="F882" s="70">
        <v>1</v>
      </c>
      <c r="G882" s="97">
        <v>290507</v>
      </c>
      <c r="H882" s="98">
        <f t="shared" si="39"/>
        <v>290507</v>
      </c>
      <c r="I882" s="98">
        <f t="shared" si="40"/>
        <v>325367.84000000003</v>
      </c>
      <c r="J882" s="110" t="s">
        <v>2638</v>
      </c>
      <c r="K882" s="110" t="s">
        <v>19</v>
      </c>
      <c r="L882" s="110" t="s">
        <v>3155</v>
      </c>
      <c r="M882" s="67"/>
      <c r="N882" s="67"/>
    </row>
    <row r="883" spans="1:14" s="65" customFormat="1" ht="140.25" customHeight="1" x14ac:dyDescent="0.25">
      <c r="A883" s="76">
        <v>868</v>
      </c>
      <c r="B883" s="76" t="s">
        <v>2629</v>
      </c>
      <c r="C883" s="76" t="s">
        <v>74</v>
      </c>
      <c r="D883" s="76" t="s">
        <v>3090</v>
      </c>
      <c r="E883" s="110" t="s">
        <v>133</v>
      </c>
      <c r="F883" s="70">
        <v>1</v>
      </c>
      <c r="G883" s="97">
        <v>392850</v>
      </c>
      <c r="H883" s="98">
        <f t="shared" si="39"/>
        <v>392850</v>
      </c>
      <c r="I883" s="98">
        <f t="shared" si="40"/>
        <v>439992.00000000006</v>
      </c>
      <c r="J883" s="110" t="s">
        <v>2638</v>
      </c>
      <c r="K883" s="110" t="s">
        <v>19</v>
      </c>
      <c r="L883" s="110" t="s">
        <v>3154</v>
      </c>
      <c r="M883" s="67"/>
      <c r="N883" s="67"/>
    </row>
    <row r="884" spans="1:14" s="65" customFormat="1" ht="311.25" customHeight="1" x14ac:dyDescent="0.25">
      <c r="A884" s="76">
        <v>869</v>
      </c>
      <c r="B884" s="76" t="s">
        <v>2630</v>
      </c>
      <c r="C884" s="76" t="s">
        <v>74</v>
      </c>
      <c r="D884" s="76" t="s">
        <v>3060</v>
      </c>
      <c r="E884" s="110" t="s">
        <v>133</v>
      </c>
      <c r="F884" s="70">
        <v>3</v>
      </c>
      <c r="G884" s="97">
        <v>28548</v>
      </c>
      <c r="H884" s="98">
        <f t="shared" si="39"/>
        <v>85644</v>
      </c>
      <c r="I884" s="98">
        <f t="shared" si="40"/>
        <v>95921.280000000013</v>
      </c>
      <c r="J884" s="110" t="s">
        <v>2638</v>
      </c>
      <c r="K884" s="110" t="s">
        <v>19</v>
      </c>
      <c r="L884" s="110" t="s">
        <v>3070</v>
      </c>
      <c r="M884" s="67"/>
      <c r="N884" s="67"/>
    </row>
    <row r="885" spans="1:14" s="65" customFormat="1" ht="281.25" customHeight="1" x14ac:dyDescent="0.25">
      <c r="A885" s="76">
        <v>870</v>
      </c>
      <c r="B885" s="76" t="s">
        <v>2631</v>
      </c>
      <c r="C885" s="76" t="s">
        <v>74</v>
      </c>
      <c r="D885" s="76" t="s">
        <v>3061</v>
      </c>
      <c r="E885" s="110" t="s">
        <v>133</v>
      </c>
      <c r="F885" s="70">
        <v>1</v>
      </c>
      <c r="G885" s="97">
        <v>386400</v>
      </c>
      <c r="H885" s="98">
        <f t="shared" si="39"/>
        <v>386400</v>
      </c>
      <c r="I885" s="98">
        <f t="shared" si="40"/>
        <v>432768.00000000006</v>
      </c>
      <c r="J885" s="110" t="s">
        <v>2638</v>
      </c>
      <c r="K885" s="110" t="s">
        <v>19</v>
      </c>
      <c r="L885" s="110" t="s">
        <v>3071</v>
      </c>
      <c r="M885" s="67"/>
      <c r="N885" s="67"/>
    </row>
    <row r="886" spans="1:14" s="65" customFormat="1" ht="276.75" customHeight="1" x14ac:dyDescent="0.25">
      <c r="A886" s="76">
        <v>871</v>
      </c>
      <c r="B886" s="76" t="s">
        <v>2632</v>
      </c>
      <c r="C886" s="76" t="s">
        <v>74</v>
      </c>
      <c r="D886" s="76" t="s">
        <v>2633</v>
      </c>
      <c r="E886" s="110" t="s">
        <v>133</v>
      </c>
      <c r="F886" s="70">
        <v>1</v>
      </c>
      <c r="G886" s="97">
        <v>127122</v>
      </c>
      <c r="H886" s="98">
        <f t="shared" si="39"/>
        <v>127122</v>
      </c>
      <c r="I886" s="98">
        <f t="shared" si="40"/>
        <v>142376.64000000001</v>
      </c>
      <c r="J886" s="110" t="s">
        <v>2638</v>
      </c>
      <c r="K886" s="110" t="s">
        <v>19</v>
      </c>
      <c r="L886" s="110" t="s">
        <v>2927</v>
      </c>
      <c r="M886" s="67"/>
      <c r="N886" s="67"/>
    </row>
    <row r="887" spans="1:14" s="65" customFormat="1" ht="275.25" customHeight="1" x14ac:dyDescent="0.25">
      <c r="A887" s="76">
        <v>872</v>
      </c>
      <c r="B887" s="76" t="s">
        <v>2634</v>
      </c>
      <c r="C887" s="76" t="s">
        <v>74</v>
      </c>
      <c r="D887" s="76" t="s">
        <v>2635</v>
      </c>
      <c r="E887" s="110" t="s">
        <v>133</v>
      </c>
      <c r="F887" s="70">
        <v>1</v>
      </c>
      <c r="G887" s="97">
        <v>191880</v>
      </c>
      <c r="H887" s="98">
        <f t="shared" si="39"/>
        <v>191880</v>
      </c>
      <c r="I887" s="98">
        <f t="shared" si="40"/>
        <v>214905.60000000003</v>
      </c>
      <c r="J887" s="110" t="s">
        <v>2638</v>
      </c>
      <c r="K887" s="110" t="s">
        <v>19</v>
      </c>
      <c r="L887" s="110" t="s">
        <v>2927</v>
      </c>
      <c r="M887" s="67"/>
      <c r="N887" s="67"/>
    </row>
    <row r="888" spans="1:14" s="65" customFormat="1" ht="108" customHeight="1" x14ac:dyDescent="0.25">
      <c r="A888" s="76">
        <v>873</v>
      </c>
      <c r="B888" s="76" t="s">
        <v>2636</v>
      </c>
      <c r="C888" s="76" t="s">
        <v>74</v>
      </c>
      <c r="D888" s="76" t="s">
        <v>2637</v>
      </c>
      <c r="E888" s="76" t="s">
        <v>133</v>
      </c>
      <c r="F888" s="70">
        <v>8</v>
      </c>
      <c r="G888" s="97">
        <v>54957</v>
      </c>
      <c r="H888" s="98">
        <f t="shared" si="39"/>
        <v>439656</v>
      </c>
      <c r="I888" s="98">
        <f t="shared" si="40"/>
        <v>492414.72000000003</v>
      </c>
      <c r="J888" s="110" t="s">
        <v>2638</v>
      </c>
      <c r="K888" s="110" t="s">
        <v>19</v>
      </c>
      <c r="L888" s="110" t="s">
        <v>2927</v>
      </c>
      <c r="M888" s="67"/>
      <c r="N888" s="67"/>
    </row>
    <row r="889" spans="1:14" s="65" customFormat="1" ht="108" customHeight="1" x14ac:dyDescent="0.25">
      <c r="A889" s="76">
        <v>874</v>
      </c>
      <c r="B889" s="76" t="s">
        <v>2931</v>
      </c>
      <c r="C889" s="76" t="s">
        <v>74</v>
      </c>
      <c r="D889" s="76" t="s">
        <v>3119</v>
      </c>
      <c r="E889" s="76" t="s">
        <v>133</v>
      </c>
      <c r="F889" s="70">
        <v>16</v>
      </c>
      <c r="G889" s="97">
        <v>2232.14</v>
      </c>
      <c r="H889" s="98">
        <f t="shared" si="39"/>
        <v>35714.239999999998</v>
      </c>
      <c r="I889" s="98">
        <f t="shared" si="40"/>
        <v>39999.948799999998</v>
      </c>
      <c r="J889" s="110" t="s">
        <v>2974</v>
      </c>
      <c r="K889" s="110" t="s">
        <v>19</v>
      </c>
      <c r="L889" s="110" t="s">
        <v>3179</v>
      </c>
      <c r="M889" s="67"/>
      <c r="N889" s="67"/>
    </row>
    <row r="890" spans="1:14" s="65" customFormat="1" ht="108" customHeight="1" x14ac:dyDescent="0.25">
      <c r="A890" s="76">
        <v>875</v>
      </c>
      <c r="B890" s="76" t="s">
        <v>2932</v>
      </c>
      <c r="C890" s="76" t="s">
        <v>74</v>
      </c>
      <c r="D890" s="76" t="s">
        <v>3120</v>
      </c>
      <c r="E890" s="76" t="s">
        <v>133</v>
      </c>
      <c r="F890" s="70">
        <v>50</v>
      </c>
      <c r="G890" s="97">
        <v>1607.14</v>
      </c>
      <c r="H890" s="98">
        <f t="shared" si="39"/>
        <v>80357</v>
      </c>
      <c r="I890" s="98">
        <f t="shared" si="40"/>
        <v>89999.840000000011</v>
      </c>
      <c r="J890" s="110" t="s">
        <v>2974</v>
      </c>
      <c r="K890" s="110" t="s">
        <v>19</v>
      </c>
      <c r="L890" s="110" t="s">
        <v>3179</v>
      </c>
      <c r="M890" s="67"/>
      <c r="N890" s="67"/>
    </row>
    <row r="891" spans="1:14" s="65" customFormat="1" ht="108" customHeight="1" x14ac:dyDescent="0.25">
      <c r="A891" s="76">
        <v>876</v>
      </c>
      <c r="B891" s="76" t="s">
        <v>2933</v>
      </c>
      <c r="C891" s="76" t="s">
        <v>74</v>
      </c>
      <c r="D891" s="76" t="s">
        <v>3121</v>
      </c>
      <c r="E891" s="76" t="s">
        <v>133</v>
      </c>
      <c r="F891" s="70">
        <v>10</v>
      </c>
      <c r="G891" s="97">
        <v>892.86</v>
      </c>
      <c r="H891" s="98">
        <f t="shared" si="39"/>
        <v>8928.6</v>
      </c>
      <c r="I891" s="98">
        <f t="shared" si="40"/>
        <v>10000.032000000001</v>
      </c>
      <c r="J891" s="110" t="s">
        <v>2974</v>
      </c>
      <c r="K891" s="110" t="s">
        <v>19</v>
      </c>
      <c r="L891" s="110" t="s">
        <v>3179</v>
      </c>
      <c r="M891" s="67"/>
      <c r="N891" s="67"/>
    </row>
    <row r="892" spans="1:14" s="65" customFormat="1" ht="108" customHeight="1" x14ac:dyDescent="0.25">
      <c r="A892" s="76">
        <v>877</v>
      </c>
      <c r="B892" s="76" t="s">
        <v>2934</v>
      </c>
      <c r="C892" s="76" t="s">
        <v>74</v>
      </c>
      <c r="D892" s="76" t="s">
        <v>3122</v>
      </c>
      <c r="E892" s="76" t="s">
        <v>133</v>
      </c>
      <c r="F892" s="70">
        <v>30</v>
      </c>
      <c r="G892" s="97">
        <v>2232.14</v>
      </c>
      <c r="H892" s="98">
        <f t="shared" si="39"/>
        <v>66964.2</v>
      </c>
      <c r="I892" s="98">
        <f t="shared" si="40"/>
        <v>74999.90400000001</v>
      </c>
      <c r="J892" s="110" t="s">
        <v>2974</v>
      </c>
      <c r="K892" s="110" t="s">
        <v>19</v>
      </c>
      <c r="L892" s="110" t="s">
        <v>3179</v>
      </c>
      <c r="M892" s="67"/>
      <c r="N892" s="67"/>
    </row>
    <row r="893" spans="1:14" s="65" customFormat="1" ht="108" customHeight="1" x14ac:dyDescent="0.25">
      <c r="A893" s="76">
        <v>878</v>
      </c>
      <c r="B893" s="76" t="s">
        <v>2935</v>
      </c>
      <c r="C893" s="76" t="s">
        <v>74</v>
      </c>
      <c r="D893" s="76" t="s">
        <v>3123</v>
      </c>
      <c r="E893" s="76" t="s">
        <v>133</v>
      </c>
      <c r="F893" s="70">
        <v>30</v>
      </c>
      <c r="G893" s="97">
        <v>2053.5700000000002</v>
      </c>
      <c r="H893" s="98">
        <f t="shared" si="39"/>
        <v>61607.100000000006</v>
      </c>
      <c r="I893" s="98">
        <f t="shared" si="40"/>
        <v>68999.952000000019</v>
      </c>
      <c r="J893" s="110" t="s">
        <v>2974</v>
      </c>
      <c r="K893" s="110" t="s">
        <v>19</v>
      </c>
      <c r="L893" s="110" t="s">
        <v>3179</v>
      </c>
      <c r="M893" s="67"/>
      <c r="N893" s="67"/>
    </row>
    <row r="894" spans="1:14" s="65" customFormat="1" ht="108" customHeight="1" x14ac:dyDescent="0.25">
      <c r="A894" s="76">
        <v>879</v>
      </c>
      <c r="B894" s="76" t="s">
        <v>2936</v>
      </c>
      <c r="C894" s="76" t="s">
        <v>74</v>
      </c>
      <c r="D894" s="76" t="s">
        <v>3148</v>
      </c>
      <c r="E894" s="76" t="s">
        <v>133</v>
      </c>
      <c r="F894" s="70">
        <v>20</v>
      </c>
      <c r="G894" s="97">
        <v>714.29</v>
      </c>
      <c r="H894" s="98">
        <f t="shared" si="39"/>
        <v>14285.8</v>
      </c>
      <c r="I894" s="98">
        <f t="shared" si="40"/>
        <v>16000.096000000001</v>
      </c>
      <c r="J894" s="110" t="s">
        <v>2974</v>
      </c>
      <c r="K894" s="110" t="s">
        <v>19</v>
      </c>
      <c r="L894" s="110" t="s">
        <v>3179</v>
      </c>
      <c r="M894" s="67"/>
      <c r="N894" s="67"/>
    </row>
    <row r="895" spans="1:14" s="65" customFormat="1" ht="108" customHeight="1" x14ac:dyDescent="0.25">
      <c r="A895" s="76">
        <v>880</v>
      </c>
      <c r="B895" s="76" t="s">
        <v>2937</v>
      </c>
      <c r="C895" s="76" t="s">
        <v>74</v>
      </c>
      <c r="D895" s="76" t="s">
        <v>3124</v>
      </c>
      <c r="E895" s="76" t="s">
        <v>133</v>
      </c>
      <c r="F895" s="70">
        <v>20</v>
      </c>
      <c r="G895" s="97">
        <v>1160.71</v>
      </c>
      <c r="H895" s="98">
        <f t="shared" si="39"/>
        <v>23214.2</v>
      </c>
      <c r="I895" s="98">
        <f t="shared" si="40"/>
        <v>25999.904000000002</v>
      </c>
      <c r="J895" s="110" t="s">
        <v>2974</v>
      </c>
      <c r="K895" s="110" t="s">
        <v>19</v>
      </c>
      <c r="L895" s="110" t="s">
        <v>3179</v>
      </c>
      <c r="M895" s="67"/>
      <c r="N895" s="67"/>
    </row>
    <row r="896" spans="1:14" s="65" customFormat="1" ht="108" customHeight="1" x14ac:dyDescent="0.25">
      <c r="A896" s="76">
        <v>881</v>
      </c>
      <c r="B896" s="76" t="s">
        <v>2938</v>
      </c>
      <c r="C896" s="76" t="s">
        <v>74</v>
      </c>
      <c r="D896" s="76" t="s">
        <v>3125</v>
      </c>
      <c r="E896" s="76" t="s">
        <v>133</v>
      </c>
      <c r="F896" s="70">
        <v>12</v>
      </c>
      <c r="G896" s="97">
        <v>2767.86</v>
      </c>
      <c r="H896" s="98">
        <f t="shared" si="39"/>
        <v>33214.32</v>
      </c>
      <c r="I896" s="98">
        <f t="shared" si="40"/>
        <v>37200.038400000005</v>
      </c>
      <c r="J896" s="110" t="s">
        <v>2974</v>
      </c>
      <c r="K896" s="110" t="s">
        <v>19</v>
      </c>
      <c r="L896" s="110" t="s">
        <v>3179</v>
      </c>
      <c r="M896" s="67"/>
      <c r="N896" s="67"/>
    </row>
    <row r="897" spans="1:14" s="65" customFormat="1" ht="108" customHeight="1" x14ac:dyDescent="0.25">
      <c r="A897" s="76">
        <v>882</v>
      </c>
      <c r="B897" s="76" t="s">
        <v>2939</v>
      </c>
      <c r="C897" s="76" t="s">
        <v>74</v>
      </c>
      <c r="D897" s="76" t="s">
        <v>3126</v>
      </c>
      <c r="E897" s="76" t="s">
        <v>133</v>
      </c>
      <c r="F897" s="70">
        <v>2</v>
      </c>
      <c r="G897" s="97">
        <v>2767.86</v>
      </c>
      <c r="H897" s="98">
        <f t="shared" si="39"/>
        <v>5535.72</v>
      </c>
      <c r="I897" s="98">
        <f t="shared" si="40"/>
        <v>6200.0064000000011</v>
      </c>
      <c r="J897" s="110" t="s">
        <v>2974</v>
      </c>
      <c r="K897" s="110" t="s">
        <v>19</v>
      </c>
      <c r="L897" s="110" t="s">
        <v>3179</v>
      </c>
      <c r="M897" s="67"/>
      <c r="N897" s="67"/>
    </row>
    <row r="898" spans="1:14" s="65" customFormat="1" ht="108" customHeight="1" x14ac:dyDescent="0.25">
      <c r="A898" s="76">
        <v>883</v>
      </c>
      <c r="B898" s="76" t="s">
        <v>2940</v>
      </c>
      <c r="C898" s="76" t="s">
        <v>74</v>
      </c>
      <c r="D898" s="76" t="s">
        <v>3127</v>
      </c>
      <c r="E898" s="76" t="s">
        <v>133</v>
      </c>
      <c r="F898" s="70">
        <v>10</v>
      </c>
      <c r="G898" s="97">
        <v>1071.43</v>
      </c>
      <c r="H898" s="98">
        <f t="shared" si="39"/>
        <v>10714.300000000001</v>
      </c>
      <c r="I898" s="98">
        <f t="shared" si="40"/>
        <v>12000.016000000003</v>
      </c>
      <c r="J898" s="110" t="s">
        <v>2974</v>
      </c>
      <c r="K898" s="110" t="s">
        <v>19</v>
      </c>
      <c r="L898" s="110" t="s">
        <v>3179</v>
      </c>
      <c r="M898" s="67"/>
      <c r="N898" s="67"/>
    </row>
    <row r="899" spans="1:14" s="65" customFormat="1" ht="108" customHeight="1" x14ac:dyDescent="0.25">
      <c r="A899" s="76">
        <v>884</v>
      </c>
      <c r="B899" s="76" t="s">
        <v>2941</v>
      </c>
      <c r="C899" s="76" t="s">
        <v>74</v>
      </c>
      <c r="D899" s="76" t="s">
        <v>3128</v>
      </c>
      <c r="E899" s="76" t="s">
        <v>133</v>
      </c>
      <c r="F899" s="70">
        <v>1</v>
      </c>
      <c r="G899" s="97">
        <v>3125</v>
      </c>
      <c r="H899" s="98">
        <f t="shared" si="39"/>
        <v>3125</v>
      </c>
      <c r="I899" s="98">
        <f t="shared" si="40"/>
        <v>3500.0000000000005</v>
      </c>
      <c r="J899" s="110" t="s">
        <v>2974</v>
      </c>
      <c r="K899" s="110" t="s">
        <v>19</v>
      </c>
      <c r="L899" s="110" t="s">
        <v>3179</v>
      </c>
      <c r="M899" s="67"/>
      <c r="N899" s="67"/>
    </row>
    <row r="900" spans="1:14" s="65" customFormat="1" ht="108" customHeight="1" x14ac:dyDescent="0.25">
      <c r="A900" s="76">
        <v>885</v>
      </c>
      <c r="B900" s="76" t="s">
        <v>2942</v>
      </c>
      <c r="C900" s="76" t="s">
        <v>74</v>
      </c>
      <c r="D900" s="76" t="s">
        <v>2965</v>
      </c>
      <c r="E900" s="76" t="s">
        <v>133</v>
      </c>
      <c r="F900" s="70">
        <v>16</v>
      </c>
      <c r="G900" s="97">
        <v>714.29</v>
      </c>
      <c r="H900" s="98">
        <f t="shared" si="39"/>
        <v>11428.64</v>
      </c>
      <c r="I900" s="98">
        <f t="shared" si="40"/>
        <v>12800.076800000001</v>
      </c>
      <c r="J900" s="110" t="s">
        <v>2974</v>
      </c>
      <c r="K900" s="110" t="s">
        <v>19</v>
      </c>
      <c r="L900" s="110" t="s">
        <v>3011</v>
      </c>
      <c r="M900" s="67"/>
      <c r="N900" s="67"/>
    </row>
    <row r="901" spans="1:14" s="65" customFormat="1" ht="108" customHeight="1" x14ac:dyDescent="0.25">
      <c r="A901" s="76">
        <v>886</v>
      </c>
      <c r="B901" s="76" t="s">
        <v>2943</v>
      </c>
      <c r="C901" s="76" t="s">
        <v>74</v>
      </c>
      <c r="D901" s="76" t="s">
        <v>2966</v>
      </c>
      <c r="E901" s="76" t="s">
        <v>133</v>
      </c>
      <c r="F901" s="70">
        <v>10</v>
      </c>
      <c r="G901" s="97">
        <v>1696.43</v>
      </c>
      <c r="H901" s="98">
        <f t="shared" si="39"/>
        <v>16964.3</v>
      </c>
      <c r="I901" s="98">
        <f t="shared" si="40"/>
        <v>19000.016</v>
      </c>
      <c r="J901" s="110" t="s">
        <v>2974</v>
      </c>
      <c r="K901" s="110" t="s">
        <v>19</v>
      </c>
      <c r="L901" s="110" t="s">
        <v>3011</v>
      </c>
      <c r="M901" s="67"/>
      <c r="N901" s="67"/>
    </row>
    <row r="902" spans="1:14" s="65" customFormat="1" ht="108" customHeight="1" x14ac:dyDescent="0.25">
      <c r="A902" s="76">
        <v>887</v>
      </c>
      <c r="B902" s="76" t="s">
        <v>2944</v>
      </c>
      <c r="C902" s="76" t="s">
        <v>74</v>
      </c>
      <c r="D902" s="76" t="s">
        <v>2967</v>
      </c>
      <c r="E902" s="76" t="s">
        <v>133</v>
      </c>
      <c r="F902" s="70">
        <v>1</v>
      </c>
      <c r="G902" s="97">
        <v>3571.43</v>
      </c>
      <c r="H902" s="98">
        <f t="shared" si="39"/>
        <v>3571.43</v>
      </c>
      <c r="I902" s="98">
        <f t="shared" si="40"/>
        <v>4000.0016000000001</v>
      </c>
      <c r="J902" s="110" t="s">
        <v>2974</v>
      </c>
      <c r="K902" s="110" t="s">
        <v>19</v>
      </c>
      <c r="L902" s="110" t="s">
        <v>3011</v>
      </c>
      <c r="M902" s="67"/>
      <c r="N902" s="67"/>
    </row>
    <row r="903" spans="1:14" s="65" customFormat="1" ht="108" customHeight="1" x14ac:dyDescent="0.25">
      <c r="A903" s="76">
        <v>888</v>
      </c>
      <c r="B903" s="76" t="s">
        <v>2945</v>
      </c>
      <c r="C903" s="76" t="s">
        <v>74</v>
      </c>
      <c r="D903" s="76" t="s">
        <v>3129</v>
      </c>
      <c r="E903" s="76" t="s">
        <v>133</v>
      </c>
      <c r="F903" s="70">
        <v>2</v>
      </c>
      <c r="G903" s="97">
        <v>13392.86</v>
      </c>
      <c r="H903" s="98">
        <f t="shared" si="39"/>
        <v>26785.72</v>
      </c>
      <c r="I903" s="98">
        <f t="shared" si="40"/>
        <v>30000.006400000006</v>
      </c>
      <c r="J903" s="110" t="s">
        <v>2974</v>
      </c>
      <c r="K903" s="110" t="s">
        <v>19</v>
      </c>
      <c r="L903" s="110" t="s">
        <v>3179</v>
      </c>
      <c r="M903" s="67"/>
      <c r="N903" s="67"/>
    </row>
    <row r="904" spans="1:14" s="65" customFormat="1" ht="108" customHeight="1" x14ac:dyDescent="0.25">
      <c r="A904" s="76">
        <v>889</v>
      </c>
      <c r="B904" s="76" t="s">
        <v>2946</v>
      </c>
      <c r="C904" s="76" t="s">
        <v>74</v>
      </c>
      <c r="D904" s="76" t="s">
        <v>3130</v>
      </c>
      <c r="E904" s="76" t="s">
        <v>133</v>
      </c>
      <c r="F904" s="70">
        <v>4</v>
      </c>
      <c r="G904" s="97">
        <v>5892.86</v>
      </c>
      <c r="H904" s="98">
        <f t="shared" si="39"/>
        <v>23571.439999999999</v>
      </c>
      <c r="I904" s="98">
        <f t="shared" si="40"/>
        <v>26400.0128</v>
      </c>
      <c r="J904" s="110" t="s">
        <v>2974</v>
      </c>
      <c r="K904" s="110" t="s">
        <v>19</v>
      </c>
      <c r="L904" s="110" t="s">
        <v>3179</v>
      </c>
      <c r="M904" s="67"/>
      <c r="N904" s="67"/>
    </row>
    <row r="905" spans="1:14" s="65" customFormat="1" ht="108" customHeight="1" x14ac:dyDescent="0.25">
      <c r="A905" s="76">
        <v>890</v>
      </c>
      <c r="B905" s="76" t="s">
        <v>2947</v>
      </c>
      <c r="C905" s="76" t="s">
        <v>74</v>
      </c>
      <c r="D905" s="76" t="s">
        <v>2968</v>
      </c>
      <c r="E905" s="76" t="s">
        <v>133</v>
      </c>
      <c r="F905" s="70">
        <v>7</v>
      </c>
      <c r="G905" s="97">
        <v>1339.29</v>
      </c>
      <c r="H905" s="98">
        <f t="shared" si="39"/>
        <v>9375.0299999999988</v>
      </c>
      <c r="I905" s="98">
        <f t="shared" si="40"/>
        <v>10500.033599999999</v>
      </c>
      <c r="J905" s="110" t="s">
        <v>2974</v>
      </c>
      <c r="K905" s="110" t="s">
        <v>19</v>
      </c>
      <c r="L905" s="110" t="s">
        <v>3011</v>
      </c>
      <c r="M905" s="67"/>
      <c r="N905" s="67"/>
    </row>
    <row r="906" spans="1:14" s="65" customFormat="1" ht="108" customHeight="1" x14ac:dyDescent="0.25">
      <c r="A906" s="76">
        <v>891</v>
      </c>
      <c r="B906" s="76" t="s">
        <v>2948</v>
      </c>
      <c r="C906" s="76" t="s">
        <v>74</v>
      </c>
      <c r="D906" s="76" t="s">
        <v>2969</v>
      </c>
      <c r="E906" s="76" t="s">
        <v>133</v>
      </c>
      <c r="F906" s="70">
        <v>40</v>
      </c>
      <c r="G906" s="97">
        <v>178.57</v>
      </c>
      <c r="H906" s="98">
        <f t="shared" si="39"/>
        <v>7142.7999999999993</v>
      </c>
      <c r="I906" s="98">
        <f t="shared" si="40"/>
        <v>7999.9359999999997</v>
      </c>
      <c r="J906" s="110" t="s">
        <v>2974</v>
      </c>
      <c r="K906" s="110" t="s">
        <v>19</v>
      </c>
      <c r="L906" s="110" t="s">
        <v>3011</v>
      </c>
      <c r="M906" s="67"/>
      <c r="N906" s="67"/>
    </row>
    <row r="907" spans="1:14" s="65" customFormat="1" ht="108" customHeight="1" x14ac:dyDescent="0.25">
      <c r="A907" s="76">
        <v>892</v>
      </c>
      <c r="B907" s="76" t="s">
        <v>2949</v>
      </c>
      <c r="C907" s="76" t="s">
        <v>74</v>
      </c>
      <c r="D907" s="76" t="s">
        <v>3131</v>
      </c>
      <c r="E907" s="76" t="s">
        <v>133</v>
      </c>
      <c r="F907" s="70">
        <v>2</v>
      </c>
      <c r="G907" s="97">
        <v>16517.86</v>
      </c>
      <c r="H907" s="98">
        <f t="shared" si="39"/>
        <v>33035.72</v>
      </c>
      <c r="I907" s="98">
        <f t="shared" si="40"/>
        <v>37000.006400000006</v>
      </c>
      <c r="J907" s="110" t="s">
        <v>2974</v>
      </c>
      <c r="K907" s="110" t="s">
        <v>19</v>
      </c>
      <c r="L907" s="110" t="s">
        <v>3179</v>
      </c>
      <c r="M907" s="67"/>
      <c r="N907" s="67"/>
    </row>
    <row r="908" spans="1:14" s="65" customFormat="1" ht="108" customHeight="1" x14ac:dyDescent="0.25">
      <c r="A908" s="76">
        <v>893</v>
      </c>
      <c r="B908" s="76" t="s">
        <v>2950</v>
      </c>
      <c r="C908" s="76" t="s">
        <v>74</v>
      </c>
      <c r="D908" s="76" t="s">
        <v>2970</v>
      </c>
      <c r="E908" s="76" t="s">
        <v>29</v>
      </c>
      <c r="F908" s="70">
        <v>50</v>
      </c>
      <c r="G908" s="97">
        <v>3125</v>
      </c>
      <c r="H908" s="98">
        <f t="shared" si="39"/>
        <v>156250</v>
      </c>
      <c r="I908" s="98">
        <f t="shared" si="40"/>
        <v>175000.00000000003</v>
      </c>
      <c r="J908" s="110" t="s">
        <v>2974</v>
      </c>
      <c r="K908" s="110" t="s">
        <v>19</v>
      </c>
      <c r="L908" s="110" t="s">
        <v>3011</v>
      </c>
      <c r="M908" s="67"/>
      <c r="N908" s="67"/>
    </row>
    <row r="909" spans="1:14" s="65" customFormat="1" ht="108" customHeight="1" x14ac:dyDescent="0.25">
      <c r="A909" s="76">
        <v>894</v>
      </c>
      <c r="B909" s="76" t="s">
        <v>2951</v>
      </c>
      <c r="C909" s="76" t="s">
        <v>74</v>
      </c>
      <c r="D909" s="76" t="s">
        <v>3135</v>
      </c>
      <c r="E909" s="76" t="s">
        <v>2072</v>
      </c>
      <c r="F909" s="70">
        <v>250</v>
      </c>
      <c r="G909" s="97">
        <v>1071.43</v>
      </c>
      <c r="H909" s="98">
        <f t="shared" si="39"/>
        <v>267857.5</v>
      </c>
      <c r="I909" s="98">
        <f t="shared" si="40"/>
        <v>300000.40000000002</v>
      </c>
      <c r="J909" s="110" t="s">
        <v>2974</v>
      </c>
      <c r="K909" s="110" t="s">
        <v>19</v>
      </c>
      <c r="L909" s="110" t="s">
        <v>3179</v>
      </c>
      <c r="M909" s="67"/>
      <c r="N909" s="67"/>
    </row>
    <row r="910" spans="1:14" s="65" customFormat="1" ht="108" customHeight="1" x14ac:dyDescent="0.25">
      <c r="A910" s="76">
        <v>895</v>
      </c>
      <c r="B910" s="76" t="s">
        <v>3132</v>
      </c>
      <c r="C910" s="76" t="s">
        <v>74</v>
      </c>
      <c r="D910" s="76" t="s">
        <v>3133</v>
      </c>
      <c r="E910" s="76" t="s">
        <v>2072</v>
      </c>
      <c r="F910" s="70">
        <v>1240</v>
      </c>
      <c r="G910" s="97">
        <v>312.5</v>
      </c>
      <c r="H910" s="98">
        <f t="shared" si="39"/>
        <v>387500</v>
      </c>
      <c r="I910" s="98">
        <f t="shared" si="40"/>
        <v>434000.00000000006</v>
      </c>
      <c r="J910" s="110" t="s">
        <v>2974</v>
      </c>
      <c r="K910" s="110" t="s">
        <v>19</v>
      </c>
      <c r="L910" s="110" t="s">
        <v>3179</v>
      </c>
      <c r="M910" s="67"/>
      <c r="N910" s="67"/>
    </row>
    <row r="911" spans="1:14" s="65" customFormat="1" ht="108" customHeight="1" x14ac:dyDescent="0.25">
      <c r="A911" s="76">
        <v>896</v>
      </c>
      <c r="B911" s="76" t="s">
        <v>2952</v>
      </c>
      <c r="C911" s="76" t="s">
        <v>74</v>
      </c>
      <c r="D911" s="76" t="s">
        <v>3134</v>
      </c>
      <c r="E911" s="76" t="s">
        <v>2072</v>
      </c>
      <c r="F911" s="70">
        <v>465</v>
      </c>
      <c r="G911" s="97">
        <v>1116.07</v>
      </c>
      <c r="H911" s="98">
        <f t="shared" si="39"/>
        <v>518972.55</v>
      </c>
      <c r="I911" s="98">
        <f t="shared" si="40"/>
        <v>581249.25600000005</v>
      </c>
      <c r="J911" s="110" t="s">
        <v>2974</v>
      </c>
      <c r="K911" s="110" t="s">
        <v>19</v>
      </c>
      <c r="L911" s="110" t="s">
        <v>3179</v>
      </c>
      <c r="M911" s="67"/>
      <c r="N911" s="67"/>
    </row>
    <row r="912" spans="1:14" s="65" customFormat="1" ht="108" customHeight="1" x14ac:dyDescent="0.25">
      <c r="A912" s="76">
        <v>897</v>
      </c>
      <c r="B912" s="76" t="s">
        <v>2953</v>
      </c>
      <c r="C912" s="76" t="s">
        <v>74</v>
      </c>
      <c r="D912" s="76" t="s">
        <v>3136</v>
      </c>
      <c r="E912" s="76" t="s">
        <v>2072</v>
      </c>
      <c r="F912" s="70">
        <v>60</v>
      </c>
      <c r="G912" s="97">
        <v>267.86</v>
      </c>
      <c r="H912" s="98">
        <f t="shared" si="39"/>
        <v>16071.6</v>
      </c>
      <c r="I912" s="98">
        <f t="shared" si="40"/>
        <v>18000.192000000003</v>
      </c>
      <c r="J912" s="110" t="s">
        <v>2974</v>
      </c>
      <c r="K912" s="110" t="s">
        <v>19</v>
      </c>
      <c r="L912" s="110" t="s">
        <v>3179</v>
      </c>
      <c r="M912" s="67"/>
      <c r="N912" s="67"/>
    </row>
    <row r="913" spans="1:14" s="65" customFormat="1" ht="108" customHeight="1" x14ac:dyDescent="0.25">
      <c r="A913" s="76">
        <v>898</v>
      </c>
      <c r="B913" s="76" t="s">
        <v>2954</v>
      </c>
      <c r="C913" s="76" t="s">
        <v>74</v>
      </c>
      <c r="D913" s="76" t="s">
        <v>3137</v>
      </c>
      <c r="E913" s="76" t="s">
        <v>2072</v>
      </c>
      <c r="F913" s="70">
        <v>600</v>
      </c>
      <c r="G913" s="97">
        <v>669.64</v>
      </c>
      <c r="H913" s="98">
        <f t="shared" si="39"/>
        <v>401784</v>
      </c>
      <c r="I913" s="98">
        <f t="shared" si="40"/>
        <v>449998.08000000002</v>
      </c>
      <c r="J913" s="110" t="s">
        <v>2974</v>
      </c>
      <c r="K913" s="110" t="s">
        <v>19</v>
      </c>
      <c r="L913" s="110" t="s">
        <v>3179</v>
      </c>
      <c r="M913" s="67"/>
      <c r="N913" s="67"/>
    </row>
    <row r="914" spans="1:14" s="65" customFormat="1" ht="108" customHeight="1" x14ac:dyDescent="0.25">
      <c r="A914" s="76">
        <v>899</v>
      </c>
      <c r="B914" s="76" t="s">
        <v>2955</v>
      </c>
      <c r="C914" s="76" t="s">
        <v>74</v>
      </c>
      <c r="D914" s="76" t="s">
        <v>3138</v>
      </c>
      <c r="E914" s="76" t="s">
        <v>2797</v>
      </c>
      <c r="F914" s="70">
        <v>5</v>
      </c>
      <c r="G914" s="97">
        <v>1339.29</v>
      </c>
      <c r="H914" s="98">
        <f t="shared" si="39"/>
        <v>6696.45</v>
      </c>
      <c r="I914" s="98">
        <f t="shared" si="40"/>
        <v>7500.0240000000003</v>
      </c>
      <c r="J914" s="110" t="s">
        <v>2974</v>
      </c>
      <c r="K914" s="110" t="s">
        <v>19</v>
      </c>
      <c r="L914" s="110" t="s">
        <v>3179</v>
      </c>
      <c r="M914" s="67"/>
      <c r="N914" s="67"/>
    </row>
    <row r="915" spans="1:14" s="65" customFormat="1" ht="108" customHeight="1" x14ac:dyDescent="0.25">
      <c r="A915" s="76">
        <v>900</v>
      </c>
      <c r="B915" s="76" t="s">
        <v>2956</v>
      </c>
      <c r="C915" s="76" t="s">
        <v>74</v>
      </c>
      <c r="D915" s="76" t="s">
        <v>3139</v>
      </c>
      <c r="E915" s="76" t="s">
        <v>2072</v>
      </c>
      <c r="F915" s="70">
        <v>500</v>
      </c>
      <c r="G915" s="97">
        <v>133.93</v>
      </c>
      <c r="H915" s="98">
        <f t="shared" si="39"/>
        <v>66965</v>
      </c>
      <c r="I915" s="98">
        <f t="shared" si="40"/>
        <v>75000.800000000003</v>
      </c>
      <c r="J915" s="110" t="s">
        <v>2974</v>
      </c>
      <c r="K915" s="110" t="s">
        <v>19</v>
      </c>
      <c r="L915" s="110" t="s">
        <v>3179</v>
      </c>
      <c r="M915" s="67"/>
      <c r="N915" s="67"/>
    </row>
    <row r="916" spans="1:14" s="65" customFormat="1" ht="108" customHeight="1" x14ac:dyDescent="0.25">
      <c r="A916" s="76">
        <v>901</v>
      </c>
      <c r="B916" s="76" t="s">
        <v>2957</v>
      </c>
      <c r="C916" s="76" t="s">
        <v>74</v>
      </c>
      <c r="D916" s="76" t="s">
        <v>2971</v>
      </c>
      <c r="E916" s="76" t="s">
        <v>21</v>
      </c>
      <c r="F916" s="70">
        <v>36</v>
      </c>
      <c r="G916" s="97">
        <v>1339.29</v>
      </c>
      <c r="H916" s="98">
        <f t="shared" si="39"/>
        <v>48214.44</v>
      </c>
      <c r="I916" s="98">
        <f t="shared" si="40"/>
        <v>54000.172800000008</v>
      </c>
      <c r="J916" s="110" t="s">
        <v>2974</v>
      </c>
      <c r="K916" s="110" t="s">
        <v>19</v>
      </c>
      <c r="L916" s="110" t="s">
        <v>3011</v>
      </c>
      <c r="M916" s="67"/>
      <c r="N916" s="67"/>
    </row>
    <row r="917" spans="1:14" s="65" customFormat="1" ht="108" customHeight="1" x14ac:dyDescent="0.25">
      <c r="A917" s="76">
        <v>902</v>
      </c>
      <c r="B917" s="76" t="s">
        <v>2958</v>
      </c>
      <c r="C917" s="76" t="s">
        <v>74</v>
      </c>
      <c r="D917" s="76" t="s">
        <v>2972</v>
      </c>
      <c r="E917" s="76" t="s">
        <v>3140</v>
      </c>
      <c r="F917" s="70">
        <v>30</v>
      </c>
      <c r="G917" s="97">
        <v>1339.29</v>
      </c>
      <c r="H917" s="98">
        <f t="shared" si="39"/>
        <v>40178.699999999997</v>
      </c>
      <c r="I917" s="98">
        <f t="shared" si="40"/>
        <v>45000.144</v>
      </c>
      <c r="J917" s="110" t="s">
        <v>2974</v>
      </c>
      <c r="K917" s="110" t="s">
        <v>19</v>
      </c>
      <c r="L917" s="110" t="s">
        <v>3180</v>
      </c>
      <c r="M917" s="67"/>
      <c r="N917" s="67"/>
    </row>
    <row r="918" spans="1:14" s="65" customFormat="1" ht="108" customHeight="1" x14ac:dyDescent="0.25">
      <c r="A918" s="76">
        <v>903</v>
      </c>
      <c r="B918" s="76" t="s">
        <v>2959</v>
      </c>
      <c r="C918" s="76" t="s">
        <v>74</v>
      </c>
      <c r="D918" s="76" t="s">
        <v>2973</v>
      </c>
      <c r="E918" s="76" t="s">
        <v>3003</v>
      </c>
      <c r="F918" s="70">
        <v>60</v>
      </c>
      <c r="G918" s="97">
        <v>1339.29</v>
      </c>
      <c r="H918" s="98">
        <f t="shared" si="39"/>
        <v>80357.399999999994</v>
      </c>
      <c r="I918" s="98">
        <f t="shared" si="40"/>
        <v>90000.288</v>
      </c>
      <c r="J918" s="110" t="s">
        <v>2974</v>
      </c>
      <c r="K918" s="110" t="s">
        <v>19</v>
      </c>
      <c r="L918" s="110" t="s">
        <v>3011</v>
      </c>
      <c r="M918" s="67"/>
      <c r="N918" s="67"/>
    </row>
    <row r="919" spans="1:14" s="65" customFormat="1" ht="108" customHeight="1" x14ac:dyDescent="0.25">
      <c r="A919" s="76">
        <v>904</v>
      </c>
      <c r="B919" s="76" t="s">
        <v>2960</v>
      </c>
      <c r="C919" s="76" t="s">
        <v>74</v>
      </c>
      <c r="D919" s="76" t="s">
        <v>3141</v>
      </c>
      <c r="E919" s="76" t="s">
        <v>133</v>
      </c>
      <c r="F919" s="70">
        <v>70</v>
      </c>
      <c r="G919" s="97">
        <v>178.57</v>
      </c>
      <c r="H919" s="98">
        <f t="shared" si="39"/>
        <v>12499.9</v>
      </c>
      <c r="I919" s="98">
        <f t="shared" si="40"/>
        <v>13999.888000000001</v>
      </c>
      <c r="J919" s="110" t="s">
        <v>2974</v>
      </c>
      <c r="K919" s="110" t="s">
        <v>19</v>
      </c>
      <c r="L919" s="110" t="s">
        <v>3179</v>
      </c>
      <c r="M919" s="67"/>
      <c r="N919" s="67"/>
    </row>
    <row r="920" spans="1:14" s="65" customFormat="1" ht="108" customHeight="1" x14ac:dyDescent="0.25">
      <c r="A920" s="76">
        <v>905</v>
      </c>
      <c r="B920" s="76" t="s">
        <v>2961</v>
      </c>
      <c r="C920" s="76" t="s">
        <v>74</v>
      </c>
      <c r="D920" s="76" t="s">
        <v>3142</v>
      </c>
      <c r="E920" s="76" t="s">
        <v>133</v>
      </c>
      <c r="F920" s="70">
        <v>70</v>
      </c>
      <c r="G920" s="97">
        <v>178.57</v>
      </c>
      <c r="H920" s="98">
        <f t="shared" si="39"/>
        <v>12499.9</v>
      </c>
      <c r="I920" s="98">
        <f t="shared" si="40"/>
        <v>13999.888000000001</v>
      </c>
      <c r="J920" s="110" t="s">
        <v>2974</v>
      </c>
      <c r="K920" s="110" t="s">
        <v>19</v>
      </c>
      <c r="L920" s="110" t="s">
        <v>3179</v>
      </c>
      <c r="M920" s="67"/>
      <c r="N920" s="67"/>
    </row>
    <row r="921" spans="1:14" s="65" customFormat="1" ht="108" customHeight="1" x14ac:dyDescent="0.25">
      <c r="A921" s="76">
        <v>906</v>
      </c>
      <c r="B921" s="76" t="s">
        <v>2962</v>
      </c>
      <c r="C921" s="76" t="s">
        <v>74</v>
      </c>
      <c r="D921" s="76" t="s">
        <v>3143</v>
      </c>
      <c r="E921" s="76" t="s">
        <v>133</v>
      </c>
      <c r="F921" s="70">
        <v>10</v>
      </c>
      <c r="G921" s="97">
        <v>535.71</v>
      </c>
      <c r="H921" s="98">
        <f t="shared" si="39"/>
        <v>5357.1</v>
      </c>
      <c r="I921" s="98">
        <f t="shared" si="40"/>
        <v>5999.9520000000011</v>
      </c>
      <c r="J921" s="110" t="s">
        <v>2974</v>
      </c>
      <c r="K921" s="110" t="s">
        <v>19</v>
      </c>
      <c r="L921" s="110" t="s">
        <v>3179</v>
      </c>
      <c r="M921" s="67"/>
      <c r="N921" s="67"/>
    </row>
    <row r="922" spans="1:14" s="65" customFormat="1" ht="108" customHeight="1" x14ac:dyDescent="0.25">
      <c r="A922" s="76">
        <v>907</v>
      </c>
      <c r="B922" s="76" t="s">
        <v>3144</v>
      </c>
      <c r="C922" s="76" t="s">
        <v>74</v>
      </c>
      <c r="D922" s="76" t="s">
        <v>3145</v>
      </c>
      <c r="E922" s="76" t="s">
        <v>133</v>
      </c>
      <c r="F922" s="70">
        <v>5</v>
      </c>
      <c r="G922" s="97">
        <v>6339.29</v>
      </c>
      <c r="H922" s="98">
        <f t="shared" si="39"/>
        <v>31696.45</v>
      </c>
      <c r="I922" s="98">
        <f t="shared" si="40"/>
        <v>35500.024000000005</v>
      </c>
      <c r="J922" s="110" t="s">
        <v>2974</v>
      </c>
      <c r="K922" s="110" t="s">
        <v>19</v>
      </c>
      <c r="L922" s="110" t="s">
        <v>3181</v>
      </c>
      <c r="M922" s="67"/>
      <c r="N922" s="67"/>
    </row>
    <row r="923" spans="1:14" s="65" customFormat="1" ht="108" customHeight="1" x14ac:dyDescent="0.25">
      <c r="A923" s="76">
        <v>908</v>
      </c>
      <c r="B923" s="76" t="s">
        <v>2963</v>
      </c>
      <c r="C923" s="76" t="s">
        <v>74</v>
      </c>
      <c r="D923" s="76" t="s">
        <v>3146</v>
      </c>
      <c r="E923" s="76" t="s">
        <v>133</v>
      </c>
      <c r="F923" s="70">
        <v>34</v>
      </c>
      <c r="G923" s="97">
        <v>2321.4299999999998</v>
      </c>
      <c r="H923" s="98">
        <f t="shared" si="39"/>
        <v>78928.62</v>
      </c>
      <c r="I923" s="98">
        <f t="shared" si="40"/>
        <v>88400.054400000008</v>
      </c>
      <c r="J923" s="110" t="s">
        <v>2974</v>
      </c>
      <c r="K923" s="110" t="s">
        <v>19</v>
      </c>
      <c r="L923" s="110" t="s">
        <v>3179</v>
      </c>
      <c r="M923" s="67"/>
      <c r="N923" s="67"/>
    </row>
    <row r="924" spans="1:14" s="65" customFormat="1" ht="108" customHeight="1" x14ac:dyDescent="0.25">
      <c r="A924" s="76">
        <v>909</v>
      </c>
      <c r="B924" s="76" t="s">
        <v>2964</v>
      </c>
      <c r="C924" s="76" t="s">
        <v>74</v>
      </c>
      <c r="D924" s="76" t="s">
        <v>3147</v>
      </c>
      <c r="E924" s="76" t="s">
        <v>133</v>
      </c>
      <c r="F924" s="70">
        <v>13</v>
      </c>
      <c r="G924" s="97">
        <v>1339.29</v>
      </c>
      <c r="H924" s="98">
        <f t="shared" si="39"/>
        <v>17410.77</v>
      </c>
      <c r="I924" s="98">
        <f t="shared" ref="I924:I928" si="49">H924*1.12</f>
        <v>19500.062400000003</v>
      </c>
      <c r="J924" s="110" t="s">
        <v>2974</v>
      </c>
      <c r="K924" s="110" t="s">
        <v>19</v>
      </c>
      <c r="L924" s="110" t="s">
        <v>3179</v>
      </c>
      <c r="M924" s="67"/>
      <c r="N924" s="67"/>
    </row>
    <row r="925" spans="1:14" s="65" customFormat="1" ht="205.5" customHeight="1" x14ac:dyDescent="0.25">
      <c r="A925" s="76">
        <v>910</v>
      </c>
      <c r="B925" s="76" t="s">
        <v>2988</v>
      </c>
      <c r="C925" s="76" t="s">
        <v>74</v>
      </c>
      <c r="D925" s="76" t="s">
        <v>3164</v>
      </c>
      <c r="E925" s="76" t="s">
        <v>133</v>
      </c>
      <c r="F925" s="70">
        <v>148</v>
      </c>
      <c r="G925" s="97">
        <v>24610</v>
      </c>
      <c r="H925" s="97">
        <f>G925*F925</f>
        <v>3642280</v>
      </c>
      <c r="I925" s="97">
        <f t="shared" si="49"/>
        <v>4079353.6000000006</v>
      </c>
      <c r="J925" s="76" t="s">
        <v>2987</v>
      </c>
      <c r="K925" s="110" t="s">
        <v>19</v>
      </c>
      <c r="L925" s="110" t="s">
        <v>3480</v>
      </c>
      <c r="M925" s="67"/>
      <c r="N925" s="67"/>
    </row>
    <row r="926" spans="1:14" s="65" customFormat="1" ht="174" customHeight="1" x14ac:dyDescent="0.25">
      <c r="A926" s="76">
        <v>911</v>
      </c>
      <c r="B926" s="76" t="s">
        <v>2991</v>
      </c>
      <c r="C926" s="76" t="s">
        <v>74</v>
      </c>
      <c r="D926" s="76" t="s">
        <v>3165</v>
      </c>
      <c r="E926" s="76" t="s">
        <v>133</v>
      </c>
      <c r="F926" s="70">
        <v>148</v>
      </c>
      <c r="G926" s="97">
        <v>13375</v>
      </c>
      <c r="H926" s="97">
        <f>F926*G926</f>
        <v>1979500</v>
      </c>
      <c r="I926" s="97">
        <f t="shared" si="49"/>
        <v>2217040</v>
      </c>
      <c r="J926" s="76" t="s">
        <v>2987</v>
      </c>
      <c r="K926" s="110" t="s">
        <v>19</v>
      </c>
      <c r="L926" s="110" t="s">
        <v>3480</v>
      </c>
      <c r="M926" s="67"/>
      <c r="N926" s="67"/>
    </row>
    <row r="927" spans="1:14" s="65" customFormat="1" ht="108" customHeight="1" x14ac:dyDescent="0.25">
      <c r="A927" s="76">
        <v>912</v>
      </c>
      <c r="B927" s="76" t="s">
        <v>2992</v>
      </c>
      <c r="C927" s="76" t="s">
        <v>74</v>
      </c>
      <c r="D927" s="76" t="s">
        <v>3481</v>
      </c>
      <c r="E927" s="76" t="s">
        <v>2800</v>
      </c>
      <c r="F927" s="70">
        <v>148</v>
      </c>
      <c r="G927" s="97">
        <v>8025</v>
      </c>
      <c r="H927" s="97">
        <f t="shared" ref="H927:H928" si="50">F927*G927</f>
        <v>1187700</v>
      </c>
      <c r="I927" s="97">
        <f t="shared" si="49"/>
        <v>1330224.0000000002</v>
      </c>
      <c r="J927" s="76" t="s">
        <v>2987</v>
      </c>
      <c r="K927" s="110" t="s">
        <v>19</v>
      </c>
      <c r="L927" s="110" t="s">
        <v>3480</v>
      </c>
      <c r="M927" s="67"/>
      <c r="N927" s="67"/>
    </row>
    <row r="928" spans="1:14" s="65" customFormat="1" ht="108" customHeight="1" x14ac:dyDescent="0.25">
      <c r="A928" s="76">
        <v>913</v>
      </c>
      <c r="B928" s="76" t="s">
        <v>2989</v>
      </c>
      <c r="C928" s="76" t="s">
        <v>74</v>
      </c>
      <c r="D928" s="76" t="s">
        <v>3166</v>
      </c>
      <c r="E928" s="76" t="s">
        <v>2800</v>
      </c>
      <c r="F928" s="70">
        <v>148</v>
      </c>
      <c r="G928" s="97">
        <v>6375</v>
      </c>
      <c r="H928" s="97">
        <f t="shared" si="50"/>
        <v>943500</v>
      </c>
      <c r="I928" s="97">
        <f t="shared" si="49"/>
        <v>1056720</v>
      </c>
      <c r="J928" s="76" t="s">
        <v>2987</v>
      </c>
      <c r="K928" s="110" t="s">
        <v>19</v>
      </c>
      <c r="L928" s="110" t="s">
        <v>3480</v>
      </c>
      <c r="M928" s="67"/>
      <c r="N928" s="67"/>
    </row>
    <row r="929" spans="1:14" s="65" customFormat="1" ht="108" customHeight="1" x14ac:dyDescent="0.25">
      <c r="A929" s="76">
        <v>914</v>
      </c>
      <c r="B929" s="76" t="s">
        <v>2990</v>
      </c>
      <c r="C929" s="76" t="s">
        <v>74</v>
      </c>
      <c r="D929" s="76" t="s">
        <v>3167</v>
      </c>
      <c r="E929" s="76" t="s">
        <v>2722</v>
      </c>
      <c r="F929" s="70">
        <v>10</v>
      </c>
      <c r="G929" s="97">
        <v>6964</v>
      </c>
      <c r="H929" s="97"/>
      <c r="I929" s="97"/>
      <c r="J929" s="76" t="s">
        <v>2987</v>
      </c>
      <c r="K929" s="110" t="s">
        <v>19</v>
      </c>
      <c r="L929" s="110" t="s">
        <v>4087</v>
      </c>
      <c r="M929" s="67"/>
      <c r="N929" s="67"/>
    </row>
    <row r="930" spans="1:14" s="65" customFormat="1" ht="108" customHeight="1" x14ac:dyDescent="0.25">
      <c r="A930" s="76">
        <v>915</v>
      </c>
      <c r="B930" s="76" t="s">
        <v>3013</v>
      </c>
      <c r="C930" s="71" t="s">
        <v>74</v>
      </c>
      <c r="D930" s="76" t="s">
        <v>3015</v>
      </c>
      <c r="E930" s="76" t="s">
        <v>29</v>
      </c>
      <c r="F930" s="97">
        <v>58030</v>
      </c>
      <c r="G930" s="97">
        <v>148.87</v>
      </c>
      <c r="H930" s="97">
        <f t="shared" ref="H930:H1165" si="51">F930*G930</f>
        <v>8638926.0999999996</v>
      </c>
      <c r="I930" s="97">
        <f t="shared" ref="I930:I1164" si="52">H930*1.12</f>
        <v>9675597.2320000008</v>
      </c>
      <c r="J930" s="76" t="s">
        <v>3040</v>
      </c>
      <c r="K930" s="110" t="s">
        <v>3017</v>
      </c>
      <c r="L930" s="110" t="s">
        <v>3043</v>
      </c>
      <c r="M930" s="67"/>
      <c r="N930" s="67"/>
    </row>
    <row r="931" spans="1:14" s="65" customFormat="1" ht="108" customHeight="1" x14ac:dyDescent="0.25">
      <c r="A931" s="76">
        <v>916</v>
      </c>
      <c r="B931" s="76" t="s">
        <v>3014</v>
      </c>
      <c r="C931" s="71" t="s">
        <v>74</v>
      </c>
      <c r="D931" s="76" t="s">
        <v>3016</v>
      </c>
      <c r="E931" s="76" t="s">
        <v>29</v>
      </c>
      <c r="F931" s="97">
        <v>45580</v>
      </c>
      <c r="G931" s="97">
        <v>164.45</v>
      </c>
      <c r="H931" s="97">
        <f t="shared" si="51"/>
        <v>7495630.9999999991</v>
      </c>
      <c r="I931" s="97">
        <f t="shared" si="52"/>
        <v>8395106.7200000007</v>
      </c>
      <c r="J931" s="76" t="s">
        <v>3040</v>
      </c>
      <c r="K931" s="110" t="s">
        <v>3017</v>
      </c>
      <c r="L931" s="110" t="s">
        <v>3043</v>
      </c>
      <c r="M931" s="67"/>
      <c r="N931" s="67"/>
    </row>
    <row r="932" spans="1:14" s="65" customFormat="1" ht="108" customHeight="1" x14ac:dyDescent="0.25">
      <c r="A932" s="76">
        <v>917</v>
      </c>
      <c r="B932" s="76" t="s">
        <v>3018</v>
      </c>
      <c r="C932" s="76" t="s">
        <v>74</v>
      </c>
      <c r="D932" s="76" t="s">
        <v>3904</v>
      </c>
      <c r="E932" s="76" t="s">
        <v>133</v>
      </c>
      <c r="F932" s="97">
        <v>20</v>
      </c>
      <c r="G932" s="97">
        <v>100000</v>
      </c>
      <c r="H932" s="98">
        <f t="shared" si="51"/>
        <v>2000000</v>
      </c>
      <c r="I932" s="98">
        <f t="shared" si="52"/>
        <v>2240000</v>
      </c>
      <c r="J932" s="110" t="s">
        <v>1491</v>
      </c>
      <c r="K932" s="110" t="s">
        <v>19</v>
      </c>
      <c r="L932" s="110" t="s">
        <v>3043</v>
      </c>
      <c r="M932" s="67"/>
      <c r="N932" s="67"/>
    </row>
    <row r="933" spans="1:14" s="65" customFormat="1" ht="108" customHeight="1" x14ac:dyDescent="0.25">
      <c r="A933" s="76">
        <v>918</v>
      </c>
      <c r="B933" s="76" t="s">
        <v>3019</v>
      </c>
      <c r="C933" s="76" t="s">
        <v>74</v>
      </c>
      <c r="D933" s="76" t="s">
        <v>3026</v>
      </c>
      <c r="E933" s="76" t="s">
        <v>133</v>
      </c>
      <c r="F933" s="97">
        <v>20</v>
      </c>
      <c r="G933" s="97">
        <v>29393</v>
      </c>
      <c r="H933" s="98">
        <f t="shared" si="51"/>
        <v>587860</v>
      </c>
      <c r="I933" s="98">
        <f t="shared" si="52"/>
        <v>658403.20000000007</v>
      </c>
      <c r="J933" s="110" t="s">
        <v>1491</v>
      </c>
      <c r="K933" s="110" t="s">
        <v>19</v>
      </c>
      <c r="L933" s="110" t="s">
        <v>3043</v>
      </c>
      <c r="M933" s="67"/>
      <c r="N933" s="67"/>
    </row>
    <row r="934" spans="1:14" s="65" customFormat="1" ht="108" customHeight="1" x14ac:dyDescent="0.25">
      <c r="A934" s="76">
        <v>919</v>
      </c>
      <c r="B934" s="76" t="s">
        <v>3020</v>
      </c>
      <c r="C934" s="76" t="s">
        <v>74</v>
      </c>
      <c r="D934" s="76" t="s">
        <v>3027</v>
      </c>
      <c r="E934" s="76" t="s">
        <v>133</v>
      </c>
      <c r="F934" s="97">
        <v>4</v>
      </c>
      <c r="G934" s="97">
        <v>23168</v>
      </c>
      <c r="H934" s="98">
        <f t="shared" si="51"/>
        <v>92672</v>
      </c>
      <c r="I934" s="98">
        <f t="shared" si="52"/>
        <v>103792.64000000001</v>
      </c>
      <c r="J934" s="110" t="s">
        <v>1491</v>
      </c>
      <c r="K934" s="110" t="s">
        <v>19</v>
      </c>
      <c r="L934" s="110" t="s">
        <v>3043</v>
      </c>
      <c r="M934" s="67"/>
      <c r="N934" s="67"/>
    </row>
    <row r="935" spans="1:14" s="65" customFormat="1" ht="108" customHeight="1" x14ac:dyDescent="0.25">
      <c r="A935" s="76">
        <v>920</v>
      </c>
      <c r="B935" s="76" t="s">
        <v>3021</v>
      </c>
      <c r="C935" s="76" t="s">
        <v>74</v>
      </c>
      <c r="D935" s="76" t="s">
        <v>3032</v>
      </c>
      <c r="E935" s="76" t="s">
        <v>133</v>
      </c>
      <c r="F935" s="97">
        <v>10</v>
      </c>
      <c r="G935" s="97">
        <v>15654</v>
      </c>
      <c r="H935" s="98">
        <f t="shared" si="51"/>
        <v>156540</v>
      </c>
      <c r="I935" s="98">
        <f t="shared" si="52"/>
        <v>175324.80000000002</v>
      </c>
      <c r="J935" s="110" t="s">
        <v>1491</v>
      </c>
      <c r="K935" s="110" t="s">
        <v>19</v>
      </c>
      <c r="L935" s="110" t="s">
        <v>3043</v>
      </c>
      <c r="M935" s="67"/>
      <c r="N935" s="67"/>
    </row>
    <row r="936" spans="1:14" s="65" customFormat="1" ht="108" customHeight="1" x14ac:dyDescent="0.25">
      <c r="A936" s="76">
        <v>921</v>
      </c>
      <c r="B936" s="76" t="s">
        <v>3022</v>
      </c>
      <c r="C936" s="76" t="s">
        <v>74</v>
      </c>
      <c r="D936" s="76" t="s">
        <v>3028</v>
      </c>
      <c r="E936" s="76" t="s">
        <v>133</v>
      </c>
      <c r="F936" s="97">
        <v>10</v>
      </c>
      <c r="G936" s="97">
        <v>14998</v>
      </c>
      <c r="H936" s="98">
        <f t="shared" si="51"/>
        <v>149980</v>
      </c>
      <c r="I936" s="98">
        <f t="shared" si="52"/>
        <v>167977.60000000001</v>
      </c>
      <c r="J936" s="110" t="s">
        <v>1491</v>
      </c>
      <c r="K936" s="110" t="s">
        <v>19</v>
      </c>
      <c r="L936" s="110" t="s">
        <v>3043</v>
      </c>
      <c r="M936" s="67"/>
      <c r="N936" s="67"/>
    </row>
    <row r="937" spans="1:14" s="65" customFormat="1" ht="108" customHeight="1" x14ac:dyDescent="0.25">
      <c r="A937" s="76">
        <v>922</v>
      </c>
      <c r="B937" s="76" t="s">
        <v>3023</v>
      </c>
      <c r="C937" s="76" t="s">
        <v>74</v>
      </c>
      <c r="D937" s="76" t="s">
        <v>3029</v>
      </c>
      <c r="E937" s="76" t="s">
        <v>133</v>
      </c>
      <c r="F937" s="97">
        <v>10</v>
      </c>
      <c r="G937" s="97">
        <v>8000</v>
      </c>
      <c r="H937" s="98">
        <f t="shared" si="51"/>
        <v>80000</v>
      </c>
      <c r="I937" s="98">
        <f t="shared" si="52"/>
        <v>89600.000000000015</v>
      </c>
      <c r="J937" s="110" t="s">
        <v>1491</v>
      </c>
      <c r="K937" s="110" t="s">
        <v>19</v>
      </c>
      <c r="L937" s="110" t="s">
        <v>3043</v>
      </c>
      <c r="M937" s="67"/>
      <c r="N937" s="67"/>
    </row>
    <row r="938" spans="1:14" s="65" customFormat="1" ht="108" customHeight="1" x14ac:dyDescent="0.25">
      <c r="A938" s="76">
        <v>923</v>
      </c>
      <c r="B938" s="76" t="s">
        <v>3024</v>
      </c>
      <c r="C938" s="76" t="s">
        <v>74</v>
      </c>
      <c r="D938" s="76" t="s">
        <v>3030</v>
      </c>
      <c r="E938" s="76" t="s">
        <v>133</v>
      </c>
      <c r="F938" s="97">
        <v>10</v>
      </c>
      <c r="G938" s="97">
        <v>8200</v>
      </c>
      <c r="H938" s="98">
        <f t="shared" si="51"/>
        <v>82000</v>
      </c>
      <c r="I938" s="98">
        <f t="shared" si="52"/>
        <v>91840.000000000015</v>
      </c>
      <c r="J938" s="110" t="s">
        <v>1491</v>
      </c>
      <c r="K938" s="110" t="s">
        <v>19</v>
      </c>
      <c r="L938" s="110" t="s">
        <v>3043</v>
      </c>
      <c r="M938" s="67"/>
      <c r="N938" s="67"/>
    </row>
    <row r="939" spans="1:14" s="65" customFormat="1" ht="147" customHeight="1" x14ac:dyDescent="0.25">
      <c r="A939" s="76">
        <v>924</v>
      </c>
      <c r="B939" s="76" t="s">
        <v>3074</v>
      </c>
      <c r="C939" s="76" t="s">
        <v>74</v>
      </c>
      <c r="D939" s="76" t="s">
        <v>4054</v>
      </c>
      <c r="E939" s="76" t="s">
        <v>2072</v>
      </c>
      <c r="F939" s="97">
        <v>25825</v>
      </c>
      <c r="G939" s="97">
        <v>133</v>
      </c>
      <c r="H939" s="98">
        <f t="shared" si="51"/>
        <v>3434725</v>
      </c>
      <c r="I939" s="98">
        <f t="shared" si="52"/>
        <v>3846892.0000000005</v>
      </c>
      <c r="J939" s="110" t="s">
        <v>1491</v>
      </c>
      <c r="K939" s="110" t="s">
        <v>19</v>
      </c>
      <c r="L939" s="110" t="s">
        <v>4055</v>
      </c>
      <c r="M939" s="67"/>
      <c r="N939" s="67"/>
    </row>
    <row r="940" spans="1:14" s="65" customFormat="1" ht="108" customHeight="1" x14ac:dyDescent="0.25">
      <c r="A940" s="76">
        <v>925</v>
      </c>
      <c r="B940" s="76" t="s">
        <v>3025</v>
      </c>
      <c r="C940" s="76" t="s">
        <v>74</v>
      </c>
      <c r="D940" s="76" t="s">
        <v>3031</v>
      </c>
      <c r="E940" s="76" t="s">
        <v>2072</v>
      </c>
      <c r="F940" s="97">
        <v>6000</v>
      </c>
      <c r="G940" s="97">
        <v>133</v>
      </c>
      <c r="H940" s="98"/>
      <c r="I940" s="98"/>
      <c r="J940" s="110" t="s">
        <v>1491</v>
      </c>
      <c r="K940" s="110" t="s">
        <v>19</v>
      </c>
      <c r="L940" s="110" t="s">
        <v>3182</v>
      </c>
      <c r="M940" s="67"/>
      <c r="N940" s="67"/>
    </row>
    <row r="941" spans="1:14" s="65" customFormat="1" ht="108" customHeight="1" x14ac:dyDescent="0.25">
      <c r="A941" s="76">
        <v>926</v>
      </c>
      <c r="B941" s="76" t="s">
        <v>3036</v>
      </c>
      <c r="C941" s="76" t="s">
        <v>74</v>
      </c>
      <c r="D941" s="76" t="s">
        <v>3038</v>
      </c>
      <c r="E941" s="76" t="s">
        <v>3037</v>
      </c>
      <c r="F941" s="97">
        <v>100.47</v>
      </c>
      <c r="G941" s="97">
        <v>1428.57</v>
      </c>
      <c r="H941" s="98">
        <f t="shared" si="51"/>
        <v>143528.42789999998</v>
      </c>
      <c r="I941" s="98">
        <f t="shared" si="52"/>
        <v>160751.839248</v>
      </c>
      <c r="J941" s="110" t="s">
        <v>1457</v>
      </c>
      <c r="K941" s="110" t="s">
        <v>19</v>
      </c>
      <c r="L941" s="110" t="s">
        <v>3043</v>
      </c>
      <c r="M941" s="67"/>
      <c r="N941" s="67"/>
    </row>
    <row r="942" spans="1:14" s="65" customFormat="1" ht="108" customHeight="1" x14ac:dyDescent="0.25">
      <c r="A942" s="76">
        <v>927</v>
      </c>
      <c r="B942" s="76" t="s">
        <v>3054</v>
      </c>
      <c r="C942" s="76" t="s">
        <v>74</v>
      </c>
      <c r="D942" s="76" t="s">
        <v>3057</v>
      </c>
      <c r="E942" s="76" t="s">
        <v>133</v>
      </c>
      <c r="F942" s="97">
        <v>11</v>
      </c>
      <c r="G942" s="97">
        <v>35000</v>
      </c>
      <c r="H942" s="98">
        <f t="shared" si="51"/>
        <v>385000</v>
      </c>
      <c r="I942" s="98">
        <f t="shared" si="52"/>
        <v>431200.00000000006</v>
      </c>
      <c r="J942" s="110" t="s">
        <v>1089</v>
      </c>
      <c r="K942" s="110" t="s">
        <v>19</v>
      </c>
      <c r="L942" s="110" t="s">
        <v>3067</v>
      </c>
      <c r="M942" s="67"/>
      <c r="N942" s="67"/>
    </row>
    <row r="943" spans="1:14" s="65" customFormat="1" ht="108" customHeight="1" x14ac:dyDescent="0.25">
      <c r="A943" s="76">
        <v>928</v>
      </c>
      <c r="B943" s="76" t="s">
        <v>3055</v>
      </c>
      <c r="C943" s="76" t="s">
        <v>74</v>
      </c>
      <c r="D943" s="76" t="s">
        <v>3058</v>
      </c>
      <c r="E943" s="76" t="s">
        <v>133</v>
      </c>
      <c r="F943" s="97">
        <v>1</v>
      </c>
      <c r="G943" s="97">
        <v>120000</v>
      </c>
      <c r="H943" s="98"/>
      <c r="I943" s="98"/>
      <c r="J943" s="110" t="s">
        <v>1089</v>
      </c>
      <c r="K943" s="110" t="s">
        <v>19</v>
      </c>
      <c r="L943" s="110" t="s">
        <v>4129</v>
      </c>
      <c r="M943" s="67"/>
      <c r="N943" s="67"/>
    </row>
    <row r="944" spans="1:14" s="65" customFormat="1" ht="108" customHeight="1" x14ac:dyDescent="0.25">
      <c r="A944" s="76">
        <v>929</v>
      </c>
      <c r="B944" s="76" t="s">
        <v>3056</v>
      </c>
      <c r="C944" s="76" t="s">
        <v>74</v>
      </c>
      <c r="D944" s="76" t="s">
        <v>3059</v>
      </c>
      <c r="E944" s="76" t="s">
        <v>133</v>
      </c>
      <c r="F944" s="97">
        <v>1</v>
      </c>
      <c r="G944" s="97">
        <v>263571.43</v>
      </c>
      <c r="H944" s="98"/>
      <c r="I944" s="98"/>
      <c r="J944" s="110" t="s">
        <v>1089</v>
      </c>
      <c r="K944" s="110" t="s">
        <v>19</v>
      </c>
      <c r="L944" s="110" t="s">
        <v>4129</v>
      </c>
      <c r="M944" s="67"/>
      <c r="N944" s="67"/>
    </row>
    <row r="945" spans="1:14" s="65" customFormat="1" ht="108" customHeight="1" x14ac:dyDescent="0.25">
      <c r="A945" s="76">
        <v>930</v>
      </c>
      <c r="B945" s="76" t="s">
        <v>3063</v>
      </c>
      <c r="C945" s="76" t="s">
        <v>28</v>
      </c>
      <c r="D945" s="76" t="s">
        <v>3065</v>
      </c>
      <c r="E945" s="76" t="s">
        <v>2722</v>
      </c>
      <c r="F945" s="97">
        <v>1</v>
      </c>
      <c r="G945" s="97">
        <v>10601250</v>
      </c>
      <c r="H945" s="98">
        <f t="shared" si="51"/>
        <v>10601250</v>
      </c>
      <c r="I945" s="98">
        <f t="shared" si="52"/>
        <v>11873400.000000002</v>
      </c>
      <c r="J945" s="110" t="s">
        <v>3064</v>
      </c>
      <c r="K945" s="110" t="s">
        <v>19</v>
      </c>
      <c r="L945" s="110" t="s">
        <v>3067</v>
      </c>
      <c r="M945" s="67"/>
      <c r="N945" s="67"/>
    </row>
    <row r="946" spans="1:14" s="65" customFormat="1" ht="108" customHeight="1" x14ac:dyDescent="0.25">
      <c r="A946" s="76">
        <v>931</v>
      </c>
      <c r="B946" s="76" t="s">
        <v>3093</v>
      </c>
      <c r="C946" s="76" t="s">
        <v>74</v>
      </c>
      <c r="D946" s="76" t="s">
        <v>3515</v>
      </c>
      <c r="E946" s="76" t="s">
        <v>133</v>
      </c>
      <c r="F946" s="97">
        <v>1</v>
      </c>
      <c r="G946" s="97">
        <v>87730</v>
      </c>
      <c r="H946" s="98"/>
      <c r="I946" s="98"/>
      <c r="J946" s="110" t="s">
        <v>1089</v>
      </c>
      <c r="K946" s="110" t="s">
        <v>19</v>
      </c>
      <c r="L946" s="110" t="s">
        <v>4130</v>
      </c>
      <c r="M946" s="67"/>
      <c r="N946" s="67"/>
    </row>
    <row r="947" spans="1:14" s="65" customFormat="1" ht="108" customHeight="1" x14ac:dyDescent="0.25">
      <c r="A947" s="76">
        <v>932</v>
      </c>
      <c r="B947" s="76" t="s">
        <v>3094</v>
      </c>
      <c r="C947" s="76" t="s">
        <v>74</v>
      </c>
      <c r="D947" s="76" t="s">
        <v>3107</v>
      </c>
      <c r="E947" s="76" t="s">
        <v>133</v>
      </c>
      <c r="F947" s="97">
        <v>16</v>
      </c>
      <c r="G947" s="97">
        <v>3142</v>
      </c>
      <c r="H947" s="98">
        <f t="shared" si="51"/>
        <v>50272</v>
      </c>
      <c r="I947" s="98">
        <f t="shared" si="52"/>
        <v>56304.640000000007</v>
      </c>
      <c r="J947" s="110" t="s">
        <v>3106</v>
      </c>
      <c r="K947" s="110" t="s">
        <v>19</v>
      </c>
      <c r="L947" s="110" t="s">
        <v>3579</v>
      </c>
      <c r="M947" s="67"/>
      <c r="N947" s="67"/>
    </row>
    <row r="948" spans="1:14" s="65" customFormat="1" ht="108" customHeight="1" x14ac:dyDescent="0.25">
      <c r="A948" s="76">
        <v>933</v>
      </c>
      <c r="B948" s="76" t="s">
        <v>3095</v>
      </c>
      <c r="C948" s="76" t="s">
        <v>74</v>
      </c>
      <c r="D948" s="76" t="s">
        <v>3108</v>
      </c>
      <c r="E948" s="76" t="s">
        <v>133</v>
      </c>
      <c r="F948" s="97">
        <v>16</v>
      </c>
      <c r="G948" s="97">
        <v>2804</v>
      </c>
      <c r="H948" s="98">
        <f t="shared" si="51"/>
        <v>44864</v>
      </c>
      <c r="I948" s="98">
        <f t="shared" si="52"/>
        <v>50247.680000000008</v>
      </c>
      <c r="J948" s="110" t="s">
        <v>3106</v>
      </c>
      <c r="K948" s="110" t="s">
        <v>19</v>
      </c>
      <c r="L948" s="110" t="s">
        <v>3579</v>
      </c>
      <c r="M948" s="67"/>
      <c r="N948" s="67"/>
    </row>
    <row r="949" spans="1:14" s="65" customFormat="1" ht="108" customHeight="1" x14ac:dyDescent="0.25">
      <c r="A949" s="76">
        <v>934</v>
      </c>
      <c r="B949" s="76" t="s">
        <v>3096</v>
      </c>
      <c r="C949" s="76" t="s">
        <v>74</v>
      </c>
      <c r="D949" s="76" t="s">
        <v>3109</v>
      </c>
      <c r="E949" s="76" t="s">
        <v>133</v>
      </c>
      <c r="F949" s="97">
        <v>18</v>
      </c>
      <c r="G949" s="97">
        <v>2618</v>
      </c>
      <c r="H949" s="98">
        <f t="shared" si="51"/>
        <v>47124</v>
      </c>
      <c r="I949" s="98">
        <f t="shared" si="52"/>
        <v>52778.880000000005</v>
      </c>
      <c r="J949" s="110" t="s">
        <v>3106</v>
      </c>
      <c r="K949" s="110" t="s">
        <v>19</v>
      </c>
      <c r="L949" s="110" t="s">
        <v>3579</v>
      </c>
      <c r="M949" s="67"/>
      <c r="N949" s="67"/>
    </row>
    <row r="950" spans="1:14" s="65" customFormat="1" ht="108" customHeight="1" x14ac:dyDescent="0.25">
      <c r="A950" s="76">
        <v>935</v>
      </c>
      <c r="B950" s="76" t="s">
        <v>3097</v>
      </c>
      <c r="C950" s="76" t="s">
        <v>74</v>
      </c>
      <c r="D950" s="76" t="s">
        <v>3110</v>
      </c>
      <c r="E950" s="76" t="s">
        <v>133</v>
      </c>
      <c r="F950" s="97">
        <v>50</v>
      </c>
      <c r="G950" s="97">
        <v>1320</v>
      </c>
      <c r="H950" s="98">
        <f t="shared" si="51"/>
        <v>66000</v>
      </c>
      <c r="I950" s="98">
        <f t="shared" si="52"/>
        <v>73920</v>
      </c>
      <c r="J950" s="110" t="s">
        <v>3106</v>
      </c>
      <c r="K950" s="110" t="s">
        <v>19</v>
      </c>
      <c r="L950" s="110" t="s">
        <v>3183</v>
      </c>
      <c r="M950" s="67"/>
      <c r="N950" s="67"/>
    </row>
    <row r="951" spans="1:14" s="65" customFormat="1" ht="108" customHeight="1" x14ac:dyDescent="0.25">
      <c r="A951" s="76">
        <v>936</v>
      </c>
      <c r="B951" s="76" t="s">
        <v>3098</v>
      </c>
      <c r="C951" s="76" t="s">
        <v>74</v>
      </c>
      <c r="D951" s="76" t="s">
        <v>3524</v>
      </c>
      <c r="E951" s="76" t="s">
        <v>133</v>
      </c>
      <c r="F951" s="97">
        <v>20</v>
      </c>
      <c r="G951" s="97">
        <v>10920</v>
      </c>
      <c r="H951" s="98">
        <f t="shared" si="51"/>
        <v>218400</v>
      </c>
      <c r="I951" s="98">
        <f t="shared" si="52"/>
        <v>244608.00000000003</v>
      </c>
      <c r="J951" s="110" t="s">
        <v>3106</v>
      </c>
      <c r="K951" s="110" t="s">
        <v>19</v>
      </c>
      <c r="L951" s="110" t="s">
        <v>3183</v>
      </c>
      <c r="M951" s="67"/>
      <c r="N951" s="67"/>
    </row>
    <row r="952" spans="1:14" s="65" customFormat="1" ht="108" customHeight="1" x14ac:dyDescent="0.25">
      <c r="A952" s="76">
        <v>937</v>
      </c>
      <c r="B952" s="76" t="s">
        <v>3099</v>
      </c>
      <c r="C952" s="76" t="s">
        <v>74</v>
      </c>
      <c r="D952" s="76" t="s">
        <v>3884</v>
      </c>
      <c r="E952" s="76" t="s">
        <v>3111</v>
      </c>
      <c r="F952" s="97">
        <v>10</v>
      </c>
      <c r="G952" s="97">
        <v>4800</v>
      </c>
      <c r="H952" s="98">
        <f t="shared" si="51"/>
        <v>48000</v>
      </c>
      <c r="I952" s="98">
        <f t="shared" si="52"/>
        <v>53760.000000000007</v>
      </c>
      <c r="J952" s="110" t="s">
        <v>3112</v>
      </c>
      <c r="K952" s="110" t="s">
        <v>19</v>
      </c>
      <c r="L952" s="110" t="s">
        <v>3883</v>
      </c>
      <c r="M952" s="67"/>
      <c r="N952" s="67"/>
    </row>
    <row r="953" spans="1:14" s="65" customFormat="1" ht="108" customHeight="1" x14ac:dyDescent="0.25">
      <c r="A953" s="76">
        <v>938</v>
      </c>
      <c r="B953" s="76" t="s">
        <v>3100</v>
      </c>
      <c r="C953" s="76" t="s">
        <v>74</v>
      </c>
      <c r="D953" s="76" t="s">
        <v>3117</v>
      </c>
      <c r="E953" s="76" t="s">
        <v>133</v>
      </c>
      <c r="F953" s="97">
        <v>3</v>
      </c>
      <c r="G953" s="97">
        <v>43110</v>
      </c>
      <c r="H953" s="98">
        <f t="shared" si="51"/>
        <v>129330</v>
      </c>
      <c r="I953" s="98">
        <f t="shared" si="52"/>
        <v>144849.60000000001</v>
      </c>
      <c r="J953" s="110" t="s">
        <v>3106</v>
      </c>
      <c r="K953" s="110" t="s">
        <v>19</v>
      </c>
      <c r="L953" s="110" t="s">
        <v>3183</v>
      </c>
      <c r="M953" s="67"/>
      <c r="N953" s="67"/>
    </row>
    <row r="954" spans="1:14" s="65" customFormat="1" ht="108" customHeight="1" x14ac:dyDescent="0.25">
      <c r="A954" s="76">
        <v>939</v>
      </c>
      <c r="B954" s="76" t="s">
        <v>3101</v>
      </c>
      <c r="C954" s="76" t="s">
        <v>74</v>
      </c>
      <c r="D954" s="76" t="s">
        <v>3116</v>
      </c>
      <c r="E954" s="76" t="s">
        <v>133</v>
      </c>
      <c r="F954" s="97">
        <v>3</v>
      </c>
      <c r="G954" s="97">
        <v>28620</v>
      </c>
      <c r="H954" s="98">
        <f t="shared" si="51"/>
        <v>85860</v>
      </c>
      <c r="I954" s="98">
        <f t="shared" si="52"/>
        <v>96163.200000000012</v>
      </c>
      <c r="J954" s="110" t="s">
        <v>3106</v>
      </c>
      <c r="K954" s="110" t="s">
        <v>19</v>
      </c>
      <c r="L954" s="110" t="s">
        <v>3183</v>
      </c>
      <c r="M954" s="67"/>
      <c r="N954" s="67"/>
    </row>
    <row r="955" spans="1:14" s="65" customFormat="1" ht="108" customHeight="1" x14ac:dyDescent="0.25">
      <c r="A955" s="76">
        <v>940</v>
      </c>
      <c r="B955" s="76" t="s">
        <v>3102</v>
      </c>
      <c r="C955" s="76" t="s">
        <v>74</v>
      </c>
      <c r="D955" s="76" t="s">
        <v>3118</v>
      </c>
      <c r="E955" s="76" t="s">
        <v>133</v>
      </c>
      <c r="F955" s="97">
        <v>15</v>
      </c>
      <c r="G955" s="97">
        <v>9400</v>
      </c>
      <c r="H955" s="98">
        <f t="shared" si="51"/>
        <v>141000</v>
      </c>
      <c r="I955" s="98">
        <f t="shared" si="52"/>
        <v>157920.00000000003</v>
      </c>
      <c r="J955" s="110" t="s">
        <v>3106</v>
      </c>
      <c r="K955" s="110" t="s">
        <v>19</v>
      </c>
      <c r="L955" s="110" t="s">
        <v>3183</v>
      </c>
      <c r="M955" s="67"/>
      <c r="N955" s="67"/>
    </row>
    <row r="956" spans="1:14" s="65" customFormat="1" ht="108" customHeight="1" x14ac:dyDescent="0.25">
      <c r="A956" s="76">
        <v>941</v>
      </c>
      <c r="B956" s="76" t="s">
        <v>3103</v>
      </c>
      <c r="C956" s="76" t="s">
        <v>74</v>
      </c>
      <c r="D956" s="76" t="s">
        <v>3113</v>
      </c>
      <c r="E956" s="76" t="s">
        <v>133</v>
      </c>
      <c r="F956" s="97">
        <v>9</v>
      </c>
      <c r="G956" s="97">
        <v>2300</v>
      </c>
      <c r="H956" s="98">
        <f t="shared" si="51"/>
        <v>20700</v>
      </c>
      <c r="I956" s="98">
        <f t="shared" si="52"/>
        <v>23184.000000000004</v>
      </c>
      <c r="J956" s="110" t="s">
        <v>3106</v>
      </c>
      <c r="K956" s="110" t="s">
        <v>19</v>
      </c>
      <c r="L956" s="110" t="s">
        <v>3183</v>
      </c>
      <c r="M956" s="67"/>
      <c r="N956" s="67"/>
    </row>
    <row r="957" spans="1:14" s="65" customFormat="1" ht="108" customHeight="1" x14ac:dyDescent="0.25">
      <c r="A957" s="76">
        <v>942</v>
      </c>
      <c r="B957" s="76" t="s">
        <v>3104</v>
      </c>
      <c r="C957" s="76" t="s">
        <v>74</v>
      </c>
      <c r="D957" s="76" t="s">
        <v>3114</v>
      </c>
      <c r="E957" s="76" t="s">
        <v>133</v>
      </c>
      <c r="F957" s="97">
        <v>2</v>
      </c>
      <c r="G957" s="97">
        <v>5600</v>
      </c>
      <c r="H957" s="98">
        <f t="shared" si="51"/>
        <v>11200</v>
      </c>
      <c r="I957" s="98">
        <f t="shared" si="52"/>
        <v>12544.000000000002</v>
      </c>
      <c r="J957" s="110" t="s">
        <v>3106</v>
      </c>
      <c r="K957" s="110" t="s">
        <v>19</v>
      </c>
      <c r="L957" s="110" t="s">
        <v>3183</v>
      </c>
      <c r="M957" s="67"/>
      <c r="N957" s="67"/>
    </row>
    <row r="958" spans="1:14" s="65" customFormat="1" ht="108" customHeight="1" x14ac:dyDescent="0.25">
      <c r="A958" s="76">
        <v>943</v>
      </c>
      <c r="B958" s="76" t="s">
        <v>3105</v>
      </c>
      <c r="C958" s="76" t="s">
        <v>74</v>
      </c>
      <c r="D958" s="76" t="s">
        <v>3525</v>
      </c>
      <c r="E958" s="76" t="s">
        <v>133</v>
      </c>
      <c r="F958" s="97">
        <v>3</v>
      </c>
      <c r="G958" s="97">
        <v>1600</v>
      </c>
      <c r="H958" s="98">
        <f t="shared" si="51"/>
        <v>4800</v>
      </c>
      <c r="I958" s="98">
        <f t="shared" si="52"/>
        <v>5376.0000000000009</v>
      </c>
      <c r="J958" s="110" t="s">
        <v>3106</v>
      </c>
      <c r="K958" s="110" t="s">
        <v>19</v>
      </c>
      <c r="L958" s="110" t="s">
        <v>3183</v>
      </c>
      <c r="M958" s="67"/>
      <c r="N958" s="67"/>
    </row>
    <row r="959" spans="1:14" s="65" customFormat="1" ht="108" customHeight="1" x14ac:dyDescent="0.2">
      <c r="A959" s="76">
        <v>944</v>
      </c>
      <c r="B959" s="101" t="s">
        <v>3191</v>
      </c>
      <c r="C959" s="76" t="s">
        <v>74</v>
      </c>
      <c r="D959" s="76" t="s">
        <v>3445</v>
      </c>
      <c r="E959" s="76" t="s">
        <v>3187</v>
      </c>
      <c r="F959" s="97">
        <v>200</v>
      </c>
      <c r="G959" s="97">
        <v>7678.57</v>
      </c>
      <c r="H959" s="97">
        <f t="shared" si="51"/>
        <v>1535714</v>
      </c>
      <c r="I959" s="97">
        <f t="shared" si="52"/>
        <v>1719999.6800000002</v>
      </c>
      <c r="J959" s="76" t="s">
        <v>3186</v>
      </c>
      <c r="K959" s="110" t="s">
        <v>19</v>
      </c>
      <c r="L959" s="110" t="s">
        <v>3487</v>
      </c>
      <c r="M959" s="67"/>
      <c r="N959" s="67"/>
    </row>
    <row r="960" spans="1:14" s="65" customFormat="1" ht="108" customHeight="1" x14ac:dyDescent="0.25">
      <c r="A960" s="76">
        <v>945</v>
      </c>
      <c r="B960" s="76" t="s">
        <v>3192</v>
      </c>
      <c r="C960" s="76" t="s">
        <v>74</v>
      </c>
      <c r="D960" s="76" t="s">
        <v>3201</v>
      </c>
      <c r="E960" s="76" t="s">
        <v>3188</v>
      </c>
      <c r="F960" s="97">
        <v>200</v>
      </c>
      <c r="G960" s="97">
        <v>375</v>
      </c>
      <c r="H960" s="97">
        <f t="shared" si="51"/>
        <v>75000</v>
      </c>
      <c r="I960" s="97">
        <f t="shared" si="52"/>
        <v>84000.000000000015</v>
      </c>
      <c r="J960" s="76" t="s">
        <v>3186</v>
      </c>
      <c r="K960" s="76" t="s">
        <v>19</v>
      </c>
      <c r="L960" s="110" t="s">
        <v>3487</v>
      </c>
      <c r="M960" s="67"/>
      <c r="N960" s="67"/>
    </row>
    <row r="961" spans="1:14" s="65" customFormat="1" ht="108" customHeight="1" x14ac:dyDescent="0.25">
      <c r="A961" s="76">
        <v>946</v>
      </c>
      <c r="B961" s="76" t="s">
        <v>3193</v>
      </c>
      <c r="C961" s="76" t="s">
        <v>74</v>
      </c>
      <c r="D961" s="76" t="s">
        <v>3446</v>
      </c>
      <c r="E961" s="76" t="s">
        <v>3189</v>
      </c>
      <c r="F961" s="97">
        <v>40</v>
      </c>
      <c r="G961" s="97">
        <v>2933.03</v>
      </c>
      <c r="H961" s="97">
        <f t="shared" si="51"/>
        <v>117321.20000000001</v>
      </c>
      <c r="I961" s="97">
        <f t="shared" si="52"/>
        <v>131399.74400000004</v>
      </c>
      <c r="J961" s="76" t="s">
        <v>3186</v>
      </c>
      <c r="K961" s="76" t="s">
        <v>19</v>
      </c>
      <c r="L961" s="110" t="s">
        <v>3487</v>
      </c>
      <c r="M961" s="67"/>
      <c r="N961" s="67"/>
    </row>
    <row r="962" spans="1:14" s="65" customFormat="1" ht="108" customHeight="1" x14ac:dyDescent="0.25">
      <c r="A962" s="76">
        <v>947</v>
      </c>
      <c r="B962" s="76" t="s">
        <v>3194</v>
      </c>
      <c r="C962" s="76" t="s">
        <v>74</v>
      </c>
      <c r="D962" s="76" t="s">
        <v>3202</v>
      </c>
      <c r="E962" s="76" t="s">
        <v>3190</v>
      </c>
      <c r="F962" s="97">
        <v>50</v>
      </c>
      <c r="G962" s="97">
        <v>1437.5</v>
      </c>
      <c r="H962" s="97">
        <f t="shared" si="51"/>
        <v>71875</v>
      </c>
      <c r="I962" s="97">
        <f t="shared" si="52"/>
        <v>80500.000000000015</v>
      </c>
      <c r="J962" s="76" t="s">
        <v>3186</v>
      </c>
      <c r="K962" s="76" t="s">
        <v>19</v>
      </c>
      <c r="L962" s="110" t="s">
        <v>3487</v>
      </c>
      <c r="M962" s="67"/>
      <c r="N962" s="67"/>
    </row>
    <row r="963" spans="1:14" s="65" customFormat="1" ht="108" customHeight="1" x14ac:dyDescent="0.25">
      <c r="A963" s="76">
        <v>948</v>
      </c>
      <c r="B963" s="76" t="s">
        <v>3195</v>
      </c>
      <c r="C963" s="76" t="s">
        <v>74</v>
      </c>
      <c r="D963" s="76" t="s">
        <v>3203</v>
      </c>
      <c r="E963" s="76" t="s">
        <v>3190</v>
      </c>
      <c r="F963" s="97">
        <v>20</v>
      </c>
      <c r="G963" s="97">
        <v>1339.28</v>
      </c>
      <c r="H963" s="97">
        <f t="shared" si="51"/>
        <v>26785.599999999999</v>
      </c>
      <c r="I963" s="97">
        <f t="shared" si="52"/>
        <v>29999.872000000003</v>
      </c>
      <c r="J963" s="76" t="s">
        <v>3186</v>
      </c>
      <c r="K963" s="76" t="s">
        <v>19</v>
      </c>
      <c r="L963" s="110" t="s">
        <v>3487</v>
      </c>
      <c r="M963" s="67"/>
      <c r="N963" s="67"/>
    </row>
    <row r="964" spans="1:14" s="65" customFormat="1" ht="108" customHeight="1" x14ac:dyDescent="0.25">
      <c r="A964" s="76">
        <v>949</v>
      </c>
      <c r="B964" s="76" t="s">
        <v>3196</v>
      </c>
      <c r="C964" s="76" t="s">
        <v>74</v>
      </c>
      <c r="D964" s="76" t="s">
        <v>3204</v>
      </c>
      <c r="E964" s="76" t="s">
        <v>3140</v>
      </c>
      <c r="F964" s="97">
        <v>40</v>
      </c>
      <c r="G964" s="97">
        <v>1236.5999999999999</v>
      </c>
      <c r="H964" s="97">
        <f t="shared" si="51"/>
        <v>49464</v>
      </c>
      <c r="I964" s="97">
        <f t="shared" si="52"/>
        <v>55399.680000000008</v>
      </c>
      <c r="J964" s="76" t="s">
        <v>3186</v>
      </c>
      <c r="K964" s="76" t="s">
        <v>19</v>
      </c>
      <c r="L964" s="110" t="s">
        <v>3487</v>
      </c>
      <c r="M964" s="67"/>
      <c r="N964" s="67"/>
    </row>
    <row r="965" spans="1:14" s="65" customFormat="1" ht="108" customHeight="1" x14ac:dyDescent="0.25">
      <c r="A965" s="76">
        <v>950</v>
      </c>
      <c r="B965" s="76" t="s">
        <v>3197</v>
      </c>
      <c r="C965" s="76" t="s">
        <v>74</v>
      </c>
      <c r="D965" s="76" t="s">
        <v>3205</v>
      </c>
      <c r="E965" s="76" t="s">
        <v>3140</v>
      </c>
      <c r="F965" s="97">
        <v>30</v>
      </c>
      <c r="G965" s="97">
        <v>1133.92</v>
      </c>
      <c r="H965" s="97">
        <f t="shared" si="51"/>
        <v>34017.600000000006</v>
      </c>
      <c r="I965" s="97">
        <f t="shared" si="52"/>
        <v>38099.712000000007</v>
      </c>
      <c r="J965" s="76" t="s">
        <v>3186</v>
      </c>
      <c r="K965" s="76" t="s">
        <v>19</v>
      </c>
      <c r="L965" s="110" t="s">
        <v>3487</v>
      </c>
      <c r="M965" s="67"/>
      <c r="N965" s="67"/>
    </row>
    <row r="966" spans="1:14" s="65" customFormat="1" ht="108" customHeight="1" x14ac:dyDescent="0.25">
      <c r="A966" s="76">
        <v>951</v>
      </c>
      <c r="B966" s="76" t="s">
        <v>3198</v>
      </c>
      <c r="C966" s="76" t="s">
        <v>74</v>
      </c>
      <c r="D966" s="76" t="s">
        <v>3206</v>
      </c>
      <c r="E966" s="76" t="s">
        <v>3140</v>
      </c>
      <c r="F966" s="97">
        <v>20</v>
      </c>
      <c r="G966" s="97">
        <v>803.57</v>
      </c>
      <c r="H966" s="97">
        <f t="shared" si="51"/>
        <v>16071.400000000001</v>
      </c>
      <c r="I966" s="97">
        <f t="shared" si="52"/>
        <v>17999.968000000004</v>
      </c>
      <c r="J966" s="76" t="s">
        <v>3186</v>
      </c>
      <c r="K966" s="76" t="s">
        <v>19</v>
      </c>
      <c r="L966" s="110" t="s">
        <v>3487</v>
      </c>
      <c r="M966" s="67"/>
      <c r="N966" s="67"/>
    </row>
    <row r="967" spans="1:14" s="65" customFormat="1" ht="108" customHeight="1" x14ac:dyDescent="0.25">
      <c r="A967" s="76">
        <v>952</v>
      </c>
      <c r="B967" s="76" t="s">
        <v>3199</v>
      </c>
      <c r="C967" s="76" t="s">
        <v>74</v>
      </c>
      <c r="D967" s="76" t="s">
        <v>3208</v>
      </c>
      <c r="E967" s="76" t="s">
        <v>3140</v>
      </c>
      <c r="F967" s="97">
        <v>50</v>
      </c>
      <c r="G967" s="97">
        <v>772.32</v>
      </c>
      <c r="H967" s="97">
        <f t="shared" si="51"/>
        <v>38616</v>
      </c>
      <c r="I967" s="97">
        <f t="shared" si="52"/>
        <v>43249.920000000006</v>
      </c>
      <c r="J967" s="76" t="s">
        <v>3186</v>
      </c>
      <c r="K967" s="76" t="s">
        <v>19</v>
      </c>
      <c r="L967" s="110" t="s">
        <v>3487</v>
      </c>
      <c r="M967" s="67"/>
      <c r="N967" s="67"/>
    </row>
    <row r="968" spans="1:14" s="65" customFormat="1" ht="108" customHeight="1" x14ac:dyDescent="0.25">
      <c r="A968" s="76">
        <v>953</v>
      </c>
      <c r="B968" s="76" t="s">
        <v>3200</v>
      </c>
      <c r="C968" s="76" t="s">
        <v>74</v>
      </c>
      <c r="D968" s="76" t="s">
        <v>3207</v>
      </c>
      <c r="E968" s="76" t="s">
        <v>3037</v>
      </c>
      <c r="F968" s="97">
        <v>20</v>
      </c>
      <c r="G968" s="97">
        <v>2035.71</v>
      </c>
      <c r="H968" s="97">
        <f t="shared" si="51"/>
        <v>40714.199999999997</v>
      </c>
      <c r="I968" s="97">
        <f t="shared" si="52"/>
        <v>45599.904000000002</v>
      </c>
      <c r="J968" s="76" t="s">
        <v>3186</v>
      </c>
      <c r="K968" s="76" t="s">
        <v>19</v>
      </c>
      <c r="L968" s="110" t="s">
        <v>3487</v>
      </c>
      <c r="M968" s="67"/>
      <c r="N968" s="67"/>
    </row>
    <row r="969" spans="1:14" s="65" customFormat="1" ht="108" customHeight="1" x14ac:dyDescent="0.25">
      <c r="A969" s="76">
        <v>954</v>
      </c>
      <c r="B969" s="76" t="s">
        <v>3209</v>
      </c>
      <c r="C969" s="76" t="s">
        <v>74</v>
      </c>
      <c r="D969" s="76" t="s">
        <v>3248</v>
      </c>
      <c r="E969" s="76" t="s">
        <v>3037</v>
      </c>
      <c r="F969" s="97">
        <v>100</v>
      </c>
      <c r="G969" s="97">
        <v>3616.07</v>
      </c>
      <c r="H969" s="97">
        <f t="shared" si="51"/>
        <v>361607</v>
      </c>
      <c r="I969" s="97">
        <f t="shared" si="52"/>
        <v>404999.84</v>
      </c>
      <c r="J969" s="76" t="s">
        <v>3186</v>
      </c>
      <c r="K969" s="76" t="s">
        <v>19</v>
      </c>
      <c r="L969" s="110" t="s">
        <v>3487</v>
      </c>
      <c r="M969" s="67"/>
      <c r="N969" s="67"/>
    </row>
    <row r="970" spans="1:14" s="65" customFormat="1" ht="108" customHeight="1" x14ac:dyDescent="0.25">
      <c r="A970" s="76">
        <v>955</v>
      </c>
      <c r="B970" s="76" t="s">
        <v>3210</v>
      </c>
      <c r="C970" s="76" t="s">
        <v>74</v>
      </c>
      <c r="D970" s="76" t="s">
        <v>3271</v>
      </c>
      <c r="E970" s="76" t="s">
        <v>3188</v>
      </c>
      <c r="F970" s="97">
        <v>800</v>
      </c>
      <c r="G970" s="97">
        <v>638.39</v>
      </c>
      <c r="H970" s="97">
        <f t="shared" si="51"/>
        <v>510712</v>
      </c>
      <c r="I970" s="97">
        <f t="shared" si="52"/>
        <v>571997.44000000006</v>
      </c>
      <c r="J970" s="76" t="s">
        <v>3186</v>
      </c>
      <c r="K970" s="76" t="s">
        <v>19</v>
      </c>
      <c r="L970" s="110" t="s">
        <v>3487</v>
      </c>
      <c r="M970" s="67"/>
      <c r="N970" s="67"/>
    </row>
    <row r="971" spans="1:14" s="65" customFormat="1" ht="108" customHeight="1" x14ac:dyDescent="0.25">
      <c r="A971" s="76">
        <v>956</v>
      </c>
      <c r="B971" s="76" t="s">
        <v>3674</v>
      </c>
      <c r="C971" s="76" t="s">
        <v>74</v>
      </c>
      <c r="D971" s="76" t="s">
        <v>3675</v>
      </c>
      <c r="E971" s="76" t="s">
        <v>3037</v>
      </c>
      <c r="F971" s="97">
        <v>100</v>
      </c>
      <c r="G971" s="97">
        <v>3589.2857142857138</v>
      </c>
      <c r="H971" s="97">
        <v>358928.57142857136</v>
      </c>
      <c r="I971" s="97">
        <v>401999.99999999994</v>
      </c>
      <c r="J971" s="76" t="s">
        <v>3186</v>
      </c>
      <c r="K971" s="76" t="s">
        <v>19</v>
      </c>
      <c r="L971" s="110" t="s">
        <v>3716</v>
      </c>
      <c r="M971" s="67"/>
      <c r="N971" s="67"/>
    </row>
    <row r="972" spans="1:14" s="65" customFormat="1" ht="108" customHeight="1" x14ac:dyDescent="0.25">
      <c r="A972" s="76">
        <v>957</v>
      </c>
      <c r="B972" s="76" t="s">
        <v>3211</v>
      </c>
      <c r="C972" s="76" t="s">
        <v>74</v>
      </c>
      <c r="D972" s="76" t="s">
        <v>3272</v>
      </c>
      <c r="E972" s="76" t="s">
        <v>3037</v>
      </c>
      <c r="F972" s="97">
        <v>250</v>
      </c>
      <c r="G972" s="97">
        <v>1786</v>
      </c>
      <c r="H972" s="97">
        <f t="shared" si="51"/>
        <v>446500</v>
      </c>
      <c r="I972" s="97">
        <f t="shared" si="52"/>
        <v>500080.00000000006</v>
      </c>
      <c r="J972" s="76" t="s">
        <v>3186</v>
      </c>
      <c r="K972" s="76" t="s">
        <v>19</v>
      </c>
      <c r="L972" s="110" t="s">
        <v>3715</v>
      </c>
      <c r="M972" s="67"/>
      <c r="N972" s="67"/>
    </row>
    <row r="973" spans="1:14" s="65" customFormat="1" ht="108" customHeight="1" x14ac:dyDescent="0.25">
      <c r="A973" s="76">
        <v>958</v>
      </c>
      <c r="B973" s="76" t="s">
        <v>3212</v>
      </c>
      <c r="C973" s="76" t="s">
        <v>74</v>
      </c>
      <c r="D973" s="76" t="s">
        <v>3273</v>
      </c>
      <c r="E973" s="76" t="s">
        <v>3037</v>
      </c>
      <c r="F973" s="97">
        <v>100</v>
      </c>
      <c r="G973" s="97">
        <v>2669.64</v>
      </c>
      <c r="H973" s="97">
        <f t="shared" si="51"/>
        <v>266964</v>
      </c>
      <c r="I973" s="97">
        <f t="shared" si="52"/>
        <v>298999.68000000005</v>
      </c>
      <c r="J973" s="76" t="s">
        <v>3186</v>
      </c>
      <c r="K973" s="76" t="s">
        <v>19</v>
      </c>
      <c r="L973" s="110" t="s">
        <v>3487</v>
      </c>
      <c r="M973" s="67"/>
      <c r="N973" s="67"/>
    </row>
    <row r="974" spans="1:14" s="65" customFormat="1" ht="108" customHeight="1" x14ac:dyDescent="0.25">
      <c r="A974" s="76">
        <v>959</v>
      </c>
      <c r="B974" s="76" t="s">
        <v>3213</v>
      </c>
      <c r="C974" s="76" t="s">
        <v>74</v>
      </c>
      <c r="D974" s="76" t="s">
        <v>3274</v>
      </c>
      <c r="E974" s="76" t="s">
        <v>3255</v>
      </c>
      <c r="F974" s="97">
        <v>200</v>
      </c>
      <c r="G974" s="97">
        <v>1071.42</v>
      </c>
      <c r="H974" s="97">
        <f t="shared" si="51"/>
        <v>214284</v>
      </c>
      <c r="I974" s="97">
        <f t="shared" si="52"/>
        <v>239998.08000000002</v>
      </c>
      <c r="J974" s="76" t="s">
        <v>3186</v>
      </c>
      <c r="K974" s="76" t="s">
        <v>19</v>
      </c>
      <c r="L974" s="110" t="s">
        <v>3487</v>
      </c>
      <c r="M974" s="67"/>
      <c r="N974" s="67"/>
    </row>
    <row r="975" spans="1:14" s="65" customFormat="1" ht="108" customHeight="1" x14ac:dyDescent="0.25">
      <c r="A975" s="76">
        <v>960</v>
      </c>
      <c r="B975" s="76" t="s">
        <v>3214</v>
      </c>
      <c r="C975" s="76" t="s">
        <v>74</v>
      </c>
      <c r="D975" s="76" t="s">
        <v>3275</v>
      </c>
      <c r="E975" s="76" t="s">
        <v>3256</v>
      </c>
      <c r="F975" s="97">
        <v>60</v>
      </c>
      <c r="G975" s="97">
        <v>428.57</v>
      </c>
      <c r="H975" s="97">
        <f t="shared" si="51"/>
        <v>25714.2</v>
      </c>
      <c r="I975" s="97">
        <f t="shared" si="52"/>
        <v>28799.904000000002</v>
      </c>
      <c r="J975" s="76" t="s">
        <v>3186</v>
      </c>
      <c r="K975" s="76" t="s">
        <v>19</v>
      </c>
      <c r="L975" s="110" t="s">
        <v>3487</v>
      </c>
      <c r="M975" s="67"/>
      <c r="N975" s="67"/>
    </row>
    <row r="976" spans="1:14" s="65" customFormat="1" ht="108" customHeight="1" x14ac:dyDescent="0.25">
      <c r="A976" s="76">
        <v>961</v>
      </c>
      <c r="B976" s="76" t="s">
        <v>3447</v>
      </c>
      <c r="C976" s="76" t="s">
        <v>74</v>
      </c>
      <c r="D976" s="76" t="s">
        <v>3448</v>
      </c>
      <c r="E976" s="76" t="s">
        <v>3255</v>
      </c>
      <c r="F976" s="97">
        <v>2000</v>
      </c>
      <c r="G976" s="97">
        <v>4.46</v>
      </c>
      <c r="H976" s="97">
        <f t="shared" si="51"/>
        <v>8920</v>
      </c>
      <c r="I976" s="97">
        <f t="shared" si="52"/>
        <v>9990.4000000000015</v>
      </c>
      <c r="J976" s="76" t="s">
        <v>3186</v>
      </c>
      <c r="K976" s="76" t="s">
        <v>19</v>
      </c>
      <c r="L976" s="110" t="s">
        <v>3487</v>
      </c>
      <c r="M976" s="67"/>
      <c r="N976" s="67"/>
    </row>
    <row r="977" spans="1:14" s="65" customFormat="1" ht="108" customHeight="1" x14ac:dyDescent="0.25">
      <c r="A977" s="76">
        <v>962</v>
      </c>
      <c r="B977" s="76" t="s">
        <v>3295</v>
      </c>
      <c r="C977" s="76" t="s">
        <v>74</v>
      </c>
      <c r="D977" s="76" t="s">
        <v>3294</v>
      </c>
      <c r="E977" s="76" t="s">
        <v>3257</v>
      </c>
      <c r="F977" s="97">
        <v>200</v>
      </c>
      <c r="G977" s="97">
        <v>93.75</v>
      </c>
      <c r="H977" s="97">
        <f t="shared" si="51"/>
        <v>18750</v>
      </c>
      <c r="I977" s="97">
        <f t="shared" si="52"/>
        <v>21000.000000000004</v>
      </c>
      <c r="J977" s="76" t="s">
        <v>3186</v>
      </c>
      <c r="K977" s="76" t="s">
        <v>19</v>
      </c>
      <c r="L977" s="110" t="s">
        <v>3487</v>
      </c>
      <c r="M977" s="67"/>
      <c r="N977" s="67"/>
    </row>
    <row r="978" spans="1:14" s="65" customFormat="1" ht="108" customHeight="1" x14ac:dyDescent="0.25">
      <c r="A978" s="76">
        <v>963</v>
      </c>
      <c r="B978" s="76" t="s">
        <v>3296</v>
      </c>
      <c r="C978" s="76" t="s">
        <v>74</v>
      </c>
      <c r="D978" s="76" t="s">
        <v>3297</v>
      </c>
      <c r="E978" s="76" t="s">
        <v>3257</v>
      </c>
      <c r="F978" s="97">
        <v>2000</v>
      </c>
      <c r="G978" s="97">
        <v>44.64</v>
      </c>
      <c r="H978" s="97">
        <f t="shared" si="51"/>
        <v>89280</v>
      </c>
      <c r="I978" s="97">
        <f t="shared" si="52"/>
        <v>99993.600000000006</v>
      </c>
      <c r="J978" s="76" t="s">
        <v>3186</v>
      </c>
      <c r="K978" s="76" t="s">
        <v>19</v>
      </c>
      <c r="L978" s="110" t="s">
        <v>3487</v>
      </c>
      <c r="M978" s="67"/>
      <c r="N978" s="67"/>
    </row>
    <row r="979" spans="1:14" s="65" customFormat="1" ht="108" customHeight="1" x14ac:dyDescent="0.25">
      <c r="A979" s="76">
        <v>964</v>
      </c>
      <c r="B979" s="76" t="s">
        <v>3215</v>
      </c>
      <c r="C979" s="76" t="s">
        <v>74</v>
      </c>
      <c r="D979" s="76" t="s">
        <v>3249</v>
      </c>
      <c r="E979" s="76" t="s">
        <v>3257</v>
      </c>
      <c r="F979" s="97">
        <v>500</v>
      </c>
      <c r="G979" s="97">
        <v>10.71</v>
      </c>
      <c r="H979" s="97">
        <f t="shared" si="51"/>
        <v>5355</v>
      </c>
      <c r="I979" s="97">
        <f t="shared" si="52"/>
        <v>5997.6</v>
      </c>
      <c r="J979" s="76" t="s">
        <v>3186</v>
      </c>
      <c r="K979" s="76" t="s">
        <v>19</v>
      </c>
      <c r="L979" s="110" t="s">
        <v>3487</v>
      </c>
      <c r="M979" s="67"/>
      <c r="N979" s="67"/>
    </row>
    <row r="980" spans="1:14" s="65" customFormat="1" ht="108" customHeight="1" x14ac:dyDescent="0.25">
      <c r="A980" s="76">
        <v>965</v>
      </c>
      <c r="B980" s="76" t="s">
        <v>3216</v>
      </c>
      <c r="C980" s="76" t="s">
        <v>74</v>
      </c>
      <c r="D980" s="76" t="s">
        <v>3449</v>
      </c>
      <c r="E980" s="76" t="s">
        <v>3037</v>
      </c>
      <c r="F980" s="97">
        <v>100</v>
      </c>
      <c r="G980" s="97">
        <v>508.92</v>
      </c>
      <c r="H980" s="97">
        <f t="shared" si="51"/>
        <v>50892</v>
      </c>
      <c r="I980" s="97">
        <f t="shared" si="52"/>
        <v>56999.040000000008</v>
      </c>
      <c r="J980" s="76" t="s">
        <v>3186</v>
      </c>
      <c r="K980" s="76" t="s">
        <v>19</v>
      </c>
      <c r="L980" s="110" t="s">
        <v>3487</v>
      </c>
      <c r="M980" s="67"/>
      <c r="N980" s="67"/>
    </row>
    <row r="981" spans="1:14" s="65" customFormat="1" ht="108" customHeight="1" x14ac:dyDescent="0.25">
      <c r="A981" s="76">
        <v>966</v>
      </c>
      <c r="B981" s="76" t="s">
        <v>3217</v>
      </c>
      <c r="C981" s="76" t="s">
        <v>74</v>
      </c>
      <c r="D981" s="76" t="s">
        <v>3450</v>
      </c>
      <c r="E981" s="76" t="s">
        <v>3255</v>
      </c>
      <c r="F981" s="97">
        <v>70</v>
      </c>
      <c r="G981" s="97">
        <v>285.70999999999998</v>
      </c>
      <c r="H981" s="97">
        <f t="shared" si="51"/>
        <v>19999.699999999997</v>
      </c>
      <c r="I981" s="97">
        <f t="shared" si="52"/>
        <v>22399.664000000001</v>
      </c>
      <c r="J981" s="76" t="s">
        <v>3186</v>
      </c>
      <c r="K981" s="76" t="s">
        <v>19</v>
      </c>
      <c r="L981" s="110" t="s">
        <v>3487</v>
      </c>
      <c r="M981" s="67"/>
      <c r="N981" s="67"/>
    </row>
    <row r="982" spans="1:14" s="65" customFormat="1" ht="108" customHeight="1" x14ac:dyDescent="0.25">
      <c r="A982" s="76">
        <v>967</v>
      </c>
      <c r="B982" s="76" t="s">
        <v>3263</v>
      </c>
      <c r="C982" s="76" t="s">
        <v>74</v>
      </c>
      <c r="D982" s="76" t="s">
        <v>3276</v>
      </c>
      <c r="E982" s="76" t="s">
        <v>3255</v>
      </c>
      <c r="F982" s="97">
        <v>20</v>
      </c>
      <c r="G982" s="97">
        <v>633.91999999999996</v>
      </c>
      <c r="H982" s="97">
        <f t="shared" si="51"/>
        <v>12678.4</v>
      </c>
      <c r="I982" s="97">
        <f t="shared" si="52"/>
        <v>14199.808000000001</v>
      </c>
      <c r="J982" s="76" t="s">
        <v>3186</v>
      </c>
      <c r="K982" s="76" t="s">
        <v>19</v>
      </c>
      <c r="L982" s="110" t="s">
        <v>3487</v>
      </c>
      <c r="M982" s="67"/>
      <c r="N982" s="67"/>
    </row>
    <row r="983" spans="1:14" s="65" customFormat="1" ht="108" customHeight="1" x14ac:dyDescent="0.25">
      <c r="A983" s="76">
        <v>968</v>
      </c>
      <c r="B983" s="76" t="s">
        <v>3218</v>
      </c>
      <c r="C983" s="76" t="s">
        <v>74</v>
      </c>
      <c r="D983" s="76" t="s">
        <v>3298</v>
      </c>
      <c r="E983" s="76" t="s">
        <v>3258</v>
      </c>
      <c r="F983" s="97">
        <v>20</v>
      </c>
      <c r="G983" s="97">
        <v>276.77999999999997</v>
      </c>
      <c r="H983" s="97">
        <f t="shared" si="51"/>
        <v>5535.5999999999995</v>
      </c>
      <c r="I983" s="97">
        <f t="shared" si="52"/>
        <v>6199.8720000000003</v>
      </c>
      <c r="J983" s="76" t="s">
        <v>3186</v>
      </c>
      <c r="K983" s="76" t="s">
        <v>19</v>
      </c>
      <c r="L983" s="110" t="s">
        <v>3487</v>
      </c>
      <c r="M983" s="67"/>
      <c r="N983" s="67"/>
    </row>
    <row r="984" spans="1:14" s="65" customFormat="1" ht="108" customHeight="1" x14ac:dyDescent="0.25">
      <c r="A984" s="76">
        <v>969</v>
      </c>
      <c r="B984" s="76" t="s">
        <v>3219</v>
      </c>
      <c r="C984" s="76" t="s">
        <v>74</v>
      </c>
      <c r="D984" s="76" t="s">
        <v>3250</v>
      </c>
      <c r="E984" s="76" t="s">
        <v>2569</v>
      </c>
      <c r="F984" s="97">
        <v>10</v>
      </c>
      <c r="G984" s="97">
        <v>299.10000000000002</v>
      </c>
      <c r="H984" s="97">
        <f t="shared" si="51"/>
        <v>2991</v>
      </c>
      <c r="I984" s="97">
        <f t="shared" si="52"/>
        <v>3349.9200000000005</v>
      </c>
      <c r="J984" s="76" t="s">
        <v>3186</v>
      </c>
      <c r="K984" s="76" t="s">
        <v>19</v>
      </c>
      <c r="L984" s="110" t="s">
        <v>3487</v>
      </c>
      <c r="M984" s="67"/>
      <c r="N984" s="67"/>
    </row>
    <row r="985" spans="1:14" s="65" customFormat="1" ht="108" customHeight="1" x14ac:dyDescent="0.25">
      <c r="A985" s="76">
        <v>970</v>
      </c>
      <c r="B985" s="76" t="s">
        <v>3220</v>
      </c>
      <c r="C985" s="76" t="s">
        <v>74</v>
      </c>
      <c r="D985" s="76" t="s">
        <v>3251</v>
      </c>
      <c r="E985" s="76" t="s">
        <v>2072</v>
      </c>
      <c r="F985" s="97">
        <v>10</v>
      </c>
      <c r="G985" s="97">
        <v>272.3</v>
      </c>
      <c r="H985" s="97">
        <f t="shared" si="51"/>
        <v>2723</v>
      </c>
      <c r="I985" s="97">
        <f t="shared" si="52"/>
        <v>3049.76</v>
      </c>
      <c r="J985" s="76" t="s">
        <v>3186</v>
      </c>
      <c r="K985" s="76" t="s">
        <v>19</v>
      </c>
      <c r="L985" s="110" t="s">
        <v>3487</v>
      </c>
      <c r="M985" s="67"/>
      <c r="N985" s="67"/>
    </row>
    <row r="986" spans="1:14" s="65" customFormat="1" ht="108" customHeight="1" x14ac:dyDescent="0.25">
      <c r="A986" s="76">
        <v>971</v>
      </c>
      <c r="B986" s="76" t="s">
        <v>3221</v>
      </c>
      <c r="C986" s="76" t="s">
        <v>74</v>
      </c>
      <c r="D986" s="76" t="s">
        <v>3252</v>
      </c>
      <c r="E986" s="76" t="s">
        <v>3255</v>
      </c>
      <c r="F986" s="97">
        <v>2</v>
      </c>
      <c r="G986" s="97">
        <v>2946.43</v>
      </c>
      <c r="H986" s="97">
        <f t="shared" si="51"/>
        <v>5892.86</v>
      </c>
      <c r="I986" s="97">
        <f t="shared" si="52"/>
        <v>6600.0032000000001</v>
      </c>
      <c r="J986" s="76" t="s">
        <v>3186</v>
      </c>
      <c r="K986" s="76" t="s">
        <v>19</v>
      </c>
      <c r="L986" s="110" t="s">
        <v>3722</v>
      </c>
      <c r="M986" s="67"/>
      <c r="N986" s="67"/>
    </row>
    <row r="987" spans="1:14" s="65" customFormat="1" ht="108" customHeight="1" x14ac:dyDescent="0.25">
      <c r="A987" s="76">
        <v>972</v>
      </c>
      <c r="B987" s="76" t="s">
        <v>3222</v>
      </c>
      <c r="C987" s="76" t="s">
        <v>74</v>
      </c>
      <c r="D987" s="76" t="s">
        <v>3676</v>
      </c>
      <c r="E987" s="76" t="s">
        <v>3255</v>
      </c>
      <c r="F987" s="97">
        <v>50</v>
      </c>
      <c r="G987" s="97">
        <v>790.18</v>
      </c>
      <c r="H987" s="97">
        <f t="shared" si="51"/>
        <v>39509</v>
      </c>
      <c r="I987" s="97">
        <f t="shared" si="52"/>
        <v>44250.080000000002</v>
      </c>
      <c r="J987" s="76" t="s">
        <v>3186</v>
      </c>
      <c r="K987" s="76" t="s">
        <v>19</v>
      </c>
      <c r="L987" s="110" t="s">
        <v>3719</v>
      </c>
      <c r="M987" s="67"/>
      <c r="N987" s="67"/>
    </row>
    <row r="988" spans="1:14" s="65" customFormat="1" ht="108" customHeight="1" x14ac:dyDescent="0.25">
      <c r="A988" s="76">
        <v>973</v>
      </c>
      <c r="B988" s="76" t="s">
        <v>3223</v>
      </c>
      <c r="C988" s="76" t="s">
        <v>74</v>
      </c>
      <c r="D988" s="76" t="s">
        <v>3277</v>
      </c>
      <c r="E988" s="76" t="s">
        <v>3255</v>
      </c>
      <c r="F988" s="97">
        <v>60</v>
      </c>
      <c r="G988" s="97">
        <v>151.78</v>
      </c>
      <c r="H988" s="97">
        <f t="shared" si="51"/>
        <v>9106.7999999999993</v>
      </c>
      <c r="I988" s="97">
        <f t="shared" si="52"/>
        <v>10199.616</v>
      </c>
      <c r="J988" s="76" t="s">
        <v>3186</v>
      </c>
      <c r="K988" s="76" t="s">
        <v>19</v>
      </c>
      <c r="L988" s="110" t="s">
        <v>3487</v>
      </c>
      <c r="M988" s="67"/>
      <c r="N988" s="67"/>
    </row>
    <row r="989" spans="1:14" s="65" customFormat="1" ht="108" customHeight="1" x14ac:dyDescent="0.25">
      <c r="A989" s="76">
        <v>974</v>
      </c>
      <c r="B989" s="76" t="s">
        <v>3278</v>
      </c>
      <c r="C989" s="76" t="s">
        <v>74</v>
      </c>
      <c r="D989" s="76" t="s">
        <v>3677</v>
      </c>
      <c r="E989" s="76" t="s">
        <v>3255</v>
      </c>
      <c r="F989" s="97">
        <v>30</v>
      </c>
      <c r="G989" s="97">
        <v>535.71</v>
      </c>
      <c r="H989" s="97">
        <f t="shared" si="51"/>
        <v>16071.300000000001</v>
      </c>
      <c r="I989" s="97">
        <f t="shared" si="52"/>
        <v>17999.856000000003</v>
      </c>
      <c r="J989" s="76" t="s">
        <v>3186</v>
      </c>
      <c r="K989" s="76" t="s">
        <v>19</v>
      </c>
      <c r="L989" s="110" t="s">
        <v>3719</v>
      </c>
      <c r="M989" s="67"/>
      <c r="N989" s="67"/>
    </row>
    <row r="990" spans="1:14" s="65" customFormat="1" ht="108" customHeight="1" x14ac:dyDescent="0.25">
      <c r="A990" s="76">
        <v>975</v>
      </c>
      <c r="B990" s="76" t="s">
        <v>3279</v>
      </c>
      <c r="C990" s="76" t="s">
        <v>74</v>
      </c>
      <c r="D990" s="76" t="s">
        <v>3678</v>
      </c>
      <c r="E990" s="76" t="s">
        <v>3255</v>
      </c>
      <c r="F990" s="97">
        <v>30</v>
      </c>
      <c r="G990" s="97">
        <v>803.57</v>
      </c>
      <c r="H990" s="97">
        <f t="shared" si="51"/>
        <v>24107.100000000002</v>
      </c>
      <c r="I990" s="97">
        <f t="shared" si="52"/>
        <v>26999.952000000005</v>
      </c>
      <c r="J990" s="76" t="s">
        <v>3186</v>
      </c>
      <c r="K990" s="76" t="s">
        <v>19</v>
      </c>
      <c r="L990" s="110" t="s">
        <v>3719</v>
      </c>
      <c r="M990" s="67"/>
      <c r="N990" s="67"/>
    </row>
    <row r="991" spans="1:14" s="65" customFormat="1" ht="108" customHeight="1" x14ac:dyDescent="0.25">
      <c r="A991" s="76">
        <v>976</v>
      </c>
      <c r="B991" s="76" t="s">
        <v>3280</v>
      </c>
      <c r="C991" s="76" t="s">
        <v>74</v>
      </c>
      <c r="D991" s="76" t="s">
        <v>3679</v>
      </c>
      <c r="E991" s="76" t="s">
        <v>3255</v>
      </c>
      <c r="F991" s="97">
        <v>50</v>
      </c>
      <c r="G991" s="97">
        <v>1339.29</v>
      </c>
      <c r="H991" s="97">
        <f t="shared" si="51"/>
        <v>66964.5</v>
      </c>
      <c r="I991" s="97">
        <f t="shared" si="52"/>
        <v>75000.240000000005</v>
      </c>
      <c r="J991" s="76" t="s">
        <v>3186</v>
      </c>
      <c r="K991" s="76" t="s">
        <v>19</v>
      </c>
      <c r="L991" s="110" t="s">
        <v>3719</v>
      </c>
      <c r="M991" s="67"/>
      <c r="N991" s="67"/>
    </row>
    <row r="992" spans="1:14" s="65" customFormat="1" ht="108" customHeight="1" x14ac:dyDescent="0.25">
      <c r="A992" s="76">
        <v>977</v>
      </c>
      <c r="B992" s="76" t="s">
        <v>3683</v>
      </c>
      <c r="C992" s="76" t="s">
        <v>74</v>
      </c>
      <c r="D992" s="76" t="s">
        <v>3680</v>
      </c>
      <c r="E992" s="76" t="s">
        <v>3255</v>
      </c>
      <c r="F992" s="97">
        <v>40</v>
      </c>
      <c r="G992" s="97">
        <v>669.64</v>
      </c>
      <c r="H992" s="97">
        <f t="shared" si="51"/>
        <v>26785.599999999999</v>
      </c>
      <c r="I992" s="97">
        <f t="shared" si="52"/>
        <v>29999.872000000003</v>
      </c>
      <c r="J992" s="76" t="s">
        <v>3186</v>
      </c>
      <c r="K992" s="76" t="s">
        <v>19</v>
      </c>
      <c r="L992" s="110" t="s">
        <v>3721</v>
      </c>
      <c r="M992" s="67"/>
      <c r="N992" s="67"/>
    </row>
    <row r="993" spans="1:14" s="65" customFormat="1" ht="108" customHeight="1" x14ac:dyDescent="0.25">
      <c r="A993" s="76">
        <v>978</v>
      </c>
      <c r="B993" s="76" t="s">
        <v>3684</v>
      </c>
      <c r="C993" s="76" t="s">
        <v>74</v>
      </c>
      <c r="D993" s="76" t="s">
        <v>3681</v>
      </c>
      <c r="E993" s="76" t="s">
        <v>3255</v>
      </c>
      <c r="F993" s="97">
        <v>40</v>
      </c>
      <c r="G993" s="97">
        <v>366.07</v>
      </c>
      <c r="H993" s="97">
        <f t="shared" si="51"/>
        <v>14642.8</v>
      </c>
      <c r="I993" s="97">
        <f t="shared" si="52"/>
        <v>16399.936000000002</v>
      </c>
      <c r="J993" s="76" t="s">
        <v>3186</v>
      </c>
      <c r="K993" s="76" t="s">
        <v>19</v>
      </c>
      <c r="L993" s="110" t="s">
        <v>3721</v>
      </c>
      <c r="M993" s="67"/>
      <c r="N993" s="67"/>
    </row>
    <row r="994" spans="1:14" s="65" customFormat="1" ht="108" customHeight="1" x14ac:dyDescent="0.25">
      <c r="A994" s="76">
        <v>979</v>
      </c>
      <c r="B994" s="76" t="s">
        <v>3685</v>
      </c>
      <c r="C994" s="76" t="s">
        <v>74</v>
      </c>
      <c r="D994" s="76" t="s">
        <v>3682</v>
      </c>
      <c r="E994" s="76" t="s">
        <v>3255</v>
      </c>
      <c r="F994" s="97">
        <v>30</v>
      </c>
      <c r="G994" s="97">
        <v>267.86</v>
      </c>
      <c r="H994" s="97">
        <f t="shared" si="51"/>
        <v>8035.8</v>
      </c>
      <c r="I994" s="97">
        <f t="shared" si="52"/>
        <v>9000.0960000000014</v>
      </c>
      <c r="J994" s="76" t="s">
        <v>3186</v>
      </c>
      <c r="K994" s="76" t="s">
        <v>19</v>
      </c>
      <c r="L994" s="110" t="s">
        <v>3721</v>
      </c>
      <c r="M994" s="67"/>
      <c r="N994" s="67"/>
    </row>
    <row r="995" spans="1:14" s="65" customFormat="1" ht="108" customHeight="1" x14ac:dyDescent="0.25">
      <c r="A995" s="76">
        <v>980</v>
      </c>
      <c r="B995" s="76" t="s">
        <v>3224</v>
      </c>
      <c r="C995" s="76" t="s">
        <v>74</v>
      </c>
      <c r="D995" s="76" t="s">
        <v>3451</v>
      </c>
      <c r="E995" s="76" t="s">
        <v>3255</v>
      </c>
      <c r="F995" s="97">
        <v>15</v>
      </c>
      <c r="G995" s="97">
        <v>589.28</v>
      </c>
      <c r="H995" s="97">
        <f t="shared" si="51"/>
        <v>8839.1999999999989</v>
      </c>
      <c r="I995" s="97">
        <f t="shared" si="52"/>
        <v>9899.9040000000005</v>
      </c>
      <c r="J995" s="76" t="s">
        <v>3186</v>
      </c>
      <c r="K995" s="76" t="s">
        <v>19</v>
      </c>
      <c r="L995" s="110" t="s">
        <v>3487</v>
      </c>
      <c r="M995" s="67"/>
      <c r="N995" s="67"/>
    </row>
    <row r="996" spans="1:14" s="65" customFormat="1" ht="108" customHeight="1" x14ac:dyDescent="0.25">
      <c r="A996" s="76">
        <v>981</v>
      </c>
      <c r="B996" s="76" t="s">
        <v>3225</v>
      </c>
      <c r="C996" s="76" t="s">
        <v>74</v>
      </c>
      <c r="D996" s="76" t="s">
        <v>3283</v>
      </c>
      <c r="E996" s="76" t="s">
        <v>3255</v>
      </c>
      <c r="F996" s="97">
        <v>20</v>
      </c>
      <c r="G996" s="97">
        <v>875</v>
      </c>
      <c r="H996" s="97">
        <f t="shared" si="51"/>
        <v>17500</v>
      </c>
      <c r="I996" s="97">
        <f t="shared" si="52"/>
        <v>19600.000000000004</v>
      </c>
      <c r="J996" s="76" t="s">
        <v>3186</v>
      </c>
      <c r="K996" s="76" t="s">
        <v>19</v>
      </c>
      <c r="L996" s="110" t="s">
        <v>3487</v>
      </c>
      <c r="M996" s="67"/>
      <c r="N996" s="67"/>
    </row>
    <row r="997" spans="1:14" s="65" customFormat="1" ht="108" customHeight="1" x14ac:dyDescent="0.25">
      <c r="A997" s="76">
        <v>982</v>
      </c>
      <c r="B997" s="76" t="s">
        <v>3226</v>
      </c>
      <c r="C997" s="76" t="s">
        <v>74</v>
      </c>
      <c r="D997" s="76" t="s">
        <v>3282</v>
      </c>
      <c r="E997" s="76" t="s">
        <v>3255</v>
      </c>
      <c r="F997" s="97">
        <v>15</v>
      </c>
      <c r="G997" s="97">
        <v>937.5</v>
      </c>
      <c r="H997" s="97">
        <f t="shared" si="51"/>
        <v>14062.5</v>
      </c>
      <c r="I997" s="97">
        <f t="shared" si="52"/>
        <v>15750.000000000002</v>
      </c>
      <c r="J997" s="76" t="s">
        <v>3186</v>
      </c>
      <c r="K997" s="76" t="s">
        <v>19</v>
      </c>
      <c r="L997" s="110" t="s">
        <v>3487</v>
      </c>
      <c r="M997" s="67"/>
      <c r="N997" s="67"/>
    </row>
    <row r="998" spans="1:14" s="65" customFormat="1" ht="108" customHeight="1" x14ac:dyDescent="0.25">
      <c r="A998" s="76">
        <v>983</v>
      </c>
      <c r="B998" s="76" t="s">
        <v>3226</v>
      </c>
      <c r="C998" s="76" t="s">
        <v>74</v>
      </c>
      <c r="D998" s="76" t="s">
        <v>3281</v>
      </c>
      <c r="E998" s="76" t="s">
        <v>3255</v>
      </c>
      <c r="F998" s="97">
        <v>15</v>
      </c>
      <c r="G998" s="97">
        <v>973.21</v>
      </c>
      <c r="H998" s="97">
        <f t="shared" si="51"/>
        <v>14598.150000000001</v>
      </c>
      <c r="I998" s="97">
        <f t="shared" si="52"/>
        <v>16349.928000000004</v>
      </c>
      <c r="J998" s="76" t="s">
        <v>3186</v>
      </c>
      <c r="K998" s="76" t="s">
        <v>19</v>
      </c>
      <c r="L998" s="110" t="s">
        <v>3487</v>
      </c>
      <c r="M998" s="67"/>
      <c r="N998" s="67"/>
    </row>
    <row r="999" spans="1:14" s="65" customFormat="1" ht="108" customHeight="1" x14ac:dyDescent="0.25">
      <c r="A999" s="76">
        <v>984</v>
      </c>
      <c r="B999" s="76" t="s">
        <v>3227</v>
      </c>
      <c r="C999" s="76" t="s">
        <v>74</v>
      </c>
      <c r="D999" s="76" t="s">
        <v>3284</v>
      </c>
      <c r="E999" s="76" t="s">
        <v>3255</v>
      </c>
      <c r="F999" s="97">
        <v>15</v>
      </c>
      <c r="G999" s="97">
        <v>1964.28</v>
      </c>
      <c r="H999" s="97">
        <f t="shared" si="51"/>
        <v>29464.2</v>
      </c>
      <c r="I999" s="97">
        <f t="shared" si="52"/>
        <v>32999.904000000002</v>
      </c>
      <c r="J999" s="76" t="s">
        <v>3186</v>
      </c>
      <c r="K999" s="76" t="s">
        <v>19</v>
      </c>
      <c r="L999" s="110" t="s">
        <v>3487</v>
      </c>
      <c r="M999" s="67"/>
      <c r="N999" s="67"/>
    </row>
    <row r="1000" spans="1:14" s="65" customFormat="1" ht="108" customHeight="1" x14ac:dyDescent="0.25">
      <c r="A1000" s="76">
        <v>985</v>
      </c>
      <c r="B1000" s="76" t="s">
        <v>3228</v>
      </c>
      <c r="C1000" s="76" t="s">
        <v>74</v>
      </c>
      <c r="D1000" s="76" t="s">
        <v>3686</v>
      </c>
      <c r="E1000" s="76" t="s">
        <v>3259</v>
      </c>
      <c r="F1000" s="97">
        <v>40</v>
      </c>
      <c r="G1000" s="97">
        <v>4642.8500000000004</v>
      </c>
      <c r="H1000" s="97">
        <f t="shared" si="51"/>
        <v>185714</v>
      </c>
      <c r="I1000" s="97">
        <f t="shared" si="52"/>
        <v>207999.68000000002</v>
      </c>
      <c r="J1000" s="76" t="s">
        <v>3186</v>
      </c>
      <c r="K1000" s="76" t="s">
        <v>19</v>
      </c>
      <c r="L1000" s="110" t="s">
        <v>3718</v>
      </c>
      <c r="M1000" s="67"/>
      <c r="N1000" s="67"/>
    </row>
    <row r="1001" spans="1:14" s="65" customFormat="1" ht="108" customHeight="1" x14ac:dyDescent="0.25">
      <c r="A1001" s="76">
        <v>986</v>
      </c>
      <c r="B1001" s="76" t="s">
        <v>3229</v>
      </c>
      <c r="C1001" s="76" t="s">
        <v>74</v>
      </c>
      <c r="D1001" s="76" t="s">
        <v>3285</v>
      </c>
      <c r="E1001" s="76" t="s">
        <v>3261</v>
      </c>
      <c r="F1001" s="97">
        <v>3000</v>
      </c>
      <c r="G1001" s="97">
        <v>607.14</v>
      </c>
      <c r="H1001" s="97">
        <f t="shared" si="51"/>
        <v>1821420</v>
      </c>
      <c r="I1001" s="97">
        <f t="shared" si="52"/>
        <v>2039990.4000000001</v>
      </c>
      <c r="J1001" s="76" t="s">
        <v>3186</v>
      </c>
      <c r="K1001" s="76" t="s">
        <v>19</v>
      </c>
      <c r="L1001" s="110" t="s">
        <v>3720</v>
      </c>
      <c r="M1001" s="67"/>
      <c r="N1001" s="67"/>
    </row>
    <row r="1002" spans="1:14" s="65" customFormat="1" ht="108" customHeight="1" x14ac:dyDescent="0.25">
      <c r="A1002" s="76">
        <v>987</v>
      </c>
      <c r="B1002" s="76" t="s">
        <v>3286</v>
      </c>
      <c r="C1002" s="76" t="s">
        <v>74</v>
      </c>
      <c r="D1002" s="76" t="s">
        <v>3688</v>
      </c>
      <c r="E1002" s="76" t="s">
        <v>3687</v>
      </c>
      <c r="F1002" s="97">
        <v>20</v>
      </c>
      <c r="G1002" s="97">
        <v>40178.57</v>
      </c>
      <c r="H1002" s="97">
        <f t="shared" si="51"/>
        <v>803571.4</v>
      </c>
      <c r="I1002" s="97">
        <f t="shared" si="52"/>
        <v>899999.96800000011</v>
      </c>
      <c r="J1002" s="76" t="s">
        <v>3186</v>
      </c>
      <c r="K1002" s="76" t="s">
        <v>19</v>
      </c>
      <c r="L1002" s="110" t="s">
        <v>3719</v>
      </c>
      <c r="M1002" s="67"/>
      <c r="N1002" s="67"/>
    </row>
    <row r="1003" spans="1:14" s="65" customFormat="1" ht="108" customHeight="1" x14ac:dyDescent="0.25">
      <c r="A1003" s="76">
        <v>988</v>
      </c>
      <c r="B1003" s="76" t="s">
        <v>3287</v>
      </c>
      <c r="C1003" s="76" t="s">
        <v>74</v>
      </c>
      <c r="D1003" s="76" t="s">
        <v>3689</v>
      </c>
      <c r="E1003" s="76" t="s">
        <v>3687</v>
      </c>
      <c r="F1003" s="97">
        <v>20</v>
      </c>
      <c r="G1003" s="97">
        <v>44642.86</v>
      </c>
      <c r="H1003" s="97">
        <f t="shared" si="51"/>
        <v>892857.2</v>
      </c>
      <c r="I1003" s="97">
        <f t="shared" si="52"/>
        <v>1000000.064</v>
      </c>
      <c r="J1003" s="76" t="s">
        <v>3186</v>
      </c>
      <c r="K1003" s="76" t="s">
        <v>19</v>
      </c>
      <c r="L1003" s="110" t="s">
        <v>3719</v>
      </c>
      <c r="M1003" s="67"/>
      <c r="N1003" s="67"/>
    </row>
    <row r="1004" spans="1:14" s="65" customFormat="1" ht="108" customHeight="1" x14ac:dyDescent="0.25">
      <c r="A1004" s="76">
        <v>989</v>
      </c>
      <c r="B1004" s="76" t="s">
        <v>3230</v>
      </c>
      <c r="C1004" s="76" t="s">
        <v>74</v>
      </c>
      <c r="D1004" s="76" t="s">
        <v>3690</v>
      </c>
      <c r="E1004" s="76" t="s">
        <v>3260</v>
      </c>
      <c r="F1004" s="97">
        <v>10</v>
      </c>
      <c r="G1004" s="97">
        <v>5758.93</v>
      </c>
      <c r="H1004" s="97">
        <f t="shared" si="51"/>
        <v>57589.3</v>
      </c>
      <c r="I1004" s="97">
        <f t="shared" si="52"/>
        <v>64500.016000000011</v>
      </c>
      <c r="J1004" s="76" t="s">
        <v>3186</v>
      </c>
      <c r="K1004" s="76" t="s">
        <v>19</v>
      </c>
      <c r="L1004" s="110" t="s">
        <v>3719</v>
      </c>
      <c r="M1004" s="67"/>
      <c r="N1004" s="67"/>
    </row>
    <row r="1005" spans="1:14" s="65" customFormat="1" ht="108" customHeight="1" x14ac:dyDescent="0.25">
      <c r="A1005" s="76">
        <v>990</v>
      </c>
      <c r="B1005" s="76" t="s">
        <v>3293</v>
      </c>
      <c r="C1005" s="76" t="s">
        <v>74</v>
      </c>
      <c r="D1005" s="76" t="s">
        <v>3288</v>
      </c>
      <c r="E1005" s="76" t="s">
        <v>3255</v>
      </c>
      <c r="F1005" s="97">
        <v>30</v>
      </c>
      <c r="G1005" s="97">
        <v>223.21</v>
      </c>
      <c r="H1005" s="97">
        <f t="shared" si="51"/>
        <v>6696.3</v>
      </c>
      <c r="I1005" s="97">
        <f t="shared" si="52"/>
        <v>7499.8560000000007</v>
      </c>
      <c r="J1005" s="76" t="s">
        <v>3186</v>
      </c>
      <c r="K1005" s="76" t="s">
        <v>19</v>
      </c>
      <c r="L1005" s="110" t="s">
        <v>3718</v>
      </c>
      <c r="M1005" s="67"/>
      <c r="N1005" s="67"/>
    </row>
    <row r="1006" spans="1:14" s="65" customFormat="1" ht="108" customHeight="1" x14ac:dyDescent="0.25">
      <c r="A1006" s="76">
        <v>991</v>
      </c>
      <c r="B1006" s="76" t="s">
        <v>3292</v>
      </c>
      <c r="C1006" s="76" t="s">
        <v>74</v>
      </c>
      <c r="D1006" s="76" t="s">
        <v>3289</v>
      </c>
      <c r="E1006" s="76" t="s">
        <v>3255</v>
      </c>
      <c r="F1006" s="97">
        <v>30</v>
      </c>
      <c r="G1006" s="97">
        <v>330.36</v>
      </c>
      <c r="H1006" s="97">
        <f t="shared" si="51"/>
        <v>9910.8000000000011</v>
      </c>
      <c r="I1006" s="97">
        <f t="shared" si="52"/>
        <v>11100.096000000003</v>
      </c>
      <c r="J1006" s="76" t="s">
        <v>3186</v>
      </c>
      <c r="K1006" s="76" t="s">
        <v>19</v>
      </c>
      <c r="L1006" s="110" t="s">
        <v>3719</v>
      </c>
      <c r="M1006" s="67"/>
      <c r="N1006" s="67"/>
    </row>
    <row r="1007" spans="1:14" s="65" customFormat="1" ht="108" customHeight="1" x14ac:dyDescent="0.25">
      <c r="A1007" s="76">
        <v>992</v>
      </c>
      <c r="B1007" s="76" t="s">
        <v>3291</v>
      </c>
      <c r="C1007" s="76" t="s">
        <v>74</v>
      </c>
      <c r="D1007" s="76" t="s">
        <v>3290</v>
      </c>
      <c r="E1007" s="76" t="s">
        <v>3255</v>
      </c>
      <c r="F1007" s="97">
        <v>30</v>
      </c>
      <c r="G1007" s="97">
        <v>607.14</v>
      </c>
      <c r="H1007" s="97">
        <f t="shared" si="51"/>
        <v>18214.2</v>
      </c>
      <c r="I1007" s="97">
        <f t="shared" si="52"/>
        <v>20399.904000000002</v>
      </c>
      <c r="J1007" s="76" t="s">
        <v>3186</v>
      </c>
      <c r="K1007" s="76" t="s">
        <v>19</v>
      </c>
      <c r="L1007" s="110" t="s">
        <v>3718</v>
      </c>
      <c r="M1007" s="67"/>
      <c r="N1007" s="67"/>
    </row>
    <row r="1008" spans="1:14" s="65" customFormat="1" ht="108" customHeight="1" x14ac:dyDescent="0.25">
      <c r="A1008" s="76">
        <v>993</v>
      </c>
      <c r="B1008" s="76" t="s">
        <v>3231</v>
      </c>
      <c r="C1008" s="76" t="s">
        <v>74</v>
      </c>
      <c r="D1008" s="76" t="s">
        <v>3691</v>
      </c>
      <c r="E1008" s="76" t="s">
        <v>3255</v>
      </c>
      <c r="F1008" s="97">
        <v>7</v>
      </c>
      <c r="G1008" s="97">
        <v>14107.14</v>
      </c>
      <c r="H1008" s="97">
        <f t="shared" si="51"/>
        <v>98749.98</v>
      </c>
      <c r="I1008" s="97">
        <f t="shared" si="52"/>
        <v>110599.97760000001</v>
      </c>
      <c r="J1008" s="76" t="s">
        <v>3186</v>
      </c>
      <c r="K1008" s="76" t="s">
        <v>19</v>
      </c>
      <c r="L1008" s="110" t="s">
        <v>3718</v>
      </c>
      <c r="M1008" s="67"/>
      <c r="N1008" s="67"/>
    </row>
    <row r="1009" spans="1:14" s="65" customFormat="1" ht="108" customHeight="1" x14ac:dyDescent="0.25">
      <c r="A1009" s="76">
        <v>994</v>
      </c>
      <c r="B1009" s="76" t="s">
        <v>3232</v>
      </c>
      <c r="C1009" s="76" t="s">
        <v>74</v>
      </c>
      <c r="D1009" s="76" t="s">
        <v>3452</v>
      </c>
      <c r="E1009" s="76" t="s">
        <v>3255</v>
      </c>
      <c r="F1009" s="97">
        <v>4</v>
      </c>
      <c r="G1009" s="97">
        <v>23857.14</v>
      </c>
      <c r="H1009" s="97">
        <f t="shared" si="51"/>
        <v>95428.56</v>
      </c>
      <c r="I1009" s="97">
        <f t="shared" si="52"/>
        <v>106879.9872</v>
      </c>
      <c r="J1009" s="76" t="s">
        <v>3186</v>
      </c>
      <c r="K1009" s="76" t="s">
        <v>19</v>
      </c>
      <c r="L1009" s="110" t="s">
        <v>3487</v>
      </c>
      <c r="M1009" s="67"/>
      <c r="N1009" s="67"/>
    </row>
    <row r="1010" spans="1:14" s="65" customFormat="1" ht="108" customHeight="1" x14ac:dyDescent="0.25">
      <c r="A1010" s="76">
        <v>995</v>
      </c>
      <c r="B1010" s="76" t="s">
        <v>3233</v>
      </c>
      <c r="C1010" s="76" t="s">
        <v>74</v>
      </c>
      <c r="D1010" s="76" t="s">
        <v>3299</v>
      </c>
      <c r="E1010" s="76" t="s">
        <v>3261</v>
      </c>
      <c r="F1010" s="97">
        <v>10</v>
      </c>
      <c r="G1010" s="97">
        <v>27107.14</v>
      </c>
      <c r="H1010" s="97">
        <f t="shared" si="51"/>
        <v>271071.40000000002</v>
      </c>
      <c r="I1010" s="97">
        <f t="shared" si="52"/>
        <v>303599.96800000005</v>
      </c>
      <c r="J1010" s="76" t="s">
        <v>3186</v>
      </c>
      <c r="K1010" s="76" t="s">
        <v>19</v>
      </c>
      <c r="L1010" s="110" t="s">
        <v>3487</v>
      </c>
      <c r="M1010" s="67"/>
      <c r="N1010" s="67"/>
    </row>
    <row r="1011" spans="1:14" s="65" customFormat="1" ht="108" customHeight="1" x14ac:dyDescent="0.25">
      <c r="A1011" s="76">
        <v>996</v>
      </c>
      <c r="B1011" s="76" t="s">
        <v>3234</v>
      </c>
      <c r="C1011" s="76" t="s">
        <v>74</v>
      </c>
      <c r="D1011" s="76" t="s">
        <v>3692</v>
      </c>
      <c r="E1011" s="76" t="s">
        <v>3255</v>
      </c>
      <c r="F1011" s="97">
        <v>10</v>
      </c>
      <c r="G1011" s="97">
        <v>13392.86</v>
      </c>
      <c r="H1011" s="97">
        <f t="shared" si="51"/>
        <v>133928.6</v>
      </c>
      <c r="I1011" s="97">
        <f t="shared" si="52"/>
        <v>150000.03200000001</v>
      </c>
      <c r="J1011" s="76" t="s">
        <v>3186</v>
      </c>
      <c r="K1011" s="76" t="s">
        <v>19</v>
      </c>
      <c r="L1011" s="110" t="s">
        <v>3718</v>
      </c>
      <c r="M1011" s="67"/>
      <c r="N1011" s="67"/>
    </row>
    <row r="1012" spans="1:14" s="65" customFormat="1" ht="108" customHeight="1" x14ac:dyDescent="0.25">
      <c r="A1012" s="76">
        <v>997</v>
      </c>
      <c r="B1012" s="76" t="s">
        <v>3300</v>
      </c>
      <c r="C1012" s="76" t="s">
        <v>74</v>
      </c>
      <c r="D1012" s="76" t="s">
        <v>3302</v>
      </c>
      <c r="E1012" s="76" t="s">
        <v>3257</v>
      </c>
      <c r="F1012" s="97">
        <v>100</v>
      </c>
      <c r="G1012" s="97">
        <v>312.5</v>
      </c>
      <c r="H1012" s="97">
        <f t="shared" si="51"/>
        <v>31250</v>
      </c>
      <c r="I1012" s="97">
        <f t="shared" si="52"/>
        <v>35000</v>
      </c>
      <c r="J1012" s="76" t="s">
        <v>3186</v>
      </c>
      <c r="K1012" s="76" t="s">
        <v>19</v>
      </c>
      <c r="L1012" s="110" t="s">
        <v>3487</v>
      </c>
      <c r="M1012" s="67"/>
      <c r="N1012" s="67"/>
    </row>
    <row r="1013" spans="1:14" s="65" customFormat="1" ht="108" customHeight="1" x14ac:dyDescent="0.25">
      <c r="A1013" s="76">
        <v>998</v>
      </c>
      <c r="B1013" s="76" t="s">
        <v>3301</v>
      </c>
      <c r="C1013" s="76" t="s">
        <v>74</v>
      </c>
      <c r="D1013" s="76" t="s">
        <v>3303</v>
      </c>
      <c r="E1013" s="76" t="s">
        <v>3257</v>
      </c>
      <c r="F1013" s="97">
        <v>100</v>
      </c>
      <c r="G1013" s="97">
        <v>102.67</v>
      </c>
      <c r="H1013" s="97">
        <f t="shared" si="51"/>
        <v>10267</v>
      </c>
      <c r="I1013" s="97">
        <f t="shared" si="52"/>
        <v>11499.04</v>
      </c>
      <c r="J1013" s="76" t="s">
        <v>3186</v>
      </c>
      <c r="K1013" s="76" t="s">
        <v>19</v>
      </c>
      <c r="L1013" s="110" t="s">
        <v>3487</v>
      </c>
      <c r="M1013" s="67"/>
      <c r="N1013" s="67"/>
    </row>
    <row r="1014" spans="1:14" s="65" customFormat="1" ht="108" customHeight="1" x14ac:dyDescent="0.25">
      <c r="A1014" s="76">
        <v>999</v>
      </c>
      <c r="B1014" s="76" t="s">
        <v>3304</v>
      </c>
      <c r="C1014" s="76" t="s">
        <v>74</v>
      </c>
      <c r="D1014" s="76" t="s">
        <v>3305</v>
      </c>
      <c r="E1014" s="76" t="s">
        <v>3257</v>
      </c>
      <c r="F1014" s="97">
        <v>100</v>
      </c>
      <c r="G1014" s="97">
        <v>53.57</v>
      </c>
      <c r="H1014" s="97">
        <f t="shared" si="51"/>
        <v>5357</v>
      </c>
      <c r="I1014" s="97">
        <f t="shared" si="52"/>
        <v>5999.84</v>
      </c>
      <c r="J1014" s="76" t="s">
        <v>3186</v>
      </c>
      <c r="K1014" s="76" t="s">
        <v>19</v>
      </c>
      <c r="L1014" s="110" t="s">
        <v>3487</v>
      </c>
      <c r="M1014" s="67"/>
      <c r="N1014" s="67"/>
    </row>
    <row r="1015" spans="1:14" s="65" customFormat="1" ht="108" customHeight="1" x14ac:dyDescent="0.25">
      <c r="A1015" s="76">
        <v>1000</v>
      </c>
      <c r="B1015" s="76" t="s">
        <v>3453</v>
      </c>
      <c r="C1015" s="76" t="s">
        <v>74</v>
      </c>
      <c r="D1015" s="76" t="s">
        <v>3306</v>
      </c>
      <c r="E1015" s="76" t="s">
        <v>3257</v>
      </c>
      <c r="F1015" s="97">
        <v>2</v>
      </c>
      <c r="G1015" s="97">
        <v>580.35</v>
      </c>
      <c r="H1015" s="97">
        <f t="shared" si="51"/>
        <v>1160.7</v>
      </c>
      <c r="I1015" s="97">
        <f t="shared" si="52"/>
        <v>1299.9840000000002</v>
      </c>
      <c r="J1015" s="76" t="s">
        <v>3186</v>
      </c>
      <c r="K1015" s="76" t="s">
        <v>19</v>
      </c>
      <c r="L1015" s="110" t="s">
        <v>3487</v>
      </c>
      <c r="M1015" s="67"/>
      <c r="N1015" s="67"/>
    </row>
    <row r="1016" spans="1:14" s="65" customFormat="1" ht="108" customHeight="1" x14ac:dyDescent="0.25">
      <c r="A1016" s="76">
        <v>1001</v>
      </c>
      <c r="B1016" s="76" t="s">
        <v>3235</v>
      </c>
      <c r="C1016" s="76" t="s">
        <v>74</v>
      </c>
      <c r="D1016" s="76" t="s">
        <v>3693</v>
      </c>
      <c r="E1016" s="76" t="s">
        <v>3187</v>
      </c>
      <c r="F1016" s="97">
        <v>10</v>
      </c>
      <c r="G1016" s="97">
        <v>8303.57</v>
      </c>
      <c r="H1016" s="97">
        <f t="shared" si="51"/>
        <v>83035.7</v>
      </c>
      <c r="I1016" s="97">
        <f t="shared" si="52"/>
        <v>92999.984000000011</v>
      </c>
      <c r="J1016" s="76" t="s">
        <v>3186</v>
      </c>
      <c r="K1016" s="76" t="s">
        <v>19</v>
      </c>
      <c r="L1016" s="110" t="s">
        <v>3714</v>
      </c>
      <c r="M1016" s="67"/>
      <c r="N1016" s="67"/>
    </row>
    <row r="1017" spans="1:14" s="65" customFormat="1" ht="108" customHeight="1" x14ac:dyDescent="0.25">
      <c r="A1017" s="76">
        <v>1002</v>
      </c>
      <c r="B1017" s="76" t="s">
        <v>3236</v>
      </c>
      <c r="C1017" s="76" t="s">
        <v>74</v>
      </c>
      <c r="D1017" s="76" t="s">
        <v>3694</v>
      </c>
      <c r="E1017" s="76" t="s">
        <v>3257</v>
      </c>
      <c r="F1017" s="97">
        <v>2</v>
      </c>
      <c r="G1017" s="97">
        <v>22926.76</v>
      </c>
      <c r="H1017" s="97">
        <f t="shared" si="51"/>
        <v>45853.52</v>
      </c>
      <c r="I1017" s="97">
        <f t="shared" si="52"/>
        <v>51355.9424</v>
      </c>
      <c r="J1017" s="76" t="s">
        <v>3186</v>
      </c>
      <c r="K1017" s="76" t="s">
        <v>19</v>
      </c>
      <c r="L1017" s="110" t="s">
        <v>3714</v>
      </c>
      <c r="M1017" s="67"/>
      <c r="N1017" s="67"/>
    </row>
    <row r="1018" spans="1:14" s="65" customFormat="1" ht="108" customHeight="1" x14ac:dyDescent="0.25">
      <c r="A1018" s="76">
        <v>1003</v>
      </c>
      <c r="B1018" s="76" t="s">
        <v>3695</v>
      </c>
      <c r="C1018" s="76" t="s">
        <v>74</v>
      </c>
      <c r="D1018" s="76" t="s">
        <v>3696</v>
      </c>
      <c r="E1018" s="76" t="s">
        <v>3257</v>
      </c>
      <c r="F1018" s="97">
        <v>3</v>
      </c>
      <c r="G1018" s="97">
        <v>31250</v>
      </c>
      <c r="H1018" s="97">
        <f t="shared" si="51"/>
        <v>93750</v>
      </c>
      <c r="I1018" s="97">
        <f t="shared" si="52"/>
        <v>105000.00000000001</v>
      </c>
      <c r="J1018" s="76" t="s">
        <v>3186</v>
      </c>
      <c r="K1018" s="76" t="s">
        <v>19</v>
      </c>
      <c r="L1018" s="110" t="s">
        <v>3716</v>
      </c>
      <c r="M1018" s="67"/>
      <c r="N1018" s="67"/>
    </row>
    <row r="1019" spans="1:14" s="65" customFormat="1" ht="108" customHeight="1" x14ac:dyDescent="0.25">
      <c r="A1019" s="76">
        <v>1004</v>
      </c>
      <c r="B1019" s="76" t="s">
        <v>3697</v>
      </c>
      <c r="C1019" s="76" t="s">
        <v>74</v>
      </c>
      <c r="D1019" s="76" t="s">
        <v>3698</v>
      </c>
      <c r="E1019" s="76" t="s">
        <v>3189</v>
      </c>
      <c r="F1019" s="97">
        <v>50</v>
      </c>
      <c r="G1019" s="97">
        <v>1964.29</v>
      </c>
      <c r="H1019" s="97">
        <f t="shared" si="51"/>
        <v>98214.5</v>
      </c>
      <c r="I1019" s="97">
        <f t="shared" si="52"/>
        <v>110000.24</v>
      </c>
      <c r="J1019" s="76" t="s">
        <v>3186</v>
      </c>
      <c r="K1019" s="76" t="s">
        <v>19</v>
      </c>
      <c r="L1019" s="110" t="s">
        <v>3717</v>
      </c>
      <c r="M1019" s="67"/>
      <c r="N1019" s="67"/>
    </row>
    <row r="1020" spans="1:14" s="65" customFormat="1" ht="108" customHeight="1" x14ac:dyDescent="0.25">
      <c r="A1020" s="76">
        <v>1005</v>
      </c>
      <c r="B1020" s="76" t="s">
        <v>3237</v>
      </c>
      <c r="C1020" s="76" t="s">
        <v>74</v>
      </c>
      <c r="D1020" s="76" t="s">
        <v>3307</v>
      </c>
      <c r="E1020" s="76" t="s">
        <v>3190</v>
      </c>
      <c r="F1020" s="97">
        <v>20</v>
      </c>
      <c r="G1020" s="97">
        <v>2022.32</v>
      </c>
      <c r="H1020" s="97">
        <f t="shared" si="51"/>
        <v>40446.400000000001</v>
      </c>
      <c r="I1020" s="97">
        <f t="shared" si="52"/>
        <v>45299.968000000008</v>
      </c>
      <c r="J1020" s="76" t="s">
        <v>3186</v>
      </c>
      <c r="K1020" s="76" t="s">
        <v>19</v>
      </c>
      <c r="L1020" s="110" t="s">
        <v>3487</v>
      </c>
      <c r="M1020" s="67"/>
      <c r="N1020" s="67"/>
    </row>
    <row r="1021" spans="1:14" s="65" customFormat="1" ht="108" customHeight="1" x14ac:dyDescent="0.25">
      <c r="A1021" s="76">
        <v>1006</v>
      </c>
      <c r="B1021" s="76" t="s">
        <v>3238</v>
      </c>
      <c r="C1021" s="76" t="s">
        <v>74</v>
      </c>
      <c r="D1021" s="76" t="s">
        <v>3253</v>
      </c>
      <c r="E1021" s="76" t="s">
        <v>3257</v>
      </c>
      <c r="F1021" s="97">
        <v>10</v>
      </c>
      <c r="G1021" s="97">
        <v>2098.21</v>
      </c>
      <c r="H1021" s="97">
        <f t="shared" si="51"/>
        <v>20982.1</v>
      </c>
      <c r="I1021" s="97">
        <f t="shared" si="52"/>
        <v>23499.952000000001</v>
      </c>
      <c r="J1021" s="76" t="s">
        <v>3186</v>
      </c>
      <c r="K1021" s="76" t="s">
        <v>19</v>
      </c>
      <c r="L1021" s="110" t="s">
        <v>3487</v>
      </c>
      <c r="M1021" s="67"/>
      <c r="N1021" s="67"/>
    </row>
    <row r="1022" spans="1:14" s="65" customFormat="1" ht="108" customHeight="1" x14ac:dyDescent="0.25">
      <c r="A1022" s="76">
        <v>1007</v>
      </c>
      <c r="B1022" s="76" t="s">
        <v>3239</v>
      </c>
      <c r="C1022" s="76" t="s">
        <v>74</v>
      </c>
      <c r="D1022" s="76" t="s">
        <v>3254</v>
      </c>
      <c r="E1022" s="76" t="s">
        <v>3257</v>
      </c>
      <c r="F1022" s="97">
        <v>10</v>
      </c>
      <c r="G1022" s="97">
        <v>455.35</v>
      </c>
      <c r="H1022" s="97">
        <f t="shared" si="51"/>
        <v>4553.5</v>
      </c>
      <c r="I1022" s="97">
        <f t="shared" si="52"/>
        <v>5099.92</v>
      </c>
      <c r="J1022" s="76" t="s">
        <v>3186</v>
      </c>
      <c r="K1022" s="76" t="s">
        <v>19</v>
      </c>
      <c r="L1022" s="110" t="s">
        <v>3487</v>
      </c>
      <c r="M1022" s="67"/>
      <c r="N1022" s="67"/>
    </row>
    <row r="1023" spans="1:14" s="65" customFormat="1" ht="108" customHeight="1" x14ac:dyDescent="0.25">
      <c r="A1023" s="76">
        <v>1008</v>
      </c>
      <c r="B1023" s="76" t="s">
        <v>3240</v>
      </c>
      <c r="C1023" s="76" t="s">
        <v>74</v>
      </c>
      <c r="D1023" s="76" t="s">
        <v>3308</v>
      </c>
      <c r="E1023" s="76" t="s">
        <v>3257</v>
      </c>
      <c r="F1023" s="97">
        <v>2</v>
      </c>
      <c r="G1023" s="97">
        <v>736.6</v>
      </c>
      <c r="H1023" s="97">
        <f t="shared" si="51"/>
        <v>1473.2</v>
      </c>
      <c r="I1023" s="97">
        <f t="shared" si="52"/>
        <v>1649.9840000000002</v>
      </c>
      <c r="J1023" s="76" t="s">
        <v>3186</v>
      </c>
      <c r="K1023" s="76" t="s">
        <v>19</v>
      </c>
      <c r="L1023" s="110" t="s">
        <v>3487</v>
      </c>
      <c r="M1023" s="67"/>
      <c r="N1023" s="67"/>
    </row>
    <row r="1024" spans="1:14" s="65" customFormat="1" ht="108" customHeight="1" x14ac:dyDescent="0.25">
      <c r="A1024" s="76">
        <v>1009</v>
      </c>
      <c r="B1024" s="76" t="s">
        <v>3454</v>
      </c>
      <c r="C1024" s="76" t="s">
        <v>74</v>
      </c>
      <c r="D1024" s="76" t="s">
        <v>3699</v>
      </c>
      <c r="E1024" s="76" t="s">
        <v>3257</v>
      </c>
      <c r="F1024" s="97">
        <v>6</v>
      </c>
      <c r="G1024" s="97">
        <v>714.29</v>
      </c>
      <c r="H1024" s="97">
        <f t="shared" si="51"/>
        <v>4285.74</v>
      </c>
      <c r="I1024" s="97">
        <f t="shared" si="52"/>
        <v>4800.0288</v>
      </c>
      <c r="J1024" s="76" t="s">
        <v>3186</v>
      </c>
      <c r="K1024" s="76" t="s">
        <v>19</v>
      </c>
      <c r="L1024" s="110" t="s">
        <v>3715</v>
      </c>
      <c r="M1024" s="67"/>
      <c r="N1024" s="67"/>
    </row>
    <row r="1025" spans="1:14" s="65" customFormat="1" ht="108" customHeight="1" x14ac:dyDescent="0.25">
      <c r="A1025" s="76">
        <v>1010</v>
      </c>
      <c r="B1025" s="76" t="s">
        <v>3241</v>
      </c>
      <c r="C1025" s="76" t="s">
        <v>74</v>
      </c>
      <c r="D1025" s="76" t="s">
        <v>3700</v>
      </c>
      <c r="E1025" s="76" t="s">
        <v>3257</v>
      </c>
      <c r="F1025" s="97">
        <v>2</v>
      </c>
      <c r="G1025" s="97">
        <v>714.29</v>
      </c>
      <c r="H1025" s="97">
        <f t="shared" si="51"/>
        <v>1428.58</v>
      </c>
      <c r="I1025" s="97">
        <f t="shared" si="52"/>
        <v>1600.0096000000001</v>
      </c>
      <c r="J1025" s="76" t="s">
        <v>3186</v>
      </c>
      <c r="K1025" s="76" t="s">
        <v>19</v>
      </c>
      <c r="L1025" s="110" t="s">
        <v>3715</v>
      </c>
      <c r="M1025" s="67"/>
      <c r="N1025" s="67"/>
    </row>
    <row r="1026" spans="1:14" s="65" customFormat="1" ht="108" customHeight="1" x14ac:dyDescent="0.25">
      <c r="A1026" s="76">
        <v>1011</v>
      </c>
      <c r="B1026" s="76" t="s">
        <v>3242</v>
      </c>
      <c r="C1026" s="76" t="s">
        <v>74</v>
      </c>
      <c r="D1026" s="76" t="s">
        <v>3463</v>
      </c>
      <c r="E1026" s="76" t="s">
        <v>3257</v>
      </c>
      <c r="F1026" s="97">
        <v>2</v>
      </c>
      <c r="G1026" s="97">
        <v>714.29</v>
      </c>
      <c r="H1026" s="97">
        <f t="shared" si="51"/>
        <v>1428.58</v>
      </c>
      <c r="I1026" s="97">
        <f t="shared" si="52"/>
        <v>1600.0096000000001</v>
      </c>
      <c r="J1026" s="76" t="s">
        <v>3186</v>
      </c>
      <c r="K1026" s="76" t="s">
        <v>19</v>
      </c>
      <c r="L1026" s="110" t="s">
        <v>3715</v>
      </c>
      <c r="M1026" s="67"/>
      <c r="N1026" s="67"/>
    </row>
    <row r="1027" spans="1:14" s="65" customFormat="1" ht="108" customHeight="1" x14ac:dyDescent="0.25">
      <c r="A1027" s="76">
        <v>1012</v>
      </c>
      <c r="B1027" s="76" t="s">
        <v>3243</v>
      </c>
      <c r="C1027" s="76" t="s">
        <v>74</v>
      </c>
      <c r="D1027" s="76" t="s">
        <v>3309</v>
      </c>
      <c r="E1027" s="76" t="s">
        <v>3257</v>
      </c>
      <c r="F1027" s="97">
        <v>4</v>
      </c>
      <c r="G1027" s="97">
        <v>535.72</v>
      </c>
      <c r="H1027" s="97">
        <f t="shared" si="51"/>
        <v>2142.88</v>
      </c>
      <c r="I1027" s="97">
        <f t="shared" si="52"/>
        <v>2400.0256000000004</v>
      </c>
      <c r="J1027" s="76" t="s">
        <v>3186</v>
      </c>
      <c r="K1027" s="76" t="s">
        <v>19</v>
      </c>
      <c r="L1027" s="110" t="s">
        <v>3715</v>
      </c>
      <c r="M1027" s="67"/>
      <c r="N1027" s="67"/>
    </row>
    <row r="1028" spans="1:14" s="65" customFormat="1" ht="108" customHeight="1" x14ac:dyDescent="0.25">
      <c r="A1028" s="76">
        <v>1013</v>
      </c>
      <c r="B1028" s="76" t="s">
        <v>3244</v>
      </c>
      <c r="C1028" s="76" t="s">
        <v>74</v>
      </c>
      <c r="D1028" s="76" t="s">
        <v>3701</v>
      </c>
      <c r="E1028" s="76" t="s">
        <v>3257</v>
      </c>
      <c r="F1028" s="97">
        <v>1</v>
      </c>
      <c r="G1028" s="97">
        <v>4910.72</v>
      </c>
      <c r="H1028" s="97">
        <f t="shared" si="51"/>
        <v>4910.72</v>
      </c>
      <c r="I1028" s="97">
        <f t="shared" si="52"/>
        <v>5500.0064000000011</v>
      </c>
      <c r="J1028" s="76" t="s">
        <v>3186</v>
      </c>
      <c r="K1028" s="76" t="s">
        <v>19</v>
      </c>
      <c r="L1028" s="110" t="s">
        <v>3714</v>
      </c>
      <c r="M1028" s="67"/>
      <c r="N1028" s="67"/>
    </row>
    <row r="1029" spans="1:14" s="65" customFormat="1" ht="108" customHeight="1" x14ac:dyDescent="0.25">
      <c r="A1029" s="76">
        <v>1014</v>
      </c>
      <c r="B1029" s="76" t="s">
        <v>3245</v>
      </c>
      <c r="C1029" s="76" t="s">
        <v>74</v>
      </c>
      <c r="D1029" s="76" t="s">
        <v>3455</v>
      </c>
      <c r="E1029" s="76" t="s">
        <v>3188</v>
      </c>
      <c r="F1029" s="97">
        <v>20</v>
      </c>
      <c r="G1029" s="97">
        <v>794.64</v>
      </c>
      <c r="H1029" s="97">
        <f t="shared" si="51"/>
        <v>15892.8</v>
      </c>
      <c r="I1029" s="97">
        <f t="shared" si="52"/>
        <v>17799.936000000002</v>
      </c>
      <c r="J1029" s="76" t="s">
        <v>3186</v>
      </c>
      <c r="K1029" s="76" t="s">
        <v>19</v>
      </c>
      <c r="L1029" s="110" t="s">
        <v>3487</v>
      </c>
      <c r="M1029" s="67"/>
      <c r="N1029" s="67"/>
    </row>
    <row r="1030" spans="1:14" s="65" customFormat="1" ht="108" customHeight="1" x14ac:dyDescent="0.25">
      <c r="A1030" s="76">
        <v>1015</v>
      </c>
      <c r="B1030" s="76" t="s">
        <v>3246</v>
      </c>
      <c r="C1030" s="76" t="s">
        <v>74</v>
      </c>
      <c r="D1030" s="76" t="s">
        <v>3310</v>
      </c>
      <c r="E1030" s="76" t="s">
        <v>3188</v>
      </c>
      <c r="F1030" s="97">
        <v>40</v>
      </c>
      <c r="G1030" s="97">
        <v>790.17</v>
      </c>
      <c r="H1030" s="97">
        <f t="shared" si="51"/>
        <v>31606.799999999999</v>
      </c>
      <c r="I1030" s="97">
        <f t="shared" si="52"/>
        <v>35399.616000000002</v>
      </c>
      <c r="J1030" s="76" t="s">
        <v>3186</v>
      </c>
      <c r="K1030" s="76" t="s">
        <v>19</v>
      </c>
      <c r="L1030" s="110" t="s">
        <v>3487</v>
      </c>
      <c r="M1030" s="67"/>
      <c r="N1030" s="67"/>
    </row>
    <row r="1031" spans="1:14" s="65" customFormat="1" ht="108" customHeight="1" x14ac:dyDescent="0.25">
      <c r="A1031" s="76">
        <v>1016</v>
      </c>
      <c r="B1031" s="76" t="s">
        <v>3311</v>
      </c>
      <c r="C1031" s="76" t="s">
        <v>74</v>
      </c>
      <c r="D1031" s="76" t="s">
        <v>3702</v>
      </c>
      <c r="E1031" s="76" t="s">
        <v>3262</v>
      </c>
      <c r="F1031" s="97">
        <v>10</v>
      </c>
      <c r="G1031" s="97">
        <v>803.58</v>
      </c>
      <c r="H1031" s="97">
        <f t="shared" si="51"/>
        <v>8035.8</v>
      </c>
      <c r="I1031" s="97">
        <f t="shared" si="52"/>
        <v>9000.0960000000014</v>
      </c>
      <c r="J1031" s="76" t="s">
        <v>3186</v>
      </c>
      <c r="K1031" s="76" t="s">
        <v>19</v>
      </c>
      <c r="L1031" s="110" t="s">
        <v>3714</v>
      </c>
      <c r="M1031" s="67"/>
      <c r="N1031" s="67"/>
    </row>
    <row r="1032" spans="1:14" s="65" customFormat="1" ht="108" customHeight="1" x14ac:dyDescent="0.25">
      <c r="A1032" s="76">
        <v>1017</v>
      </c>
      <c r="B1032" s="76" t="s">
        <v>3247</v>
      </c>
      <c r="C1032" s="76" t="s">
        <v>74</v>
      </c>
      <c r="D1032" s="76" t="s">
        <v>3703</v>
      </c>
      <c r="E1032" s="76" t="s">
        <v>3262</v>
      </c>
      <c r="F1032" s="97">
        <v>16</v>
      </c>
      <c r="G1032" s="97">
        <v>928.57</v>
      </c>
      <c r="H1032" s="97">
        <f t="shared" si="51"/>
        <v>14857.12</v>
      </c>
      <c r="I1032" s="97">
        <f t="shared" si="52"/>
        <v>16639.974400000003</v>
      </c>
      <c r="J1032" s="76" t="s">
        <v>3186</v>
      </c>
      <c r="K1032" s="76" t="s">
        <v>19</v>
      </c>
      <c r="L1032" s="110" t="s">
        <v>3713</v>
      </c>
      <c r="M1032" s="67"/>
      <c r="N1032" s="67"/>
    </row>
    <row r="1033" spans="1:14" s="65" customFormat="1" ht="108" customHeight="1" x14ac:dyDescent="0.25">
      <c r="A1033" s="76">
        <v>1018</v>
      </c>
      <c r="B1033" s="76" t="s">
        <v>3312</v>
      </c>
      <c r="C1033" s="76" t="s">
        <v>74</v>
      </c>
      <c r="D1033" s="76" t="s">
        <v>3704</v>
      </c>
      <c r="E1033" s="76" t="s">
        <v>3262</v>
      </c>
      <c r="F1033" s="97">
        <v>10</v>
      </c>
      <c r="G1033" s="97">
        <v>1321.42</v>
      </c>
      <c r="H1033" s="97">
        <f t="shared" si="51"/>
        <v>13214.2</v>
      </c>
      <c r="I1033" s="97">
        <f t="shared" si="52"/>
        <v>14799.904000000002</v>
      </c>
      <c r="J1033" s="76" t="s">
        <v>3186</v>
      </c>
      <c r="K1033" s="76" t="s">
        <v>19</v>
      </c>
      <c r="L1033" s="110" t="s">
        <v>3713</v>
      </c>
      <c r="M1033" s="67"/>
      <c r="N1033" s="67"/>
    </row>
    <row r="1034" spans="1:14" s="65" customFormat="1" ht="108" customHeight="1" x14ac:dyDescent="0.25">
      <c r="A1034" s="76">
        <v>1019</v>
      </c>
      <c r="B1034" s="76" t="s">
        <v>3318</v>
      </c>
      <c r="C1034" s="76" t="s">
        <v>74</v>
      </c>
      <c r="D1034" s="76" t="s">
        <v>3705</v>
      </c>
      <c r="E1034" s="76" t="s">
        <v>3262</v>
      </c>
      <c r="F1034" s="97">
        <v>4</v>
      </c>
      <c r="G1034" s="97">
        <v>1169.6400000000001</v>
      </c>
      <c r="H1034" s="97">
        <f t="shared" si="51"/>
        <v>4678.5600000000004</v>
      </c>
      <c r="I1034" s="97">
        <f t="shared" si="52"/>
        <v>5239.9872000000014</v>
      </c>
      <c r="J1034" s="76" t="s">
        <v>3186</v>
      </c>
      <c r="K1034" s="76" t="s">
        <v>19</v>
      </c>
      <c r="L1034" s="110" t="s">
        <v>3713</v>
      </c>
      <c r="M1034" s="67"/>
      <c r="N1034" s="67"/>
    </row>
    <row r="1035" spans="1:14" s="65" customFormat="1" ht="108" customHeight="1" x14ac:dyDescent="0.25">
      <c r="A1035" s="76">
        <v>1020</v>
      </c>
      <c r="B1035" s="76" t="s">
        <v>3264</v>
      </c>
      <c r="C1035" s="76" t="s">
        <v>74</v>
      </c>
      <c r="D1035" s="76" t="s">
        <v>3267</v>
      </c>
      <c r="E1035" s="76" t="s">
        <v>3268</v>
      </c>
      <c r="F1035" s="97">
        <v>10</v>
      </c>
      <c r="G1035" s="97">
        <v>424.1</v>
      </c>
      <c r="H1035" s="97">
        <f t="shared" si="51"/>
        <v>4241</v>
      </c>
      <c r="I1035" s="97">
        <f t="shared" si="52"/>
        <v>4749.92</v>
      </c>
      <c r="J1035" s="76" t="s">
        <v>3186</v>
      </c>
      <c r="K1035" s="76" t="s">
        <v>19</v>
      </c>
      <c r="L1035" s="110" t="s">
        <v>3487</v>
      </c>
      <c r="M1035" s="67"/>
      <c r="N1035" s="67"/>
    </row>
    <row r="1036" spans="1:14" s="65" customFormat="1" ht="108" customHeight="1" x14ac:dyDescent="0.25">
      <c r="A1036" s="76">
        <v>1021</v>
      </c>
      <c r="B1036" s="76" t="s">
        <v>3265</v>
      </c>
      <c r="C1036" s="76" t="s">
        <v>74</v>
      </c>
      <c r="D1036" s="76" t="s">
        <v>3456</v>
      </c>
      <c r="E1036" s="76" t="s">
        <v>3269</v>
      </c>
      <c r="F1036" s="97">
        <v>200</v>
      </c>
      <c r="G1036" s="97">
        <v>741.07</v>
      </c>
      <c r="H1036" s="97">
        <f t="shared" si="51"/>
        <v>148214</v>
      </c>
      <c r="I1036" s="97">
        <f t="shared" si="52"/>
        <v>165999.68000000002</v>
      </c>
      <c r="J1036" s="76" t="s">
        <v>3186</v>
      </c>
      <c r="K1036" s="76" t="s">
        <v>19</v>
      </c>
      <c r="L1036" s="110" t="s">
        <v>3487</v>
      </c>
      <c r="M1036" s="67"/>
      <c r="N1036" s="67"/>
    </row>
    <row r="1037" spans="1:14" s="65" customFormat="1" ht="108" customHeight="1" x14ac:dyDescent="0.25">
      <c r="A1037" s="76">
        <v>1022</v>
      </c>
      <c r="B1037" s="76" t="s">
        <v>3266</v>
      </c>
      <c r="C1037" s="76" t="s">
        <v>74</v>
      </c>
      <c r="D1037" s="76" t="s">
        <v>3313</v>
      </c>
      <c r="E1037" s="76" t="s">
        <v>3255</v>
      </c>
      <c r="F1037" s="97">
        <v>200</v>
      </c>
      <c r="G1037" s="97">
        <v>3482.14</v>
      </c>
      <c r="H1037" s="97">
        <f t="shared" si="51"/>
        <v>696428</v>
      </c>
      <c r="I1037" s="97">
        <f t="shared" si="52"/>
        <v>779999.3600000001</v>
      </c>
      <c r="J1037" s="76" t="s">
        <v>3186</v>
      </c>
      <c r="K1037" s="76" t="s">
        <v>19</v>
      </c>
      <c r="L1037" s="110" t="s">
        <v>3487</v>
      </c>
      <c r="M1037" s="67"/>
      <c r="N1037" s="67"/>
    </row>
    <row r="1038" spans="1:14" s="65" customFormat="1" ht="108" customHeight="1" x14ac:dyDescent="0.25">
      <c r="A1038" s="76">
        <v>1023</v>
      </c>
      <c r="B1038" s="76" t="s">
        <v>3319</v>
      </c>
      <c r="C1038" s="76" t="s">
        <v>74</v>
      </c>
      <c r="D1038" s="76" t="s">
        <v>3381</v>
      </c>
      <c r="E1038" s="76" t="s">
        <v>3257</v>
      </c>
      <c r="F1038" s="97">
        <v>1</v>
      </c>
      <c r="G1038" s="97">
        <v>3200</v>
      </c>
      <c r="H1038" s="97">
        <f t="shared" si="51"/>
        <v>3200</v>
      </c>
      <c r="I1038" s="97">
        <f t="shared" si="52"/>
        <v>3584.0000000000005</v>
      </c>
      <c r="J1038" s="76" t="s">
        <v>1430</v>
      </c>
      <c r="K1038" s="76" t="s">
        <v>19</v>
      </c>
      <c r="L1038" s="110" t="s">
        <v>3487</v>
      </c>
      <c r="M1038" s="67"/>
      <c r="N1038" s="67"/>
    </row>
    <row r="1039" spans="1:14" s="65" customFormat="1" ht="135.75" customHeight="1" x14ac:dyDescent="0.25">
      <c r="A1039" s="76">
        <v>1024</v>
      </c>
      <c r="B1039" s="76" t="s">
        <v>3320</v>
      </c>
      <c r="C1039" s="76" t="s">
        <v>74</v>
      </c>
      <c r="D1039" s="76" t="s">
        <v>3382</v>
      </c>
      <c r="E1039" s="76" t="s">
        <v>3257</v>
      </c>
      <c r="F1039" s="97">
        <v>1</v>
      </c>
      <c r="G1039" s="97">
        <v>6500</v>
      </c>
      <c r="H1039" s="97">
        <f t="shared" si="51"/>
        <v>6500</v>
      </c>
      <c r="I1039" s="97">
        <f t="shared" si="52"/>
        <v>7280.0000000000009</v>
      </c>
      <c r="J1039" s="76" t="s">
        <v>1430</v>
      </c>
      <c r="K1039" s="76" t="s">
        <v>19</v>
      </c>
      <c r="L1039" s="110" t="s">
        <v>3487</v>
      </c>
      <c r="M1039" s="67"/>
      <c r="N1039" s="67"/>
    </row>
    <row r="1040" spans="1:14" s="65" customFormat="1" ht="108" customHeight="1" x14ac:dyDescent="0.25">
      <c r="A1040" s="76">
        <v>1025</v>
      </c>
      <c r="B1040" s="76" t="s">
        <v>3321</v>
      </c>
      <c r="C1040" s="76" t="s">
        <v>74</v>
      </c>
      <c r="D1040" s="76" t="s">
        <v>3383</v>
      </c>
      <c r="E1040" s="76" t="s">
        <v>3257</v>
      </c>
      <c r="F1040" s="97">
        <v>1</v>
      </c>
      <c r="G1040" s="97">
        <v>15000</v>
      </c>
      <c r="H1040" s="97">
        <f t="shared" si="51"/>
        <v>15000</v>
      </c>
      <c r="I1040" s="97">
        <f t="shared" si="52"/>
        <v>16800</v>
      </c>
      <c r="J1040" s="76" t="s">
        <v>1430</v>
      </c>
      <c r="K1040" s="76" t="s">
        <v>19</v>
      </c>
      <c r="L1040" s="110" t="s">
        <v>3487</v>
      </c>
      <c r="M1040" s="67"/>
      <c r="N1040" s="67"/>
    </row>
    <row r="1041" spans="1:14" s="65" customFormat="1" ht="149.25" customHeight="1" x14ac:dyDescent="0.25">
      <c r="A1041" s="76">
        <v>1026</v>
      </c>
      <c r="B1041" s="76" t="s">
        <v>3322</v>
      </c>
      <c r="C1041" s="76" t="s">
        <v>74</v>
      </c>
      <c r="D1041" s="76" t="s">
        <v>3384</v>
      </c>
      <c r="E1041" s="76" t="s">
        <v>3257</v>
      </c>
      <c r="F1041" s="97">
        <v>1</v>
      </c>
      <c r="G1041" s="97">
        <v>66000</v>
      </c>
      <c r="H1041" s="97">
        <f t="shared" si="51"/>
        <v>66000</v>
      </c>
      <c r="I1041" s="97">
        <f t="shared" si="52"/>
        <v>73920</v>
      </c>
      <c r="J1041" s="76" t="s">
        <v>1430</v>
      </c>
      <c r="K1041" s="76" t="s">
        <v>19</v>
      </c>
      <c r="L1041" s="110" t="s">
        <v>3487</v>
      </c>
      <c r="M1041" s="67"/>
      <c r="N1041" s="67"/>
    </row>
    <row r="1042" spans="1:14" s="65" customFormat="1" ht="138.75" customHeight="1" x14ac:dyDescent="0.25">
      <c r="A1042" s="76">
        <v>1027</v>
      </c>
      <c r="B1042" s="76" t="s">
        <v>3323</v>
      </c>
      <c r="C1042" s="76" t="s">
        <v>74</v>
      </c>
      <c r="D1042" s="76" t="s">
        <v>3366</v>
      </c>
      <c r="E1042" s="76" t="s">
        <v>3257</v>
      </c>
      <c r="F1042" s="97">
        <v>2</v>
      </c>
      <c r="G1042" s="97">
        <v>1200</v>
      </c>
      <c r="H1042" s="97">
        <f t="shared" si="51"/>
        <v>2400</v>
      </c>
      <c r="I1042" s="97">
        <f t="shared" si="52"/>
        <v>2688.0000000000005</v>
      </c>
      <c r="J1042" s="76" t="s">
        <v>1430</v>
      </c>
      <c r="K1042" s="76" t="s">
        <v>19</v>
      </c>
      <c r="L1042" s="110" t="s">
        <v>3487</v>
      </c>
      <c r="M1042" s="67"/>
      <c r="N1042" s="67"/>
    </row>
    <row r="1043" spans="1:14" s="65" customFormat="1" ht="108" customHeight="1" x14ac:dyDescent="0.25">
      <c r="A1043" s="76">
        <v>1028</v>
      </c>
      <c r="B1043" s="76" t="s">
        <v>3324</v>
      </c>
      <c r="C1043" s="76" t="s">
        <v>74</v>
      </c>
      <c r="D1043" s="76" t="s">
        <v>3385</v>
      </c>
      <c r="E1043" s="76" t="s">
        <v>3257</v>
      </c>
      <c r="F1043" s="97">
        <v>300</v>
      </c>
      <c r="G1043" s="97">
        <v>2.2000000000000002</v>
      </c>
      <c r="H1043" s="97">
        <f t="shared" si="51"/>
        <v>660</v>
      </c>
      <c r="I1043" s="97">
        <f t="shared" si="52"/>
        <v>739.2</v>
      </c>
      <c r="J1043" s="76" t="s">
        <v>1430</v>
      </c>
      <c r="K1043" s="76" t="s">
        <v>19</v>
      </c>
      <c r="L1043" s="110" t="s">
        <v>3487</v>
      </c>
      <c r="M1043" s="67"/>
      <c r="N1043" s="67"/>
    </row>
    <row r="1044" spans="1:14" s="65" customFormat="1" ht="108" customHeight="1" x14ac:dyDescent="0.25">
      <c r="A1044" s="76">
        <v>1029</v>
      </c>
      <c r="B1044" s="76" t="s">
        <v>3325</v>
      </c>
      <c r="C1044" s="76" t="s">
        <v>74</v>
      </c>
      <c r="D1044" s="76" t="s">
        <v>3386</v>
      </c>
      <c r="E1044" s="76" t="s">
        <v>3257</v>
      </c>
      <c r="F1044" s="97">
        <v>300</v>
      </c>
      <c r="G1044" s="97">
        <v>3.39</v>
      </c>
      <c r="H1044" s="97">
        <f t="shared" si="51"/>
        <v>1017</v>
      </c>
      <c r="I1044" s="97">
        <f t="shared" si="52"/>
        <v>1139.0400000000002</v>
      </c>
      <c r="J1044" s="76" t="s">
        <v>1430</v>
      </c>
      <c r="K1044" s="76" t="s">
        <v>19</v>
      </c>
      <c r="L1044" s="110" t="s">
        <v>3487</v>
      </c>
      <c r="M1044" s="67"/>
      <c r="N1044" s="67"/>
    </row>
    <row r="1045" spans="1:14" s="65" customFormat="1" ht="108" customHeight="1" x14ac:dyDescent="0.25">
      <c r="A1045" s="76">
        <v>1030</v>
      </c>
      <c r="B1045" s="76" t="s">
        <v>3326</v>
      </c>
      <c r="C1045" s="76" t="s">
        <v>74</v>
      </c>
      <c r="D1045" s="76" t="s">
        <v>3387</v>
      </c>
      <c r="E1045" s="76" t="s">
        <v>3367</v>
      </c>
      <c r="F1045" s="97">
        <v>1</v>
      </c>
      <c r="G1045" s="97">
        <v>4000</v>
      </c>
      <c r="H1045" s="97">
        <f t="shared" si="51"/>
        <v>4000</v>
      </c>
      <c r="I1045" s="97">
        <f t="shared" si="52"/>
        <v>4480</v>
      </c>
      <c r="J1045" s="76" t="s">
        <v>1430</v>
      </c>
      <c r="K1045" s="76" t="s">
        <v>19</v>
      </c>
      <c r="L1045" s="110" t="s">
        <v>3487</v>
      </c>
      <c r="M1045" s="67"/>
      <c r="N1045" s="67"/>
    </row>
    <row r="1046" spans="1:14" s="65" customFormat="1" ht="108" customHeight="1" x14ac:dyDescent="0.25">
      <c r="A1046" s="76">
        <v>1031</v>
      </c>
      <c r="B1046" s="76" t="s">
        <v>3327</v>
      </c>
      <c r="C1046" s="76" t="s">
        <v>74</v>
      </c>
      <c r="D1046" s="76" t="s">
        <v>3388</v>
      </c>
      <c r="E1046" s="76" t="s">
        <v>3257</v>
      </c>
      <c r="F1046" s="97">
        <v>1</v>
      </c>
      <c r="G1046" s="97">
        <v>18000</v>
      </c>
      <c r="H1046" s="97">
        <f t="shared" si="51"/>
        <v>18000</v>
      </c>
      <c r="I1046" s="97">
        <f t="shared" si="52"/>
        <v>20160.000000000004</v>
      </c>
      <c r="J1046" s="76" t="s">
        <v>1430</v>
      </c>
      <c r="K1046" s="76" t="s">
        <v>19</v>
      </c>
      <c r="L1046" s="110" t="s">
        <v>3487</v>
      </c>
      <c r="M1046" s="67"/>
      <c r="N1046" s="67"/>
    </row>
    <row r="1047" spans="1:14" s="65" customFormat="1" ht="108" customHeight="1" x14ac:dyDescent="0.25">
      <c r="A1047" s="76">
        <v>1032</v>
      </c>
      <c r="B1047" s="76" t="s">
        <v>3328</v>
      </c>
      <c r="C1047" s="76" t="s">
        <v>74</v>
      </c>
      <c r="D1047" s="76" t="s">
        <v>3457</v>
      </c>
      <c r="E1047" s="76" t="s">
        <v>3261</v>
      </c>
      <c r="F1047" s="97">
        <v>1</v>
      </c>
      <c r="G1047" s="97">
        <v>4230</v>
      </c>
      <c r="H1047" s="97">
        <f t="shared" si="51"/>
        <v>4230</v>
      </c>
      <c r="I1047" s="97">
        <f t="shared" si="52"/>
        <v>4737.6000000000004</v>
      </c>
      <c r="J1047" s="76" t="s">
        <v>1430</v>
      </c>
      <c r="K1047" s="76" t="s">
        <v>19</v>
      </c>
      <c r="L1047" s="110" t="s">
        <v>3487</v>
      </c>
      <c r="M1047" s="67"/>
      <c r="N1047" s="67"/>
    </row>
    <row r="1048" spans="1:14" s="65" customFormat="1" ht="108" customHeight="1" x14ac:dyDescent="0.25">
      <c r="A1048" s="76">
        <v>1033</v>
      </c>
      <c r="B1048" s="76" t="s">
        <v>3329</v>
      </c>
      <c r="C1048" s="76" t="s">
        <v>74</v>
      </c>
      <c r="D1048" s="76" t="s">
        <v>3458</v>
      </c>
      <c r="E1048" s="76" t="s">
        <v>3257</v>
      </c>
      <c r="F1048" s="97">
        <v>1</v>
      </c>
      <c r="G1048" s="97">
        <v>3200</v>
      </c>
      <c r="H1048" s="97">
        <f t="shared" si="51"/>
        <v>3200</v>
      </c>
      <c r="I1048" s="97">
        <f t="shared" si="52"/>
        <v>3584.0000000000005</v>
      </c>
      <c r="J1048" s="76" t="s">
        <v>1430</v>
      </c>
      <c r="K1048" s="76" t="s">
        <v>19</v>
      </c>
      <c r="L1048" s="110" t="s">
        <v>3487</v>
      </c>
      <c r="M1048" s="67"/>
      <c r="N1048" s="67"/>
    </row>
    <row r="1049" spans="1:14" s="65" customFormat="1" ht="108" customHeight="1" x14ac:dyDescent="0.25">
      <c r="A1049" s="76">
        <v>1034</v>
      </c>
      <c r="B1049" s="76" t="s">
        <v>3330</v>
      </c>
      <c r="C1049" s="76" t="s">
        <v>74</v>
      </c>
      <c r="D1049" s="76" t="s">
        <v>3389</v>
      </c>
      <c r="E1049" s="76" t="s">
        <v>3367</v>
      </c>
      <c r="F1049" s="97">
        <v>2</v>
      </c>
      <c r="G1049" s="97">
        <v>8000</v>
      </c>
      <c r="H1049" s="97">
        <f t="shared" si="51"/>
        <v>16000</v>
      </c>
      <c r="I1049" s="97">
        <f t="shared" si="52"/>
        <v>17920</v>
      </c>
      <c r="J1049" s="76" t="s">
        <v>1430</v>
      </c>
      <c r="K1049" s="76" t="s">
        <v>19</v>
      </c>
      <c r="L1049" s="110" t="s">
        <v>3487</v>
      </c>
      <c r="M1049" s="67"/>
      <c r="N1049" s="67"/>
    </row>
    <row r="1050" spans="1:14" s="65" customFormat="1" ht="114.75" customHeight="1" x14ac:dyDescent="0.25">
      <c r="A1050" s="76">
        <v>1035</v>
      </c>
      <c r="B1050" s="76" t="s">
        <v>3331</v>
      </c>
      <c r="C1050" s="76" t="s">
        <v>74</v>
      </c>
      <c r="D1050" s="76" t="s">
        <v>3459</v>
      </c>
      <c r="E1050" s="76" t="s">
        <v>3255</v>
      </c>
      <c r="F1050" s="97">
        <v>1</v>
      </c>
      <c r="G1050" s="97">
        <v>40200</v>
      </c>
      <c r="H1050" s="97">
        <f t="shared" si="51"/>
        <v>40200</v>
      </c>
      <c r="I1050" s="97">
        <f t="shared" si="52"/>
        <v>45024.000000000007</v>
      </c>
      <c r="J1050" s="76" t="s">
        <v>1430</v>
      </c>
      <c r="K1050" s="76" t="s">
        <v>19</v>
      </c>
      <c r="L1050" s="110" t="s">
        <v>3487</v>
      </c>
      <c r="M1050" s="67"/>
      <c r="N1050" s="67"/>
    </row>
    <row r="1051" spans="1:14" s="65" customFormat="1" ht="108" customHeight="1" x14ac:dyDescent="0.25">
      <c r="A1051" s="76">
        <v>1036</v>
      </c>
      <c r="B1051" s="76" t="s">
        <v>3332</v>
      </c>
      <c r="C1051" s="76" t="s">
        <v>74</v>
      </c>
      <c r="D1051" s="76" t="s">
        <v>3460</v>
      </c>
      <c r="E1051" s="76" t="s">
        <v>3255</v>
      </c>
      <c r="F1051" s="97">
        <v>1</v>
      </c>
      <c r="G1051" s="97">
        <v>12000</v>
      </c>
      <c r="H1051" s="97">
        <f t="shared" si="51"/>
        <v>12000</v>
      </c>
      <c r="I1051" s="97">
        <f t="shared" si="52"/>
        <v>13440.000000000002</v>
      </c>
      <c r="J1051" s="76" t="s">
        <v>1430</v>
      </c>
      <c r="K1051" s="76" t="s">
        <v>19</v>
      </c>
      <c r="L1051" s="110" t="s">
        <v>3487</v>
      </c>
      <c r="M1051" s="67"/>
      <c r="N1051" s="67"/>
    </row>
    <row r="1052" spans="1:14" s="65" customFormat="1" ht="108" customHeight="1" x14ac:dyDescent="0.25">
      <c r="A1052" s="76">
        <v>1037</v>
      </c>
      <c r="B1052" s="76" t="s">
        <v>3333</v>
      </c>
      <c r="C1052" s="76" t="s">
        <v>74</v>
      </c>
      <c r="D1052" s="76" t="s">
        <v>3461</v>
      </c>
      <c r="E1052" s="76" t="s">
        <v>3257</v>
      </c>
      <c r="F1052" s="97">
        <v>5</v>
      </c>
      <c r="G1052" s="97">
        <v>1100</v>
      </c>
      <c r="H1052" s="97">
        <f t="shared" si="51"/>
        <v>5500</v>
      </c>
      <c r="I1052" s="97">
        <f t="shared" si="52"/>
        <v>6160.0000000000009</v>
      </c>
      <c r="J1052" s="76" t="s">
        <v>1430</v>
      </c>
      <c r="K1052" s="76" t="s">
        <v>19</v>
      </c>
      <c r="L1052" s="110" t="s">
        <v>3487</v>
      </c>
      <c r="M1052" s="67"/>
      <c r="N1052" s="67"/>
    </row>
    <row r="1053" spans="1:14" s="65" customFormat="1" ht="108" customHeight="1" x14ac:dyDescent="0.25">
      <c r="A1053" s="76">
        <v>1038</v>
      </c>
      <c r="B1053" s="76" t="s">
        <v>3334</v>
      </c>
      <c r="C1053" s="76" t="s">
        <v>74</v>
      </c>
      <c r="D1053" s="76" t="s">
        <v>3462</v>
      </c>
      <c r="E1053" s="76" t="s">
        <v>3257</v>
      </c>
      <c r="F1053" s="97">
        <v>4</v>
      </c>
      <c r="G1053" s="97">
        <v>1100</v>
      </c>
      <c r="H1053" s="97">
        <f t="shared" si="51"/>
        <v>4400</v>
      </c>
      <c r="I1053" s="97">
        <f t="shared" si="52"/>
        <v>4928.0000000000009</v>
      </c>
      <c r="J1053" s="76" t="s">
        <v>1430</v>
      </c>
      <c r="K1053" s="76" t="s">
        <v>19</v>
      </c>
      <c r="L1053" s="110" t="s">
        <v>3487</v>
      </c>
      <c r="M1053" s="67"/>
      <c r="N1053" s="67"/>
    </row>
    <row r="1054" spans="1:14" s="65" customFormat="1" ht="206.25" customHeight="1" x14ac:dyDescent="0.25">
      <c r="A1054" s="76">
        <v>1039</v>
      </c>
      <c r="B1054" s="76" t="s">
        <v>3335</v>
      </c>
      <c r="C1054" s="76" t="s">
        <v>74</v>
      </c>
      <c r="D1054" s="76" t="s">
        <v>3368</v>
      </c>
      <c r="E1054" s="76" t="s">
        <v>3367</v>
      </c>
      <c r="F1054" s="97">
        <v>2</v>
      </c>
      <c r="G1054" s="97">
        <v>15000</v>
      </c>
      <c r="H1054" s="97">
        <f t="shared" si="51"/>
        <v>30000</v>
      </c>
      <c r="I1054" s="97">
        <f t="shared" si="52"/>
        <v>33600</v>
      </c>
      <c r="J1054" s="76" t="s">
        <v>1430</v>
      </c>
      <c r="K1054" s="76" t="s">
        <v>19</v>
      </c>
      <c r="L1054" s="110" t="s">
        <v>3487</v>
      </c>
      <c r="M1054" s="67"/>
      <c r="N1054" s="67"/>
    </row>
    <row r="1055" spans="1:14" s="65" customFormat="1" ht="108" customHeight="1" x14ac:dyDescent="0.25">
      <c r="A1055" s="76">
        <v>1040</v>
      </c>
      <c r="B1055" s="76" t="s">
        <v>3390</v>
      </c>
      <c r="C1055" s="76" t="s">
        <v>74</v>
      </c>
      <c r="D1055" s="76" t="s">
        <v>3369</v>
      </c>
      <c r="E1055" s="76" t="s">
        <v>3255</v>
      </c>
      <c r="F1055" s="97">
        <v>10</v>
      </c>
      <c r="G1055" s="97">
        <v>80</v>
      </c>
      <c r="H1055" s="97">
        <f t="shared" si="51"/>
        <v>800</v>
      </c>
      <c r="I1055" s="97">
        <f t="shared" si="52"/>
        <v>896.00000000000011</v>
      </c>
      <c r="J1055" s="76" t="s">
        <v>1430</v>
      </c>
      <c r="K1055" s="76" t="s">
        <v>19</v>
      </c>
      <c r="L1055" s="110" t="s">
        <v>3487</v>
      </c>
      <c r="M1055" s="67"/>
      <c r="N1055" s="67"/>
    </row>
    <row r="1056" spans="1:14" s="65" customFormat="1" ht="108" customHeight="1" x14ac:dyDescent="0.25">
      <c r="A1056" s="76">
        <v>1041</v>
      </c>
      <c r="B1056" s="76" t="s">
        <v>3336</v>
      </c>
      <c r="C1056" s="76" t="s">
        <v>74</v>
      </c>
      <c r="D1056" s="76" t="s">
        <v>3391</v>
      </c>
      <c r="E1056" s="76" t="s">
        <v>3255</v>
      </c>
      <c r="F1056" s="97">
        <v>2</v>
      </c>
      <c r="G1056" s="97">
        <v>900</v>
      </c>
      <c r="H1056" s="97">
        <f t="shared" si="51"/>
        <v>1800</v>
      </c>
      <c r="I1056" s="97">
        <f t="shared" si="52"/>
        <v>2016.0000000000002</v>
      </c>
      <c r="J1056" s="76" t="s">
        <v>1430</v>
      </c>
      <c r="K1056" s="76" t="s">
        <v>19</v>
      </c>
      <c r="L1056" s="110" t="s">
        <v>3487</v>
      </c>
      <c r="M1056" s="67"/>
      <c r="N1056" s="67"/>
    </row>
    <row r="1057" spans="1:14" s="65" customFormat="1" ht="108" customHeight="1" x14ac:dyDescent="0.25">
      <c r="A1057" s="76">
        <v>1042</v>
      </c>
      <c r="B1057" s="76" t="s">
        <v>3337</v>
      </c>
      <c r="C1057" s="76" t="s">
        <v>74</v>
      </c>
      <c r="D1057" s="76" t="s">
        <v>3392</v>
      </c>
      <c r="E1057" s="76" t="s">
        <v>3367</v>
      </c>
      <c r="F1057" s="97">
        <v>1</v>
      </c>
      <c r="G1057" s="97">
        <v>3400</v>
      </c>
      <c r="H1057" s="97">
        <f t="shared" si="51"/>
        <v>3400</v>
      </c>
      <c r="I1057" s="97">
        <f t="shared" si="52"/>
        <v>3808.0000000000005</v>
      </c>
      <c r="J1057" s="76" t="s">
        <v>1430</v>
      </c>
      <c r="K1057" s="76" t="s">
        <v>19</v>
      </c>
      <c r="L1057" s="110" t="s">
        <v>3487</v>
      </c>
      <c r="M1057" s="67"/>
      <c r="N1057" s="67"/>
    </row>
    <row r="1058" spans="1:14" s="65" customFormat="1" ht="108" customHeight="1" x14ac:dyDescent="0.25">
      <c r="A1058" s="76">
        <v>1043</v>
      </c>
      <c r="B1058" s="76" t="s">
        <v>3338</v>
      </c>
      <c r="C1058" s="76" t="s">
        <v>74</v>
      </c>
      <c r="D1058" s="76" t="s">
        <v>3393</v>
      </c>
      <c r="E1058" s="76" t="s">
        <v>3257</v>
      </c>
      <c r="F1058" s="97">
        <v>5</v>
      </c>
      <c r="G1058" s="97">
        <v>800</v>
      </c>
      <c r="H1058" s="97">
        <f t="shared" si="51"/>
        <v>4000</v>
      </c>
      <c r="I1058" s="97">
        <f t="shared" si="52"/>
        <v>4480</v>
      </c>
      <c r="J1058" s="76" t="s">
        <v>1430</v>
      </c>
      <c r="K1058" s="76" t="s">
        <v>19</v>
      </c>
      <c r="L1058" s="110" t="s">
        <v>3487</v>
      </c>
      <c r="M1058" s="67"/>
      <c r="N1058" s="67"/>
    </row>
    <row r="1059" spans="1:14" s="65" customFormat="1" ht="108" customHeight="1" x14ac:dyDescent="0.25">
      <c r="A1059" s="76">
        <v>1044</v>
      </c>
      <c r="B1059" s="76" t="s">
        <v>3468</v>
      </c>
      <c r="C1059" s="76" t="s">
        <v>74</v>
      </c>
      <c r="D1059" s="76" t="s">
        <v>3469</v>
      </c>
      <c r="E1059" s="76" t="s">
        <v>3257</v>
      </c>
      <c r="F1059" s="97">
        <v>10</v>
      </c>
      <c r="G1059" s="97">
        <v>142.85</v>
      </c>
      <c r="H1059" s="97">
        <f t="shared" si="51"/>
        <v>1428.5</v>
      </c>
      <c r="I1059" s="97">
        <f t="shared" si="52"/>
        <v>1599.92</v>
      </c>
      <c r="J1059" s="76" t="s">
        <v>1430</v>
      </c>
      <c r="K1059" s="76" t="s">
        <v>19</v>
      </c>
      <c r="L1059" s="110" t="s">
        <v>3487</v>
      </c>
      <c r="M1059" s="67"/>
      <c r="N1059" s="67"/>
    </row>
    <row r="1060" spans="1:14" s="65" customFormat="1" ht="108" customHeight="1" x14ac:dyDescent="0.25">
      <c r="A1060" s="76">
        <v>1045</v>
      </c>
      <c r="B1060" s="76" t="s">
        <v>3339</v>
      </c>
      <c r="C1060" s="76" t="s">
        <v>74</v>
      </c>
      <c r="D1060" s="76" t="s">
        <v>3394</v>
      </c>
      <c r="E1060" s="76" t="s">
        <v>3255</v>
      </c>
      <c r="F1060" s="97">
        <v>3</v>
      </c>
      <c r="G1060" s="97">
        <v>470</v>
      </c>
      <c r="H1060" s="97">
        <f t="shared" si="51"/>
        <v>1410</v>
      </c>
      <c r="I1060" s="97">
        <f t="shared" si="52"/>
        <v>1579.2</v>
      </c>
      <c r="J1060" s="76" t="s">
        <v>1430</v>
      </c>
      <c r="K1060" s="76" t="s">
        <v>19</v>
      </c>
      <c r="L1060" s="110" t="s">
        <v>3487</v>
      </c>
      <c r="M1060" s="67"/>
      <c r="N1060" s="67"/>
    </row>
    <row r="1061" spans="1:14" s="65" customFormat="1" ht="108" customHeight="1" x14ac:dyDescent="0.25">
      <c r="A1061" s="76">
        <v>1046</v>
      </c>
      <c r="B1061" s="76" t="s">
        <v>3340</v>
      </c>
      <c r="C1061" s="76" t="s">
        <v>74</v>
      </c>
      <c r="D1061" s="76" t="s">
        <v>3395</v>
      </c>
      <c r="E1061" s="76" t="s">
        <v>3255</v>
      </c>
      <c r="F1061" s="97">
        <v>5</v>
      </c>
      <c r="G1061" s="97">
        <v>360</v>
      </c>
      <c r="H1061" s="97">
        <f t="shared" si="51"/>
        <v>1800</v>
      </c>
      <c r="I1061" s="97">
        <f t="shared" si="52"/>
        <v>2016.0000000000002</v>
      </c>
      <c r="J1061" s="76" t="s">
        <v>1430</v>
      </c>
      <c r="K1061" s="76" t="s">
        <v>19</v>
      </c>
      <c r="L1061" s="110" t="s">
        <v>3487</v>
      </c>
      <c r="M1061" s="67"/>
      <c r="N1061" s="67"/>
    </row>
    <row r="1062" spans="1:14" s="65" customFormat="1" ht="124.5" customHeight="1" x14ac:dyDescent="0.25">
      <c r="A1062" s="76">
        <v>1047</v>
      </c>
      <c r="B1062" s="76" t="s">
        <v>3341</v>
      </c>
      <c r="C1062" s="76" t="s">
        <v>74</v>
      </c>
      <c r="D1062" s="76" t="s">
        <v>3396</v>
      </c>
      <c r="E1062" s="76" t="s">
        <v>3367</v>
      </c>
      <c r="F1062" s="97">
        <v>6</v>
      </c>
      <c r="G1062" s="97">
        <v>2400</v>
      </c>
      <c r="H1062" s="97">
        <f t="shared" si="51"/>
        <v>14400</v>
      </c>
      <c r="I1062" s="97">
        <f t="shared" si="52"/>
        <v>16128.000000000002</v>
      </c>
      <c r="J1062" s="76" t="s">
        <v>1430</v>
      </c>
      <c r="K1062" s="76" t="s">
        <v>19</v>
      </c>
      <c r="L1062" s="110" t="s">
        <v>3487</v>
      </c>
      <c r="M1062" s="67"/>
      <c r="N1062" s="67"/>
    </row>
    <row r="1063" spans="1:14" s="65" customFormat="1" ht="108" customHeight="1" x14ac:dyDescent="0.25">
      <c r="A1063" s="76">
        <v>1048</v>
      </c>
      <c r="B1063" s="76" t="s">
        <v>3342</v>
      </c>
      <c r="C1063" s="76" t="s">
        <v>74</v>
      </c>
      <c r="D1063" s="76" t="s">
        <v>3397</v>
      </c>
      <c r="E1063" s="76" t="s">
        <v>3367</v>
      </c>
      <c r="F1063" s="97">
        <v>1</v>
      </c>
      <c r="G1063" s="97">
        <v>600</v>
      </c>
      <c r="H1063" s="97">
        <f t="shared" si="51"/>
        <v>600</v>
      </c>
      <c r="I1063" s="97">
        <f t="shared" si="52"/>
        <v>672.00000000000011</v>
      </c>
      <c r="J1063" s="76" t="s">
        <v>1430</v>
      </c>
      <c r="K1063" s="76" t="s">
        <v>19</v>
      </c>
      <c r="L1063" s="110" t="s">
        <v>3487</v>
      </c>
      <c r="M1063" s="67"/>
      <c r="N1063" s="67"/>
    </row>
    <row r="1064" spans="1:14" s="65" customFormat="1" ht="108" customHeight="1" x14ac:dyDescent="0.25">
      <c r="A1064" s="76">
        <v>1049</v>
      </c>
      <c r="B1064" s="76" t="s">
        <v>3343</v>
      </c>
      <c r="C1064" s="76" t="s">
        <v>74</v>
      </c>
      <c r="D1064" s="76" t="s">
        <v>3398</v>
      </c>
      <c r="E1064" s="76" t="s">
        <v>3367</v>
      </c>
      <c r="F1064" s="97">
        <v>1</v>
      </c>
      <c r="G1064" s="97">
        <v>600</v>
      </c>
      <c r="H1064" s="97">
        <f t="shared" si="51"/>
        <v>600</v>
      </c>
      <c r="I1064" s="97">
        <f t="shared" si="52"/>
        <v>672.00000000000011</v>
      </c>
      <c r="J1064" s="76" t="s">
        <v>1430</v>
      </c>
      <c r="K1064" s="76" t="s">
        <v>19</v>
      </c>
      <c r="L1064" s="110" t="s">
        <v>3487</v>
      </c>
      <c r="M1064" s="67"/>
      <c r="N1064" s="67"/>
    </row>
    <row r="1065" spans="1:14" s="65" customFormat="1" ht="108" customHeight="1" x14ac:dyDescent="0.25">
      <c r="A1065" s="76">
        <v>1050</v>
      </c>
      <c r="B1065" s="76" t="s">
        <v>3344</v>
      </c>
      <c r="C1065" s="76" t="s">
        <v>74</v>
      </c>
      <c r="D1065" s="76" t="s">
        <v>3399</v>
      </c>
      <c r="E1065" s="76" t="s">
        <v>3255</v>
      </c>
      <c r="F1065" s="97">
        <v>2</v>
      </c>
      <c r="G1065" s="97">
        <v>8000</v>
      </c>
      <c r="H1065" s="97">
        <f t="shared" si="51"/>
        <v>16000</v>
      </c>
      <c r="I1065" s="97">
        <f t="shared" si="52"/>
        <v>17920</v>
      </c>
      <c r="J1065" s="76" t="s">
        <v>1430</v>
      </c>
      <c r="K1065" s="76" t="s">
        <v>19</v>
      </c>
      <c r="L1065" s="110" t="s">
        <v>3487</v>
      </c>
      <c r="M1065" s="67"/>
      <c r="N1065" s="67"/>
    </row>
    <row r="1066" spans="1:14" s="65" customFormat="1" ht="108" customHeight="1" x14ac:dyDescent="0.25">
      <c r="A1066" s="76">
        <v>1051</v>
      </c>
      <c r="B1066" s="76" t="s">
        <v>3345</v>
      </c>
      <c r="C1066" s="76" t="s">
        <v>74</v>
      </c>
      <c r="D1066" s="76" t="s">
        <v>3370</v>
      </c>
      <c r="E1066" s="76" t="s">
        <v>3255</v>
      </c>
      <c r="F1066" s="97">
        <v>300</v>
      </c>
      <c r="G1066" s="97">
        <v>7.7</v>
      </c>
      <c r="H1066" s="97">
        <f t="shared" si="51"/>
        <v>2310</v>
      </c>
      <c r="I1066" s="97">
        <f t="shared" si="52"/>
        <v>2587.2000000000003</v>
      </c>
      <c r="J1066" s="76" t="s">
        <v>1430</v>
      </c>
      <c r="K1066" s="76" t="s">
        <v>19</v>
      </c>
      <c r="L1066" s="110" t="s">
        <v>3487</v>
      </c>
      <c r="M1066" s="67"/>
      <c r="N1066" s="67"/>
    </row>
    <row r="1067" spans="1:14" s="65" customFormat="1" ht="108" customHeight="1" x14ac:dyDescent="0.25">
      <c r="A1067" s="76">
        <v>1052</v>
      </c>
      <c r="B1067" s="76" t="s">
        <v>3346</v>
      </c>
      <c r="C1067" s="76" t="s">
        <v>74</v>
      </c>
      <c r="D1067" s="76" t="s">
        <v>3371</v>
      </c>
      <c r="E1067" s="76" t="s">
        <v>3255</v>
      </c>
      <c r="F1067" s="97">
        <v>300</v>
      </c>
      <c r="G1067" s="97">
        <v>7.7</v>
      </c>
      <c r="H1067" s="97">
        <f t="shared" si="51"/>
        <v>2310</v>
      </c>
      <c r="I1067" s="97">
        <f t="shared" si="52"/>
        <v>2587.2000000000003</v>
      </c>
      <c r="J1067" s="76" t="s">
        <v>1430</v>
      </c>
      <c r="K1067" s="76" t="s">
        <v>19</v>
      </c>
      <c r="L1067" s="110" t="s">
        <v>3487</v>
      </c>
      <c r="M1067" s="67"/>
      <c r="N1067" s="67"/>
    </row>
    <row r="1068" spans="1:14" s="65" customFormat="1" ht="108" customHeight="1" x14ac:dyDescent="0.25">
      <c r="A1068" s="76">
        <v>1053</v>
      </c>
      <c r="B1068" s="76" t="s">
        <v>3347</v>
      </c>
      <c r="C1068" s="76" t="s">
        <v>74</v>
      </c>
      <c r="D1068" s="76" t="s">
        <v>3372</v>
      </c>
      <c r="E1068" s="76" t="s">
        <v>3373</v>
      </c>
      <c r="F1068" s="97">
        <v>60</v>
      </c>
      <c r="G1068" s="97">
        <v>30.36</v>
      </c>
      <c r="H1068" s="97">
        <f t="shared" si="51"/>
        <v>1821.6</v>
      </c>
      <c r="I1068" s="97">
        <f t="shared" si="52"/>
        <v>2040.192</v>
      </c>
      <c r="J1068" s="76" t="s">
        <v>1430</v>
      </c>
      <c r="K1068" s="76" t="s">
        <v>19</v>
      </c>
      <c r="L1068" s="110" t="s">
        <v>3487</v>
      </c>
      <c r="M1068" s="67"/>
      <c r="N1068" s="67"/>
    </row>
    <row r="1069" spans="1:14" s="65" customFormat="1" ht="108" customHeight="1" x14ac:dyDescent="0.25">
      <c r="A1069" s="76">
        <v>1054</v>
      </c>
      <c r="B1069" s="76" t="s">
        <v>3347</v>
      </c>
      <c r="C1069" s="76" t="s">
        <v>74</v>
      </c>
      <c r="D1069" s="76" t="s">
        <v>3374</v>
      </c>
      <c r="E1069" s="76" t="s">
        <v>3373</v>
      </c>
      <c r="F1069" s="97">
        <v>60</v>
      </c>
      <c r="G1069" s="97">
        <v>43.75</v>
      </c>
      <c r="H1069" s="97">
        <f t="shared" si="51"/>
        <v>2625</v>
      </c>
      <c r="I1069" s="97">
        <f t="shared" si="52"/>
        <v>2940.0000000000005</v>
      </c>
      <c r="J1069" s="76" t="s">
        <v>1430</v>
      </c>
      <c r="K1069" s="76" t="s">
        <v>19</v>
      </c>
      <c r="L1069" s="110" t="s">
        <v>3487</v>
      </c>
      <c r="M1069" s="67"/>
      <c r="N1069" s="67"/>
    </row>
    <row r="1070" spans="1:14" s="65" customFormat="1" ht="108" customHeight="1" x14ac:dyDescent="0.25">
      <c r="A1070" s="76">
        <v>1055</v>
      </c>
      <c r="B1070" s="76" t="s">
        <v>3347</v>
      </c>
      <c r="C1070" s="76" t="s">
        <v>74</v>
      </c>
      <c r="D1070" s="76" t="s">
        <v>3375</v>
      </c>
      <c r="E1070" s="76" t="s">
        <v>3373</v>
      </c>
      <c r="F1070" s="97">
        <v>60</v>
      </c>
      <c r="G1070" s="97">
        <v>98.21</v>
      </c>
      <c r="H1070" s="97">
        <f t="shared" si="51"/>
        <v>5892.5999999999995</v>
      </c>
      <c r="I1070" s="97">
        <f t="shared" si="52"/>
        <v>6599.7120000000004</v>
      </c>
      <c r="J1070" s="76" t="s">
        <v>1430</v>
      </c>
      <c r="K1070" s="76" t="s">
        <v>19</v>
      </c>
      <c r="L1070" s="110" t="s">
        <v>3487</v>
      </c>
      <c r="M1070" s="67"/>
      <c r="N1070" s="67"/>
    </row>
    <row r="1071" spans="1:14" s="65" customFormat="1" ht="108" customHeight="1" x14ac:dyDescent="0.25">
      <c r="A1071" s="76">
        <v>1056</v>
      </c>
      <c r="B1071" s="76" t="s">
        <v>2663</v>
      </c>
      <c r="C1071" s="76" t="s">
        <v>74</v>
      </c>
      <c r="D1071" s="76" t="s">
        <v>3376</v>
      </c>
      <c r="E1071" s="76" t="s">
        <v>3257</v>
      </c>
      <c r="F1071" s="97">
        <v>50</v>
      </c>
      <c r="G1071" s="97">
        <v>200</v>
      </c>
      <c r="H1071" s="97">
        <f t="shared" si="51"/>
        <v>10000</v>
      </c>
      <c r="I1071" s="97">
        <f t="shared" si="52"/>
        <v>11200.000000000002</v>
      </c>
      <c r="J1071" s="76" t="s">
        <v>1430</v>
      </c>
      <c r="K1071" s="76" t="s">
        <v>19</v>
      </c>
      <c r="L1071" s="110" t="s">
        <v>3487</v>
      </c>
      <c r="M1071" s="67"/>
      <c r="N1071" s="67"/>
    </row>
    <row r="1072" spans="1:14" s="65" customFormat="1" ht="108" customHeight="1" x14ac:dyDescent="0.25">
      <c r="A1072" s="76">
        <v>1057</v>
      </c>
      <c r="B1072" s="76" t="s">
        <v>3348</v>
      </c>
      <c r="C1072" s="76" t="s">
        <v>74</v>
      </c>
      <c r="D1072" s="76" t="s">
        <v>3400</v>
      </c>
      <c r="E1072" s="76" t="s">
        <v>3257</v>
      </c>
      <c r="F1072" s="97">
        <v>10</v>
      </c>
      <c r="G1072" s="97">
        <v>600</v>
      </c>
      <c r="H1072" s="97">
        <f t="shared" si="51"/>
        <v>6000</v>
      </c>
      <c r="I1072" s="97">
        <f t="shared" si="52"/>
        <v>6720.0000000000009</v>
      </c>
      <c r="J1072" s="76" t="s">
        <v>1430</v>
      </c>
      <c r="K1072" s="76" t="s">
        <v>19</v>
      </c>
      <c r="L1072" s="110" t="s">
        <v>3487</v>
      </c>
      <c r="M1072" s="67"/>
      <c r="N1072" s="67"/>
    </row>
    <row r="1073" spans="1:14" s="65" customFormat="1" ht="108" customHeight="1" x14ac:dyDescent="0.25">
      <c r="A1073" s="76">
        <v>1058</v>
      </c>
      <c r="B1073" s="76" t="s">
        <v>3349</v>
      </c>
      <c r="C1073" s="76" t="s">
        <v>74</v>
      </c>
      <c r="D1073" s="76" t="s">
        <v>3401</v>
      </c>
      <c r="E1073" s="76" t="s">
        <v>3257</v>
      </c>
      <c r="F1073" s="97">
        <v>10</v>
      </c>
      <c r="G1073" s="97">
        <v>380</v>
      </c>
      <c r="H1073" s="97">
        <f t="shared" si="51"/>
        <v>3800</v>
      </c>
      <c r="I1073" s="97">
        <f t="shared" si="52"/>
        <v>4256</v>
      </c>
      <c r="J1073" s="76" t="s">
        <v>1430</v>
      </c>
      <c r="K1073" s="76" t="s">
        <v>19</v>
      </c>
      <c r="L1073" s="110" t="s">
        <v>3487</v>
      </c>
      <c r="M1073" s="67"/>
      <c r="N1073" s="67"/>
    </row>
    <row r="1074" spans="1:14" s="65" customFormat="1" ht="108" customHeight="1" x14ac:dyDescent="0.25">
      <c r="A1074" s="76">
        <v>1059</v>
      </c>
      <c r="B1074" s="76" t="s">
        <v>3350</v>
      </c>
      <c r="C1074" s="76" t="s">
        <v>74</v>
      </c>
      <c r="D1074" s="76" t="s">
        <v>3402</v>
      </c>
      <c r="E1074" s="76" t="s">
        <v>3255</v>
      </c>
      <c r="F1074" s="97">
        <v>100</v>
      </c>
      <c r="G1074" s="97">
        <v>500</v>
      </c>
      <c r="H1074" s="97">
        <f t="shared" si="51"/>
        <v>50000</v>
      </c>
      <c r="I1074" s="97">
        <f t="shared" si="52"/>
        <v>56000.000000000007</v>
      </c>
      <c r="J1074" s="76" t="s">
        <v>1430</v>
      </c>
      <c r="K1074" s="76" t="s">
        <v>19</v>
      </c>
      <c r="L1074" s="110" t="s">
        <v>3487</v>
      </c>
      <c r="M1074" s="67"/>
      <c r="N1074" s="67"/>
    </row>
    <row r="1075" spans="1:14" s="65" customFormat="1" ht="108" customHeight="1" x14ac:dyDescent="0.25">
      <c r="A1075" s="76">
        <v>1060</v>
      </c>
      <c r="B1075" s="76" t="s">
        <v>3351</v>
      </c>
      <c r="C1075" s="76" t="s">
        <v>74</v>
      </c>
      <c r="D1075" s="76" t="s">
        <v>3403</v>
      </c>
      <c r="E1075" s="76" t="s">
        <v>3255</v>
      </c>
      <c r="F1075" s="97">
        <v>200</v>
      </c>
      <c r="G1075" s="97">
        <v>664.4</v>
      </c>
      <c r="H1075" s="97">
        <f t="shared" si="51"/>
        <v>132880</v>
      </c>
      <c r="I1075" s="97">
        <f t="shared" si="52"/>
        <v>148825.60000000001</v>
      </c>
      <c r="J1075" s="76" t="s">
        <v>1430</v>
      </c>
      <c r="K1075" s="76" t="s">
        <v>19</v>
      </c>
      <c r="L1075" s="110" t="s">
        <v>3487</v>
      </c>
      <c r="M1075" s="67"/>
      <c r="N1075" s="67"/>
    </row>
    <row r="1076" spans="1:14" s="65" customFormat="1" ht="108" customHeight="1" x14ac:dyDescent="0.25">
      <c r="A1076" s="76">
        <v>1061</v>
      </c>
      <c r="B1076" s="76" t="s">
        <v>3352</v>
      </c>
      <c r="C1076" s="76" t="s">
        <v>74</v>
      </c>
      <c r="D1076" s="76" t="s">
        <v>3404</v>
      </c>
      <c r="E1076" s="76" t="s">
        <v>3257</v>
      </c>
      <c r="F1076" s="97">
        <v>150</v>
      </c>
      <c r="G1076" s="97">
        <v>192.5</v>
      </c>
      <c r="H1076" s="97">
        <f t="shared" si="51"/>
        <v>28875</v>
      </c>
      <c r="I1076" s="97">
        <f t="shared" si="52"/>
        <v>32340.000000000004</v>
      </c>
      <c r="J1076" s="76" t="s">
        <v>1430</v>
      </c>
      <c r="K1076" s="76" t="s">
        <v>19</v>
      </c>
      <c r="L1076" s="110" t="s">
        <v>3487</v>
      </c>
      <c r="M1076" s="67"/>
      <c r="N1076" s="67"/>
    </row>
    <row r="1077" spans="1:14" s="65" customFormat="1" ht="108" customHeight="1" x14ac:dyDescent="0.25">
      <c r="A1077" s="76">
        <v>1062</v>
      </c>
      <c r="B1077" s="76" t="s">
        <v>3353</v>
      </c>
      <c r="C1077" s="76" t="s">
        <v>74</v>
      </c>
      <c r="D1077" s="76" t="s">
        <v>3405</v>
      </c>
      <c r="E1077" s="76" t="s">
        <v>3257</v>
      </c>
      <c r="F1077" s="97">
        <v>100</v>
      </c>
      <c r="G1077" s="97">
        <v>400</v>
      </c>
      <c r="H1077" s="97">
        <f t="shared" si="51"/>
        <v>40000</v>
      </c>
      <c r="I1077" s="97">
        <f t="shared" si="52"/>
        <v>44800.000000000007</v>
      </c>
      <c r="J1077" s="76" t="s">
        <v>1430</v>
      </c>
      <c r="K1077" s="76" t="s">
        <v>19</v>
      </c>
      <c r="L1077" s="110" t="s">
        <v>3487</v>
      </c>
      <c r="M1077" s="67"/>
      <c r="N1077" s="67"/>
    </row>
    <row r="1078" spans="1:14" s="65" customFormat="1" ht="108" customHeight="1" x14ac:dyDescent="0.25">
      <c r="A1078" s="76">
        <v>1063</v>
      </c>
      <c r="B1078" s="76" t="s">
        <v>3354</v>
      </c>
      <c r="C1078" s="76" t="s">
        <v>74</v>
      </c>
      <c r="D1078" s="76" t="s">
        <v>3406</v>
      </c>
      <c r="E1078" s="76" t="s">
        <v>3257</v>
      </c>
      <c r="F1078" s="97">
        <v>20</v>
      </c>
      <c r="G1078" s="97">
        <v>1400.3</v>
      </c>
      <c r="H1078" s="97">
        <f t="shared" si="51"/>
        <v>28006</v>
      </c>
      <c r="I1078" s="97">
        <f t="shared" si="52"/>
        <v>31366.720000000005</v>
      </c>
      <c r="J1078" s="76" t="s">
        <v>1430</v>
      </c>
      <c r="K1078" s="76" t="s">
        <v>19</v>
      </c>
      <c r="L1078" s="110" t="s">
        <v>3487</v>
      </c>
      <c r="M1078" s="67"/>
      <c r="N1078" s="67"/>
    </row>
    <row r="1079" spans="1:14" s="65" customFormat="1" ht="108" customHeight="1" x14ac:dyDescent="0.25">
      <c r="A1079" s="76">
        <v>1064</v>
      </c>
      <c r="B1079" s="76" t="s">
        <v>3355</v>
      </c>
      <c r="C1079" s="76" t="s">
        <v>74</v>
      </c>
      <c r="D1079" s="76" t="s">
        <v>3466</v>
      </c>
      <c r="E1079" s="76" t="s">
        <v>3257</v>
      </c>
      <c r="F1079" s="97">
        <v>4</v>
      </c>
      <c r="G1079" s="97">
        <v>5000</v>
      </c>
      <c r="H1079" s="97">
        <f t="shared" si="51"/>
        <v>20000</v>
      </c>
      <c r="I1079" s="97">
        <f t="shared" si="52"/>
        <v>22400.000000000004</v>
      </c>
      <c r="J1079" s="76" t="s">
        <v>1430</v>
      </c>
      <c r="K1079" s="76" t="s">
        <v>19</v>
      </c>
      <c r="L1079" s="110" t="s">
        <v>3487</v>
      </c>
      <c r="M1079" s="67"/>
      <c r="N1079" s="67"/>
    </row>
    <row r="1080" spans="1:14" s="65" customFormat="1" ht="108" customHeight="1" x14ac:dyDescent="0.25">
      <c r="A1080" s="76">
        <v>1065</v>
      </c>
      <c r="B1080" s="76" t="s">
        <v>3356</v>
      </c>
      <c r="C1080" s="76" t="s">
        <v>74</v>
      </c>
      <c r="D1080" s="76" t="s">
        <v>3465</v>
      </c>
      <c r="E1080" s="76" t="s">
        <v>3257</v>
      </c>
      <c r="F1080" s="97">
        <v>1</v>
      </c>
      <c r="G1080" s="97">
        <v>5300</v>
      </c>
      <c r="H1080" s="97">
        <f t="shared" si="51"/>
        <v>5300</v>
      </c>
      <c r="I1080" s="97">
        <f t="shared" si="52"/>
        <v>5936.0000000000009</v>
      </c>
      <c r="J1080" s="76" t="s">
        <v>1430</v>
      </c>
      <c r="K1080" s="76" t="s">
        <v>19</v>
      </c>
      <c r="L1080" s="110" t="s">
        <v>3487</v>
      </c>
      <c r="M1080" s="67"/>
      <c r="N1080" s="67"/>
    </row>
    <row r="1081" spans="1:14" s="65" customFormat="1" ht="108" customHeight="1" x14ac:dyDescent="0.25">
      <c r="A1081" s="76">
        <v>1066</v>
      </c>
      <c r="B1081" s="76" t="s">
        <v>3357</v>
      </c>
      <c r="C1081" s="76" t="s">
        <v>74</v>
      </c>
      <c r="D1081" s="76" t="s">
        <v>3407</v>
      </c>
      <c r="E1081" s="76" t="s">
        <v>3257</v>
      </c>
      <c r="F1081" s="97">
        <v>2</v>
      </c>
      <c r="G1081" s="97">
        <v>4500</v>
      </c>
      <c r="H1081" s="97">
        <f t="shared" si="51"/>
        <v>9000</v>
      </c>
      <c r="I1081" s="97">
        <f t="shared" si="52"/>
        <v>10080.000000000002</v>
      </c>
      <c r="J1081" s="76" t="s">
        <v>1430</v>
      </c>
      <c r="K1081" s="76" t="s">
        <v>19</v>
      </c>
      <c r="L1081" s="110" t="s">
        <v>3487</v>
      </c>
      <c r="M1081" s="67"/>
      <c r="N1081" s="67"/>
    </row>
    <row r="1082" spans="1:14" s="65" customFormat="1" ht="108" customHeight="1" x14ac:dyDescent="0.25">
      <c r="A1082" s="76">
        <v>1067</v>
      </c>
      <c r="B1082" s="76" t="s">
        <v>3358</v>
      </c>
      <c r="C1082" s="76" t="s">
        <v>74</v>
      </c>
      <c r="D1082" s="76" t="s">
        <v>3377</v>
      </c>
      <c r="E1082" s="76" t="s">
        <v>3257</v>
      </c>
      <c r="F1082" s="97">
        <v>2</v>
      </c>
      <c r="G1082" s="97">
        <v>5000</v>
      </c>
      <c r="H1082" s="97">
        <f t="shared" si="51"/>
        <v>10000</v>
      </c>
      <c r="I1082" s="97">
        <f t="shared" si="52"/>
        <v>11200.000000000002</v>
      </c>
      <c r="J1082" s="76" t="s">
        <v>1430</v>
      </c>
      <c r="K1082" s="76" t="s">
        <v>19</v>
      </c>
      <c r="L1082" s="110" t="s">
        <v>3487</v>
      </c>
      <c r="M1082" s="67"/>
      <c r="N1082" s="67"/>
    </row>
    <row r="1083" spans="1:14" s="65" customFormat="1" ht="108" customHeight="1" x14ac:dyDescent="0.25">
      <c r="A1083" s="76">
        <v>1068</v>
      </c>
      <c r="B1083" s="76" t="s">
        <v>3359</v>
      </c>
      <c r="C1083" s="76" t="s">
        <v>74</v>
      </c>
      <c r="D1083" s="76" t="s">
        <v>3378</v>
      </c>
      <c r="E1083" s="76" t="s">
        <v>3257</v>
      </c>
      <c r="F1083" s="97">
        <v>2</v>
      </c>
      <c r="G1083" s="97">
        <v>3000</v>
      </c>
      <c r="H1083" s="97">
        <f t="shared" si="51"/>
        <v>6000</v>
      </c>
      <c r="I1083" s="97">
        <f t="shared" si="52"/>
        <v>6720.0000000000009</v>
      </c>
      <c r="J1083" s="76" t="s">
        <v>1430</v>
      </c>
      <c r="K1083" s="76" t="s">
        <v>19</v>
      </c>
      <c r="L1083" s="110" t="s">
        <v>3487</v>
      </c>
      <c r="M1083" s="67"/>
      <c r="N1083" s="67"/>
    </row>
    <row r="1084" spans="1:14" s="65" customFormat="1" ht="108" customHeight="1" x14ac:dyDescent="0.25">
      <c r="A1084" s="76">
        <v>1069</v>
      </c>
      <c r="B1084" s="76" t="s">
        <v>3360</v>
      </c>
      <c r="C1084" s="76" t="s">
        <v>74</v>
      </c>
      <c r="D1084" s="76" t="s">
        <v>3408</v>
      </c>
      <c r="E1084" s="76" t="s">
        <v>3379</v>
      </c>
      <c r="F1084" s="97">
        <v>200</v>
      </c>
      <c r="G1084" s="97">
        <v>1150</v>
      </c>
      <c r="H1084" s="97">
        <f t="shared" si="51"/>
        <v>230000</v>
      </c>
      <c r="I1084" s="97">
        <f t="shared" si="52"/>
        <v>257600.00000000003</v>
      </c>
      <c r="J1084" s="76" t="s">
        <v>1430</v>
      </c>
      <c r="K1084" s="76" t="s">
        <v>19</v>
      </c>
      <c r="L1084" s="110" t="s">
        <v>3487</v>
      </c>
      <c r="M1084" s="67"/>
      <c r="N1084" s="67"/>
    </row>
    <row r="1085" spans="1:14" s="65" customFormat="1" ht="108" customHeight="1" x14ac:dyDescent="0.25">
      <c r="A1085" s="76">
        <v>1070</v>
      </c>
      <c r="B1085" s="76" t="s">
        <v>3361</v>
      </c>
      <c r="C1085" s="76" t="s">
        <v>74</v>
      </c>
      <c r="D1085" s="76" t="s">
        <v>3409</v>
      </c>
      <c r="E1085" s="76" t="s">
        <v>3379</v>
      </c>
      <c r="F1085" s="97">
        <v>100</v>
      </c>
      <c r="G1085" s="97">
        <v>1200</v>
      </c>
      <c r="H1085" s="97">
        <f t="shared" si="51"/>
        <v>120000</v>
      </c>
      <c r="I1085" s="97">
        <f t="shared" si="52"/>
        <v>134400</v>
      </c>
      <c r="J1085" s="76" t="s">
        <v>1430</v>
      </c>
      <c r="K1085" s="76" t="s">
        <v>19</v>
      </c>
      <c r="L1085" s="110" t="s">
        <v>3487</v>
      </c>
      <c r="M1085" s="67"/>
      <c r="N1085" s="67"/>
    </row>
    <row r="1086" spans="1:14" s="65" customFormat="1" ht="108" customHeight="1" x14ac:dyDescent="0.25">
      <c r="A1086" s="76">
        <v>1071</v>
      </c>
      <c r="B1086" s="76" t="s">
        <v>3362</v>
      </c>
      <c r="C1086" s="76" t="s">
        <v>74</v>
      </c>
      <c r="D1086" s="76" t="s">
        <v>3410</v>
      </c>
      <c r="E1086" s="76" t="s">
        <v>3257</v>
      </c>
      <c r="F1086" s="97">
        <v>4</v>
      </c>
      <c r="G1086" s="97">
        <v>32000</v>
      </c>
      <c r="H1086" s="97">
        <f t="shared" si="51"/>
        <v>128000</v>
      </c>
      <c r="I1086" s="97">
        <f t="shared" si="52"/>
        <v>143360</v>
      </c>
      <c r="J1086" s="76" t="s">
        <v>1430</v>
      </c>
      <c r="K1086" s="76" t="s">
        <v>19</v>
      </c>
      <c r="L1086" s="110" t="s">
        <v>3487</v>
      </c>
      <c r="M1086" s="67"/>
      <c r="N1086" s="67"/>
    </row>
    <row r="1087" spans="1:14" s="65" customFormat="1" ht="108" customHeight="1" x14ac:dyDescent="0.25">
      <c r="A1087" s="76">
        <v>1072</v>
      </c>
      <c r="B1087" s="76" t="s">
        <v>3363</v>
      </c>
      <c r="C1087" s="76" t="s">
        <v>74</v>
      </c>
      <c r="D1087" s="76" t="s">
        <v>3411</v>
      </c>
      <c r="E1087" s="76" t="s">
        <v>3380</v>
      </c>
      <c r="F1087" s="97">
        <v>50</v>
      </c>
      <c r="G1087" s="97">
        <v>90</v>
      </c>
      <c r="H1087" s="97">
        <f t="shared" si="51"/>
        <v>4500</v>
      </c>
      <c r="I1087" s="97">
        <f t="shared" si="52"/>
        <v>5040.0000000000009</v>
      </c>
      <c r="J1087" s="76" t="s">
        <v>1430</v>
      </c>
      <c r="K1087" s="76" t="s">
        <v>19</v>
      </c>
      <c r="L1087" s="110" t="s">
        <v>3487</v>
      </c>
      <c r="M1087" s="67"/>
      <c r="N1087" s="67"/>
    </row>
    <row r="1088" spans="1:14" s="65" customFormat="1" ht="108" customHeight="1" x14ac:dyDescent="0.25">
      <c r="A1088" s="76">
        <v>1073</v>
      </c>
      <c r="B1088" s="76" t="s">
        <v>3364</v>
      </c>
      <c r="C1088" s="76" t="s">
        <v>74</v>
      </c>
      <c r="D1088" s="76" t="s">
        <v>2806</v>
      </c>
      <c r="E1088" s="76" t="s">
        <v>3257</v>
      </c>
      <c r="F1088" s="97">
        <v>2</v>
      </c>
      <c r="G1088" s="97">
        <v>1320</v>
      </c>
      <c r="H1088" s="97">
        <f t="shared" si="51"/>
        <v>2640</v>
      </c>
      <c r="I1088" s="97">
        <f t="shared" si="52"/>
        <v>2956.8</v>
      </c>
      <c r="J1088" s="76" t="s">
        <v>1430</v>
      </c>
      <c r="K1088" s="76" t="s">
        <v>19</v>
      </c>
      <c r="L1088" s="110" t="s">
        <v>3487</v>
      </c>
      <c r="M1088" s="67"/>
      <c r="N1088" s="67"/>
    </row>
    <row r="1089" spans="1:14" s="65" customFormat="1" ht="108" customHeight="1" x14ac:dyDescent="0.25">
      <c r="A1089" s="76">
        <v>1074</v>
      </c>
      <c r="B1089" s="76" t="s">
        <v>3365</v>
      </c>
      <c r="C1089" s="76" t="s">
        <v>74</v>
      </c>
      <c r="D1089" s="76" t="s">
        <v>3412</v>
      </c>
      <c r="E1089" s="76" t="s">
        <v>3260</v>
      </c>
      <c r="F1089" s="97">
        <v>3</v>
      </c>
      <c r="G1089" s="97">
        <v>847</v>
      </c>
      <c r="H1089" s="97">
        <f t="shared" si="51"/>
        <v>2541</v>
      </c>
      <c r="I1089" s="97">
        <f t="shared" si="52"/>
        <v>2845.92</v>
      </c>
      <c r="J1089" s="76" t="s">
        <v>1430</v>
      </c>
      <c r="K1089" s="76" t="s">
        <v>19</v>
      </c>
      <c r="L1089" s="110" t="s">
        <v>3487</v>
      </c>
      <c r="M1089" s="67"/>
      <c r="N1089" s="67"/>
    </row>
    <row r="1090" spans="1:14" s="65" customFormat="1" ht="108" customHeight="1" x14ac:dyDescent="0.25">
      <c r="A1090" s="76">
        <v>1075</v>
      </c>
      <c r="B1090" s="76" t="s">
        <v>2809</v>
      </c>
      <c r="C1090" s="76" t="s">
        <v>74</v>
      </c>
      <c r="D1090" s="76" t="s">
        <v>3413</v>
      </c>
      <c r="E1090" s="76" t="s">
        <v>3257</v>
      </c>
      <c r="F1090" s="97">
        <v>2</v>
      </c>
      <c r="G1090" s="97">
        <v>135.30000000000001</v>
      </c>
      <c r="H1090" s="97">
        <f t="shared" si="51"/>
        <v>270.60000000000002</v>
      </c>
      <c r="I1090" s="97">
        <f t="shared" si="52"/>
        <v>303.07200000000006</v>
      </c>
      <c r="J1090" s="76" t="s">
        <v>1430</v>
      </c>
      <c r="K1090" s="76" t="s">
        <v>19</v>
      </c>
      <c r="L1090" s="110" t="s">
        <v>3487</v>
      </c>
      <c r="M1090" s="67"/>
      <c r="N1090" s="67"/>
    </row>
    <row r="1091" spans="1:14" s="65" customFormat="1" ht="108" customHeight="1" x14ac:dyDescent="0.25">
      <c r="A1091" s="76">
        <v>1076</v>
      </c>
      <c r="B1091" s="76" t="s">
        <v>2820</v>
      </c>
      <c r="C1091" s="76" t="s">
        <v>74</v>
      </c>
      <c r="D1091" s="76" t="s">
        <v>3414</v>
      </c>
      <c r="E1091" s="76" t="s">
        <v>3257</v>
      </c>
      <c r="F1091" s="97">
        <v>1</v>
      </c>
      <c r="G1091" s="97">
        <v>135.30000000000001</v>
      </c>
      <c r="H1091" s="97">
        <f t="shared" si="51"/>
        <v>135.30000000000001</v>
      </c>
      <c r="I1091" s="97">
        <f t="shared" si="52"/>
        <v>151.53600000000003</v>
      </c>
      <c r="J1091" s="76" t="s">
        <v>1430</v>
      </c>
      <c r="K1091" s="76" t="s">
        <v>19</v>
      </c>
      <c r="L1091" s="110" t="s">
        <v>3487</v>
      </c>
      <c r="M1091" s="67"/>
      <c r="N1091" s="67"/>
    </row>
    <row r="1092" spans="1:14" s="65" customFormat="1" ht="149.25" customHeight="1" x14ac:dyDescent="0.25">
      <c r="A1092" s="76">
        <v>1077</v>
      </c>
      <c r="B1092" s="76" t="s">
        <v>3415</v>
      </c>
      <c r="C1092" s="76" t="s">
        <v>74</v>
      </c>
      <c r="D1092" s="76" t="s">
        <v>3427</v>
      </c>
      <c r="E1092" s="76" t="s">
        <v>3257</v>
      </c>
      <c r="F1092" s="97">
        <v>1</v>
      </c>
      <c r="G1092" s="97">
        <v>9821.43</v>
      </c>
      <c r="H1092" s="97">
        <f t="shared" si="51"/>
        <v>9821.43</v>
      </c>
      <c r="I1092" s="97">
        <f t="shared" si="52"/>
        <v>11000.001600000001</v>
      </c>
      <c r="J1092" s="76" t="s">
        <v>1430</v>
      </c>
      <c r="K1092" s="76" t="s">
        <v>19</v>
      </c>
      <c r="L1092" s="110" t="s">
        <v>3487</v>
      </c>
      <c r="M1092" s="67"/>
      <c r="N1092" s="67"/>
    </row>
    <row r="1093" spans="1:14" s="65" customFormat="1" ht="108" customHeight="1" x14ac:dyDescent="0.25">
      <c r="A1093" s="76">
        <v>1078</v>
      </c>
      <c r="B1093" s="76" t="s">
        <v>3416</v>
      </c>
      <c r="C1093" s="76" t="s">
        <v>74</v>
      </c>
      <c r="D1093" s="76" t="s">
        <v>3428</v>
      </c>
      <c r="E1093" s="76" t="s">
        <v>3257</v>
      </c>
      <c r="F1093" s="97">
        <v>3</v>
      </c>
      <c r="G1093" s="97">
        <v>1607.14</v>
      </c>
      <c r="H1093" s="97">
        <f t="shared" si="51"/>
        <v>4821.42</v>
      </c>
      <c r="I1093" s="97">
        <f t="shared" si="52"/>
        <v>5399.9904000000006</v>
      </c>
      <c r="J1093" s="76" t="s">
        <v>1430</v>
      </c>
      <c r="K1093" s="76" t="s">
        <v>19</v>
      </c>
      <c r="L1093" s="110" t="s">
        <v>3487</v>
      </c>
      <c r="M1093" s="67"/>
      <c r="N1093" s="67"/>
    </row>
    <row r="1094" spans="1:14" s="65" customFormat="1" ht="143.25" customHeight="1" x14ac:dyDescent="0.25">
      <c r="A1094" s="76">
        <v>1079</v>
      </c>
      <c r="B1094" s="76" t="s">
        <v>3350</v>
      </c>
      <c r="C1094" s="76" t="s">
        <v>74</v>
      </c>
      <c r="D1094" s="76" t="s">
        <v>3429</v>
      </c>
      <c r="E1094" s="76" t="s">
        <v>3257</v>
      </c>
      <c r="F1094" s="97">
        <v>1200</v>
      </c>
      <c r="G1094" s="97">
        <v>325</v>
      </c>
      <c r="H1094" s="97">
        <f t="shared" si="51"/>
        <v>390000</v>
      </c>
      <c r="I1094" s="97">
        <f t="shared" si="52"/>
        <v>436800.00000000006</v>
      </c>
      <c r="J1094" s="76" t="s">
        <v>1430</v>
      </c>
      <c r="K1094" s="76" t="s">
        <v>19</v>
      </c>
      <c r="L1094" s="110" t="s">
        <v>4155</v>
      </c>
      <c r="M1094" s="67"/>
      <c r="N1094" s="67"/>
    </row>
    <row r="1095" spans="1:14" s="65" customFormat="1" ht="108" customHeight="1" x14ac:dyDescent="0.25">
      <c r="A1095" s="76">
        <v>1080</v>
      </c>
      <c r="B1095" s="76" t="s">
        <v>3417</v>
      </c>
      <c r="C1095" s="76" t="s">
        <v>74</v>
      </c>
      <c r="D1095" s="76" t="s">
        <v>3436</v>
      </c>
      <c r="E1095" s="76" t="s">
        <v>3257</v>
      </c>
      <c r="F1095" s="97">
        <v>10</v>
      </c>
      <c r="G1095" s="97">
        <v>664.4</v>
      </c>
      <c r="H1095" s="97">
        <f t="shared" si="51"/>
        <v>6644</v>
      </c>
      <c r="I1095" s="97">
        <f t="shared" si="52"/>
        <v>7441.2800000000007</v>
      </c>
      <c r="J1095" s="76" t="s">
        <v>1430</v>
      </c>
      <c r="K1095" s="76" t="s">
        <v>19</v>
      </c>
      <c r="L1095" s="110" t="s">
        <v>3487</v>
      </c>
      <c r="M1095" s="67"/>
      <c r="N1095" s="67"/>
    </row>
    <row r="1096" spans="1:14" s="65" customFormat="1" ht="140.25" customHeight="1" x14ac:dyDescent="0.25">
      <c r="A1096" s="76">
        <v>1081</v>
      </c>
      <c r="B1096" s="76" t="s">
        <v>3464</v>
      </c>
      <c r="C1096" s="76" t="s">
        <v>74</v>
      </c>
      <c r="D1096" s="76" t="s">
        <v>3437</v>
      </c>
      <c r="E1096" s="76" t="s">
        <v>3257</v>
      </c>
      <c r="F1096" s="97">
        <v>500</v>
      </c>
      <c r="G1096" s="97">
        <v>339.29</v>
      </c>
      <c r="H1096" s="97">
        <f t="shared" si="51"/>
        <v>169645</v>
      </c>
      <c r="I1096" s="97">
        <f t="shared" si="52"/>
        <v>190002.40000000002</v>
      </c>
      <c r="J1096" s="76" t="s">
        <v>1430</v>
      </c>
      <c r="K1096" s="76" t="s">
        <v>19</v>
      </c>
      <c r="L1096" s="110" t="s">
        <v>3487</v>
      </c>
      <c r="M1096" s="67"/>
      <c r="N1096" s="67"/>
    </row>
    <row r="1097" spans="1:14" s="65" customFormat="1" ht="108" customHeight="1" x14ac:dyDescent="0.25">
      <c r="A1097" s="76">
        <v>1082</v>
      </c>
      <c r="B1097" s="76" t="s">
        <v>3352</v>
      </c>
      <c r="C1097" s="76" t="s">
        <v>74</v>
      </c>
      <c r="D1097" s="76" t="s">
        <v>3438</v>
      </c>
      <c r="E1097" s="76" t="s">
        <v>3255</v>
      </c>
      <c r="F1097" s="97">
        <v>30</v>
      </c>
      <c r="G1097" s="97">
        <v>192.5</v>
      </c>
      <c r="H1097" s="97">
        <f t="shared" si="51"/>
        <v>5775</v>
      </c>
      <c r="I1097" s="97">
        <f t="shared" si="52"/>
        <v>6468.0000000000009</v>
      </c>
      <c r="J1097" s="76" t="s">
        <v>1430</v>
      </c>
      <c r="K1097" s="76" t="s">
        <v>19</v>
      </c>
      <c r="L1097" s="110" t="s">
        <v>3487</v>
      </c>
      <c r="M1097" s="67"/>
      <c r="N1097" s="67"/>
    </row>
    <row r="1098" spans="1:14" s="65" customFormat="1" ht="108" customHeight="1" x14ac:dyDescent="0.25">
      <c r="A1098" s="76">
        <v>1083</v>
      </c>
      <c r="B1098" s="76" t="s">
        <v>3418</v>
      </c>
      <c r="C1098" s="76" t="s">
        <v>74</v>
      </c>
      <c r="D1098" s="76" t="s">
        <v>3439</v>
      </c>
      <c r="E1098" s="76" t="s">
        <v>3255</v>
      </c>
      <c r="F1098" s="97">
        <v>40</v>
      </c>
      <c r="G1098" s="97">
        <v>267.86</v>
      </c>
      <c r="H1098" s="97">
        <f t="shared" si="51"/>
        <v>10714.400000000001</v>
      </c>
      <c r="I1098" s="97">
        <f t="shared" si="52"/>
        <v>12000.128000000002</v>
      </c>
      <c r="J1098" s="76" t="s">
        <v>1430</v>
      </c>
      <c r="K1098" s="76" t="s">
        <v>19</v>
      </c>
      <c r="L1098" s="110" t="s">
        <v>3487</v>
      </c>
      <c r="M1098" s="67"/>
      <c r="N1098" s="67"/>
    </row>
    <row r="1099" spans="1:14" s="65" customFormat="1" ht="108" customHeight="1" x14ac:dyDescent="0.25">
      <c r="A1099" s="76">
        <v>1084</v>
      </c>
      <c r="B1099" s="76" t="s">
        <v>3419</v>
      </c>
      <c r="C1099" s="76" t="s">
        <v>74</v>
      </c>
      <c r="D1099" s="76" t="s">
        <v>3440</v>
      </c>
      <c r="E1099" s="76" t="s">
        <v>3255</v>
      </c>
      <c r="F1099" s="97">
        <v>260</v>
      </c>
      <c r="G1099" s="97">
        <v>267.86</v>
      </c>
      <c r="H1099" s="97">
        <f t="shared" si="51"/>
        <v>69643.600000000006</v>
      </c>
      <c r="I1099" s="97">
        <f t="shared" si="52"/>
        <v>78000.832000000009</v>
      </c>
      <c r="J1099" s="76" t="s">
        <v>1430</v>
      </c>
      <c r="K1099" s="76" t="s">
        <v>19</v>
      </c>
      <c r="L1099" s="110" t="s">
        <v>3487</v>
      </c>
      <c r="M1099" s="67"/>
      <c r="N1099" s="67"/>
    </row>
    <row r="1100" spans="1:14" s="65" customFormat="1" ht="108" customHeight="1" x14ac:dyDescent="0.25">
      <c r="A1100" s="76">
        <v>1085</v>
      </c>
      <c r="B1100" s="76" t="s">
        <v>3420</v>
      </c>
      <c r="C1100" s="76" t="s">
        <v>74</v>
      </c>
      <c r="D1100" s="76" t="s">
        <v>3430</v>
      </c>
      <c r="E1100" s="76" t="s">
        <v>3255</v>
      </c>
      <c r="F1100" s="97">
        <v>10</v>
      </c>
      <c r="G1100" s="97">
        <v>357.14</v>
      </c>
      <c r="H1100" s="97">
        <f t="shared" si="51"/>
        <v>3571.3999999999996</v>
      </c>
      <c r="I1100" s="97">
        <f t="shared" si="52"/>
        <v>3999.9679999999998</v>
      </c>
      <c r="J1100" s="76" t="s">
        <v>1430</v>
      </c>
      <c r="K1100" s="76" t="s">
        <v>19</v>
      </c>
      <c r="L1100" s="110" t="s">
        <v>3487</v>
      </c>
      <c r="M1100" s="67"/>
      <c r="N1100" s="67"/>
    </row>
    <row r="1101" spans="1:14" s="65" customFormat="1" ht="108" customHeight="1" x14ac:dyDescent="0.25">
      <c r="A1101" s="76">
        <v>1086</v>
      </c>
      <c r="B1101" s="76" t="s">
        <v>3421</v>
      </c>
      <c r="C1101" s="76" t="s">
        <v>74</v>
      </c>
      <c r="D1101" s="76" t="s">
        <v>3431</v>
      </c>
      <c r="E1101" s="76" t="s">
        <v>3255</v>
      </c>
      <c r="F1101" s="97">
        <v>6</v>
      </c>
      <c r="G1101" s="97">
        <v>401.79</v>
      </c>
      <c r="H1101" s="97">
        <f t="shared" si="51"/>
        <v>2410.7400000000002</v>
      </c>
      <c r="I1101" s="97">
        <f t="shared" si="52"/>
        <v>2700.0288000000005</v>
      </c>
      <c r="J1101" s="76" t="s">
        <v>1430</v>
      </c>
      <c r="K1101" s="76" t="s">
        <v>19</v>
      </c>
      <c r="L1101" s="110" t="s">
        <v>3487</v>
      </c>
      <c r="M1101" s="67"/>
      <c r="N1101" s="67"/>
    </row>
    <row r="1102" spans="1:14" s="65" customFormat="1" ht="127.5" customHeight="1" x14ac:dyDescent="0.25">
      <c r="A1102" s="76">
        <v>1087</v>
      </c>
      <c r="B1102" s="76" t="s">
        <v>3422</v>
      </c>
      <c r="C1102" s="76" t="s">
        <v>74</v>
      </c>
      <c r="D1102" s="76" t="s">
        <v>3441</v>
      </c>
      <c r="E1102" s="76" t="s">
        <v>3255</v>
      </c>
      <c r="F1102" s="97">
        <v>5</v>
      </c>
      <c r="G1102" s="97">
        <v>9821.43</v>
      </c>
      <c r="H1102" s="97">
        <f t="shared" si="51"/>
        <v>49107.15</v>
      </c>
      <c r="I1102" s="97">
        <f t="shared" si="52"/>
        <v>55000.008000000009</v>
      </c>
      <c r="J1102" s="76" t="s">
        <v>1430</v>
      </c>
      <c r="K1102" s="76" t="s">
        <v>19</v>
      </c>
      <c r="L1102" s="110" t="s">
        <v>3487</v>
      </c>
      <c r="M1102" s="67"/>
      <c r="N1102" s="67"/>
    </row>
    <row r="1103" spans="1:14" s="65" customFormat="1" ht="171.75" customHeight="1" x14ac:dyDescent="0.25">
      <c r="A1103" s="76">
        <v>1088</v>
      </c>
      <c r="B1103" s="76" t="s">
        <v>3422</v>
      </c>
      <c r="C1103" s="76" t="s">
        <v>74</v>
      </c>
      <c r="D1103" s="76" t="s">
        <v>3442</v>
      </c>
      <c r="E1103" s="76" t="s">
        <v>3255</v>
      </c>
      <c r="F1103" s="97">
        <v>10</v>
      </c>
      <c r="G1103" s="97">
        <v>4464.29</v>
      </c>
      <c r="H1103" s="97">
        <f t="shared" si="51"/>
        <v>44642.9</v>
      </c>
      <c r="I1103" s="97">
        <f t="shared" si="52"/>
        <v>50000.04800000001</v>
      </c>
      <c r="J1103" s="76" t="s">
        <v>1430</v>
      </c>
      <c r="K1103" s="76" t="s">
        <v>19</v>
      </c>
      <c r="L1103" s="110" t="s">
        <v>3487</v>
      </c>
      <c r="M1103" s="67"/>
      <c r="N1103" s="67"/>
    </row>
    <row r="1104" spans="1:14" s="65" customFormat="1" ht="108" customHeight="1" x14ac:dyDescent="0.25">
      <c r="A1104" s="76">
        <v>1089</v>
      </c>
      <c r="B1104" s="76" t="s">
        <v>3423</v>
      </c>
      <c r="C1104" s="76" t="s">
        <v>74</v>
      </c>
      <c r="D1104" s="76" t="s">
        <v>3432</v>
      </c>
      <c r="E1104" s="76" t="s">
        <v>3255</v>
      </c>
      <c r="F1104" s="97">
        <v>1</v>
      </c>
      <c r="G1104" s="97">
        <v>14285.71</v>
      </c>
      <c r="H1104" s="97">
        <f t="shared" si="51"/>
        <v>14285.71</v>
      </c>
      <c r="I1104" s="97">
        <f t="shared" si="52"/>
        <v>15999.995200000001</v>
      </c>
      <c r="J1104" s="76" t="s">
        <v>1430</v>
      </c>
      <c r="K1104" s="76" t="s">
        <v>19</v>
      </c>
      <c r="L1104" s="110" t="s">
        <v>3487</v>
      </c>
      <c r="M1104" s="67"/>
      <c r="N1104" s="67"/>
    </row>
    <row r="1105" spans="1:14" s="65" customFormat="1" ht="108" customHeight="1" x14ac:dyDescent="0.25">
      <c r="A1105" s="76">
        <v>1090</v>
      </c>
      <c r="B1105" s="76" t="s">
        <v>2766</v>
      </c>
      <c r="C1105" s="76" t="s">
        <v>74</v>
      </c>
      <c r="D1105" s="76" t="s">
        <v>3433</v>
      </c>
      <c r="E1105" s="76" t="s">
        <v>3255</v>
      </c>
      <c r="F1105" s="97">
        <v>20</v>
      </c>
      <c r="G1105" s="97">
        <v>22.32</v>
      </c>
      <c r="H1105" s="97">
        <f t="shared" si="51"/>
        <v>446.4</v>
      </c>
      <c r="I1105" s="97">
        <f t="shared" si="52"/>
        <v>499.96800000000002</v>
      </c>
      <c r="J1105" s="76" t="s">
        <v>1430</v>
      </c>
      <c r="K1105" s="76" t="s">
        <v>19</v>
      </c>
      <c r="L1105" s="110" t="s">
        <v>3487</v>
      </c>
      <c r="M1105" s="67"/>
      <c r="N1105" s="67"/>
    </row>
    <row r="1106" spans="1:14" s="65" customFormat="1" ht="108" customHeight="1" x14ac:dyDescent="0.25">
      <c r="A1106" s="76">
        <v>1091</v>
      </c>
      <c r="B1106" s="76" t="s">
        <v>2766</v>
      </c>
      <c r="C1106" s="76" t="s">
        <v>74</v>
      </c>
      <c r="D1106" s="76" t="s">
        <v>3467</v>
      </c>
      <c r="E1106" s="76" t="s">
        <v>3255</v>
      </c>
      <c r="F1106" s="97">
        <v>20</v>
      </c>
      <c r="G1106" s="97">
        <v>18.7</v>
      </c>
      <c r="H1106" s="97">
        <f t="shared" si="51"/>
        <v>374</v>
      </c>
      <c r="I1106" s="97">
        <f t="shared" si="52"/>
        <v>418.88000000000005</v>
      </c>
      <c r="J1106" s="76" t="s">
        <v>1430</v>
      </c>
      <c r="K1106" s="76" t="s">
        <v>19</v>
      </c>
      <c r="L1106" s="110" t="s">
        <v>3487</v>
      </c>
      <c r="M1106" s="67"/>
      <c r="N1106" s="67"/>
    </row>
    <row r="1107" spans="1:14" s="65" customFormat="1" ht="108" customHeight="1" x14ac:dyDescent="0.25">
      <c r="A1107" s="76">
        <v>1092</v>
      </c>
      <c r="B1107" s="76" t="s">
        <v>3424</v>
      </c>
      <c r="C1107" s="76" t="s">
        <v>74</v>
      </c>
      <c r="D1107" s="76" t="s">
        <v>3443</v>
      </c>
      <c r="E1107" s="76" t="s">
        <v>3255</v>
      </c>
      <c r="F1107" s="97">
        <v>20</v>
      </c>
      <c r="G1107" s="97">
        <v>38.5</v>
      </c>
      <c r="H1107" s="97">
        <f t="shared" si="51"/>
        <v>770</v>
      </c>
      <c r="I1107" s="97">
        <f t="shared" si="52"/>
        <v>862.40000000000009</v>
      </c>
      <c r="J1107" s="76" t="s">
        <v>1430</v>
      </c>
      <c r="K1107" s="76" t="s">
        <v>19</v>
      </c>
      <c r="L1107" s="110" t="s">
        <v>3487</v>
      </c>
      <c r="M1107" s="67"/>
      <c r="N1107" s="67"/>
    </row>
    <row r="1108" spans="1:14" s="65" customFormat="1" ht="108" customHeight="1" x14ac:dyDescent="0.25">
      <c r="A1108" s="76">
        <v>1093</v>
      </c>
      <c r="B1108" s="76" t="s">
        <v>3425</v>
      </c>
      <c r="C1108" s="76" t="s">
        <v>74</v>
      </c>
      <c r="D1108" s="76" t="s">
        <v>3434</v>
      </c>
      <c r="E1108" s="76" t="s">
        <v>3257</v>
      </c>
      <c r="F1108" s="97">
        <v>41</v>
      </c>
      <c r="G1108" s="97">
        <v>4182.1400000000003</v>
      </c>
      <c r="H1108" s="97">
        <f t="shared" si="51"/>
        <v>171467.74000000002</v>
      </c>
      <c r="I1108" s="97">
        <f t="shared" si="52"/>
        <v>192043.86880000005</v>
      </c>
      <c r="J1108" s="76" t="s">
        <v>1430</v>
      </c>
      <c r="K1108" s="76" t="s">
        <v>19</v>
      </c>
      <c r="L1108" s="110" t="s">
        <v>3487</v>
      </c>
      <c r="M1108" s="67"/>
      <c r="N1108" s="67"/>
    </row>
    <row r="1109" spans="1:14" s="65" customFormat="1" ht="108" customHeight="1" x14ac:dyDescent="0.25">
      <c r="A1109" s="76">
        <v>1094</v>
      </c>
      <c r="B1109" s="76" t="s">
        <v>3425</v>
      </c>
      <c r="C1109" s="76" t="s">
        <v>74</v>
      </c>
      <c r="D1109" s="76" t="s">
        <v>3435</v>
      </c>
      <c r="E1109" s="76" t="s">
        <v>3255</v>
      </c>
      <c r="F1109" s="97">
        <v>150</v>
      </c>
      <c r="G1109" s="97">
        <v>6000</v>
      </c>
      <c r="H1109" s="97">
        <f t="shared" si="51"/>
        <v>900000</v>
      </c>
      <c r="I1109" s="97">
        <f t="shared" si="52"/>
        <v>1008000.0000000001</v>
      </c>
      <c r="J1109" s="76" t="s">
        <v>1430</v>
      </c>
      <c r="K1109" s="76" t="s">
        <v>19</v>
      </c>
      <c r="L1109" s="110" t="s">
        <v>3487</v>
      </c>
      <c r="M1109" s="67"/>
      <c r="N1109" s="67"/>
    </row>
    <row r="1110" spans="1:14" s="65" customFormat="1" ht="108" customHeight="1" x14ac:dyDescent="0.25">
      <c r="A1110" s="76">
        <v>1095</v>
      </c>
      <c r="B1110" s="76" t="s">
        <v>3426</v>
      </c>
      <c r="C1110" s="76" t="s">
        <v>74</v>
      </c>
      <c r="D1110" s="76" t="s">
        <v>3444</v>
      </c>
      <c r="E1110" s="76" t="s">
        <v>3255</v>
      </c>
      <c r="F1110" s="97">
        <v>191</v>
      </c>
      <c r="G1110" s="97">
        <v>1800</v>
      </c>
      <c r="H1110" s="97">
        <f t="shared" si="51"/>
        <v>343800</v>
      </c>
      <c r="I1110" s="97">
        <f t="shared" si="52"/>
        <v>385056.00000000006</v>
      </c>
      <c r="J1110" s="76" t="s">
        <v>1430</v>
      </c>
      <c r="K1110" s="76" t="s">
        <v>19</v>
      </c>
      <c r="L1110" s="110" t="s">
        <v>3487</v>
      </c>
      <c r="M1110" s="67"/>
      <c r="N1110" s="67"/>
    </row>
    <row r="1111" spans="1:14" s="65" customFormat="1" ht="108" customHeight="1" x14ac:dyDescent="0.25">
      <c r="A1111" s="76">
        <v>1096</v>
      </c>
      <c r="B1111" s="76" t="s">
        <v>3475</v>
      </c>
      <c r="C1111" s="76" t="s">
        <v>74</v>
      </c>
      <c r="D1111" s="76" t="s">
        <v>3526</v>
      </c>
      <c r="E1111" s="76" t="s">
        <v>133</v>
      </c>
      <c r="F1111" s="97">
        <v>1</v>
      </c>
      <c r="G1111" s="97">
        <v>52150</v>
      </c>
      <c r="H1111" s="98">
        <f t="shared" si="51"/>
        <v>52150</v>
      </c>
      <c r="I1111" s="98">
        <f t="shared" si="52"/>
        <v>58408.000000000007</v>
      </c>
      <c r="J1111" s="110" t="s">
        <v>3473</v>
      </c>
      <c r="K1111" s="76" t="s">
        <v>19</v>
      </c>
      <c r="L1111" s="110" t="s">
        <v>3488</v>
      </c>
      <c r="M1111" s="67"/>
      <c r="N1111" s="67"/>
    </row>
    <row r="1112" spans="1:14" s="65" customFormat="1" ht="165.75" customHeight="1" x14ac:dyDescent="0.25">
      <c r="A1112" s="76">
        <v>1097</v>
      </c>
      <c r="B1112" s="76" t="s">
        <v>3476</v>
      </c>
      <c r="C1112" s="76" t="s">
        <v>74</v>
      </c>
      <c r="D1112" s="76" t="s">
        <v>3479</v>
      </c>
      <c r="E1112" s="76" t="s">
        <v>133</v>
      </c>
      <c r="F1112" s="97">
        <v>25</v>
      </c>
      <c r="G1112" s="97">
        <v>11000</v>
      </c>
      <c r="H1112" s="98">
        <f t="shared" si="51"/>
        <v>275000</v>
      </c>
      <c r="I1112" s="98">
        <f t="shared" si="52"/>
        <v>308000.00000000006</v>
      </c>
      <c r="J1112" s="110" t="s">
        <v>3474</v>
      </c>
      <c r="K1112" s="76" t="s">
        <v>19</v>
      </c>
      <c r="L1112" s="110" t="s">
        <v>3488</v>
      </c>
      <c r="M1112" s="67"/>
      <c r="N1112" s="67"/>
    </row>
    <row r="1113" spans="1:14" s="65" customFormat="1" ht="99" customHeight="1" x14ac:dyDescent="0.25">
      <c r="A1113" s="76">
        <v>1098</v>
      </c>
      <c r="B1113" s="76" t="s">
        <v>3477</v>
      </c>
      <c r="C1113" s="76" t="s">
        <v>28</v>
      </c>
      <c r="D1113" s="76" t="s">
        <v>3478</v>
      </c>
      <c r="E1113" s="76" t="s">
        <v>133</v>
      </c>
      <c r="F1113" s="97">
        <v>2</v>
      </c>
      <c r="G1113" s="97">
        <v>5454286</v>
      </c>
      <c r="H1113" s="98">
        <f t="shared" si="51"/>
        <v>10908572</v>
      </c>
      <c r="I1113" s="98">
        <f t="shared" si="52"/>
        <v>12217600.640000001</v>
      </c>
      <c r="J1113" s="110" t="s">
        <v>2567</v>
      </c>
      <c r="K1113" s="76" t="s">
        <v>19</v>
      </c>
      <c r="L1113" s="110" t="s">
        <v>3488</v>
      </c>
      <c r="M1113" s="67"/>
      <c r="N1113" s="67"/>
    </row>
    <row r="1114" spans="1:14" s="65" customFormat="1" ht="105.75" customHeight="1" x14ac:dyDescent="0.25">
      <c r="A1114" s="76">
        <v>1099</v>
      </c>
      <c r="B1114" s="76" t="s">
        <v>3484</v>
      </c>
      <c r="C1114" s="76" t="s">
        <v>74</v>
      </c>
      <c r="D1114" s="76" t="s">
        <v>3485</v>
      </c>
      <c r="E1114" s="76" t="s">
        <v>133</v>
      </c>
      <c r="F1114" s="97">
        <v>1</v>
      </c>
      <c r="G1114" s="97">
        <v>5900</v>
      </c>
      <c r="H1114" s="98"/>
      <c r="I1114" s="98"/>
      <c r="J1114" s="110" t="s">
        <v>3486</v>
      </c>
      <c r="K1114" s="76" t="s">
        <v>19</v>
      </c>
      <c r="L1114" s="110" t="s">
        <v>3971</v>
      </c>
      <c r="M1114" s="67"/>
      <c r="N1114" s="67"/>
    </row>
    <row r="1115" spans="1:14" s="65" customFormat="1" ht="99" customHeight="1" x14ac:dyDescent="0.25">
      <c r="A1115" s="76">
        <v>1100</v>
      </c>
      <c r="B1115" s="76" t="s">
        <v>3500</v>
      </c>
      <c r="C1115" s="76" t="s">
        <v>74</v>
      </c>
      <c r="D1115" s="76" t="s">
        <v>3502</v>
      </c>
      <c r="E1115" s="76" t="s">
        <v>133</v>
      </c>
      <c r="F1115" s="97">
        <v>40</v>
      </c>
      <c r="G1115" s="97">
        <v>6500</v>
      </c>
      <c r="H1115" s="98">
        <f t="shared" si="51"/>
        <v>260000</v>
      </c>
      <c r="I1115" s="98">
        <f t="shared" si="52"/>
        <v>291200</v>
      </c>
      <c r="J1115" s="110" t="s">
        <v>3501</v>
      </c>
      <c r="K1115" s="110" t="s">
        <v>19</v>
      </c>
      <c r="L1115" s="110" t="s">
        <v>3510</v>
      </c>
      <c r="M1115" s="67"/>
      <c r="N1115" s="67"/>
    </row>
    <row r="1116" spans="1:14" s="65" customFormat="1" ht="99" customHeight="1" x14ac:dyDescent="0.25">
      <c r="A1116" s="76">
        <v>1101</v>
      </c>
      <c r="B1116" s="76" t="s">
        <v>3528</v>
      </c>
      <c r="C1116" s="76" t="s">
        <v>74</v>
      </c>
      <c r="D1116" s="76" t="s">
        <v>3529</v>
      </c>
      <c r="E1116" s="76" t="s">
        <v>133</v>
      </c>
      <c r="F1116" s="97">
        <v>6</v>
      </c>
      <c r="G1116" s="97">
        <v>6866</v>
      </c>
      <c r="H1116" s="98">
        <f t="shared" si="51"/>
        <v>41196</v>
      </c>
      <c r="I1116" s="98">
        <f t="shared" si="52"/>
        <v>46139.520000000004</v>
      </c>
      <c r="J1116" s="110" t="s">
        <v>1089</v>
      </c>
      <c r="K1116" s="110" t="s">
        <v>19</v>
      </c>
      <c r="L1116" s="110" t="s">
        <v>3536</v>
      </c>
      <c r="M1116" s="67"/>
      <c r="N1116" s="67"/>
    </row>
    <row r="1117" spans="1:14" s="65" customFormat="1" ht="123.75" customHeight="1" x14ac:dyDescent="0.25">
      <c r="A1117" s="76">
        <v>1102</v>
      </c>
      <c r="B1117" s="76" t="s">
        <v>3530</v>
      </c>
      <c r="C1117" s="76" t="s">
        <v>74</v>
      </c>
      <c r="D1117" s="76" t="s">
        <v>3986</v>
      </c>
      <c r="E1117" s="76" t="s">
        <v>133</v>
      </c>
      <c r="F1117" s="97">
        <v>2</v>
      </c>
      <c r="G1117" s="97">
        <v>131000</v>
      </c>
      <c r="H1117" s="98">
        <f t="shared" si="51"/>
        <v>262000</v>
      </c>
      <c r="I1117" s="98">
        <f t="shared" si="52"/>
        <v>293440</v>
      </c>
      <c r="J1117" s="110" t="s">
        <v>3789</v>
      </c>
      <c r="K1117" s="110" t="s">
        <v>19</v>
      </c>
      <c r="L1117" s="110" t="s">
        <v>3987</v>
      </c>
      <c r="M1117" s="67"/>
      <c r="N1117" s="67"/>
    </row>
    <row r="1118" spans="1:14" s="65" customFormat="1" ht="117" customHeight="1" x14ac:dyDescent="0.25">
      <c r="A1118" s="76">
        <v>1103</v>
      </c>
      <c r="B1118" s="76" t="s">
        <v>3532</v>
      </c>
      <c r="C1118" s="76" t="s">
        <v>74</v>
      </c>
      <c r="D1118" s="76" t="s">
        <v>3533</v>
      </c>
      <c r="E1118" s="76" t="s">
        <v>133</v>
      </c>
      <c r="F1118" s="97">
        <v>26000</v>
      </c>
      <c r="G1118" s="97">
        <v>19.29</v>
      </c>
      <c r="H1118" s="98">
        <f t="shared" si="51"/>
        <v>501540</v>
      </c>
      <c r="I1118" s="98">
        <f t="shared" si="52"/>
        <v>561724.80000000005</v>
      </c>
      <c r="J1118" s="110" t="s">
        <v>2613</v>
      </c>
      <c r="K1118" s="110" t="s">
        <v>19</v>
      </c>
      <c r="L1118" s="110" t="s">
        <v>3536</v>
      </c>
      <c r="M1118" s="67"/>
      <c r="N1118" s="67"/>
    </row>
    <row r="1119" spans="1:14" s="65" customFormat="1" ht="117" customHeight="1" x14ac:dyDescent="0.25">
      <c r="A1119" s="76">
        <v>1104</v>
      </c>
      <c r="B1119" s="76" t="s">
        <v>3540</v>
      </c>
      <c r="C1119" s="76" t="s">
        <v>74</v>
      </c>
      <c r="D1119" s="76" t="s">
        <v>3545</v>
      </c>
      <c r="E1119" s="76" t="s">
        <v>133</v>
      </c>
      <c r="F1119" s="97">
        <v>200</v>
      </c>
      <c r="G1119" s="97">
        <v>4286</v>
      </c>
      <c r="H1119" s="98">
        <f t="shared" si="51"/>
        <v>857200</v>
      </c>
      <c r="I1119" s="98">
        <f t="shared" si="52"/>
        <v>960064.00000000012</v>
      </c>
      <c r="J1119" s="110" t="s">
        <v>1070</v>
      </c>
      <c r="K1119" s="110" t="s">
        <v>19</v>
      </c>
      <c r="L1119" s="110" t="s">
        <v>3546</v>
      </c>
      <c r="M1119" s="67"/>
      <c r="N1119" s="67"/>
    </row>
    <row r="1120" spans="1:14" s="65" customFormat="1" ht="117" customHeight="1" x14ac:dyDescent="0.25">
      <c r="A1120" s="76">
        <v>1105</v>
      </c>
      <c r="B1120" s="76" t="s">
        <v>3541</v>
      </c>
      <c r="C1120" s="76" t="s">
        <v>74</v>
      </c>
      <c r="D1120" s="76" t="s">
        <v>3542</v>
      </c>
      <c r="E1120" s="76" t="s">
        <v>133</v>
      </c>
      <c r="F1120" s="97">
        <v>36</v>
      </c>
      <c r="G1120" s="97">
        <v>8428</v>
      </c>
      <c r="H1120" s="98">
        <f t="shared" si="51"/>
        <v>303408</v>
      </c>
      <c r="I1120" s="98">
        <f t="shared" si="52"/>
        <v>339816.96000000002</v>
      </c>
      <c r="J1120" s="110" t="s">
        <v>1070</v>
      </c>
      <c r="K1120" s="110" t="s">
        <v>19</v>
      </c>
      <c r="L1120" s="110" t="s">
        <v>3546</v>
      </c>
      <c r="M1120" s="67"/>
      <c r="N1120" s="67"/>
    </row>
    <row r="1121" spans="1:14" s="65" customFormat="1" ht="117" customHeight="1" x14ac:dyDescent="0.25">
      <c r="A1121" s="76">
        <v>1106</v>
      </c>
      <c r="B1121" s="76" t="s">
        <v>3543</v>
      </c>
      <c r="C1121" s="76" t="s">
        <v>74</v>
      </c>
      <c r="D1121" s="76" t="s">
        <v>3544</v>
      </c>
      <c r="E1121" s="76" t="s">
        <v>133</v>
      </c>
      <c r="F1121" s="97">
        <v>360</v>
      </c>
      <c r="G1121" s="97">
        <v>1370</v>
      </c>
      <c r="H1121" s="98">
        <f t="shared" si="51"/>
        <v>493200</v>
      </c>
      <c r="I1121" s="98">
        <f t="shared" si="52"/>
        <v>552384</v>
      </c>
      <c r="J1121" s="110" t="s">
        <v>1070</v>
      </c>
      <c r="K1121" s="110" t="s">
        <v>19</v>
      </c>
      <c r="L1121" s="110" t="s">
        <v>3546</v>
      </c>
      <c r="M1121" s="67"/>
      <c r="N1121" s="67"/>
    </row>
    <row r="1122" spans="1:14" s="65" customFormat="1" ht="117" customHeight="1" x14ac:dyDescent="0.25">
      <c r="A1122" s="76">
        <v>1107</v>
      </c>
      <c r="B1122" s="76" t="s">
        <v>3549</v>
      </c>
      <c r="C1122" s="76" t="s">
        <v>74</v>
      </c>
      <c r="D1122" s="76" t="s">
        <v>3750</v>
      </c>
      <c r="E1122" s="76" t="s">
        <v>240</v>
      </c>
      <c r="F1122" s="97">
        <v>10</v>
      </c>
      <c r="G1122" s="97">
        <v>54700</v>
      </c>
      <c r="H1122" s="98">
        <f t="shared" si="51"/>
        <v>547000</v>
      </c>
      <c r="I1122" s="98">
        <f t="shared" si="52"/>
        <v>612640.00000000012</v>
      </c>
      <c r="J1122" s="110" t="s">
        <v>3112</v>
      </c>
      <c r="K1122" s="110" t="s">
        <v>19</v>
      </c>
      <c r="L1122" s="128" t="s">
        <v>3765</v>
      </c>
      <c r="M1122" s="67"/>
      <c r="N1122" s="67"/>
    </row>
    <row r="1123" spans="1:14" s="65" customFormat="1" ht="117" customHeight="1" x14ac:dyDescent="0.25">
      <c r="A1123" s="76">
        <v>1108</v>
      </c>
      <c r="B1123" s="76" t="s">
        <v>3550</v>
      </c>
      <c r="C1123" s="76" t="s">
        <v>74</v>
      </c>
      <c r="D1123" s="76" t="s">
        <v>3751</v>
      </c>
      <c r="E1123" s="76" t="s">
        <v>240</v>
      </c>
      <c r="F1123" s="97">
        <v>10</v>
      </c>
      <c r="G1123" s="97">
        <v>65000</v>
      </c>
      <c r="H1123" s="98">
        <f t="shared" si="51"/>
        <v>650000</v>
      </c>
      <c r="I1123" s="98">
        <f t="shared" si="52"/>
        <v>728000.00000000012</v>
      </c>
      <c r="J1123" s="110" t="s">
        <v>3112</v>
      </c>
      <c r="K1123" s="110" t="s">
        <v>19</v>
      </c>
      <c r="L1123" s="128" t="s">
        <v>3765</v>
      </c>
      <c r="M1123" s="67"/>
      <c r="N1123" s="67"/>
    </row>
    <row r="1124" spans="1:14" s="65" customFormat="1" ht="117" customHeight="1" x14ac:dyDescent="0.25">
      <c r="A1124" s="76">
        <v>1109</v>
      </c>
      <c r="B1124" s="65" t="s">
        <v>3551</v>
      </c>
      <c r="C1124" s="76" t="s">
        <v>74</v>
      </c>
      <c r="D1124" s="76" t="s">
        <v>3752</v>
      </c>
      <c r="E1124" s="76" t="s">
        <v>240</v>
      </c>
      <c r="F1124" s="97">
        <v>5</v>
      </c>
      <c r="G1124" s="97">
        <v>63700</v>
      </c>
      <c r="H1124" s="98">
        <f t="shared" si="51"/>
        <v>318500</v>
      </c>
      <c r="I1124" s="98">
        <f t="shared" si="52"/>
        <v>356720.00000000006</v>
      </c>
      <c r="J1124" s="110" t="s">
        <v>3112</v>
      </c>
      <c r="K1124" s="110" t="s">
        <v>19</v>
      </c>
      <c r="L1124" s="128" t="s">
        <v>3765</v>
      </c>
      <c r="M1124" s="67"/>
      <c r="N1124" s="67"/>
    </row>
    <row r="1125" spans="1:14" s="65" customFormat="1" ht="117" customHeight="1" x14ac:dyDescent="0.25">
      <c r="A1125" s="76">
        <v>1110</v>
      </c>
      <c r="B1125" s="76" t="s">
        <v>3552</v>
      </c>
      <c r="C1125" s="76" t="s">
        <v>74</v>
      </c>
      <c r="D1125" s="76" t="s">
        <v>3753</v>
      </c>
      <c r="E1125" s="76" t="s">
        <v>240</v>
      </c>
      <c r="F1125" s="97">
        <v>5</v>
      </c>
      <c r="G1125" s="97">
        <v>59200</v>
      </c>
      <c r="H1125" s="98">
        <f t="shared" si="51"/>
        <v>296000</v>
      </c>
      <c r="I1125" s="98">
        <f t="shared" si="52"/>
        <v>331520.00000000006</v>
      </c>
      <c r="J1125" s="110" t="s">
        <v>3112</v>
      </c>
      <c r="K1125" s="110" t="s">
        <v>19</v>
      </c>
      <c r="L1125" s="128" t="s">
        <v>3765</v>
      </c>
      <c r="M1125" s="67"/>
      <c r="N1125" s="67"/>
    </row>
    <row r="1126" spans="1:14" s="65" customFormat="1" ht="117" customHeight="1" x14ac:dyDescent="0.25">
      <c r="A1126" s="76">
        <v>1111</v>
      </c>
      <c r="B1126" s="76" t="s">
        <v>3553</v>
      </c>
      <c r="C1126" s="76" t="s">
        <v>74</v>
      </c>
      <c r="D1126" s="76" t="s">
        <v>3766</v>
      </c>
      <c r="E1126" s="76" t="s">
        <v>240</v>
      </c>
      <c r="F1126" s="97">
        <v>1</v>
      </c>
      <c r="G1126" s="97">
        <v>56500</v>
      </c>
      <c r="H1126" s="98">
        <f t="shared" si="51"/>
        <v>56500</v>
      </c>
      <c r="I1126" s="98">
        <f t="shared" si="52"/>
        <v>63280.000000000007</v>
      </c>
      <c r="J1126" s="110" t="s">
        <v>3112</v>
      </c>
      <c r="K1126" s="110" t="s">
        <v>19</v>
      </c>
      <c r="L1126" s="128" t="s">
        <v>3765</v>
      </c>
      <c r="M1126" s="67"/>
      <c r="N1126" s="67"/>
    </row>
    <row r="1127" spans="1:14" s="65" customFormat="1" ht="117" customHeight="1" x14ac:dyDescent="0.25">
      <c r="A1127" s="76">
        <v>1112</v>
      </c>
      <c r="B1127" s="65" t="s">
        <v>3554</v>
      </c>
      <c r="C1127" s="76" t="s">
        <v>74</v>
      </c>
      <c r="D1127" s="76" t="s">
        <v>3754</v>
      </c>
      <c r="E1127" s="76" t="s">
        <v>240</v>
      </c>
      <c r="F1127" s="97">
        <v>1</v>
      </c>
      <c r="G1127" s="97">
        <v>41200</v>
      </c>
      <c r="H1127" s="98">
        <f t="shared" si="51"/>
        <v>41200</v>
      </c>
      <c r="I1127" s="98">
        <f t="shared" si="52"/>
        <v>46144.000000000007</v>
      </c>
      <c r="J1127" s="110" t="s">
        <v>3112</v>
      </c>
      <c r="K1127" s="110" t="s">
        <v>19</v>
      </c>
      <c r="L1127" s="128" t="s">
        <v>3765</v>
      </c>
      <c r="M1127" s="67"/>
      <c r="N1127" s="67"/>
    </row>
    <row r="1128" spans="1:14" s="65" customFormat="1" ht="117" customHeight="1" x14ac:dyDescent="0.25">
      <c r="A1128" s="76">
        <v>1113</v>
      </c>
      <c r="B1128" s="76" t="s">
        <v>3555</v>
      </c>
      <c r="C1128" s="76" t="s">
        <v>74</v>
      </c>
      <c r="D1128" s="65" t="s">
        <v>3556</v>
      </c>
      <c r="E1128" s="76" t="s">
        <v>240</v>
      </c>
      <c r="F1128" s="97">
        <v>2</v>
      </c>
      <c r="G1128" s="97">
        <v>45000</v>
      </c>
      <c r="H1128" s="98">
        <f t="shared" si="51"/>
        <v>90000</v>
      </c>
      <c r="I1128" s="98">
        <f t="shared" si="52"/>
        <v>100800.00000000001</v>
      </c>
      <c r="J1128" s="110" t="s">
        <v>3557</v>
      </c>
      <c r="K1128" s="110" t="s">
        <v>19</v>
      </c>
      <c r="L1128" s="110" t="s">
        <v>3578</v>
      </c>
      <c r="M1128" s="67"/>
      <c r="N1128" s="67"/>
    </row>
    <row r="1129" spans="1:14" s="65" customFormat="1" ht="117" customHeight="1" x14ac:dyDescent="0.25">
      <c r="A1129" s="76">
        <v>1114</v>
      </c>
      <c r="B1129" s="76" t="s">
        <v>3558</v>
      </c>
      <c r="C1129" s="76" t="s">
        <v>74</v>
      </c>
      <c r="D1129" s="76" t="s">
        <v>3559</v>
      </c>
      <c r="E1129" s="76" t="s">
        <v>133</v>
      </c>
      <c r="F1129" s="97">
        <v>2</v>
      </c>
      <c r="G1129" s="97">
        <v>22000</v>
      </c>
      <c r="H1129" s="98">
        <f t="shared" si="51"/>
        <v>44000</v>
      </c>
      <c r="I1129" s="98">
        <f t="shared" si="52"/>
        <v>49280.000000000007</v>
      </c>
      <c r="J1129" s="110" t="s">
        <v>1438</v>
      </c>
      <c r="K1129" s="110" t="s">
        <v>19</v>
      </c>
      <c r="L1129" s="110" t="s">
        <v>3578</v>
      </c>
      <c r="M1129" s="67"/>
      <c r="N1129" s="67"/>
    </row>
    <row r="1130" spans="1:14" s="65" customFormat="1" ht="117" customHeight="1" x14ac:dyDescent="0.25">
      <c r="A1130" s="76">
        <v>1115</v>
      </c>
      <c r="B1130" s="76" t="s">
        <v>3056</v>
      </c>
      <c r="C1130" s="76" t="s">
        <v>74</v>
      </c>
      <c r="D1130" s="76" t="s">
        <v>3577</v>
      </c>
      <c r="E1130" s="76" t="s">
        <v>133</v>
      </c>
      <c r="F1130" s="97">
        <v>1</v>
      </c>
      <c r="G1130" s="97">
        <v>250000</v>
      </c>
      <c r="H1130" s="98">
        <f t="shared" si="51"/>
        <v>250000</v>
      </c>
      <c r="I1130" s="98">
        <f t="shared" si="52"/>
        <v>280000</v>
      </c>
      <c r="J1130" s="110" t="s">
        <v>1089</v>
      </c>
      <c r="K1130" s="110" t="s">
        <v>19</v>
      </c>
      <c r="L1130" s="110" t="s">
        <v>3578</v>
      </c>
      <c r="M1130" s="67"/>
      <c r="N1130" s="67"/>
    </row>
    <row r="1131" spans="1:14" s="65" customFormat="1" ht="117" customHeight="1" x14ac:dyDescent="0.25">
      <c r="A1131" s="76">
        <v>1116</v>
      </c>
      <c r="B1131" s="76" t="s">
        <v>3560</v>
      </c>
      <c r="C1131" s="76" t="s">
        <v>74</v>
      </c>
      <c r="D1131" s="76" t="s">
        <v>3563</v>
      </c>
      <c r="E1131" s="76" t="s">
        <v>133</v>
      </c>
      <c r="F1131" s="97">
        <v>10</v>
      </c>
      <c r="G1131" s="97">
        <v>4018</v>
      </c>
      <c r="H1131" s="98">
        <f t="shared" si="51"/>
        <v>40180</v>
      </c>
      <c r="I1131" s="98">
        <f t="shared" si="52"/>
        <v>45001.600000000006</v>
      </c>
      <c r="J1131" s="110" t="s">
        <v>1438</v>
      </c>
      <c r="K1131" s="110" t="s">
        <v>19</v>
      </c>
      <c r="L1131" s="110" t="s">
        <v>3578</v>
      </c>
      <c r="M1131" s="67"/>
      <c r="N1131" s="67"/>
    </row>
    <row r="1132" spans="1:14" s="65" customFormat="1" ht="117" customHeight="1" x14ac:dyDescent="0.25">
      <c r="A1132" s="76">
        <v>1117</v>
      </c>
      <c r="B1132" s="76" t="s">
        <v>3561</v>
      </c>
      <c r="C1132" s="76" t="s">
        <v>74</v>
      </c>
      <c r="D1132" s="76" t="s">
        <v>3564</v>
      </c>
      <c r="E1132" s="76" t="s">
        <v>133</v>
      </c>
      <c r="F1132" s="97">
        <v>14</v>
      </c>
      <c r="G1132" s="97">
        <v>15542.86</v>
      </c>
      <c r="H1132" s="98">
        <f t="shared" si="51"/>
        <v>217600.04</v>
      </c>
      <c r="I1132" s="98">
        <f t="shared" si="52"/>
        <v>243712.04480000003</v>
      </c>
      <c r="J1132" s="110" t="s">
        <v>1438</v>
      </c>
      <c r="K1132" s="110" t="s">
        <v>19</v>
      </c>
      <c r="L1132" s="110" t="s">
        <v>3578</v>
      </c>
      <c r="M1132" s="67"/>
      <c r="N1132" s="67"/>
    </row>
    <row r="1133" spans="1:14" s="65" customFormat="1" ht="117" customHeight="1" x14ac:dyDescent="0.25">
      <c r="A1133" s="76">
        <v>1118</v>
      </c>
      <c r="B1133" s="76" t="s">
        <v>3562</v>
      </c>
      <c r="C1133" s="76" t="s">
        <v>74</v>
      </c>
      <c r="D1133" s="76" t="s">
        <v>3565</v>
      </c>
      <c r="E1133" s="76" t="s">
        <v>133</v>
      </c>
      <c r="F1133" s="97">
        <v>1</v>
      </c>
      <c r="G1133" s="97">
        <v>50000</v>
      </c>
      <c r="H1133" s="98">
        <f t="shared" si="51"/>
        <v>50000</v>
      </c>
      <c r="I1133" s="98">
        <f t="shared" si="52"/>
        <v>56000.000000000007</v>
      </c>
      <c r="J1133" s="110" t="s">
        <v>1089</v>
      </c>
      <c r="K1133" s="110" t="s">
        <v>19</v>
      </c>
      <c r="L1133" s="110" t="s">
        <v>3578</v>
      </c>
      <c r="M1133" s="67"/>
      <c r="N1133" s="67"/>
    </row>
    <row r="1134" spans="1:14" s="65" customFormat="1" ht="117" customHeight="1" x14ac:dyDescent="0.25">
      <c r="A1134" s="76">
        <v>1119</v>
      </c>
      <c r="B1134" s="76" t="s">
        <v>3566</v>
      </c>
      <c r="C1134" s="76" t="s">
        <v>74</v>
      </c>
      <c r="D1134" s="76" t="s">
        <v>3568</v>
      </c>
      <c r="E1134" s="76" t="s">
        <v>133</v>
      </c>
      <c r="F1134" s="97">
        <v>3000</v>
      </c>
      <c r="G1134" s="97">
        <v>702.68</v>
      </c>
      <c r="H1134" s="98">
        <f t="shared" si="51"/>
        <v>2108040</v>
      </c>
      <c r="I1134" s="98">
        <f t="shared" si="52"/>
        <v>2361004.8000000003</v>
      </c>
      <c r="J1134" s="110" t="s">
        <v>1430</v>
      </c>
      <c r="K1134" s="110" t="s">
        <v>19</v>
      </c>
      <c r="L1134" s="110" t="s">
        <v>3578</v>
      </c>
      <c r="M1134" s="67"/>
      <c r="N1134" s="67"/>
    </row>
    <row r="1135" spans="1:14" s="65" customFormat="1" ht="117" customHeight="1" x14ac:dyDescent="0.25">
      <c r="A1135" s="76">
        <v>1120</v>
      </c>
      <c r="B1135" s="76" t="s">
        <v>3566</v>
      </c>
      <c r="C1135" s="76" t="s">
        <v>74</v>
      </c>
      <c r="D1135" s="76" t="s">
        <v>3569</v>
      </c>
      <c r="E1135" s="76" t="s">
        <v>133</v>
      </c>
      <c r="F1135" s="97">
        <v>1800</v>
      </c>
      <c r="G1135" s="97">
        <v>741.07</v>
      </c>
      <c r="H1135" s="98">
        <f t="shared" si="51"/>
        <v>1333926</v>
      </c>
      <c r="I1135" s="98">
        <f t="shared" si="52"/>
        <v>1493997.12</v>
      </c>
      <c r="J1135" s="110" t="s">
        <v>1430</v>
      </c>
      <c r="K1135" s="110" t="s">
        <v>19</v>
      </c>
      <c r="L1135" s="110" t="s">
        <v>3578</v>
      </c>
      <c r="M1135" s="67"/>
      <c r="N1135" s="67"/>
    </row>
    <row r="1136" spans="1:14" s="65" customFormat="1" ht="117" customHeight="1" x14ac:dyDescent="0.25">
      <c r="A1136" s="76">
        <v>1121</v>
      </c>
      <c r="B1136" s="76" t="s">
        <v>3566</v>
      </c>
      <c r="C1136" s="76" t="s">
        <v>74</v>
      </c>
      <c r="D1136" s="76" t="s">
        <v>3570</v>
      </c>
      <c r="E1136" s="76" t="s">
        <v>133</v>
      </c>
      <c r="F1136" s="97">
        <v>200</v>
      </c>
      <c r="G1136" s="97">
        <v>580.36</v>
      </c>
      <c r="H1136" s="98">
        <f t="shared" si="51"/>
        <v>116072</v>
      </c>
      <c r="I1136" s="98">
        <f t="shared" si="52"/>
        <v>130000.64000000001</v>
      </c>
      <c r="J1136" s="110" t="s">
        <v>1430</v>
      </c>
      <c r="K1136" s="110" t="s">
        <v>19</v>
      </c>
      <c r="L1136" s="110" t="s">
        <v>3578</v>
      </c>
      <c r="M1136" s="67"/>
      <c r="N1136" s="67"/>
    </row>
    <row r="1137" spans="1:14" s="65" customFormat="1" ht="117" customHeight="1" x14ac:dyDescent="0.25">
      <c r="A1137" s="76">
        <v>1122</v>
      </c>
      <c r="B1137" s="76" t="s">
        <v>3567</v>
      </c>
      <c r="C1137" s="76" t="s">
        <v>74</v>
      </c>
      <c r="D1137" s="76" t="s">
        <v>3571</v>
      </c>
      <c r="E1137" s="76" t="s">
        <v>133</v>
      </c>
      <c r="F1137" s="97">
        <v>50</v>
      </c>
      <c r="G1137" s="97">
        <v>1277.1400000000001</v>
      </c>
      <c r="H1137" s="98">
        <f t="shared" si="51"/>
        <v>63857.000000000007</v>
      </c>
      <c r="I1137" s="98">
        <f t="shared" si="52"/>
        <v>71519.840000000011</v>
      </c>
      <c r="J1137" s="110" t="s">
        <v>1430</v>
      </c>
      <c r="K1137" s="110" t="s">
        <v>19</v>
      </c>
      <c r="L1137" s="110" t="s">
        <v>3578</v>
      </c>
      <c r="M1137" s="67"/>
      <c r="N1137" s="67"/>
    </row>
    <row r="1138" spans="1:14" s="65" customFormat="1" ht="117" customHeight="1" x14ac:dyDescent="0.25">
      <c r="A1138" s="76">
        <v>1123</v>
      </c>
      <c r="B1138" s="76" t="s">
        <v>3572</v>
      </c>
      <c r="C1138" s="76" t="s">
        <v>74</v>
      </c>
      <c r="D1138" s="76" t="s">
        <v>3574</v>
      </c>
      <c r="E1138" s="76" t="s">
        <v>133</v>
      </c>
      <c r="F1138" s="97">
        <v>6</v>
      </c>
      <c r="G1138" s="97">
        <v>4600</v>
      </c>
      <c r="H1138" s="98">
        <f t="shared" si="51"/>
        <v>27600</v>
      </c>
      <c r="I1138" s="98">
        <f t="shared" si="52"/>
        <v>30912.000000000004</v>
      </c>
      <c r="J1138" s="110" t="s">
        <v>3576</v>
      </c>
      <c r="K1138" s="110" t="s">
        <v>19</v>
      </c>
      <c r="L1138" s="110" t="s">
        <v>3578</v>
      </c>
      <c r="M1138" s="67"/>
      <c r="N1138" s="67"/>
    </row>
    <row r="1139" spans="1:14" s="65" customFormat="1" ht="117" customHeight="1" x14ac:dyDescent="0.25">
      <c r="A1139" s="76">
        <v>1124</v>
      </c>
      <c r="B1139" s="76" t="s">
        <v>3573</v>
      </c>
      <c r="C1139" s="76" t="s">
        <v>74</v>
      </c>
      <c r="D1139" s="76" t="s">
        <v>3575</v>
      </c>
      <c r="E1139" s="76" t="s">
        <v>3373</v>
      </c>
      <c r="F1139" s="97">
        <v>64</v>
      </c>
      <c r="G1139" s="97">
        <v>1850</v>
      </c>
      <c r="H1139" s="98">
        <f t="shared" si="51"/>
        <v>118400</v>
      </c>
      <c r="I1139" s="98">
        <f t="shared" si="52"/>
        <v>132608</v>
      </c>
      <c r="J1139" s="110" t="s">
        <v>3576</v>
      </c>
      <c r="K1139" s="110" t="s">
        <v>19</v>
      </c>
      <c r="L1139" s="110" t="s">
        <v>3578</v>
      </c>
      <c r="M1139" s="67"/>
      <c r="N1139" s="67"/>
    </row>
    <row r="1140" spans="1:14" s="65" customFormat="1" ht="117" customHeight="1" x14ac:dyDescent="0.25">
      <c r="A1140" s="76">
        <v>1125</v>
      </c>
      <c r="B1140" s="76" t="s">
        <v>3581</v>
      </c>
      <c r="C1140" s="76" t="s">
        <v>74</v>
      </c>
      <c r="D1140" s="76" t="s">
        <v>3610</v>
      </c>
      <c r="E1140" s="76" t="s">
        <v>133</v>
      </c>
      <c r="F1140" s="97">
        <v>2</v>
      </c>
      <c r="G1140" s="97">
        <v>8996</v>
      </c>
      <c r="H1140" s="98">
        <f t="shared" si="51"/>
        <v>17992</v>
      </c>
      <c r="I1140" s="98">
        <f t="shared" si="52"/>
        <v>20151.04</v>
      </c>
      <c r="J1140" s="110" t="s">
        <v>3580</v>
      </c>
      <c r="K1140" s="110" t="s">
        <v>19</v>
      </c>
      <c r="L1140" s="110" t="s">
        <v>3619</v>
      </c>
      <c r="M1140" s="67"/>
      <c r="N1140" s="67"/>
    </row>
    <row r="1141" spans="1:14" s="65" customFormat="1" ht="117" customHeight="1" x14ac:dyDescent="0.25">
      <c r="A1141" s="76">
        <v>1126</v>
      </c>
      <c r="B1141" s="76" t="s">
        <v>3582</v>
      </c>
      <c r="C1141" s="76" t="s">
        <v>74</v>
      </c>
      <c r="D1141" s="76" t="s">
        <v>3583</v>
      </c>
      <c r="E1141" s="76" t="s">
        <v>133</v>
      </c>
      <c r="F1141" s="97">
        <v>8</v>
      </c>
      <c r="G1141" s="97">
        <v>11503</v>
      </c>
      <c r="H1141" s="98">
        <f t="shared" si="51"/>
        <v>92024</v>
      </c>
      <c r="I1141" s="98">
        <f t="shared" si="52"/>
        <v>103066.88</v>
      </c>
      <c r="J1141" s="110" t="s">
        <v>3580</v>
      </c>
      <c r="K1141" s="110" t="s">
        <v>19</v>
      </c>
      <c r="L1141" s="110" t="s">
        <v>3619</v>
      </c>
      <c r="M1141" s="67"/>
      <c r="N1141" s="67"/>
    </row>
    <row r="1142" spans="1:14" s="65" customFormat="1" ht="138" customHeight="1" x14ac:dyDescent="0.25">
      <c r="A1142" s="76">
        <v>1127</v>
      </c>
      <c r="B1142" s="76" t="s">
        <v>3584</v>
      </c>
      <c r="C1142" s="76" t="s">
        <v>74</v>
      </c>
      <c r="D1142" s="76" t="s">
        <v>3586</v>
      </c>
      <c r="E1142" s="76" t="s">
        <v>133</v>
      </c>
      <c r="F1142" s="97">
        <v>1</v>
      </c>
      <c r="G1142" s="97">
        <v>498629</v>
      </c>
      <c r="H1142" s="98">
        <f t="shared" si="51"/>
        <v>498629</v>
      </c>
      <c r="I1142" s="98">
        <f t="shared" si="52"/>
        <v>558464.4800000001</v>
      </c>
      <c r="J1142" s="110" t="s">
        <v>3580</v>
      </c>
      <c r="K1142" s="110" t="s">
        <v>19</v>
      </c>
      <c r="L1142" s="110" t="s">
        <v>3619</v>
      </c>
      <c r="M1142" s="67"/>
      <c r="N1142" s="67"/>
    </row>
    <row r="1143" spans="1:14" s="65" customFormat="1" ht="117" customHeight="1" x14ac:dyDescent="0.25">
      <c r="A1143" s="76">
        <v>1128</v>
      </c>
      <c r="B1143" s="76" t="s">
        <v>3585</v>
      </c>
      <c r="C1143" s="76" t="s">
        <v>74</v>
      </c>
      <c r="D1143" s="76" t="s">
        <v>3587</v>
      </c>
      <c r="E1143" s="76" t="s">
        <v>133</v>
      </c>
      <c r="F1143" s="97">
        <v>1</v>
      </c>
      <c r="G1143" s="97">
        <v>152861</v>
      </c>
      <c r="H1143" s="98">
        <f t="shared" si="51"/>
        <v>152861</v>
      </c>
      <c r="I1143" s="98">
        <f t="shared" si="52"/>
        <v>171204.32</v>
      </c>
      <c r="J1143" s="110" t="s">
        <v>3580</v>
      </c>
      <c r="K1143" s="110" t="s">
        <v>19</v>
      </c>
      <c r="L1143" s="110" t="s">
        <v>3619</v>
      </c>
      <c r="M1143" s="67"/>
      <c r="N1143" s="67"/>
    </row>
    <row r="1144" spans="1:14" s="65" customFormat="1" ht="117" customHeight="1" x14ac:dyDescent="0.25">
      <c r="A1144" s="76">
        <v>1129</v>
      </c>
      <c r="B1144" s="76" t="s">
        <v>3588</v>
      </c>
      <c r="C1144" s="76" t="s">
        <v>74</v>
      </c>
      <c r="D1144" s="76" t="s">
        <v>3593</v>
      </c>
      <c r="E1144" s="76" t="s">
        <v>133</v>
      </c>
      <c r="F1144" s="97">
        <v>1</v>
      </c>
      <c r="G1144" s="97">
        <v>166614</v>
      </c>
      <c r="H1144" s="98">
        <f t="shared" si="51"/>
        <v>166614</v>
      </c>
      <c r="I1144" s="98">
        <f t="shared" si="52"/>
        <v>186607.68000000002</v>
      </c>
      <c r="J1144" s="110" t="s">
        <v>3580</v>
      </c>
      <c r="K1144" s="110" t="s">
        <v>19</v>
      </c>
      <c r="L1144" s="110" t="s">
        <v>3619</v>
      </c>
      <c r="M1144" s="67"/>
      <c r="N1144" s="67"/>
    </row>
    <row r="1145" spans="1:14" s="65" customFormat="1" ht="117" customHeight="1" x14ac:dyDescent="0.25">
      <c r="A1145" s="76">
        <v>1130</v>
      </c>
      <c r="B1145" s="76" t="s">
        <v>3589</v>
      </c>
      <c r="C1145" s="76" t="s">
        <v>74</v>
      </c>
      <c r="D1145" s="76" t="s">
        <v>3591</v>
      </c>
      <c r="E1145" s="76" t="s">
        <v>133</v>
      </c>
      <c r="F1145" s="97">
        <v>3</v>
      </c>
      <c r="G1145" s="97">
        <v>12819</v>
      </c>
      <c r="H1145" s="98">
        <f t="shared" si="51"/>
        <v>38457</v>
      </c>
      <c r="I1145" s="98">
        <f t="shared" si="52"/>
        <v>43071.840000000004</v>
      </c>
      <c r="J1145" s="110" t="s">
        <v>3580</v>
      </c>
      <c r="K1145" s="110" t="s">
        <v>19</v>
      </c>
      <c r="L1145" s="110" t="s">
        <v>3619</v>
      </c>
      <c r="M1145" s="67"/>
      <c r="N1145" s="67"/>
    </row>
    <row r="1146" spans="1:14" s="65" customFormat="1" ht="117" customHeight="1" x14ac:dyDescent="0.25">
      <c r="A1146" s="76">
        <v>1131</v>
      </c>
      <c r="B1146" s="76" t="s">
        <v>3590</v>
      </c>
      <c r="C1146" s="76" t="s">
        <v>74</v>
      </c>
      <c r="D1146" s="76" t="s">
        <v>3592</v>
      </c>
      <c r="E1146" s="76" t="s">
        <v>133</v>
      </c>
      <c r="F1146" s="97">
        <v>1</v>
      </c>
      <c r="G1146" s="97">
        <v>181034</v>
      </c>
      <c r="H1146" s="98">
        <f t="shared" si="51"/>
        <v>181034</v>
      </c>
      <c r="I1146" s="98">
        <f t="shared" si="52"/>
        <v>202758.08000000002</v>
      </c>
      <c r="J1146" s="110" t="s">
        <v>3580</v>
      </c>
      <c r="K1146" s="110" t="s">
        <v>19</v>
      </c>
      <c r="L1146" s="110" t="s">
        <v>3619</v>
      </c>
      <c r="M1146" s="67"/>
      <c r="N1146" s="67"/>
    </row>
    <row r="1147" spans="1:14" s="65" customFormat="1" ht="117" customHeight="1" x14ac:dyDescent="0.25">
      <c r="A1147" s="76">
        <v>1132</v>
      </c>
      <c r="B1147" s="76" t="s">
        <v>3594</v>
      </c>
      <c r="C1147" s="76" t="s">
        <v>74</v>
      </c>
      <c r="D1147" s="76" t="s">
        <v>3597</v>
      </c>
      <c r="E1147" s="76" t="s">
        <v>133</v>
      </c>
      <c r="F1147" s="97">
        <v>1</v>
      </c>
      <c r="G1147" s="97">
        <v>466948</v>
      </c>
      <c r="H1147" s="98">
        <f t="shared" si="51"/>
        <v>466948</v>
      </c>
      <c r="I1147" s="98">
        <f t="shared" si="52"/>
        <v>522981.76000000007</v>
      </c>
      <c r="J1147" s="110" t="s">
        <v>3580</v>
      </c>
      <c r="K1147" s="110" t="s">
        <v>19</v>
      </c>
      <c r="L1147" s="110" t="s">
        <v>3619</v>
      </c>
      <c r="M1147" s="67"/>
      <c r="N1147" s="67"/>
    </row>
    <row r="1148" spans="1:14" s="65" customFormat="1" ht="117" customHeight="1" x14ac:dyDescent="0.25">
      <c r="A1148" s="76">
        <v>1133</v>
      </c>
      <c r="B1148" s="76" t="s">
        <v>3595</v>
      </c>
      <c r="C1148" s="76" t="s">
        <v>74</v>
      </c>
      <c r="D1148" s="76" t="s">
        <v>3611</v>
      </c>
      <c r="E1148" s="76" t="s">
        <v>133</v>
      </c>
      <c r="F1148" s="97">
        <v>1</v>
      </c>
      <c r="G1148" s="97">
        <v>127741</v>
      </c>
      <c r="H1148" s="98">
        <f t="shared" si="51"/>
        <v>127741</v>
      </c>
      <c r="I1148" s="98">
        <f t="shared" si="52"/>
        <v>143069.92000000001</v>
      </c>
      <c r="J1148" s="110" t="s">
        <v>3580</v>
      </c>
      <c r="K1148" s="110" t="s">
        <v>19</v>
      </c>
      <c r="L1148" s="110" t="s">
        <v>3619</v>
      </c>
      <c r="M1148" s="67"/>
      <c r="N1148" s="67"/>
    </row>
    <row r="1149" spans="1:14" s="65" customFormat="1" ht="117" customHeight="1" x14ac:dyDescent="0.25">
      <c r="A1149" s="76">
        <v>1134</v>
      </c>
      <c r="B1149" s="76" t="s">
        <v>3596</v>
      </c>
      <c r="C1149" s="76" t="s">
        <v>74</v>
      </c>
      <c r="D1149" s="76" t="s">
        <v>3598</v>
      </c>
      <c r="E1149" s="76" t="s">
        <v>133</v>
      </c>
      <c r="F1149" s="97">
        <v>1</v>
      </c>
      <c r="G1149" s="97">
        <v>193124</v>
      </c>
      <c r="H1149" s="98">
        <f t="shared" si="51"/>
        <v>193124</v>
      </c>
      <c r="I1149" s="98">
        <f t="shared" si="52"/>
        <v>216298.88000000003</v>
      </c>
      <c r="J1149" s="110" t="s">
        <v>3580</v>
      </c>
      <c r="K1149" s="110" t="s">
        <v>19</v>
      </c>
      <c r="L1149" s="110" t="s">
        <v>3619</v>
      </c>
      <c r="M1149" s="67"/>
      <c r="N1149" s="67"/>
    </row>
    <row r="1150" spans="1:14" s="65" customFormat="1" ht="117" customHeight="1" x14ac:dyDescent="0.25">
      <c r="A1150" s="76">
        <v>1135</v>
      </c>
      <c r="B1150" s="76" t="s">
        <v>3599</v>
      </c>
      <c r="C1150" s="76" t="s">
        <v>74</v>
      </c>
      <c r="D1150" s="76" t="s">
        <v>3600</v>
      </c>
      <c r="E1150" s="76" t="s">
        <v>133</v>
      </c>
      <c r="F1150" s="97">
        <v>1</v>
      </c>
      <c r="G1150" s="97">
        <v>18609</v>
      </c>
      <c r="H1150" s="98">
        <f t="shared" si="51"/>
        <v>18609</v>
      </c>
      <c r="I1150" s="98">
        <f t="shared" si="52"/>
        <v>20842.080000000002</v>
      </c>
      <c r="J1150" s="110" t="s">
        <v>3580</v>
      </c>
      <c r="K1150" s="110" t="s">
        <v>19</v>
      </c>
      <c r="L1150" s="110" t="s">
        <v>3619</v>
      </c>
      <c r="M1150" s="67"/>
      <c r="N1150" s="67"/>
    </row>
    <row r="1151" spans="1:14" s="65" customFormat="1" ht="168.75" customHeight="1" x14ac:dyDescent="0.25">
      <c r="A1151" s="76">
        <v>1136</v>
      </c>
      <c r="B1151" s="76" t="s">
        <v>3601</v>
      </c>
      <c r="C1151" s="76" t="s">
        <v>74</v>
      </c>
      <c r="D1151" s="76" t="s">
        <v>3603</v>
      </c>
      <c r="E1151" s="76" t="s">
        <v>133</v>
      </c>
      <c r="F1151" s="97">
        <v>1</v>
      </c>
      <c r="G1151" s="97">
        <v>1168187</v>
      </c>
      <c r="H1151" s="98">
        <f t="shared" si="51"/>
        <v>1168187</v>
      </c>
      <c r="I1151" s="98">
        <f t="shared" si="52"/>
        <v>1308369.4400000002</v>
      </c>
      <c r="J1151" s="110" t="s">
        <v>3580</v>
      </c>
      <c r="K1151" s="110" t="s">
        <v>19</v>
      </c>
      <c r="L1151" s="110" t="s">
        <v>3619</v>
      </c>
      <c r="M1151" s="67"/>
      <c r="N1151" s="67"/>
    </row>
    <row r="1152" spans="1:14" s="65" customFormat="1" ht="117" customHeight="1" x14ac:dyDescent="0.25">
      <c r="A1152" s="76">
        <v>1137</v>
      </c>
      <c r="B1152" s="76" t="s">
        <v>3602</v>
      </c>
      <c r="C1152" s="76" t="s">
        <v>74</v>
      </c>
      <c r="D1152" s="76" t="s">
        <v>3604</v>
      </c>
      <c r="E1152" s="76" t="s">
        <v>133</v>
      </c>
      <c r="F1152" s="97">
        <v>1</v>
      </c>
      <c r="G1152" s="97">
        <v>31864</v>
      </c>
      <c r="H1152" s="98">
        <f t="shared" si="51"/>
        <v>31864</v>
      </c>
      <c r="I1152" s="98">
        <f t="shared" si="52"/>
        <v>35687.68</v>
      </c>
      <c r="J1152" s="110" t="s">
        <v>3580</v>
      </c>
      <c r="K1152" s="110" t="s">
        <v>19</v>
      </c>
      <c r="L1152" s="110" t="s">
        <v>3619</v>
      </c>
      <c r="M1152" s="67"/>
      <c r="N1152" s="67"/>
    </row>
    <row r="1153" spans="1:227" s="65" customFormat="1" ht="117" customHeight="1" x14ac:dyDescent="0.25">
      <c r="A1153" s="76">
        <v>1138</v>
      </c>
      <c r="B1153" s="76" t="s">
        <v>3605</v>
      </c>
      <c r="C1153" s="76" t="s">
        <v>74</v>
      </c>
      <c r="D1153" s="76" t="s">
        <v>3612</v>
      </c>
      <c r="E1153" s="76" t="s">
        <v>133</v>
      </c>
      <c r="F1153" s="97">
        <v>1</v>
      </c>
      <c r="G1153" s="97">
        <v>142480</v>
      </c>
      <c r="H1153" s="98">
        <f t="shared" si="51"/>
        <v>142480</v>
      </c>
      <c r="I1153" s="98">
        <f t="shared" si="52"/>
        <v>159577.60000000001</v>
      </c>
      <c r="J1153" s="110" t="s">
        <v>3580</v>
      </c>
      <c r="K1153" s="110" t="s">
        <v>19</v>
      </c>
      <c r="L1153" s="110" t="s">
        <v>3619</v>
      </c>
      <c r="M1153" s="67"/>
      <c r="N1153" s="67"/>
    </row>
    <row r="1154" spans="1:227" s="65" customFormat="1" ht="117" customHeight="1" x14ac:dyDescent="0.25">
      <c r="A1154" s="76">
        <v>1139</v>
      </c>
      <c r="B1154" s="76" t="s">
        <v>3606</v>
      </c>
      <c r="C1154" s="76" t="s">
        <v>74</v>
      </c>
      <c r="D1154" s="76" t="s">
        <v>3613</v>
      </c>
      <c r="E1154" s="76" t="s">
        <v>133</v>
      </c>
      <c r="F1154" s="97">
        <v>1</v>
      </c>
      <c r="G1154" s="97">
        <v>101400</v>
      </c>
      <c r="H1154" s="98">
        <f t="shared" si="51"/>
        <v>101400</v>
      </c>
      <c r="I1154" s="98">
        <f t="shared" si="52"/>
        <v>113568.00000000001</v>
      </c>
      <c r="J1154" s="110" t="s">
        <v>3580</v>
      </c>
      <c r="K1154" s="110" t="s">
        <v>19</v>
      </c>
      <c r="L1154" s="110" t="s">
        <v>3619</v>
      </c>
      <c r="M1154" s="67"/>
      <c r="N1154" s="67"/>
    </row>
    <row r="1155" spans="1:227" s="65" customFormat="1" ht="117" customHeight="1" x14ac:dyDescent="0.25">
      <c r="A1155" s="76">
        <v>1140</v>
      </c>
      <c r="B1155" s="76" t="s">
        <v>2566</v>
      </c>
      <c r="C1155" s="76" t="s">
        <v>28</v>
      </c>
      <c r="D1155" s="76" t="s">
        <v>3622</v>
      </c>
      <c r="E1155" s="76" t="s">
        <v>133</v>
      </c>
      <c r="F1155" s="97">
        <v>2</v>
      </c>
      <c r="G1155" s="97">
        <v>5133928.57</v>
      </c>
      <c r="H1155" s="97">
        <f t="shared" si="51"/>
        <v>10267857.140000001</v>
      </c>
      <c r="I1155" s="97">
        <f t="shared" si="52"/>
        <v>11499999.996800002</v>
      </c>
      <c r="J1155" s="76" t="s">
        <v>3623</v>
      </c>
      <c r="K1155" s="76" t="s">
        <v>19</v>
      </c>
      <c r="L1155" s="76" t="s">
        <v>3649</v>
      </c>
      <c r="M1155" s="67"/>
      <c r="N1155" s="67"/>
    </row>
    <row r="1156" spans="1:227" s="65" customFormat="1" ht="117" customHeight="1" x14ac:dyDescent="0.25">
      <c r="A1156" s="76">
        <v>1141</v>
      </c>
      <c r="B1156" s="76" t="s">
        <v>3651</v>
      </c>
      <c r="C1156" s="76" t="s">
        <v>74</v>
      </c>
      <c r="D1156" s="76" t="s">
        <v>3881</v>
      </c>
      <c r="E1156" s="76" t="s">
        <v>133</v>
      </c>
      <c r="F1156" s="97">
        <v>40</v>
      </c>
      <c r="G1156" s="97">
        <v>11700</v>
      </c>
      <c r="H1156" s="98">
        <f t="shared" si="51"/>
        <v>468000</v>
      </c>
      <c r="I1156" s="98">
        <f t="shared" si="52"/>
        <v>524160.00000000006</v>
      </c>
      <c r="J1156" s="110" t="s">
        <v>3653</v>
      </c>
      <c r="K1156" s="110" t="s">
        <v>19</v>
      </c>
      <c r="L1156" s="110" t="s">
        <v>3879</v>
      </c>
      <c r="M1156" s="67"/>
      <c r="N1156" s="67"/>
    </row>
    <row r="1157" spans="1:227" s="65" customFormat="1" ht="117" customHeight="1" x14ac:dyDescent="0.25">
      <c r="A1157" s="76">
        <v>1142</v>
      </c>
      <c r="B1157" s="76" t="s">
        <v>3880</v>
      </c>
      <c r="C1157" s="76" t="s">
        <v>74</v>
      </c>
      <c r="D1157" s="76" t="s">
        <v>3882</v>
      </c>
      <c r="E1157" s="76" t="s">
        <v>133</v>
      </c>
      <c r="F1157" s="97">
        <v>40</v>
      </c>
      <c r="G1157" s="97">
        <v>4300</v>
      </c>
      <c r="H1157" s="98">
        <f t="shared" si="51"/>
        <v>172000</v>
      </c>
      <c r="I1157" s="98">
        <f t="shared" si="52"/>
        <v>192640.00000000003</v>
      </c>
      <c r="J1157" s="110" t="s">
        <v>3653</v>
      </c>
      <c r="K1157" s="110" t="s">
        <v>19</v>
      </c>
      <c r="L1157" s="110" t="s">
        <v>3879</v>
      </c>
      <c r="M1157" s="67"/>
      <c r="N1157" s="67"/>
    </row>
    <row r="1158" spans="1:227" s="65" customFormat="1" ht="117" customHeight="1" x14ac:dyDescent="0.25">
      <c r="A1158" s="76">
        <v>1143</v>
      </c>
      <c r="B1158" s="76" t="s">
        <v>3652</v>
      </c>
      <c r="C1158" s="76" t="s">
        <v>74</v>
      </c>
      <c r="D1158" s="76" t="s">
        <v>3654</v>
      </c>
      <c r="E1158" s="76" t="s">
        <v>133</v>
      </c>
      <c r="F1158" s="97">
        <v>40</v>
      </c>
      <c r="G1158" s="97">
        <v>830</v>
      </c>
      <c r="H1158" s="98">
        <f t="shared" si="51"/>
        <v>33200</v>
      </c>
      <c r="I1158" s="98">
        <f t="shared" si="52"/>
        <v>37184</v>
      </c>
      <c r="J1158" s="110" t="s">
        <v>3653</v>
      </c>
      <c r="K1158" s="110" t="s">
        <v>19</v>
      </c>
      <c r="L1158" s="110" t="s">
        <v>3663</v>
      </c>
      <c r="M1158" s="67"/>
      <c r="N1158" s="67"/>
    </row>
    <row r="1159" spans="1:227" s="65" customFormat="1" ht="117" customHeight="1" x14ac:dyDescent="0.25">
      <c r="A1159" s="76">
        <v>1144</v>
      </c>
      <c r="B1159" s="76" t="s">
        <v>3673</v>
      </c>
      <c r="C1159" s="76" t="s">
        <v>74</v>
      </c>
      <c r="D1159" s="76" t="s">
        <v>3672</v>
      </c>
      <c r="E1159" s="76" t="s">
        <v>3037</v>
      </c>
      <c r="F1159" s="97">
        <v>13</v>
      </c>
      <c r="G1159" s="97">
        <v>2500</v>
      </c>
      <c r="H1159" s="98">
        <f t="shared" si="51"/>
        <v>32500</v>
      </c>
      <c r="I1159" s="98">
        <f t="shared" si="52"/>
        <v>36400</v>
      </c>
      <c r="J1159" s="110" t="s">
        <v>1089</v>
      </c>
      <c r="K1159" s="110" t="s">
        <v>19</v>
      </c>
      <c r="L1159" s="110" t="s">
        <v>3710</v>
      </c>
      <c r="M1159" s="67"/>
      <c r="N1159" s="67"/>
    </row>
    <row r="1160" spans="1:227" s="65" customFormat="1" ht="126.75" customHeight="1" x14ac:dyDescent="0.25">
      <c r="A1160" s="76">
        <v>1145</v>
      </c>
      <c r="B1160" s="76" t="s">
        <v>3728</v>
      </c>
      <c r="C1160" s="76" t="s">
        <v>74</v>
      </c>
      <c r="D1160" s="76" t="s">
        <v>3732</v>
      </c>
      <c r="E1160" s="76" t="s">
        <v>133</v>
      </c>
      <c r="F1160" s="97">
        <v>108</v>
      </c>
      <c r="G1160" s="97">
        <v>50000</v>
      </c>
      <c r="H1160" s="98">
        <f t="shared" si="51"/>
        <v>5400000</v>
      </c>
      <c r="I1160" s="98">
        <f t="shared" si="52"/>
        <v>6048000.0000000009</v>
      </c>
      <c r="J1160" s="123" t="s">
        <v>3531</v>
      </c>
      <c r="K1160" s="123" t="s">
        <v>19</v>
      </c>
      <c r="L1160" s="123" t="s">
        <v>3731</v>
      </c>
      <c r="M1160" s="67"/>
      <c r="N1160" s="67"/>
    </row>
    <row r="1161" spans="1:227" s="65" customFormat="1" ht="117" customHeight="1" x14ac:dyDescent="0.25">
      <c r="A1161" s="76">
        <v>1146</v>
      </c>
      <c r="B1161" s="76" t="s">
        <v>3729</v>
      </c>
      <c r="C1161" s="76" t="s">
        <v>74</v>
      </c>
      <c r="D1161" s="76" t="s">
        <v>3733</v>
      </c>
      <c r="E1161" s="76" t="s">
        <v>133</v>
      </c>
      <c r="F1161" s="97">
        <v>372</v>
      </c>
      <c r="G1161" s="97">
        <v>15000</v>
      </c>
      <c r="H1161" s="98">
        <f t="shared" si="51"/>
        <v>5580000</v>
      </c>
      <c r="I1161" s="98">
        <f t="shared" si="52"/>
        <v>6249600.0000000009</v>
      </c>
      <c r="J1161" s="123" t="s">
        <v>3730</v>
      </c>
      <c r="K1161" s="123" t="s">
        <v>19</v>
      </c>
      <c r="L1161" s="123" t="s">
        <v>3731</v>
      </c>
      <c r="M1161" s="67"/>
      <c r="N1161" s="67"/>
    </row>
    <row r="1162" spans="1:227" s="65" customFormat="1" ht="117" customHeight="1" x14ac:dyDescent="0.25">
      <c r="A1162" s="76">
        <v>1147</v>
      </c>
      <c r="B1162" s="76" t="s">
        <v>3736</v>
      </c>
      <c r="C1162" s="76" t="s">
        <v>74</v>
      </c>
      <c r="D1162" s="76" t="s">
        <v>3737</v>
      </c>
      <c r="E1162" s="76" t="s">
        <v>133</v>
      </c>
      <c r="F1162" s="97">
        <v>3</v>
      </c>
      <c r="G1162" s="97">
        <v>50000</v>
      </c>
      <c r="H1162" s="98">
        <f t="shared" si="51"/>
        <v>150000</v>
      </c>
      <c r="I1162" s="98">
        <f t="shared" si="52"/>
        <v>168000.00000000003</v>
      </c>
      <c r="J1162" s="123" t="s">
        <v>3531</v>
      </c>
      <c r="K1162" s="123" t="s">
        <v>19</v>
      </c>
      <c r="L1162" s="123" t="s">
        <v>3731</v>
      </c>
      <c r="M1162" s="67"/>
      <c r="N1162" s="67"/>
    </row>
    <row r="1163" spans="1:227" s="65" customFormat="1" ht="117" customHeight="1" x14ac:dyDescent="0.25">
      <c r="A1163" s="76">
        <v>1148</v>
      </c>
      <c r="B1163" s="76" t="s">
        <v>3738</v>
      </c>
      <c r="C1163" s="76" t="s">
        <v>74</v>
      </c>
      <c r="D1163" s="76" t="s">
        <v>3739</v>
      </c>
      <c r="E1163" s="76" t="s">
        <v>133</v>
      </c>
      <c r="F1163" s="97">
        <v>3</v>
      </c>
      <c r="G1163" s="97">
        <v>30000</v>
      </c>
      <c r="H1163" s="98">
        <f t="shared" si="51"/>
        <v>90000</v>
      </c>
      <c r="I1163" s="98">
        <f t="shared" si="52"/>
        <v>100800.00000000001</v>
      </c>
      <c r="J1163" s="124" t="s">
        <v>3740</v>
      </c>
      <c r="K1163" s="124" t="s">
        <v>19</v>
      </c>
      <c r="L1163" s="124" t="s">
        <v>3731</v>
      </c>
      <c r="M1163" s="67"/>
      <c r="N1163" s="67"/>
    </row>
    <row r="1164" spans="1:227" s="65" customFormat="1" ht="117" customHeight="1" x14ac:dyDescent="0.25">
      <c r="A1164" s="76">
        <v>1149</v>
      </c>
      <c r="B1164" s="76" t="s">
        <v>3477</v>
      </c>
      <c r="C1164" s="76" t="s">
        <v>28</v>
      </c>
      <c r="D1164" s="124" t="s">
        <v>3742</v>
      </c>
      <c r="E1164" s="76" t="s">
        <v>390</v>
      </c>
      <c r="F1164" s="97">
        <v>1</v>
      </c>
      <c r="G1164" s="97">
        <v>2589285.71</v>
      </c>
      <c r="H1164" s="98">
        <f t="shared" si="51"/>
        <v>2589285.71</v>
      </c>
      <c r="I1164" s="98">
        <f t="shared" si="52"/>
        <v>2899999.9952000002</v>
      </c>
      <c r="J1164" s="123" t="s">
        <v>3761</v>
      </c>
      <c r="K1164" s="123" t="s">
        <v>19</v>
      </c>
      <c r="L1164" s="123" t="s">
        <v>3743</v>
      </c>
      <c r="M1164" s="67"/>
      <c r="N1164" s="67"/>
    </row>
    <row r="1165" spans="1:227" s="65" customFormat="1" ht="117.75" customHeight="1" x14ac:dyDescent="0.25">
      <c r="A1165" s="125">
        <v>1150</v>
      </c>
      <c r="B1165" s="71" t="s">
        <v>3744</v>
      </c>
      <c r="C1165" s="117" t="s">
        <v>74</v>
      </c>
      <c r="D1165" s="126" t="s">
        <v>3760</v>
      </c>
      <c r="E1165" s="126" t="s">
        <v>3255</v>
      </c>
      <c r="F1165" s="73">
        <v>4</v>
      </c>
      <c r="G1165" s="72">
        <v>65000</v>
      </c>
      <c r="H1165" s="98">
        <f t="shared" si="51"/>
        <v>260000</v>
      </c>
      <c r="I1165" s="72">
        <f t="shared" ref="I1165:I1173" si="53">H1165*1.12</f>
        <v>291200</v>
      </c>
      <c r="J1165" s="126" t="s">
        <v>3745</v>
      </c>
      <c r="K1165" s="72" t="s">
        <v>19</v>
      </c>
      <c r="L1165" s="49" t="s">
        <v>3749</v>
      </c>
      <c r="M1165" s="67"/>
      <c r="N1165" s="67"/>
    </row>
    <row r="1166" spans="1:227" s="65" customFormat="1" ht="78.75" customHeight="1" x14ac:dyDescent="0.25">
      <c r="A1166" s="125">
        <v>1151</v>
      </c>
      <c r="B1166" s="71" t="s">
        <v>3746</v>
      </c>
      <c r="C1166" s="117" t="s">
        <v>74</v>
      </c>
      <c r="D1166" s="126" t="s">
        <v>3747</v>
      </c>
      <c r="E1166" s="126" t="s">
        <v>3261</v>
      </c>
      <c r="F1166" s="73">
        <v>1</v>
      </c>
      <c r="G1166" s="72">
        <v>300000</v>
      </c>
      <c r="H1166" s="98">
        <f t="shared" ref="H1166:H1167" si="54">F1166*G1166</f>
        <v>300000</v>
      </c>
      <c r="I1166" s="72">
        <f t="shared" si="53"/>
        <v>336000.00000000006</v>
      </c>
      <c r="J1166" s="126" t="s">
        <v>3745</v>
      </c>
      <c r="K1166" s="72" t="s">
        <v>19</v>
      </c>
      <c r="L1166" s="49" t="s">
        <v>3749</v>
      </c>
      <c r="M1166" s="67"/>
      <c r="N1166" s="67"/>
    </row>
    <row r="1167" spans="1:227" s="65" customFormat="1" ht="97.5" customHeight="1" x14ac:dyDescent="0.25">
      <c r="A1167" s="125">
        <v>1152</v>
      </c>
      <c r="B1167" s="71" t="s">
        <v>3748</v>
      </c>
      <c r="C1167" s="117" t="s">
        <v>74</v>
      </c>
      <c r="D1167" s="126" t="s">
        <v>3848</v>
      </c>
      <c r="E1167" s="126" t="s">
        <v>3255</v>
      </c>
      <c r="F1167" s="73">
        <v>10</v>
      </c>
      <c r="G1167" s="72">
        <v>2500</v>
      </c>
      <c r="H1167" s="98">
        <f t="shared" si="54"/>
        <v>25000</v>
      </c>
      <c r="I1167" s="72">
        <f t="shared" si="53"/>
        <v>28000.000000000004</v>
      </c>
      <c r="J1167" s="126" t="s">
        <v>3745</v>
      </c>
      <c r="K1167" s="72" t="s">
        <v>19</v>
      </c>
      <c r="L1167" s="49" t="s">
        <v>3849</v>
      </c>
      <c r="M1167" s="67"/>
      <c r="N1167" s="67"/>
    </row>
    <row r="1168" spans="1:227" s="50" customFormat="1" ht="97.5" customHeight="1" x14ac:dyDescent="0.25">
      <c r="A1168" s="130">
        <v>1153</v>
      </c>
      <c r="B1168" s="71" t="s">
        <v>3774</v>
      </c>
      <c r="C1168" s="138" t="s">
        <v>74</v>
      </c>
      <c r="D1168" s="139" t="s">
        <v>3775</v>
      </c>
      <c r="E1168" s="139" t="s">
        <v>3255</v>
      </c>
      <c r="F1168" s="73">
        <v>2</v>
      </c>
      <c r="G1168" s="72">
        <v>117600</v>
      </c>
      <c r="H1168" s="98">
        <f t="shared" ref="H1168:H1173" si="55">F1168*G1168</f>
        <v>235200</v>
      </c>
      <c r="I1168" s="72">
        <f t="shared" si="53"/>
        <v>263424</v>
      </c>
      <c r="J1168" s="139" t="s">
        <v>1089</v>
      </c>
      <c r="K1168" s="72" t="s">
        <v>19</v>
      </c>
      <c r="L1168" s="19" t="s">
        <v>3776</v>
      </c>
      <c r="M1168" s="133"/>
      <c r="N1168" s="134"/>
      <c r="O1168" s="135"/>
      <c r="P1168" s="135"/>
      <c r="Q1168" s="135"/>
      <c r="R1168" s="135"/>
      <c r="S1168" s="135"/>
      <c r="T1168" s="135"/>
      <c r="U1168" s="135"/>
      <c r="V1168" s="135"/>
      <c r="W1168" s="135"/>
      <c r="X1168" s="135"/>
      <c r="Y1168" s="135"/>
      <c r="Z1168" s="135"/>
      <c r="AA1168" s="135"/>
      <c r="AB1168" s="135"/>
      <c r="AC1168" s="135"/>
      <c r="AD1168" s="135"/>
      <c r="AE1168" s="135"/>
      <c r="AF1168" s="135"/>
      <c r="AG1168" s="135"/>
      <c r="AH1168" s="135"/>
      <c r="AI1168" s="135"/>
      <c r="AJ1168" s="135"/>
      <c r="AK1168" s="135"/>
      <c r="AL1168" s="135"/>
      <c r="AM1168" s="135"/>
      <c r="AN1168" s="135"/>
      <c r="AO1168" s="135"/>
      <c r="AP1168" s="135"/>
      <c r="AQ1168" s="135"/>
      <c r="AR1168" s="135"/>
      <c r="AS1168" s="135"/>
      <c r="AT1168" s="135"/>
      <c r="AU1168" s="135"/>
      <c r="AV1168" s="135"/>
      <c r="AW1168" s="135"/>
      <c r="AX1168" s="135"/>
      <c r="AY1168" s="135"/>
      <c r="AZ1168" s="135"/>
      <c r="BA1168" s="135"/>
      <c r="BB1168" s="135"/>
      <c r="BC1168" s="135"/>
      <c r="BD1168" s="135"/>
      <c r="BE1168" s="135"/>
      <c r="BF1168" s="135"/>
      <c r="BG1168" s="135"/>
      <c r="BH1168" s="135"/>
      <c r="BI1168" s="135"/>
      <c r="BJ1168" s="135"/>
      <c r="BK1168" s="135"/>
      <c r="BL1168" s="135"/>
      <c r="BM1168" s="135"/>
      <c r="BN1168" s="135"/>
      <c r="BO1168" s="135"/>
      <c r="BP1168" s="135"/>
      <c r="BQ1168" s="135"/>
      <c r="BR1168" s="135"/>
      <c r="BS1168" s="135"/>
      <c r="BT1168" s="135"/>
      <c r="BU1168" s="135"/>
      <c r="BV1168" s="135"/>
      <c r="BW1168" s="135"/>
      <c r="BX1168" s="135"/>
      <c r="BY1168" s="135"/>
      <c r="BZ1168" s="135"/>
      <c r="CA1168" s="135"/>
      <c r="CB1168" s="135"/>
      <c r="CC1168" s="135"/>
      <c r="CD1168" s="135"/>
      <c r="CE1168" s="135"/>
      <c r="CF1168" s="135"/>
      <c r="CG1168" s="135"/>
      <c r="CH1168" s="135"/>
      <c r="CI1168" s="135"/>
      <c r="CJ1168" s="135"/>
      <c r="CK1168" s="135"/>
      <c r="CL1168" s="135"/>
      <c r="CM1168" s="135"/>
      <c r="CN1168" s="135"/>
      <c r="CO1168" s="135"/>
      <c r="CP1168" s="135"/>
      <c r="CQ1168" s="135"/>
      <c r="CR1168" s="135"/>
      <c r="CS1168" s="135"/>
      <c r="CT1168" s="135"/>
      <c r="CU1168" s="135"/>
      <c r="CV1168" s="135"/>
      <c r="CW1168" s="135"/>
      <c r="CX1168" s="135"/>
      <c r="CY1168" s="135"/>
      <c r="CZ1168" s="135"/>
      <c r="DA1168" s="135"/>
      <c r="DB1168" s="135"/>
      <c r="DC1168" s="135"/>
      <c r="DD1168" s="135"/>
      <c r="DE1168" s="135"/>
      <c r="DF1168" s="135"/>
      <c r="DG1168" s="135"/>
      <c r="DH1168" s="135"/>
      <c r="DI1168" s="135"/>
      <c r="DJ1168" s="135"/>
      <c r="DK1168" s="135"/>
      <c r="DL1168" s="135"/>
      <c r="DM1168" s="135"/>
      <c r="DN1168" s="135"/>
      <c r="DO1168" s="135"/>
      <c r="DP1168" s="135"/>
      <c r="DQ1168" s="135"/>
      <c r="DR1168" s="135"/>
      <c r="DS1168" s="135"/>
      <c r="DT1168" s="135"/>
      <c r="DU1168" s="135"/>
      <c r="DV1168" s="135"/>
      <c r="DW1168" s="135"/>
      <c r="DX1168" s="135"/>
      <c r="DY1168" s="135"/>
      <c r="DZ1168" s="135"/>
      <c r="EA1168" s="135"/>
      <c r="EB1168" s="135"/>
      <c r="EC1168" s="135"/>
      <c r="ED1168" s="135"/>
      <c r="EE1168" s="135"/>
      <c r="EF1168" s="135"/>
      <c r="EG1168" s="135"/>
      <c r="EH1168" s="135"/>
      <c r="EI1168" s="135"/>
      <c r="EJ1168" s="135"/>
      <c r="EK1168" s="135"/>
      <c r="EL1168" s="135"/>
      <c r="EM1168" s="135"/>
      <c r="EN1168" s="135"/>
      <c r="EO1168" s="135"/>
      <c r="EP1168" s="135"/>
      <c r="EQ1168" s="135"/>
      <c r="ER1168" s="135"/>
      <c r="ES1168" s="135"/>
      <c r="ET1168" s="135"/>
      <c r="EU1168" s="135"/>
      <c r="EV1168" s="135"/>
      <c r="EW1168" s="135"/>
      <c r="EX1168" s="135"/>
      <c r="EY1168" s="135"/>
      <c r="EZ1168" s="135"/>
      <c r="FA1168" s="135"/>
      <c r="FB1168" s="135"/>
      <c r="FC1168" s="135"/>
      <c r="FD1168" s="135"/>
      <c r="FE1168" s="135"/>
      <c r="FF1168" s="135"/>
      <c r="FG1168" s="135"/>
      <c r="FH1168" s="135"/>
      <c r="FI1168" s="135"/>
      <c r="FJ1168" s="135"/>
      <c r="FK1168" s="135"/>
      <c r="FL1168" s="135"/>
      <c r="FM1168" s="135"/>
      <c r="FN1168" s="135"/>
      <c r="FO1168" s="135"/>
      <c r="FP1168" s="135"/>
      <c r="FQ1168" s="135"/>
      <c r="FR1168" s="135"/>
      <c r="FS1168" s="135"/>
      <c r="FT1168" s="135"/>
      <c r="FU1168" s="135"/>
      <c r="FV1168" s="135"/>
      <c r="FW1168" s="135"/>
      <c r="FX1168" s="135"/>
      <c r="FY1168" s="135"/>
      <c r="FZ1168" s="135"/>
      <c r="GA1168" s="135"/>
      <c r="GB1168" s="135"/>
      <c r="GC1168" s="135"/>
      <c r="GD1168" s="135"/>
      <c r="GE1168" s="135"/>
      <c r="GF1168" s="135"/>
      <c r="GG1168" s="135"/>
      <c r="GH1168" s="135"/>
      <c r="GI1168" s="135"/>
      <c r="GJ1168" s="135"/>
      <c r="GK1168" s="135"/>
      <c r="GL1168" s="135"/>
      <c r="GM1168" s="135"/>
      <c r="GN1168" s="135"/>
      <c r="GO1168" s="135"/>
      <c r="GP1168" s="135"/>
      <c r="GQ1168" s="135"/>
      <c r="GR1168" s="135"/>
      <c r="GS1168" s="135"/>
      <c r="GT1168" s="135"/>
      <c r="GU1168" s="135"/>
      <c r="GV1168" s="135"/>
      <c r="GW1168" s="135"/>
      <c r="GX1168" s="135"/>
      <c r="GY1168" s="135"/>
      <c r="GZ1168" s="135"/>
      <c r="HA1168" s="135"/>
      <c r="HB1168" s="135"/>
      <c r="HC1168" s="135"/>
      <c r="HD1168" s="135"/>
      <c r="HE1168" s="135"/>
      <c r="HF1168" s="135"/>
      <c r="HG1168" s="135"/>
      <c r="HH1168" s="135"/>
      <c r="HI1168" s="135"/>
      <c r="HJ1168" s="135"/>
      <c r="HK1168" s="135"/>
      <c r="HL1168" s="135"/>
      <c r="HM1168" s="135"/>
      <c r="HN1168" s="135"/>
      <c r="HO1168" s="135"/>
      <c r="HP1168" s="135"/>
      <c r="HQ1168" s="135"/>
      <c r="HR1168" s="135"/>
      <c r="HS1168" s="135"/>
    </row>
    <row r="1169" spans="1:227" s="50" customFormat="1" ht="97.5" customHeight="1" x14ac:dyDescent="0.25">
      <c r="A1169" s="130">
        <v>1154</v>
      </c>
      <c r="B1169" s="71" t="s">
        <v>3796</v>
      </c>
      <c r="C1169" s="138" t="s">
        <v>74</v>
      </c>
      <c r="D1169" s="139" t="s">
        <v>3797</v>
      </c>
      <c r="E1169" s="139" t="s">
        <v>3255</v>
      </c>
      <c r="F1169" s="73">
        <v>443</v>
      </c>
      <c r="G1169" s="72">
        <v>7321</v>
      </c>
      <c r="H1169" s="98">
        <f t="shared" si="55"/>
        <v>3243203</v>
      </c>
      <c r="I1169" s="72">
        <f t="shared" si="53"/>
        <v>3632387.3600000003</v>
      </c>
      <c r="J1169" s="139" t="s">
        <v>3798</v>
      </c>
      <c r="K1169" s="72" t="s">
        <v>19</v>
      </c>
      <c r="L1169" s="19" t="s">
        <v>3791</v>
      </c>
      <c r="M1169" s="133"/>
      <c r="N1169" s="134"/>
      <c r="O1169" s="135"/>
      <c r="P1169" s="135"/>
      <c r="Q1169" s="135"/>
      <c r="R1169" s="135"/>
      <c r="S1169" s="135"/>
      <c r="T1169" s="135"/>
      <c r="U1169" s="135"/>
      <c r="V1169" s="135"/>
      <c r="W1169" s="135"/>
      <c r="X1169" s="135"/>
      <c r="Y1169" s="135"/>
      <c r="Z1169" s="135"/>
      <c r="AA1169" s="135"/>
      <c r="AB1169" s="135"/>
      <c r="AC1169" s="135"/>
      <c r="AD1169" s="135"/>
      <c r="AE1169" s="135"/>
      <c r="AF1169" s="135"/>
      <c r="AG1169" s="135"/>
      <c r="AH1169" s="135"/>
      <c r="AI1169" s="135"/>
      <c r="AJ1169" s="135"/>
      <c r="AK1169" s="135"/>
      <c r="AL1169" s="135"/>
      <c r="AM1169" s="135"/>
      <c r="AN1169" s="135"/>
      <c r="AO1169" s="135"/>
      <c r="AP1169" s="135"/>
      <c r="AQ1169" s="135"/>
      <c r="AR1169" s="135"/>
      <c r="AS1169" s="135"/>
      <c r="AT1169" s="135"/>
      <c r="AU1169" s="135"/>
      <c r="AV1169" s="135"/>
      <c r="AW1169" s="135"/>
      <c r="AX1169" s="135"/>
      <c r="AY1169" s="135"/>
      <c r="AZ1169" s="135"/>
      <c r="BA1169" s="135"/>
      <c r="BB1169" s="135"/>
      <c r="BC1169" s="135"/>
      <c r="BD1169" s="135"/>
      <c r="BE1169" s="135"/>
      <c r="BF1169" s="135"/>
      <c r="BG1169" s="135"/>
      <c r="BH1169" s="135"/>
      <c r="BI1169" s="135"/>
      <c r="BJ1169" s="135"/>
      <c r="BK1169" s="135"/>
      <c r="BL1169" s="135"/>
      <c r="BM1169" s="135"/>
      <c r="BN1169" s="135"/>
      <c r="BO1169" s="135"/>
      <c r="BP1169" s="135"/>
      <c r="BQ1169" s="135"/>
      <c r="BR1169" s="135"/>
      <c r="BS1169" s="135"/>
      <c r="BT1169" s="135"/>
      <c r="BU1169" s="135"/>
      <c r="BV1169" s="135"/>
      <c r="BW1169" s="135"/>
      <c r="BX1169" s="135"/>
      <c r="BY1169" s="135"/>
      <c r="BZ1169" s="135"/>
      <c r="CA1169" s="135"/>
      <c r="CB1169" s="135"/>
      <c r="CC1169" s="135"/>
      <c r="CD1169" s="135"/>
      <c r="CE1169" s="135"/>
      <c r="CF1169" s="135"/>
      <c r="CG1169" s="135"/>
      <c r="CH1169" s="135"/>
      <c r="CI1169" s="135"/>
      <c r="CJ1169" s="135"/>
      <c r="CK1169" s="135"/>
      <c r="CL1169" s="135"/>
      <c r="CM1169" s="135"/>
      <c r="CN1169" s="135"/>
      <c r="CO1169" s="135"/>
      <c r="CP1169" s="135"/>
      <c r="CQ1169" s="135"/>
      <c r="CR1169" s="135"/>
      <c r="CS1169" s="135"/>
      <c r="CT1169" s="135"/>
      <c r="CU1169" s="135"/>
      <c r="CV1169" s="135"/>
      <c r="CW1169" s="135"/>
      <c r="CX1169" s="135"/>
      <c r="CY1169" s="135"/>
      <c r="CZ1169" s="135"/>
      <c r="DA1169" s="135"/>
      <c r="DB1169" s="135"/>
      <c r="DC1169" s="135"/>
      <c r="DD1169" s="135"/>
      <c r="DE1169" s="135"/>
      <c r="DF1169" s="135"/>
      <c r="DG1169" s="135"/>
      <c r="DH1169" s="135"/>
      <c r="DI1169" s="135"/>
      <c r="DJ1169" s="135"/>
      <c r="DK1169" s="135"/>
      <c r="DL1169" s="135"/>
      <c r="DM1169" s="135"/>
      <c r="DN1169" s="135"/>
      <c r="DO1169" s="135"/>
      <c r="DP1169" s="135"/>
      <c r="DQ1169" s="135"/>
      <c r="DR1169" s="135"/>
      <c r="DS1169" s="135"/>
      <c r="DT1169" s="135"/>
      <c r="DU1169" s="135"/>
      <c r="DV1169" s="135"/>
      <c r="DW1169" s="135"/>
      <c r="DX1169" s="135"/>
      <c r="DY1169" s="135"/>
      <c r="DZ1169" s="135"/>
      <c r="EA1169" s="135"/>
      <c r="EB1169" s="135"/>
      <c r="EC1169" s="135"/>
      <c r="ED1169" s="135"/>
      <c r="EE1169" s="135"/>
      <c r="EF1169" s="135"/>
      <c r="EG1169" s="135"/>
      <c r="EH1169" s="135"/>
      <c r="EI1169" s="135"/>
      <c r="EJ1169" s="135"/>
      <c r="EK1169" s="135"/>
      <c r="EL1169" s="135"/>
      <c r="EM1169" s="135"/>
      <c r="EN1169" s="135"/>
      <c r="EO1169" s="135"/>
      <c r="EP1169" s="135"/>
      <c r="EQ1169" s="135"/>
      <c r="ER1169" s="135"/>
      <c r="ES1169" s="135"/>
      <c r="ET1169" s="135"/>
      <c r="EU1169" s="135"/>
      <c r="EV1169" s="135"/>
      <c r="EW1169" s="135"/>
      <c r="EX1169" s="135"/>
      <c r="EY1169" s="135"/>
      <c r="EZ1169" s="135"/>
      <c r="FA1169" s="135"/>
      <c r="FB1169" s="135"/>
      <c r="FC1169" s="135"/>
      <c r="FD1169" s="135"/>
      <c r="FE1169" s="135"/>
      <c r="FF1169" s="135"/>
      <c r="FG1169" s="135"/>
      <c r="FH1169" s="135"/>
      <c r="FI1169" s="135"/>
      <c r="FJ1169" s="135"/>
      <c r="FK1169" s="135"/>
      <c r="FL1169" s="135"/>
      <c r="FM1169" s="135"/>
      <c r="FN1169" s="135"/>
      <c r="FO1169" s="135"/>
      <c r="FP1169" s="135"/>
      <c r="FQ1169" s="135"/>
      <c r="FR1169" s="135"/>
      <c r="FS1169" s="135"/>
      <c r="FT1169" s="135"/>
      <c r="FU1169" s="135"/>
      <c r="FV1169" s="135"/>
      <c r="FW1169" s="135"/>
      <c r="FX1169" s="135"/>
      <c r="FY1169" s="135"/>
      <c r="FZ1169" s="135"/>
      <c r="GA1169" s="135"/>
      <c r="GB1169" s="135"/>
      <c r="GC1169" s="135"/>
      <c r="GD1169" s="135"/>
      <c r="GE1169" s="135"/>
      <c r="GF1169" s="135"/>
      <c r="GG1169" s="135"/>
      <c r="GH1169" s="135"/>
      <c r="GI1169" s="135"/>
      <c r="GJ1169" s="135"/>
      <c r="GK1169" s="135"/>
      <c r="GL1169" s="135"/>
      <c r="GM1169" s="135"/>
      <c r="GN1169" s="135"/>
      <c r="GO1169" s="135"/>
      <c r="GP1169" s="135"/>
      <c r="GQ1169" s="135"/>
      <c r="GR1169" s="135"/>
      <c r="GS1169" s="135"/>
      <c r="GT1169" s="135"/>
      <c r="GU1169" s="135"/>
      <c r="GV1169" s="135"/>
      <c r="GW1169" s="135"/>
      <c r="GX1169" s="135"/>
      <c r="GY1169" s="135"/>
      <c r="GZ1169" s="135"/>
      <c r="HA1169" s="135"/>
      <c r="HB1169" s="135"/>
      <c r="HC1169" s="135"/>
      <c r="HD1169" s="135"/>
      <c r="HE1169" s="135"/>
      <c r="HF1169" s="135"/>
      <c r="HG1169" s="135"/>
      <c r="HH1169" s="135"/>
      <c r="HI1169" s="135"/>
      <c r="HJ1169" s="135"/>
      <c r="HK1169" s="135"/>
      <c r="HL1169" s="135"/>
      <c r="HM1169" s="135"/>
      <c r="HN1169" s="135"/>
      <c r="HO1169" s="135"/>
      <c r="HP1169" s="135"/>
      <c r="HQ1169" s="135"/>
      <c r="HR1169" s="135"/>
      <c r="HS1169" s="135"/>
    </row>
    <row r="1170" spans="1:227" s="50" customFormat="1" ht="281.25" customHeight="1" x14ac:dyDescent="0.25">
      <c r="A1170" s="130">
        <v>1155</v>
      </c>
      <c r="B1170" s="71" t="s">
        <v>3810</v>
      </c>
      <c r="C1170" s="138" t="s">
        <v>74</v>
      </c>
      <c r="D1170" s="139" t="s">
        <v>3813</v>
      </c>
      <c r="E1170" s="139" t="s">
        <v>3255</v>
      </c>
      <c r="F1170" s="73">
        <v>1</v>
      </c>
      <c r="G1170" s="72">
        <v>800000</v>
      </c>
      <c r="H1170" s="98">
        <f t="shared" si="55"/>
        <v>800000</v>
      </c>
      <c r="I1170" s="72">
        <f t="shared" si="53"/>
        <v>896000.00000000012</v>
      </c>
      <c r="J1170" s="139" t="s">
        <v>1089</v>
      </c>
      <c r="K1170" s="72" t="s">
        <v>19</v>
      </c>
      <c r="L1170" s="19" t="s">
        <v>3791</v>
      </c>
      <c r="M1170" s="133"/>
      <c r="N1170" s="134"/>
      <c r="O1170" s="135"/>
      <c r="P1170" s="135"/>
      <c r="Q1170" s="135"/>
      <c r="R1170" s="135"/>
      <c r="S1170" s="135"/>
      <c r="T1170" s="135"/>
      <c r="U1170" s="135"/>
      <c r="V1170" s="135"/>
      <c r="W1170" s="135"/>
      <c r="X1170" s="135"/>
      <c r="Y1170" s="135"/>
      <c r="Z1170" s="135"/>
      <c r="AA1170" s="135"/>
      <c r="AB1170" s="135"/>
      <c r="AC1170" s="135"/>
      <c r="AD1170" s="135"/>
      <c r="AE1170" s="135"/>
      <c r="AF1170" s="135"/>
      <c r="AG1170" s="135"/>
      <c r="AH1170" s="135"/>
      <c r="AI1170" s="135"/>
      <c r="AJ1170" s="135"/>
      <c r="AK1170" s="135"/>
      <c r="AL1170" s="135"/>
      <c r="AM1170" s="135"/>
      <c r="AN1170" s="135"/>
      <c r="AO1170" s="135"/>
      <c r="AP1170" s="135"/>
      <c r="AQ1170" s="135"/>
      <c r="AR1170" s="135"/>
      <c r="AS1170" s="135"/>
      <c r="AT1170" s="135"/>
      <c r="AU1170" s="135"/>
      <c r="AV1170" s="135"/>
      <c r="AW1170" s="135"/>
      <c r="AX1170" s="135"/>
      <c r="AY1170" s="135"/>
      <c r="AZ1170" s="135"/>
      <c r="BA1170" s="135"/>
      <c r="BB1170" s="135"/>
      <c r="BC1170" s="135"/>
      <c r="BD1170" s="135"/>
      <c r="BE1170" s="135"/>
      <c r="BF1170" s="135"/>
      <c r="BG1170" s="135"/>
      <c r="BH1170" s="135"/>
      <c r="BI1170" s="135"/>
      <c r="BJ1170" s="135"/>
      <c r="BK1170" s="135"/>
      <c r="BL1170" s="135"/>
      <c r="BM1170" s="135"/>
      <c r="BN1170" s="135"/>
      <c r="BO1170" s="135"/>
      <c r="BP1170" s="135"/>
      <c r="BQ1170" s="135"/>
      <c r="BR1170" s="135"/>
      <c r="BS1170" s="135"/>
      <c r="BT1170" s="135"/>
      <c r="BU1170" s="135"/>
      <c r="BV1170" s="135"/>
      <c r="BW1170" s="135"/>
      <c r="BX1170" s="135"/>
      <c r="BY1170" s="135"/>
      <c r="BZ1170" s="135"/>
      <c r="CA1170" s="135"/>
      <c r="CB1170" s="135"/>
      <c r="CC1170" s="135"/>
      <c r="CD1170" s="135"/>
      <c r="CE1170" s="135"/>
      <c r="CF1170" s="135"/>
      <c r="CG1170" s="135"/>
      <c r="CH1170" s="135"/>
      <c r="CI1170" s="135"/>
      <c r="CJ1170" s="135"/>
      <c r="CK1170" s="135"/>
      <c r="CL1170" s="135"/>
      <c r="CM1170" s="135"/>
      <c r="CN1170" s="135"/>
      <c r="CO1170" s="135"/>
      <c r="CP1170" s="135"/>
      <c r="CQ1170" s="135"/>
      <c r="CR1170" s="135"/>
      <c r="CS1170" s="135"/>
      <c r="CT1170" s="135"/>
      <c r="CU1170" s="135"/>
      <c r="CV1170" s="135"/>
      <c r="CW1170" s="135"/>
      <c r="CX1170" s="135"/>
      <c r="CY1170" s="135"/>
      <c r="CZ1170" s="135"/>
      <c r="DA1170" s="135"/>
      <c r="DB1170" s="135"/>
      <c r="DC1170" s="135"/>
      <c r="DD1170" s="135"/>
      <c r="DE1170" s="135"/>
      <c r="DF1170" s="135"/>
      <c r="DG1170" s="135"/>
      <c r="DH1170" s="135"/>
      <c r="DI1170" s="135"/>
      <c r="DJ1170" s="135"/>
      <c r="DK1170" s="135"/>
      <c r="DL1170" s="135"/>
      <c r="DM1170" s="135"/>
      <c r="DN1170" s="135"/>
      <c r="DO1170" s="135"/>
      <c r="DP1170" s="135"/>
      <c r="DQ1170" s="135"/>
      <c r="DR1170" s="135"/>
      <c r="DS1170" s="135"/>
      <c r="DT1170" s="135"/>
      <c r="DU1170" s="135"/>
      <c r="DV1170" s="135"/>
      <c r="DW1170" s="135"/>
      <c r="DX1170" s="135"/>
      <c r="DY1170" s="135"/>
      <c r="DZ1170" s="135"/>
      <c r="EA1170" s="135"/>
      <c r="EB1170" s="135"/>
      <c r="EC1170" s="135"/>
      <c r="ED1170" s="135"/>
      <c r="EE1170" s="135"/>
      <c r="EF1170" s="135"/>
      <c r="EG1170" s="135"/>
      <c r="EH1170" s="135"/>
      <c r="EI1170" s="135"/>
      <c r="EJ1170" s="135"/>
      <c r="EK1170" s="135"/>
      <c r="EL1170" s="135"/>
      <c r="EM1170" s="135"/>
      <c r="EN1170" s="135"/>
      <c r="EO1170" s="135"/>
      <c r="EP1170" s="135"/>
      <c r="EQ1170" s="135"/>
      <c r="ER1170" s="135"/>
      <c r="ES1170" s="135"/>
      <c r="ET1170" s="135"/>
      <c r="EU1170" s="135"/>
      <c r="EV1170" s="135"/>
      <c r="EW1170" s="135"/>
      <c r="EX1170" s="135"/>
      <c r="EY1170" s="135"/>
      <c r="EZ1170" s="135"/>
      <c r="FA1170" s="135"/>
      <c r="FB1170" s="135"/>
      <c r="FC1170" s="135"/>
      <c r="FD1170" s="135"/>
      <c r="FE1170" s="135"/>
      <c r="FF1170" s="135"/>
      <c r="FG1170" s="135"/>
      <c r="FH1170" s="135"/>
      <c r="FI1170" s="135"/>
      <c r="FJ1170" s="135"/>
      <c r="FK1170" s="135"/>
      <c r="FL1170" s="135"/>
      <c r="FM1170" s="135"/>
      <c r="FN1170" s="135"/>
      <c r="FO1170" s="135"/>
      <c r="FP1170" s="135"/>
      <c r="FQ1170" s="135"/>
      <c r="FR1170" s="135"/>
      <c r="FS1170" s="135"/>
      <c r="FT1170" s="135"/>
      <c r="FU1170" s="135"/>
      <c r="FV1170" s="135"/>
      <c r="FW1170" s="135"/>
      <c r="FX1170" s="135"/>
      <c r="FY1170" s="135"/>
      <c r="FZ1170" s="135"/>
      <c r="GA1170" s="135"/>
      <c r="GB1170" s="135"/>
      <c r="GC1170" s="135"/>
      <c r="GD1170" s="135"/>
      <c r="GE1170" s="135"/>
      <c r="GF1170" s="135"/>
      <c r="GG1170" s="135"/>
      <c r="GH1170" s="135"/>
      <c r="GI1170" s="135"/>
      <c r="GJ1170" s="135"/>
      <c r="GK1170" s="135"/>
      <c r="GL1170" s="135"/>
      <c r="GM1170" s="135"/>
      <c r="GN1170" s="135"/>
      <c r="GO1170" s="135"/>
      <c r="GP1170" s="135"/>
      <c r="GQ1170" s="135"/>
      <c r="GR1170" s="135"/>
      <c r="GS1170" s="135"/>
      <c r="GT1170" s="135"/>
      <c r="GU1170" s="135"/>
      <c r="GV1170" s="135"/>
      <c r="GW1170" s="135"/>
      <c r="GX1170" s="135"/>
      <c r="GY1170" s="135"/>
      <c r="GZ1170" s="135"/>
      <c r="HA1170" s="135"/>
      <c r="HB1170" s="135"/>
      <c r="HC1170" s="135"/>
      <c r="HD1170" s="135"/>
      <c r="HE1170" s="135"/>
      <c r="HF1170" s="135"/>
      <c r="HG1170" s="135"/>
      <c r="HH1170" s="135"/>
      <c r="HI1170" s="135"/>
      <c r="HJ1170" s="135"/>
      <c r="HK1170" s="135"/>
      <c r="HL1170" s="135"/>
      <c r="HM1170" s="135"/>
      <c r="HN1170" s="135"/>
      <c r="HO1170" s="135"/>
      <c r="HP1170" s="135"/>
      <c r="HQ1170" s="135"/>
      <c r="HR1170" s="135"/>
      <c r="HS1170" s="135"/>
    </row>
    <row r="1171" spans="1:227" s="50" customFormat="1" ht="281.25" customHeight="1" x14ac:dyDescent="0.25">
      <c r="A1171" s="130">
        <v>1156</v>
      </c>
      <c r="B1171" s="71" t="s">
        <v>3811</v>
      </c>
      <c r="C1171" s="75" t="s">
        <v>74</v>
      </c>
      <c r="D1171" s="145" t="s">
        <v>3814</v>
      </c>
      <c r="E1171" s="145" t="s">
        <v>3255</v>
      </c>
      <c r="F1171" s="73">
        <v>1</v>
      </c>
      <c r="G1171" s="72">
        <v>1500000</v>
      </c>
      <c r="H1171" s="98">
        <f t="shared" si="55"/>
        <v>1500000</v>
      </c>
      <c r="I1171" s="72">
        <f t="shared" si="53"/>
        <v>1680000.0000000002</v>
      </c>
      <c r="J1171" s="145" t="s">
        <v>1089</v>
      </c>
      <c r="K1171" s="72" t="s">
        <v>19</v>
      </c>
      <c r="L1171" s="68" t="s">
        <v>3820</v>
      </c>
      <c r="M1171" s="133"/>
      <c r="N1171" s="134"/>
      <c r="O1171" s="135"/>
      <c r="P1171" s="135"/>
      <c r="Q1171" s="135"/>
      <c r="R1171" s="135"/>
      <c r="S1171" s="135"/>
      <c r="T1171" s="135"/>
      <c r="U1171" s="135"/>
      <c r="V1171" s="135"/>
      <c r="W1171" s="135"/>
      <c r="X1171" s="135"/>
      <c r="Y1171" s="135"/>
      <c r="Z1171" s="135"/>
      <c r="AA1171" s="135"/>
      <c r="AB1171" s="135"/>
      <c r="AC1171" s="135"/>
      <c r="AD1171" s="135"/>
      <c r="AE1171" s="135"/>
      <c r="AF1171" s="135"/>
      <c r="AG1171" s="135"/>
      <c r="AH1171" s="135"/>
      <c r="AI1171" s="135"/>
      <c r="AJ1171" s="135"/>
      <c r="AK1171" s="135"/>
      <c r="AL1171" s="135"/>
      <c r="AM1171" s="135"/>
      <c r="AN1171" s="135"/>
      <c r="AO1171" s="135"/>
      <c r="AP1171" s="135"/>
      <c r="AQ1171" s="135"/>
      <c r="AR1171" s="135"/>
      <c r="AS1171" s="135"/>
      <c r="AT1171" s="135"/>
      <c r="AU1171" s="135"/>
      <c r="AV1171" s="135"/>
      <c r="AW1171" s="135"/>
      <c r="AX1171" s="135"/>
      <c r="AY1171" s="135"/>
      <c r="AZ1171" s="135"/>
      <c r="BA1171" s="135"/>
      <c r="BB1171" s="135"/>
      <c r="BC1171" s="135"/>
      <c r="BD1171" s="135"/>
      <c r="BE1171" s="135"/>
      <c r="BF1171" s="135"/>
      <c r="BG1171" s="135"/>
      <c r="BH1171" s="135"/>
      <c r="BI1171" s="135"/>
      <c r="BJ1171" s="135"/>
      <c r="BK1171" s="135"/>
      <c r="BL1171" s="135"/>
      <c r="BM1171" s="135"/>
      <c r="BN1171" s="135"/>
      <c r="BO1171" s="135"/>
      <c r="BP1171" s="135"/>
      <c r="BQ1171" s="135"/>
      <c r="BR1171" s="135"/>
      <c r="BS1171" s="135"/>
      <c r="BT1171" s="135"/>
      <c r="BU1171" s="135"/>
      <c r="BV1171" s="135"/>
      <c r="BW1171" s="135"/>
      <c r="BX1171" s="135"/>
      <c r="BY1171" s="135"/>
      <c r="BZ1171" s="135"/>
      <c r="CA1171" s="135"/>
      <c r="CB1171" s="135"/>
      <c r="CC1171" s="135"/>
      <c r="CD1171" s="135"/>
      <c r="CE1171" s="135"/>
      <c r="CF1171" s="135"/>
      <c r="CG1171" s="135"/>
      <c r="CH1171" s="135"/>
      <c r="CI1171" s="135"/>
      <c r="CJ1171" s="135"/>
      <c r="CK1171" s="135"/>
      <c r="CL1171" s="135"/>
      <c r="CM1171" s="135"/>
      <c r="CN1171" s="135"/>
      <c r="CO1171" s="135"/>
      <c r="CP1171" s="135"/>
      <c r="CQ1171" s="135"/>
      <c r="CR1171" s="135"/>
      <c r="CS1171" s="135"/>
      <c r="CT1171" s="135"/>
      <c r="CU1171" s="135"/>
      <c r="CV1171" s="135"/>
      <c r="CW1171" s="135"/>
      <c r="CX1171" s="135"/>
      <c r="CY1171" s="135"/>
      <c r="CZ1171" s="135"/>
      <c r="DA1171" s="135"/>
      <c r="DB1171" s="135"/>
      <c r="DC1171" s="135"/>
      <c r="DD1171" s="135"/>
      <c r="DE1171" s="135"/>
      <c r="DF1171" s="135"/>
      <c r="DG1171" s="135"/>
      <c r="DH1171" s="135"/>
      <c r="DI1171" s="135"/>
      <c r="DJ1171" s="135"/>
      <c r="DK1171" s="135"/>
      <c r="DL1171" s="135"/>
      <c r="DM1171" s="135"/>
      <c r="DN1171" s="135"/>
      <c r="DO1171" s="135"/>
      <c r="DP1171" s="135"/>
      <c r="DQ1171" s="135"/>
      <c r="DR1171" s="135"/>
      <c r="DS1171" s="135"/>
      <c r="DT1171" s="135"/>
      <c r="DU1171" s="135"/>
      <c r="DV1171" s="135"/>
      <c r="DW1171" s="135"/>
      <c r="DX1171" s="135"/>
      <c r="DY1171" s="135"/>
      <c r="DZ1171" s="135"/>
      <c r="EA1171" s="135"/>
      <c r="EB1171" s="135"/>
      <c r="EC1171" s="135"/>
      <c r="ED1171" s="135"/>
      <c r="EE1171" s="135"/>
      <c r="EF1171" s="135"/>
      <c r="EG1171" s="135"/>
      <c r="EH1171" s="135"/>
      <c r="EI1171" s="135"/>
      <c r="EJ1171" s="135"/>
      <c r="EK1171" s="135"/>
      <c r="EL1171" s="135"/>
      <c r="EM1171" s="135"/>
      <c r="EN1171" s="135"/>
      <c r="EO1171" s="135"/>
      <c r="EP1171" s="135"/>
      <c r="EQ1171" s="135"/>
      <c r="ER1171" s="135"/>
      <c r="ES1171" s="135"/>
      <c r="ET1171" s="135"/>
      <c r="EU1171" s="135"/>
      <c r="EV1171" s="135"/>
      <c r="EW1171" s="135"/>
      <c r="EX1171" s="135"/>
      <c r="EY1171" s="135"/>
      <c r="EZ1171" s="135"/>
      <c r="FA1171" s="135"/>
      <c r="FB1171" s="135"/>
      <c r="FC1171" s="135"/>
      <c r="FD1171" s="135"/>
      <c r="FE1171" s="135"/>
      <c r="FF1171" s="135"/>
      <c r="FG1171" s="135"/>
      <c r="FH1171" s="135"/>
      <c r="FI1171" s="135"/>
      <c r="FJ1171" s="135"/>
      <c r="FK1171" s="135"/>
      <c r="FL1171" s="135"/>
      <c r="FM1171" s="135"/>
      <c r="FN1171" s="135"/>
      <c r="FO1171" s="135"/>
      <c r="FP1171" s="135"/>
      <c r="FQ1171" s="135"/>
      <c r="FR1171" s="135"/>
      <c r="FS1171" s="135"/>
      <c r="FT1171" s="135"/>
      <c r="FU1171" s="135"/>
      <c r="FV1171" s="135"/>
      <c r="FW1171" s="135"/>
      <c r="FX1171" s="135"/>
      <c r="FY1171" s="135"/>
      <c r="FZ1171" s="135"/>
      <c r="GA1171" s="135"/>
      <c r="GB1171" s="135"/>
      <c r="GC1171" s="135"/>
      <c r="GD1171" s="135"/>
      <c r="GE1171" s="135"/>
      <c r="GF1171" s="135"/>
      <c r="GG1171" s="135"/>
      <c r="GH1171" s="135"/>
      <c r="GI1171" s="135"/>
      <c r="GJ1171" s="135"/>
      <c r="GK1171" s="135"/>
      <c r="GL1171" s="135"/>
      <c r="GM1171" s="135"/>
      <c r="GN1171" s="135"/>
      <c r="GO1171" s="135"/>
      <c r="GP1171" s="135"/>
      <c r="GQ1171" s="135"/>
      <c r="GR1171" s="135"/>
      <c r="GS1171" s="135"/>
      <c r="GT1171" s="135"/>
      <c r="GU1171" s="135"/>
      <c r="GV1171" s="135"/>
      <c r="GW1171" s="135"/>
      <c r="GX1171" s="135"/>
      <c r="GY1171" s="135"/>
      <c r="GZ1171" s="135"/>
      <c r="HA1171" s="135"/>
      <c r="HB1171" s="135"/>
      <c r="HC1171" s="135"/>
      <c r="HD1171" s="135"/>
      <c r="HE1171" s="135"/>
      <c r="HF1171" s="135"/>
      <c r="HG1171" s="135"/>
      <c r="HH1171" s="135"/>
      <c r="HI1171" s="135"/>
      <c r="HJ1171" s="135"/>
      <c r="HK1171" s="135"/>
      <c r="HL1171" s="135"/>
      <c r="HM1171" s="135"/>
      <c r="HN1171" s="135"/>
      <c r="HO1171" s="135"/>
      <c r="HP1171" s="135"/>
      <c r="HQ1171" s="135"/>
      <c r="HR1171" s="135"/>
      <c r="HS1171" s="135"/>
    </row>
    <row r="1172" spans="1:227" s="50" customFormat="1" ht="68.25" customHeight="1" x14ac:dyDescent="0.25">
      <c r="A1172" s="130">
        <v>1157</v>
      </c>
      <c r="B1172" s="71" t="s">
        <v>3819</v>
      </c>
      <c r="C1172" s="146" t="s">
        <v>74</v>
      </c>
      <c r="D1172" s="145" t="s">
        <v>3822</v>
      </c>
      <c r="E1172" s="145" t="s">
        <v>3255</v>
      </c>
      <c r="F1172" s="73">
        <v>1</v>
      </c>
      <c r="G1172" s="72">
        <v>185625</v>
      </c>
      <c r="H1172" s="98">
        <f t="shared" si="55"/>
        <v>185625</v>
      </c>
      <c r="I1172" s="72">
        <f t="shared" si="53"/>
        <v>207900.00000000003</v>
      </c>
      <c r="J1172" s="145" t="s">
        <v>1089</v>
      </c>
      <c r="K1172" s="72" t="s">
        <v>19</v>
      </c>
      <c r="L1172" s="19" t="s">
        <v>3821</v>
      </c>
      <c r="M1172" s="133"/>
      <c r="N1172" s="134"/>
      <c r="O1172" s="135"/>
      <c r="P1172" s="135"/>
      <c r="Q1172" s="135"/>
      <c r="R1172" s="135"/>
      <c r="S1172" s="135"/>
      <c r="T1172" s="135"/>
      <c r="U1172" s="135"/>
      <c r="V1172" s="135"/>
      <c r="W1172" s="135"/>
      <c r="X1172" s="135"/>
      <c r="Y1172" s="135"/>
      <c r="Z1172" s="135"/>
      <c r="AA1172" s="135"/>
      <c r="AB1172" s="135"/>
      <c r="AC1172" s="135"/>
      <c r="AD1172" s="135"/>
      <c r="AE1172" s="135"/>
      <c r="AF1172" s="135"/>
      <c r="AG1172" s="135"/>
      <c r="AH1172" s="135"/>
      <c r="AI1172" s="135"/>
      <c r="AJ1172" s="135"/>
      <c r="AK1172" s="135"/>
      <c r="AL1172" s="135"/>
      <c r="AM1172" s="135"/>
      <c r="AN1172" s="135"/>
      <c r="AO1172" s="135"/>
      <c r="AP1172" s="135"/>
      <c r="AQ1172" s="135"/>
      <c r="AR1172" s="135"/>
      <c r="AS1172" s="135"/>
      <c r="AT1172" s="135"/>
      <c r="AU1172" s="135"/>
      <c r="AV1172" s="135"/>
      <c r="AW1172" s="135"/>
      <c r="AX1172" s="135"/>
      <c r="AY1172" s="135"/>
      <c r="AZ1172" s="135"/>
      <c r="BA1172" s="135"/>
      <c r="BB1172" s="135"/>
      <c r="BC1172" s="135"/>
      <c r="BD1172" s="135"/>
      <c r="BE1172" s="135"/>
      <c r="BF1172" s="135"/>
      <c r="BG1172" s="135"/>
      <c r="BH1172" s="135"/>
      <c r="BI1172" s="135"/>
      <c r="BJ1172" s="135"/>
      <c r="BK1172" s="135"/>
      <c r="BL1172" s="135"/>
      <c r="BM1172" s="135"/>
      <c r="BN1172" s="135"/>
      <c r="BO1172" s="135"/>
      <c r="BP1172" s="135"/>
      <c r="BQ1172" s="135"/>
      <c r="BR1172" s="135"/>
      <c r="BS1172" s="135"/>
      <c r="BT1172" s="135"/>
      <c r="BU1172" s="135"/>
      <c r="BV1172" s="135"/>
      <c r="BW1172" s="135"/>
      <c r="BX1172" s="135"/>
      <c r="BY1172" s="135"/>
      <c r="BZ1172" s="135"/>
      <c r="CA1172" s="135"/>
      <c r="CB1172" s="135"/>
      <c r="CC1172" s="135"/>
      <c r="CD1172" s="135"/>
      <c r="CE1172" s="135"/>
      <c r="CF1172" s="135"/>
      <c r="CG1172" s="135"/>
      <c r="CH1172" s="135"/>
      <c r="CI1172" s="135"/>
      <c r="CJ1172" s="135"/>
      <c r="CK1172" s="135"/>
      <c r="CL1172" s="135"/>
      <c r="CM1172" s="135"/>
      <c r="CN1172" s="135"/>
      <c r="CO1172" s="135"/>
      <c r="CP1172" s="135"/>
      <c r="CQ1172" s="135"/>
      <c r="CR1172" s="135"/>
      <c r="CS1172" s="135"/>
      <c r="CT1172" s="135"/>
      <c r="CU1172" s="135"/>
      <c r="CV1172" s="135"/>
      <c r="CW1172" s="135"/>
      <c r="CX1172" s="135"/>
      <c r="CY1172" s="135"/>
      <c r="CZ1172" s="135"/>
      <c r="DA1172" s="135"/>
      <c r="DB1172" s="135"/>
      <c r="DC1172" s="135"/>
      <c r="DD1172" s="135"/>
      <c r="DE1172" s="135"/>
      <c r="DF1172" s="135"/>
      <c r="DG1172" s="135"/>
      <c r="DH1172" s="135"/>
      <c r="DI1172" s="135"/>
      <c r="DJ1172" s="135"/>
      <c r="DK1172" s="135"/>
      <c r="DL1172" s="135"/>
      <c r="DM1172" s="135"/>
      <c r="DN1172" s="135"/>
      <c r="DO1172" s="135"/>
      <c r="DP1172" s="135"/>
      <c r="DQ1172" s="135"/>
      <c r="DR1172" s="135"/>
      <c r="DS1172" s="135"/>
      <c r="DT1172" s="135"/>
      <c r="DU1172" s="135"/>
      <c r="DV1172" s="135"/>
      <c r="DW1172" s="135"/>
      <c r="DX1172" s="135"/>
      <c r="DY1172" s="135"/>
      <c r="DZ1172" s="135"/>
      <c r="EA1172" s="135"/>
      <c r="EB1172" s="135"/>
      <c r="EC1172" s="135"/>
      <c r="ED1172" s="135"/>
      <c r="EE1172" s="135"/>
      <c r="EF1172" s="135"/>
      <c r="EG1172" s="135"/>
      <c r="EH1172" s="135"/>
      <c r="EI1172" s="135"/>
      <c r="EJ1172" s="135"/>
      <c r="EK1172" s="135"/>
      <c r="EL1172" s="135"/>
      <c r="EM1172" s="135"/>
      <c r="EN1172" s="135"/>
      <c r="EO1172" s="135"/>
      <c r="EP1172" s="135"/>
      <c r="EQ1172" s="135"/>
      <c r="ER1172" s="135"/>
      <c r="ES1172" s="135"/>
      <c r="ET1172" s="135"/>
      <c r="EU1172" s="135"/>
      <c r="EV1172" s="135"/>
      <c r="EW1172" s="135"/>
      <c r="EX1172" s="135"/>
      <c r="EY1172" s="135"/>
      <c r="EZ1172" s="135"/>
      <c r="FA1172" s="135"/>
      <c r="FB1172" s="135"/>
      <c r="FC1172" s="135"/>
      <c r="FD1172" s="135"/>
      <c r="FE1172" s="135"/>
      <c r="FF1172" s="135"/>
      <c r="FG1172" s="135"/>
      <c r="FH1172" s="135"/>
      <c r="FI1172" s="135"/>
      <c r="FJ1172" s="135"/>
      <c r="FK1172" s="135"/>
      <c r="FL1172" s="135"/>
      <c r="FM1172" s="135"/>
      <c r="FN1172" s="135"/>
      <c r="FO1172" s="135"/>
      <c r="FP1172" s="135"/>
      <c r="FQ1172" s="135"/>
      <c r="FR1172" s="135"/>
      <c r="FS1172" s="135"/>
      <c r="FT1172" s="135"/>
      <c r="FU1172" s="135"/>
      <c r="FV1172" s="135"/>
      <c r="FW1172" s="135"/>
      <c r="FX1172" s="135"/>
      <c r="FY1172" s="135"/>
      <c r="FZ1172" s="135"/>
      <c r="GA1172" s="135"/>
      <c r="GB1172" s="135"/>
      <c r="GC1172" s="135"/>
      <c r="GD1172" s="135"/>
      <c r="GE1172" s="135"/>
      <c r="GF1172" s="135"/>
      <c r="GG1172" s="135"/>
      <c r="GH1172" s="135"/>
      <c r="GI1172" s="135"/>
      <c r="GJ1172" s="135"/>
      <c r="GK1172" s="135"/>
      <c r="GL1172" s="135"/>
      <c r="GM1172" s="135"/>
      <c r="GN1172" s="135"/>
      <c r="GO1172" s="135"/>
      <c r="GP1172" s="135"/>
      <c r="GQ1172" s="135"/>
      <c r="GR1172" s="135"/>
      <c r="GS1172" s="135"/>
      <c r="GT1172" s="135"/>
      <c r="GU1172" s="135"/>
      <c r="GV1172" s="135"/>
      <c r="GW1172" s="135"/>
      <c r="GX1172" s="135"/>
      <c r="GY1172" s="135"/>
      <c r="GZ1172" s="135"/>
      <c r="HA1172" s="135"/>
      <c r="HB1172" s="135"/>
      <c r="HC1172" s="135"/>
      <c r="HD1172" s="135"/>
      <c r="HE1172" s="135"/>
      <c r="HF1172" s="135"/>
      <c r="HG1172" s="135"/>
      <c r="HH1172" s="135"/>
      <c r="HI1172" s="135"/>
      <c r="HJ1172" s="135"/>
      <c r="HK1172" s="135"/>
      <c r="HL1172" s="135"/>
      <c r="HM1172" s="135"/>
      <c r="HN1172" s="135"/>
      <c r="HO1172" s="135"/>
      <c r="HP1172" s="135"/>
      <c r="HQ1172" s="135"/>
      <c r="HR1172" s="135"/>
      <c r="HS1172" s="135"/>
    </row>
    <row r="1173" spans="1:227" s="50" customFormat="1" ht="142.5" customHeight="1" x14ac:dyDescent="0.25">
      <c r="A1173" s="130">
        <v>1158</v>
      </c>
      <c r="B1173" s="71" t="s">
        <v>3823</v>
      </c>
      <c r="C1173" s="146" t="s">
        <v>74</v>
      </c>
      <c r="D1173" s="145" t="s">
        <v>3824</v>
      </c>
      <c r="E1173" s="145" t="s">
        <v>3255</v>
      </c>
      <c r="F1173" s="73">
        <v>1</v>
      </c>
      <c r="G1173" s="72">
        <v>262500</v>
      </c>
      <c r="H1173" s="98">
        <f t="shared" si="55"/>
        <v>262500</v>
      </c>
      <c r="I1173" s="72">
        <f t="shared" si="53"/>
        <v>294000</v>
      </c>
      <c r="J1173" s="145" t="s">
        <v>1089</v>
      </c>
      <c r="K1173" s="72" t="s">
        <v>19</v>
      </c>
      <c r="L1173" s="19" t="s">
        <v>3821</v>
      </c>
      <c r="M1173" s="133"/>
      <c r="N1173" s="134"/>
      <c r="O1173" s="135"/>
      <c r="P1173" s="135"/>
      <c r="Q1173" s="135"/>
      <c r="R1173" s="135"/>
      <c r="S1173" s="135"/>
      <c r="T1173" s="135"/>
      <c r="U1173" s="135"/>
      <c r="V1173" s="135"/>
      <c r="W1173" s="135"/>
      <c r="X1173" s="135"/>
      <c r="Y1173" s="135"/>
      <c r="Z1173" s="135"/>
      <c r="AA1173" s="135"/>
      <c r="AB1173" s="135"/>
      <c r="AC1173" s="135"/>
      <c r="AD1173" s="135"/>
      <c r="AE1173" s="135"/>
      <c r="AF1173" s="135"/>
      <c r="AG1173" s="135"/>
      <c r="AH1173" s="135"/>
      <c r="AI1173" s="135"/>
      <c r="AJ1173" s="135"/>
      <c r="AK1173" s="135"/>
      <c r="AL1173" s="135"/>
      <c r="AM1173" s="135"/>
      <c r="AN1173" s="135"/>
      <c r="AO1173" s="135"/>
      <c r="AP1173" s="135"/>
      <c r="AQ1173" s="135"/>
      <c r="AR1173" s="135"/>
      <c r="AS1173" s="135"/>
      <c r="AT1173" s="135"/>
      <c r="AU1173" s="135"/>
      <c r="AV1173" s="135"/>
      <c r="AW1173" s="135"/>
      <c r="AX1173" s="135"/>
      <c r="AY1173" s="135"/>
      <c r="AZ1173" s="135"/>
      <c r="BA1173" s="135"/>
      <c r="BB1173" s="135"/>
      <c r="BC1173" s="135"/>
      <c r="BD1173" s="135"/>
      <c r="BE1173" s="135"/>
      <c r="BF1173" s="135"/>
      <c r="BG1173" s="135"/>
      <c r="BH1173" s="135"/>
      <c r="BI1173" s="135"/>
      <c r="BJ1173" s="135"/>
      <c r="BK1173" s="135"/>
      <c r="BL1173" s="135"/>
      <c r="BM1173" s="135"/>
      <c r="BN1173" s="135"/>
      <c r="BO1173" s="135"/>
      <c r="BP1173" s="135"/>
      <c r="BQ1173" s="135"/>
      <c r="BR1173" s="135"/>
      <c r="BS1173" s="135"/>
      <c r="BT1173" s="135"/>
      <c r="BU1173" s="135"/>
      <c r="BV1173" s="135"/>
      <c r="BW1173" s="135"/>
      <c r="BX1173" s="135"/>
      <c r="BY1173" s="135"/>
      <c r="BZ1173" s="135"/>
      <c r="CA1173" s="135"/>
      <c r="CB1173" s="135"/>
      <c r="CC1173" s="135"/>
      <c r="CD1173" s="135"/>
      <c r="CE1173" s="135"/>
      <c r="CF1173" s="135"/>
      <c r="CG1173" s="135"/>
      <c r="CH1173" s="135"/>
      <c r="CI1173" s="135"/>
      <c r="CJ1173" s="135"/>
      <c r="CK1173" s="135"/>
      <c r="CL1173" s="135"/>
      <c r="CM1173" s="135"/>
      <c r="CN1173" s="135"/>
      <c r="CO1173" s="135"/>
      <c r="CP1173" s="135"/>
      <c r="CQ1173" s="135"/>
      <c r="CR1173" s="135"/>
      <c r="CS1173" s="135"/>
      <c r="CT1173" s="135"/>
      <c r="CU1173" s="135"/>
      <c r="CV1173" s="135"/>
      <c r="CW1173" s="135"/>
      <c r="CX1173" s="135"/>
      <c r="CY1173" s="135"/>
      <c r="CZ1173" s="135"/>
      <c r="DA1173" s="135"/>
      <c r="DB1173" s="135"/>
      <c r="DC1173" s="135"/>
      <c r="DD1173" s="135"/>
      <c r="DE1173" s="135"/>
      <c r="DF1173" s="135"/>
      <c r="DG1173" s="135"/>
      <c r="DH1173" s="135"/>
      <c r="DI1173" s="135"/>
      <c r="DJ1173" s="135"/>
      <c r="DK1173" s="135"/>
      <c r="DL1173" s="135"/>
      <c r="DM1173" s="135"/>
      <c r="DN1173" s="135"/>
      <c r="DO1173" s="135"/>
      <c r="DP1173" s="135"/>
      <c r="DQ1173" s="135"/>
      <c r="DR1173" s="135"/>
      <c r="DS1173" s="135"/>
      <c r="DT1173" s="135"/>
      <c r="DU1173" s="135"/>
      <c r="DV1173" s="135"/>
      <c r="DW1173" s="135"/>
      <c r="DX1173" s="135"/>
      <c r="DY1173" s="135"/>
      <c r="DZ1173" s="135"/>
      <c r="EA1173" s="135"/>
      <c r="EB1173" s="135"/>
      <c r="EC1173" s="135"/>
      <c r="ED1173" s="135"/>
      <c r="EE1173" s="135"/>
      <c r="EF1173" s="135"/>
      <c r="EG1173" s="135"/>
      <c r="EH1173" s="135"/>
      <c r="EI1173" s="135"/>
      <c r="EJ1173" s="135"/>
      <c r="EK1173" s="135"/>
      <c r="EL1173" s="135"/>
      <c r="EM1173" s="135"/>
      <c r="EN1173" s="135"/>
      <c r="EO1173" s="135"/>
      <c r="EP1173" s="135"/>
      <c r="EQ1173" s="135"/>
      <c r="ER1173" s="135"/>
      <c r="ES1173" s="135"/>
      <c r="ET1173" s="135"/>
      <c r="EU1173" s="135"/>
      <c r="EV1173" s="135"/>
      <c r="EW1173" s="135"/>
      <c r="EX1173" s="135"/>
      <c r="EY1173" s="135"/>
      <c r="EZ1173" s="135"/>
      <c r="FA1173" s="135"/>
      <c r="FB1173" s="135"/>
      <c r="FC1173" s="135"/>
      <c r="FD1173" s="135"/>
      <c r="FE1173" s="135"/>
      <c r="FF1173" s="135"/>
      <c r="FG1173" s="135"/>
      <c r="FH1173" s="135"/>
      <c r="FI1173" s="135"/>
      <c r="FJ1173" s="135"/>
      <c r="FK1173" s="135"/>
      <c r="FL1173" s="135"/>
      <c r="FM1173" s="135"/>
      <c r="FN1173" s="135"/>
      <c r="FO1173" s="135"/>
      <c r="FP1173" s="135"/>
      <c r="FQ1173" s="135"/>
      <c r="FR1173" s="135"/>
      <c r="FS1173" s="135"/>
      <c r="FT1173" s="135"/>
      <c r="FU1173" s="135"/>
      <c r="FV1173" s="135"/>
      <c r="FW1173" s="135"/>
      <c r="FX1173" s="135"/>
      <c r="FY1173" s="135"/>
      <c r="FZ1173" s="135"/>
      <c r="GA1173" s="135"/>
      <c r="GB1173" s="135"/>
      <c r="GC1173" s="135"/>
      <c r="GD1173" s="135"/>
      <c r="GE1173" s="135"/>
      <c r="GF1173" s="135"/>
      <c r="GG1173" s="135"/>
      <c r="GH1173" s="135"/>
      <c r="GI1173" s="135"/>
      <c r="GJ1173" s="135"/>
      <c r="GK1173" s="135"/>
      <c r="GL1173" s="135"/>
      <c r="GM1173" s="135"/>
      <c r="GN1173" s="135"/>
      <c r="GO1173" s="135"/>
      <c r="GP1173" s="135"/>
      <c r="GQ1173" s="135"/>
      <c r="GR1173" s="135"/>
      <c r="GS1173" s="135"/>
      <c r="GT1173" s="135"/>
      <c r="GU1173" s="135"/>
      <c r="GV1173" s="135"/>
      <c r="GW1173" s="135"/>
      <c r="GX1173" s="135"/>
      <c r="GY1173" s="135"/>
      <c r="GZ1173" s="135"/>
      <c r="HA1173" s="135"/>
      <c r="HB1173" s="135"/>
      <c r="HC1173" s="135"/>
      <c r="HD1173" s="135"/>
      <c r="HE1173" s="135"/>
      <c r="HF1173" s="135"/>
      <c r="HG1173" s="135"/>
      <c r="HH1173" s="135"/>
      <c r="HI1173" s="135"/>
      <c r="HJ1173" s="135"/>
      <c r="HK1173" s="135"/>
      <c r="HL1173" s="135"/>
      <c r="HM1173" s="135"/>
      <c r="HN1173" s="135"/>
      <c r="HO1173" s="135"/>
      <c r="HP1173" s="135"/>
      <c r="HQ1173" s="135"/>
      <c r="HR1173" s="135"/>
      <c r="HS1173" s="135"/>
    </row>
    <row r="1174" spans="1:227" s="50" customFormat="1" ht="68.25" customHeight="1" x14ac:dyDescent="0.25">
      <c r="A1174" s="130">
        <v>1159</v>
      </c>
      <c r="B1174" s="71" t="s">
        <v>3825</v>
      </c>
      <c r="C1174" s="146" t="s">
        <v>74</v>
      </c>
      <c r="D1174" s="145" t="s">
        <v>3826</v>
      </c>
      <c r="E1174" s="145" t="s">
        <v>3255</v>
      </c>
      <c r="F1174" s="73">
        <v>1</v>
      </c>
      <c r="G1174" s="72">
        <v>13304</v>
      </c>
      <c r="H1174" s="98">
        <f t="shared" ref="H1174" si="56">F1174*G1174</f>
        <v>13304</v>
      </c>
      <c r="I1174" s="72">
        <f t="shared" ref="I1174" si="57">H1174*1.12</f>
        <v>14900.480000000001</v>
      </c>
      <c r="J1174" s="145" t="s">
        <v>1089</v>
      </c>
      <c r="K1174" s="72" t="s">
        <v>19</v>
      </c>
      <c r="L1174" s="19" t="s">
        <v>3821</v>
      </c>
      <c r="M1174" s="133"/>
      <c r="N1174" s="134"/>
      <c r="O1174" s="135"/>
      <c r="P1174" s="135"/>
      <c r="Q1174" s="135"/>
      <c r="R1174" s="135"/>
      <c r="S1174" s="135"/>
      <c r="T1174" s="135"/>
      <c r="U1174" s="135"/>
      <c r="V1174" s="135"/>
      <c r="W1174" s="135"/>
      <c r="X1174" s="135"/>
      <c r="Y1174" s="135"/>
      <c r="Z1174" s="135"/>
      <c r="AA1174" s="135"/>
      <c r="AB1174" s="135"/>
      <c r="AC1174" s="135"/>
      <c r="AD1174" s="135"/>
      <c r="AE1174" s="135"/>
      <c r="AF1174" s="135"/>
      <c r="AG1174" s="135"/>
      <c r="AH1174" s="135"/>
      <c r="AI1174" s="135"/>
      <c r="AJ1174" s="135"/>
      <c r="AK1174" s="135"/>
      <c r="AL1174" s="135"/>
      <c r="AM1174" s="135"/>
      <c r="AN1174" s="135"/>
      <c r="AO1174" s="135"/>
      <c r="AP1174" s="135"/>
      <c r="AQ1174" s="135"/>
      <c r="AR1174" s="135"/>
      <c r="AS1174" s="135"/>
      <c r="AT1174" s="135"/>
      <c r="AU1174" s="135"/>
      <c r="AV1174" s="135"/>
      <c r="AW1174" s="135"/>
      <c r="AX1174" s="135"/>
      <c r="AY1174" s="135"/>
      <c r="AZ1174" s="135"/>
      <c r="BA1174" s="135"/>
      <c r="BB1174" s="135"/>
      <c r="BC1174" s="135"/>
      <c r="BD1174" s="135"/>
      <c r="BE1174" s="135"/>
      <c r="BF1174" s="135"/>
      <c r="BG1174" s="135"/>
      <c r="BH1174" s="135"/>
      <c r="BI1174" s="135"/>
      <c r="BJ1174" s="135"/>
      <c r="BK1174" s="135"/>
      <c r="BL1174" s="135"/>
      <c r="BM1174" s="135"/>
      <c r="BN1174" s="135"/>
      <c r="BO1174" s="135"/>
      <c r="BP1174" s="135"/>
      <c r="BQ1174" s="135"/>
      <c r="BR1174" s="135"/>
      <c r="BS1174" s="135"/>
      <c r="BT1174" s="135"/>
      <c r="BU1174" s="135"/>
      <c r="BV1174" s="135"/>
      <c r="BW1174" s="135"/>
      <c r="BX1174" s="135"/>
      <c r="BY1174" s="135"/>
      <c r="BZ1174" s="135"/>
      <c r="CA1174" s="135"/>
      <c r="CB1174" s="135"/>
      <c r="CC1174" s="135"/>
      <c r="CD1174" s="135"/>
      <c r="CE1174" s="135"/>
      <c r="CF1174" s="135"/>
      <c r="CG1174" s="135"/>
      <c r="CH1174" s="135"/>
      <c r="CI1174" s="135"/>
      <c r="CJ1174" s="135"/>
      <c r="CK1174" s="135"/>
      <c r="CL1174" s="135"/>
      <c r="CM1174" s="135"/>
      <c r="CN1174" s="135"/>
      <c r="CO1174" s="135"/>
      <c r="CP1174" s="135"/>
      <c r="CQ1174" s="135"/>
      <c r="CR1174" s="135"/>
      <c r="CS1174" s="135"/>
      <c r="CT1174" s="135"/>
      <c r="CU1174" s="135"/>
      <c r="CV1174" s="135"/>
      <c r="CW1174" s="135"/>
      <c r="CX1174" s="135"/>
      <c r="CY1174" s="135"/>
      <c r="CZ1174" s="135"/>
      <c r="DA1174" s="135"/>
      <c r="DB1174" s="135"/>
      <c r="DC1174" s="135"/>
      <c r="DD1174" s="135"/>
      <c r="DE1174" s="135"/>
      <c r="DF1174" s="135"/>
      <c r="DG1174" s="135"/>
      <c r="DH1174" s="135"/>
      <c r="DI1174" s="135"/>
      <c r="DJ1174" s="135"/>
      <c r="DK1174" s="135"/>
      <c r="DL1174" s="135"/>
      <c r="DM1174" s="135"/>
      <c r="DN1174" s="135"/>
      <c r="DO1174" s="135"/>
      <c r="DP1174" s="135"/>
      <c r="DQ1174" s="135"/>
      <c r="DR1174" s="135"/>
      <c r="DS1174" s="135"/>
      <c r="DT1174" s="135"/>
      <c r="DU1174" s="135"/>
      <c r="DV1174" s="135"/>
      <c r="DW1174" s="135"/>
      <c r="DX1174" s="135"/>
      <c r="DY1174" s="135"/>
      <c r="DZ1174" s="135"/>
      <c r="EA1174" s="135"/>
      <c r="EB1174" s="135"/>
      <c r="EC1174" s="135"/>
      <c r="ED1174" s="135"/>
      <c r="EE1174" s="135"/>
      <c r="EF1174" s="135"/>
      <c r="EG1174" s="135"/>
      <c r="EH1174" s="135"/>
      <c r="EI1174" s="135"/>
      <c r="EJ1174" s="135"/>
      <c r="EK1174" s="135"/>
      <c r="EL1174" s="135"/>
      <c r="EM1174" s="135"/>
      <c r="EN1174" s="135"/>
      <c r="EO1174" s="135"/>
      <c r="EP1174" s="135"/>
      <c r="EQ1174" s="135"/>
      <c r="ER1174" s="135"/>
      <c r="ES1174" s="135"/>
      <c r="ET1174" s="135"/>
      <c r="EU1174" s="135"/>
      <c r="EV1174" s="135"/>
      <c r="EW1174" s="135"/>
      <c r="EX1174" s="135"/>
      <c r="EY1174" s="135"/>
      <c r="EZ1174" s="135"/>
      <c r="FA1174" s="135"/>
      <c r="FB1174" s="135"/>
      <c r="FC1174" s="135"/>
      <c r="FD1174" s="135"/>
      <c r="FE1174" s="135"/>
      <c r="FF1174" s="135"/>
      <c r="FG1174" s="135"/>
      <c r="FH1174" s="135"/>
      <c r="FI1174" s="135"/>
      <c r="FJ1174" s="135"/>
      <c r="FK1174" s="135"/>
      <c r="FL1174" s="135"/>
      <c r="FM1174" s="135"/>
      <c r="FN1174" s="135"/>
      <c r="FO1174" s="135"/>
      <c r="FP1174" s="135"/>
      <c r="FQ1174" s="135"/>
      <c r="FR1174" s="135"/>
      <c r="FS1174" s="135"/>
      <c r="FT1174" s="135"/>
      <c r="FU1174" s="135"/>
      <c r="FV1174" s="135"/>
      <c r="FW1174" s="135"/>
      <c r="FX1174" s="135"/>
      <c r="FY1174" s="135"/>
      <c r="FZ1174" s="135"/>
      <c r="GA1174" s="135"/>
      <c r="GB1174" s="135"/>
      <c r="GC1174" s="135"/>
      <c r="GD1174" s="135"/>
      <c r="GE1174" s="135"/>
      <c r="GF1174" s="135"/>
      <c r="GG1174" s="135"/>
      <c r="GH1174" s="135"/>
      <c r="GI1174" s="135"/>
      <c r="GJ1174" s="135"/>
      <c r="GK1174" s="135"/>
      <c r="GL1174" s="135"/>
      <c r="GM1174" s="135"/>
      <c r="GN1174" s="135"/>
      <c r="GO1174" s="135"/>
      <c r="GP1174" s="135"/>
      <c r="GQ1174" s="135"/>
      <c r="GR1174" s="135"/>
      <c r="GS1174" s="135"/>
      <c r="GT1174" s="135"/>
      <c r="GU1174" s="135"/>
      <c r="GV1174" s="135"/>
      <c r="GW1174" s="135"/>
      <c r="GX1174" s="135"/>
      <c r="GY1174" s="135"/>
      <c r="GZ1174" s="135"/>
      <c r="HA1174" s="135"/>
      <c r="HB1174" s="135"/>
      <c r="HC1174" s="135"/>
      <c r="HD1174" s="135"/>
      <c r="HE1174" s="135"/>
      <c r="HF1174" s="135"/>
      <c r="HG1174" s="135"/>
      <c r="HH1174" s="135"/>
      <c r="HI1174" s="135"/>
      <c r="HJ1174" s="135"/>
      <c r="HK1174" s="135"/>
      <c r="HL1174" s="135"/>
      <c r="HM1174" s="135"/>
      <c r="HN1174" s="135"/>
      <c r="HO1174" s="135"/>
      <c r="HP1174" s="135"/>
      <c r="HQ1174" s="135"/>
      <c r="HR1174" s="135"/>
      <c r="HS1174" s="135"/>
    </row>
    <row r="1175" spans="1:227" s="50" customFormat="1" ht="100.5" customHeight="1" x14ac:dyDescent="0.25">
      <c r="A1175" s="130">
        <v>1160</v>
      </c>
      <c r="B1175" s="71" t="s">
        <v>3827</v>
      </c>
      <c r="C1175" s="146" t="s">
        <v>74</v>
      </c>
      <c r="D1175" s="145" t="s">
        <v>3828</v>
      </c>
      <c r="E1175" s="145" t="s">
        <v>3255</v>
      </c>
      <c r="F1175" s="73">
        <v>150</v>
      </c>
      <c r="G1175" s="72">
        <v>596.42999999999995</v>
      </c>
      <c r="H1175" s="98">
        <f t="shared" ref="H1175" si="58">F1175*G1175</f>
        <v>89464.499999999985</v>
      </c>
      <c r="I1175" s="72">
        <f t="shared" ref="I1175" si="59">H1175*1.12</f>
        <v>100200.23999999999</v>
      </c>
      <c r="J1175" s="145" t="s">
        <v>1438</v>
      </c>
      <c r="K1175" s="72" t="s">
        <v>19</v>
      </c>
      <c r="L1175" s="19" t="s">
        <v>3821</v>
      </c>
      <c r="M1175" s="133"/>
      <c r="N1175" s="134"/>
      <c r="O1175" s="135"/>
      <c r="P1175" s="135"/>
      <c r="Q1175" s="135"/>
      <c r="R1175" s="135"/>
      <c r="S1175" s="135"/>
      <c r="T1175" s="135"/>
      <c r="U1175" s="135"/>
      <c r="V1175" s="135"/>
      <c r="W1175" s="135"/>
      <c r="X1175" s="135"/>
      <c r="Y1175" s="135"/>
      <c r="Z1175" s="135"/>
      <c r="AA1175" s="135"/>
      <c r="AB1175" s="135"/>
      <c r="AC1175" s="135"/>
      <c r="AD1175" s="135"/>
      <c r="AE1175" s="135"/>
      <c r="AF1175" s="135"/>
      <c r="AG1175" s="135"/>
      <c r="AH1175" s="135"/>
      <c r="AI1175" s="135"/>
      <c r="AJ1175" s="135"/>
      <c r="AK1175" s="135"/>
      <c r="AL1175" s="135"/>
      <c r="AM1175" s="135"/>
      <c r="AN1175" s="135"/>
      <c r="AO1175" s="135"/>
      <c r="AP1175" s="135"/>
      <c r="AQ1175" s="135"/>
      <c r="AR1175" s="135"/>
      <c r="AS1175" s="135"/>
      <c r="AT1175" s="135"/>
      <c r="AU1175" s="135"/>
      <c r="AV1175" s="135"/>
      <c r="AW1175" s="135"/>
      <c r="AX1175" s="135"/>
      <c r="AY1175" s="135"/>
      <c r="AZ1175" s="135"/>
      <c r="BA1175" s="135"/>
      <c r="BB1175" s="135"/>
      <c r="BC1175" s="135"/>
      <c r="BD1175" s="135"/>
      <c r="BE1175" s="135"/>
      <c r="BF1175" s="135"/>
      <c r="BG1175" s="135"/>
      <c r="BH1175" s="135"/>
      <c r="BI1175" s="135"/>
      <c r="BJ1175" s="135"/>
      <c r="BK1175" s="135"/>
      <c r="BL1175" s="135"/>
      <c r="BM1175" s="135"/>
      <c r="BN1175" s="135"/>
      <c r="BO1175" s="135"/>
      <c r="BP1175" s="135"/>
      <c r="BQ1175" s="135"/>
      <c r="BR1175" s="135"/>
      <c r="BS1175" s="135"/>
      <c r="BT1175" s="135"/>
      <c r="BU1175" s="135"/>
      <c r="BV1175" s="135"/>
      <c r="BW1175" s="135"/>
      <c r="BX1175" s="135"/>
      <c r="BY1175" s="135"/>
      <c r="BZ1175" s="135"/>
      <c r="CA1175" s="135"/>
      <c r="CB1175" s="135"/>
      <c r="CC1175" s="135"/>
      <c r="CD1175" s="135"/>
      <c r="CE1175" s="135"/>
      <c r="CF1175" s="135"/>
      <c r="CG1175" s="135"/>
      <c r="CH1175" s="135"/>
      <c r="CI1175" s="135"/>
      <c r="CJ1175" s="135"/>
      <c r="CK1175" s="135"/>
      <c r="CL1175" s="135"/>
      <c r="CM1175" s="135"/>
      <c r="CN1175" s="135"/>
      <c r="CO1175" s="135"/>
      <c r="CP1175" s="135"/>
      <c r="CQ1175" s="135"/>
      <c r="CR1175" s="135"/>
      <c r="CS1175" s="135"/>
      <c r="CT1175" s="135"/>
      <c r="CU1175" s="135"/>
      <c r="CV1175" s="135"/>
      <c r="CW1175" s="135"/>
      <c r="CX1175" s="135"/>
      <c r="CY1175" s="135"/>
      <c r="CZ1175" s="135"/>
      <c r="DA1175" s="135"/>
      <c r="DB1175" s="135"/>
      <c r="DC1175" s="135"/>
      <c r="DD1175" s="135"/>
      <c r="DE1175" s="135"/>
      <c r="DF1175" s="135"/>
      <c r="DG1175" s="135"/>
      <c r="DH1175" s="135"/>
      <c r="DI1175" s="135"/>
      <c r="DJ1175" s="135"/>
      <c r="DK1175" s="135"/>
      <c r="DL1175" s="135"/>
      <c r="DM1175" s="135"/>
      <c r="DN1175" s="135"/>
      <c r="DO1175" s="135"/>
      <c r="DP1175" s="135"/>
      <c r="DQ1175" s="135"/>
      <c r="DR1175" s="135"/>
      <c r="DS1175" s="135"/>
      <c r="DT1175" s="135"/>
      <c r="DU1175" s="135"/>
      <c r="DV1175" s="135"/>
      <c r="DW1175" s="135"/>
      <c r="DX1175" s="135"/>
      <c r="DY1175" s="135"/>
      <c r="DZ1175" s="135"/>
      <c r="EA1175" s="135"/>
      <c r="EB1175" s="135"/>
      <c r="EC1175" s="135"/>
      <c r="ED1175" s="135"/>
      <c r="EE1175" s="135"/>
      <c r="EF1175" s="135"/>
      <c r="EG1175" s="135"/>
      <c r="EH1175" s="135"/>
      <c r="EI1175" s="135"/>
      <c r="EJ1175" s="135"/>
      <c r="EK1175" s="135"/>
      <c r="EL1175" s="135"/>
      <c r="EM1175" s="135"/>
      <c r="EN1175" s="135"/>
      <c r="EO1175" s="135"/>
      <c r="EP1175" s="135"/>
      <c r="EQ1175" s="135"/>
      <c r="ER1175" s="135"/>
      <c r="ES1175" s="135"/>
      <c r="ET1175" s="135"/>
      <c r="EU1175" s="135"/>
      <c r="EV1175" s="135"/>
      <c r="EW1175" s="135"/>
      <c r="EX1175" s="135"/>
      <c r="EY1175" s="135"/>
      <c r="EZ1175" s="135"/>
      <c r="FA1175" s="135"/>
      <c r="FB1175" s="135"/>
      <c r="FC1175" s="135"/>
      <c r="FD1175" s="135"/>
      <c r="FE1175" s="135"/>
      <c r="FF1175" s="135"/>
      <c r="FG1175" s="135"/>
      <c r="FH1175" s="135"/>
      <c r="FI1175" s="135"/>
      <c r="FJ1175" s="135"/>
      <c r="FK1175" s="135"/>
      <c r="FL1175" s="135"/>
      <c r="FM1175" s="135"/>
      <c r="FN1175" s="135"/>
      <c r="FO1175" s="135"/>
      <c r="FP1175" s="135"/>
      <c r="FQ1175" s="135"/>
      <c r="FR1175" s="135"/>
      <c r="FS1175" s="135"/>
      <c r="FT1175" s="135"/>
      <c r="FU1175" s="135"/>
      <c r="FV1175" s="135"/>
      <c r="FW1175" s="135"/>
      <c r="FX1175" s="135"/>
      <c r="FY1175" s="135"/>
      <c r="FZ1175" s="135"/>
      <c r="GA1175" s="135"/>
      <c r="GB1175" s="135"/>
      <c r="GC1175" s="135"/>
      <c r="GD1175" s="135"/>
      <c r="GE1175" s="135"/>
      <c r="GF1175" s="135"/>
      <c r="GG1175" s="135"/>
      <c r="GH1175" s="135"/>
      <c r="GI1175" s="135"/>
      <c r="GJ1175" s="135"/>
      <c r="GK1175" s="135"/>
      <c r="GL1175" s="135"/>
      <c r="GM1175" s="135"/>
      <c r="GN1175" s="135"/>
      <c r="GO1175" s="135"/>
      <c r="GP1175" s="135"/>
      <c r="GQ1175" s="135"/>
      <c r="GR1175" s="135"/>
      <c r="GS1175" s="135"/>
      <c r="GT1175" s="135"/>
      <c r="GU1175" s="135"/>
      <c r="GV1175" s="135"/>
      <c r="GW1175" s="135"/>
      <c r="GX1175" s="135"/>
      <c r="GY1175" s="135"/>
      <c r="GZ1175" s="135"/>
      <c r="HA1175" s="135"/>
      <c r="HB1175" s="135"/>
      <c r="HC1175" s="135"/>
      <c r="HD1175" s="135"/>
      <c r="HE1175" s="135"/>
      <c r="HF1175" s="135"/>
      <c r="HG1175" s="135"/>
      <c r="HH1175" s="135"/>
      <c r="HI1175" s="135"/>
      <c r="HJ1175" s="135"/>
      <c r="HK1175" s="135"/>
      <c r="HL1175" s="135"/>
      <c r="HM1175" s="135"/>
      <c r="HN1175" s="135"/>
      <c r="HO1175" s="135"/>
      <c r="HP1175" s="135"/>
      <c r="HQ1175" s="135"/>
      <c r="HR1175" s="135"/>
      <c r="HS1175" s="135"/>
    </row>
    <row r="1176" spans="1:227" s="50" customFormat="1" ht="87.75" customHeight="1" x14ac:dyDescent="0.25">
      <c r="A1176" s="130">
        <v>1161</v>
      </c>
      <c r="B1176" s="71" t="s">
        <v>3834</v>
      </c>
      <c r="C1176" s="146" t="s">
        <v>74</v>
      </c>
      <c r="D1176" s="145" t="s">
        <v>3835</v>
      </c>
      <c r="E1176" s="145" t="s">
        <v>1341</v>
      </c>
      <c r="F1176" s="73">
        <v>157.76</v>
      </c>
      <c r="G1176" s="72">
        <v>3937.5</v>
      </c>
      <c r="H1176" s="98">
        <f t="shared" ref="H1176:H1207" si="60">F1176*G1176</f>
        <v>621180</v>
      </c>
      <c r="I1176" s="72">
        <f t="shared" ref="I1176:I1207" si="61">H1176*1.12</f>
        <v>695721.60000000009</v>
      </c>
      <c r="J1176" s="145" t="s">
        <v>3836</v>
      </c>
      <c r="K1176" s="72" t="s">
        <v>19</v>
      </c>
      <c r="L1176" s="19" t="s">
        <v>4136</v>
      </c>
      <c r="M1176" s="133"/>
      <c r="N1176" s="134"/>
      <c r="O1176" s="135"/>
      <c r="P1176" s="135"/>
      <c r="Q1176" s="135"/>
      <c r="R1176" s="135"/>
      <c r="S1176" s="135"/>
      <c r="T1176" s="135"/>
      <c r="U1176" s="135"/>
      <c r="V1176" s="135"/>
      <c r="W1176" s="135"/>
      <c r="X1176" s="135"/>
      <c r="Y1176" s="135"/>
      <c r="Z1176" s="135"/>
      <c r="AA1176" s="135"/>
      <c r="AB1176" s="135"/>
      <c r="AC1176" s="135"/>
      <c r="AD1176" s="135"/>
      <c r="AE1176" s="135"/>
      <c r="AF1176" s="135"/>
      <c r="AG1176" s="135"/>
      <c r="AH1176" s="135"/>
      <c r="AI1176" s="135"/>
      <c r="AJ1176" s="135"/>
      <c r="AK1176" s="135"/>
      <c r="AL1176" s="135"/>
      <c r="AM1176" s="135"/>
      <c r="AN1176" s="135"/>
      <c r="AO1176" s="135"/>
      <c r="AP1176" s="135"/>
      <c r="AQ1176" s="135"/>
      <c r="AR1176" s="135"/>
      <c r="AS1176" s="135"/>
      <c r="AT1176" s="135"/>
      <c r="AU1176" s="135"/>
      <c r="AV1176" s="135"/>
      <c r="AW1176" s="135"/>
      <c r="AX1176" s="135"/>
      <c r="AY1176" s="135"/>
      <c r="AZ1176" s="135"/>
      <c r="BA1176" s="135"/>
      <c r="BB1176" s="135"/>
      <c r="BC1176" s="135"/>
      <c r="BD1176" s="135"/>
      <c r="BE1176" s="135"/>
      <c r="BF1176" s="135"/>
      <c r="BG1176" s="135"/>
      <c r="BH1176" s="135"/>
      <c r="BI1176" s="135"/>
      <c r="BJ1176" s="135"/>
      <c r="BK1176" s="135"/>
      <c r="BL1176" s="135"/>
      <c r="BM1176" s="135"/>
      <c r="BN1176" s="135"/>
      <c r="BO1176" s="135"/>
      <c r="BP1176" s="135"/>
      <c r="BQ1176" s="135"/>
      <c r="BR1176" s="135"/>
      <c r="BS1176" s="135"/>
      <c r="BT1176" s="135"/>
      <c r="BU1176" s="135"/>
      <c r="BV1176" s="135"/>
      <c r="BW1176" s="135"/>
      <c r="BX1176" s="135"/>
      <c r="BY1176" s="135"/>
      <c r="BZ1176" s="135"/>
      <c r="CA1176" s="135"/>
      <c r="CB1176" s="135"/>
      <c r="CC1176" s="135"/>
      <c r="CD1176" s="135"/>
      <c r="CE1176" s="135"/>
      <c r="CF1176" s="135"/>
      <c r="CG1176" s="135"/>
      <c r="CH1176" s="135"/>
      <c r="CI1176" s="135"/>
      <c r="CJ1176" s="135"/>
      <c r="CK1176" s="135"/>
      <c r="CL1176" s="135"/>
      <c r="CM1176" s="135"/>
      <c r="CN1176" s="135"/>
      <c r="CO1176" s="135"/>
      <c r="CP1176" s="135"/>
      <c r="CQ1176" s="135"/>
      <c r="CR1176" s="135"/>
      <c r="CS1176" s="135"/>
      <c r="CT1176" s="135"/>
      <c r="CU1176" s="135"/>
      <c r="CV1176" s="135"/>
      <c r="CW1176" s="135"/>
      <c r="CX1176" s="135"/>
      <c r="CY1176" s="135"/>
      <c r="CZ1176" s="135"/>
      <c r="DA1176" s="135"/>
      <c r="DB1176" s="135"/>
      <c r="DC1176" s="135"/>
      <c r="DD1176" s="135"/>
      <c r="DE1176" s="135"/>
      <c r="DF1176" s="135"/>
      <c r="DG1176" s="135"/>
      <c r="DH1176" s="135"/>
      <c r="DI1176" s="135"/>
      <c r="DJ1176" s="135"/>
      <c r="DK1176" s="135"/>
      <c r="DL1176" s="135"/>
      <c r="DM1176" s="135"/>
      <c r="DN1176" s="135"/>
      <c r="DO1176" s="135"/>
      <c r="DP1176" s="135"/>
      <c r="DQ1176" s="135"/>
      <c r="DR1176" s="135"/>
      <c r="DS1176" s="135"/>
      <c r="DT1176" s="135"/>
      <c r="DU1176" s="135"/>
      <c r="DV1176" s="135"/>
      <c r="DW1176" s="135"/>
      <c r="DX1176" s="135"/>
      <c r="DY1176" s="135"/>
      <c r="DZ1176" s="135"/>
      <c r="EA1176" s="135"/>
      <c r="EB1176" s="135"/>
      <c r="EC1176" s="135"/>
      <c r="ED1176" s="135"/>
      <c r="EE1176" s="135"/>
      <c r="EF1176" s="135"/>
      <c r="EG1176" s="135"/>
      <c r="EH1176" s="135"/>
      <c r="EI1176" s="135"/>
      <c r="EJ1176" s="135"/>
      <c r="EK1176" s="135"/>
      <c r="EL1176" s="135"/>
      <c r="EM1176" s="135"/>
      <c r="EN1176" s="135"/>
      <c r="EO1176" s="135"/>
      <c r="EP1176" s="135"/>
      <c r="EQ1176" s="135"/>
      <c r="ER1176" s="135"/>
      <c r="ES1176" s="135"/>
      <c r="ET1176" s="135"/>
      <c r="EU1176" s="135"/>
      <c r="EV1176" s="135"/>
      <c r="EW1176" s="135"/>
      <c r="EX1176" s="135"/>
      <c r="EY1176" s="135"/>
      <c r="EZ1176" s="135"/>
      <c r="FA1176" s="135"/>
      <c r="FB1176" s="135"/>
      <c r="FC1176" s="135"/>
      <c r="FD1176" s="135"/>
      <c r="FE1176" s="135"/>
      <c r="FF1176" s="135"/>
      <c r="FG1176" s="135"/>
      <c r="FH1176" s="135"/>
      <c r="FI1176" s="135"/>
      <c r="FJ1176" s="135"/>
      <c r="FK1176" s="135"/>
      <c r="FL1176" s="135"/>
      <c r="FM1176" s="135"/>
      <c r="FN1176" s="135"/>
      <c r="FO1176" s="135"/>
      <c r="FP1176" s="135"/>
      <c r="FQ1176" s="135"/>
      <c r="FR1176" s="135"/>
      <c r="FS1176" s="135"/>
      <c r="FT1176" s="135"/>
      <c r="FU1176" s="135"/>
      <c r="FV1176" s="135"/>
      <c r="FW1176" s="135"/>
      <c r="FX1176" s="135"/>
      <c r="FY1176" s="135"/>
      <c r="FZ1176" s="135"/>
      <c r="GA1176" s="135"/>
      <c r="GB1176" s="135"/>
      <c r="GC1176" s="135"/>
      <c r="GD1176" s="135"/>
      <c r="GE1176" s="135"/>
      <c r="GF1176" s="135"/>
      <c r="GG1176" s="135"/>
      <c r="GH1176" s="135"/>
      <c r="GI1176" s="135"/>
      <c r="GJ1176" s="135"/>
      <c r="GK1176" s="135"/>
      <c r="GL1176" s="135"/>
      <c r="GM1176" s="135"/>
      <c r="GN1176" s="135"/>
      <c r="GO1176" s="135"/>
      <c r="GP1176" s="135"/>
      <c r="GQ1176" s="135"/>
      <c r="GR1176" s="135"/>
      <c r="GS1176" s="135"/>
      <c r="GT1176" s="135"/>
      <c r="GU1176" s="135"/>
      <c r="GV1176" s="135"/>
      <c r="GW1176" s="135"/>
      <c r="GX1176" s="135"/>
      <c r="GY1176" s="135"/>
      <c r="GZ1176" s="135"/>
      <c r="HA1176" s="135"/>
      <c r="HB1176" s="135"/>
      <c r="HC1176" s="135"/>
      <c r="HD1176" s="135"/>
      <c r="HE1176" s="135"/>
      <c r="HF1176" s="135"/>
      <c r="HG1176" s="135"/>
      <c r="HH1176" s="135"/>
      <c r="HI1176" s="135"/>
      <c r="HJ1176" s="135"/>
      <c r="HK1176" s="135"/>
      <c r="HL1176" s="135"/>
      <c r="HM1176" s="135"/>
      <c r="HN1176" s="135"/>
      <c r="HO1176" s="135"/>
      <c r="HP1176" s="135"/>
      <c r="HQ1176" s="135"/>
      <c r="HR1176" s="135"/>
      <c r="HS1176" s="135"/>
    </row>
    <row r="1177" spans="1:227" s="50" customFormat="1" ht="111" customHeight="1" x14ac:dyDescent="0.25">
      <c r="A1177" s="130">
        <v>1162</v>
      </c>
      <c r="B1177" s="71" t="s">
        <v>3837</v>
      </c>
      <c r="C1177" s="146" t="s">
        <v>74</v>
      </c>
      <c r="D1177" s="145" t="s">
        <v>3839</v>
      </c>
      <c r="E1177" s="145" t="s">
        <v>3255</v>
      </c>
      <c r="F1177" s="73">
        <v>1</v>
      </c>
      <c r="G1177" s="72">
        <v>89277</v>
      </c>
      <c r="H1177" s="98">
        <f t="shared" si="60"/>
        <v>89277</v>
      </c>
      <c r="I1177" s="72">
        <f t="shared" si="61"/>
        <v>99990.24</v>
      </c>
      <c r="J1177" s="145" t="s">
        <v>1089</v>
      </c>
      <c r="K1177" s="72" t="s">
        <v>19</v>
      </c>
      <c r="L1177" s="19" t="s">
        <v>3821</v>
      </c>
      <c r="M1177" s="133"/>
      <c r="N1177" s="134"/>
      <c r="O1177" s="135"/>
      <c r="P1177" s="135"/>
      <c r="Q1177" s="135"/>
      <c r="R1177" s="135"/>
      <c r="S1177" s="135"/>
      <c r="T1177" s="135"/>
      <c r="U1177" s="135"/>
      <c r="V1177" s="135"/>
      <c r="W1177" s="135"/>
      <c r="X1177" s="135"/>
      <c r="Y1177" s="135"/>
      <c r="Z1177" s="135"/>
      <c r="AA1177" s="135"/>
      <c r="AB1177" s="135"/>
      <c r="AC1177" s="135"/>
      <c r="AD1177" s="135"/>
      <c r="AE1177" s="135"/>
      <c r="AF1177" s="135"/>
      <c r="AG1177" s="135"/>
      <c r="AH1177" s="135"/>
      <c r="AI1177" s="135"/>
      <c r="AJ1177" s="135"/>
      <c r="AK1177" s="135"/>
      <c r="AL1177" s="135"/>
      <c r="AM1177" s="135"/>
      <c r="AN1177" s="135"/>
      <c r="AO1177" s="135"/>
      <c r="AP1177" s="135"/>
      <c r="AQ1177" s="135"/>
      <c r="AR1177" s="135"/>
      <c r="AS1177" s="135"/>
      <c r="AT1177" s="135"/>
      <c r="AU1177" s="135"/>
      <c r="AV1177" s="135"/>
      <c r="AW1177" s="135"/>
      <c r="AX1177" s="135"/>
      <c r="AY1177" s="135"/>
      <c r="AZ1177" s="135"/>
      <c r="BA1177" s="135"/>
      <c r="BB1177" s="135"/>
      <c r="BC1177" s="135"/>
      <c r="BD1177" s="135"/>
      <c r="BE1177" s="135"/>
      <c r="BF1177" s="135"/>
      <c r="BG1177" s="135"/>
      <c r="BH1177" s="135"/>
      <c r="BI1177" s="135"/>
      <c r="BJ1177" s="135"/>
      <c r="BK1177" s="135"/>
      <c r="BL1177" s="135"/>
      <c r="BM1177" s="135"/>
      <c r="BN1177" s="135"/>
      <c r="BO1177" s="135"/>
      <c r="BP1177" s="135"/>
      <c r="BQ1177" s="135"/>
      <c r="BR1177" s="135"/>
      <c r="BS1177" s="135"/>
      <c r="BT1177" s="135"/>
      <c r="BU1177" s="135"/>
      <c r="BV1177" s="135"/>
      <c r="BW1177" s="135"/>
      <c r="BX1177" s="135"/>
      <c r="BY1177" s="135"/>
      <c r="BZ1177" s="135"/>
      <c r="CA1177" s="135"/>
      <c r="CB1177" s="135"/>
      <c r="CC1177" s="135"/>
      <c r="CD1177" s="135"/>
      <c r="CE1177" s="135"/>
      <c r="CF1177" s="135"/>
      <c r="CG1177" s="135"/>
      <c r="CH1177" s="135"/>
      <c r="CI1177" s="135"/>
      <c r="CJ1177" s="135"/>
      <c r="CK1177" s="135"/>
      <c r="CL1177" s="135"/>
      <c r="CM1177" s="135"/>
      <c r="CN1177" s="135"/>
      <c r="CO1177" s="135"/>
      <c r="CP1177" s="135"/>
      <c r="CQ1177" s="135"/>
      <c r="CR1177" s="135"/>
      <c r="CS1177" s="135"/>
      <c r="CT1177" s="135"/>
      <c r="CU1177" s="135"/>
      <c r="CV1177" s="135"/>
      <c r="CW1177" s="135"/>
      <c r="CX1177" s="135"/>
      <c r="CY1177" s="135"/>
      <c r="CZ1177" s="135"/>
      <c r="DA1177" s="135"/>
      <c r="DB1177" s="135"/>
      <c r="DC1177" s="135"/>
      <c r="DD1177" s="135"/>
      <c r="DE1177" s="135"/>
      <c r="DF1177" s="135"/>
      <c r="DG1177" s="135"/>
      <c r="DH1177" s="135"/>
      <c r="DI1177" s="135"/>
      <c r="DJ1177" s="135"/>
      <c r="DK1177" s="135"/>
      <c r="DL1177" s="135"/>
      <c r="DM1177" s="135"/>
      <c r="DN1177" s="135"/>
      <c r="DO1177" s="135"/>
      <c r="DP1177" s="135"/>
      <c r="DQ1177" s="135"/>
      <c r="DR1177" s="135"/>
      <c r="DS1177" s="135"/>
      <c r="DT1177" s="135"/>
      <c r="DU1177" s="135"/>
      <c r="DV1177" s="135"/>
      <c r="DW1177" s="135"/>
      <c r="DX1177" s="135"/>
      <c r="DY1177" s="135"/>
      <c r="DZ1177" s="135"/>
      <c r="EA1177" s="135"/>
      <c r="EB1177" s="135"/>
      <c r="EC1177" s="135"/>
      <c r="ED1177" s="135"/>
      <c r="EE1177" s="135"/>
      <c r="EF1177" s="135"/>
      <c r="EG1177" s="135"/>
      <c r="EH1177" s="135"/>
      <c r="EI1177" s="135"/>
      <c r="EJ1177" s="135"/>
      <c r="EK1177" s="135"/>
      <c r="EL1177" s="135"/>
      <c r="EM1177" s="135"/>
      <c r="EN1177" s="135"/>
      <c r="EO1177" s="135"/>
      <c r="EP1177" s="135"/>
      <c r="EQ1177" s="135"/>
      <c r="ER1177" s="135"/>
      <c r="ES1177" s="135"/>
      <c r="ET1177" s="135"/>
      <c r="EU1177" s="135"/>
      <c r="EV1177" s="135"/>
      <c r="EW1177" s="135"/>
      <c r="EX1177" s="135"/>
      <c r="EY1177" s="135"/>
      <c r="EZ1177" s="135"/>
      <c r="FA1177" s="135"/>
      <c r="FB1177" s="135"/>
      <c r="FC1177" s="135"/>
      <c r="FD1177" s="135"/>
      <c r="FE1177" s="135"/>
      <c r="FF1177" s="135"/>
      <c r="FG1177" s="135"/>
      <c r="FH1177" s="135"/>
      <c r="FI1177" s="135"/>
      <c r="FJ1177" s="135"/>
      <c r="FK1177" s="135"/>
      <c r="FL1177" s="135"/>
      <c r="FM1177" s="135"/>
      <c r="FN1177" s="135"/>
      <c r="FO1177" s="135"/>
      <c r="FP1177" s="135"/>
      <c r="FQ1177" s="135"/>
      <c r="FR1177" s="135"/>
      <c r="FS1177" s="135"/>
      <c r="FT1177" s="135"/>
      <c r="FU1177" s="135"/>
      <c r="FV1177" s="135"/>
      <c r="FW1177" s="135"/>
      <c r="FX1177" s="135"/>
      <c r="FY1177" s="135"/>
      <c r="FZ1177" s="135"/>
      <c r="GA1177" s="135"/>
      <c r="GB1177" s="135"/>
      <c r="GC1177" s="135"/>
      <c r="GD1177" s="135"/>
      <c r="GE1177" s="135"/>
      <c r="GF1177" s="135"/>
      <c r="GG1177" s="135"/>
      <c r="GH1177" s="135"/>
      <c r="GI1177" s="135"/>
      <c r="GJ1177" s="135"/>
      <c r="GK1177" s="135"/>
      <c r="GL1177" s="135"/>
      <c r="GM1177" s="135"/>
      <c r="GN1177" s="135"/>
      <c r="GO1177" s="135"/>
      <c r="GP1177" s="135"/>
      <c r="GQ1177" s="135"/>
      <c r="GR1177" s="135"/>
      <c r="GS1177" s="135"/>
      <c r="GT1177" s="135"/>
      <c r="GU1177" s="135"/>
      <c r="GV1177" s="135"/>
      <c r="GW1177" s="135"/>
      <c r="GX1177" s="135"/>
      <c r="GY1177" s="135"/>
      <c r="GZ1177" s="135"/>
      <c r="HA1177" s="135"/>
      <c r="HB1177" s="135"/>
      <c r="HC1177" s="135"/>
      <c r="HD1177" s="135"/>
      <c r="HE1177" s="135"/>
      <c r="HF1177" s="135"/>
      <c r="HG1177" s="135"/>
      <c r="HH1177" s="135"/>
      <c r="HI1177" s="135"/>
      <c r="HJ1177" s="135"/>
      <c r="HK1177" s="135"/>
      <c r="HL1177" s="135"/>
      <c r="HM1177" s="135"/>
      <c r="HN1177" s="135"/>
      <c r="HO1177" s="135"/>
      <c r="HP1177" s="135"/>
      <c r="HQ1177" s="135"/>
      <c r="HR1177" s="135"/>
      <c r="HS1177" s="135"/>
    </row>
    <row r="1178" spans="1:227" s="50" customFormat="1" ht="111" customHeight="1" x14ac:dyDescent="0.25">
      <c r="A1178" s="125">
        <v>1163</v>
      </c>
      <c r="B1178" s="71" t="s">
        <v>3838</v>
      </c>
      <c r="C1178" s="146" t="s">
        <v>74</v>
      </c>
      <c r="D1178" s="145" t="s">
        <v>3840</v>
      </c>
      <c r="E1178" s="145" t="s">
        <v>3255</v>
      </c>
      <c r="F1178" s="73">
        <v>1</v>
      </c>
      <c r="G1178" s="72">
        <v>8027</v>
      </c>
      <c r="H1178" s="98">
        <f t="shared" si="60"/>
        <v>8027</v>
      </c>
      <c r="I1178" s="72">
        <f t="shared" si="61"/>
        <v>8990.2400000000016</v>
      </c>
      <c r="J1178" s="145" t="s">
        <v>1089</v>
      </c>
      <c r="K1178" s="72" t="s">
        <v>19</v>
      </c>
      <c r="L1178" s="19" t="s">
        <v>3821</v>
      </c>
      <c r="M1178" s="133"/>
      <c r="N1178" s="134"/>
      <c r="O1178" s="135"/>
      <c r="P1178" s="135"/>
      <c r="Q1178" s="135"/>
      <c r="R1178" s="135"/>
      <c r="S1178" s="135"/>
      <c r="T1178" s="135"/>
      <c r="U1178" s="135"/>
      <c r="V1178" s="135"/>
      <c r="W1178" s="135"/>
      <c r="X1178" s="135"/>
      <c r="Y1178" s="135"/>
      <c r="Z1178" s="135"/>
      <c r="AA1178" s="135"/>
      <c r="AB1178" s="135"/>
      <c r="AC1178" s="135"/>
      <c r="AD1178" s="135"/>
      <c r="AE1178" s="135"/>
      <c r="AF1178" s="135"/>
      <c r="AG1178" s="135"/>
      <c r="AH1178" s="135"/>
      <c r="AI1178" s="135"/>
      <c r="AJ1178" s="135"/>
      <c r="AK1178" s="135"/>
      <c r="AL1178" s="135"/>
      <c r="AM1178" s="135"/>
      <c r="AN1178" s="135"/>
      <c r="AO1178" s="135"/>
      <c r="AP1178" s="135"/>
      <c r="AQ1178" s="135"/>
      <c r="AR1178" s="135"/>
      <c r="AS1178" s="135"/>
      <c r="AT1178" s="135"/>
      <c r="AU1178" s="135"/>
      <c r="AV1178" s="135"/>
      <c r="AW1178" s="135"/>
      <c r="AX1178" s="135"/>
      <c r="AY1178" s="135"/>
      <c r="AZ1178" s="135"/>
      <c r="BA1178" s="135"/>
      <c r="BB1178" s="135"/>
      <c r="BC1178" s="135"/>
      <c r="BD1178" s="135"/>
      <c r="BE1178" s="135"/>
      <c r="BF1178" s="135"/>
      <c r="BG1178" s="135"/>
      <c r="BH1178" s="135"/>
      <c r="BI1178" s="135"/>
      <c r="BJ1178" s="135"/>
      <c r="BK1178" s="135"/>
      <c r="BL1178" s="135"/>
      <c r="BM1178" s="135"/>
      <c r="BN1178" s="135"/>
      <c r="BO1178" s="135"/>
      <c r="BP1178" s="135"/>
      <c r="BQ1178" s="135"/>
      <c r="BR1178" s="135"/>
      <c r="BS1178" s="135"/>
      <c r="BT1178" s="135"/>
      <c r="BU1178" s="135"/>
      <c r="BV1178" s="135"/>
      <c r="BW1178" s="135"/>
      <c r="BX1178" s="135"/>
      <c r="BY1178" s="135"/>
      <c r="BZ1178" s="135"/>
      <c r="CA1178" s="135"/>
      <c r="CB1178" s="135"/>
      <c r="CC1178" s="135"/>
      <c r="CD1178" s="135"/>
      <c r="CE1178" s="135"/>
      <c r="CF1178" s="135"/>
      <c r="CG1178" s="135"/>
      <c r="CH1178" s="135"/>
      <c r="CI1178" s="135"/>
      <c r="CJ1178" s="135"/>
      <c r="CK1178" s="135"/>
      <c r="CL1178" s="135"/>
      <c r="CM1178" s="135"/>
      <c r="CN1178" s="135"/>
      <c r="CO1178" s="135"/>
      <c r="CP1178" s="135"/>
      <c r="CQ1178" s="135"/>
      <c r="CR1178" s="135"/>
      <c r="CS1178" s="135"/>
      <c r="CT1178" s="135"/>
      <c r="CU1178" s="135"/>
      <c r="CV1178" s="135"/>
      <c r="CW1178" s="135"/>
      <c r="CX1178" s="135"/>
      <c r="CY1178" s="135"/>
      <c r="CZ1178" s="135"/>
      <c r="DA1178" s="135"/>
      <c r="DB1178" s="135"/>
      <c r="DC1178" s="135"/>
      <c r="DD1178" s="135"/>
      <c r="DE1178" s="135"/>
      <c r="DF1178" s="135"/>
      <c r="DG1178" s="135"/>
      <c r="DH1178" s="135"/>
      <c r="DI1178" s="135"/>
      <c r="DJ1178" s="135"/>
      <c r="DK1178" s="135"/>
      <c r="DL1178" s="135"/>
      <c r="DM1178" s="135"/>
      <c r="DN1178" s="135"/>
      <c r="DO1178" s="135"/>
      <c r="DP1178" s="135"/>
      <c r="DQ1178" s="135"/>
      <c r="DR1178" s="135"/>
      <c r="DS1178" s="135"/>
      <c r="DT1178" s="135"/>
      <c r="DU1178" s="135"/>
      <c r="DV1178" s="135"/>
      <c r="DW1178" s="135"/>
      <c r="DX1178" s="135"/>
      <c r="DY1178" s="135"/>
      <c r="DZ1178" s="135"/>
      <c r="EA1178" s="135"/>
      <c r="EB1178" s="135"/>
      <c r="EC1178" s="135"/>
      <c r="ED1178" s="135"/>
      <c r="EE1178" s="135"/>
      <c r="EF1178" s="135"/>
      <c r="EG1178" s="135"/>
      <c r="EH1178" s="135"/>
      <c r="EI1178" s="135"/>
      <c r="EJ1178" s="135"/>
      <c r="EK1178" s="135"/>
      <c r="EL1178" s="135"/>
      <c r="EM1178" s="135"/>
      <c r="EN1178" s="135"/>
      <c r="EO1178" s="135"/>
      <c r="EP1178" s="135"/>
      <c r="EQ1178" s="135"/>
      <c r="ER1178" s="135"/>
      <c r="ES1178" s="135"/>
      <c r="ET1178" s="135"/>
      <c r="EU1178" s="135"/>
      <c r="EV1178" s="135"/>
      <c r="EW1178" s="135"/>
      <c r="EX1178" s="135"/>
      <c r="EY1178" s="135"/>
      <c r="EZ1178" s="135"/>
      <c r="FA1178" s="135"/>
      <c r="FB1178" s="135"/>
      <c r="FC1178" s="135"/>
      <c r="FD1178" s="135"/>
      <c r="FE1178" s="135"/>
      <c r="FF1178" s="135"/>
      <c r="FG1178" s="135"/>
      <c r="FH1178" s="135"/>
      <c r="FI1178" s="135"/>
      <c r="FJ1178" s="135"/>
      <c r="FK1178" s="135"/>
      <c r="FL1178" s="135"/>
      <c r="FM1178" s="135"/>
      <c r="FN1178" s="135"/>
      <c r="FO1178" s="135"/>
      <c r="FP1178" s="135"/>
      <c r="FQ1178" s="135"/>
      <c r="FR1178" s="135"/>
      <c r="FS1178" s="135"/>
      <c r="FT1178" s="135"/>
      <c r="FU1178" s="135"/>
      <c r="FV1178" s="135"/>
      <c r="FW1178" s="135"/>
      <c r="FX1178" s="135"/>
      <c r="FY1178" s="135"/>
      <c r="FZ1178" s="135"/>
      <c r="GA1178" s="135"/>
      <c r="GB1178" s="135"/>
      <c r="GC1178" s="135"/>
      <c r="GD1178" s="135"/>
      <c r="GE1178" s="135"/>
      <c r="GF1178" s="135"/>
      <c r="GG1178" s="135"/>
      <c r="GH1178" s="135"/>
      <c r="GI1178" s="135"/>
      <c r="GJ1178" s="135"/>
      <c r="GK1178" s="135"/>
      <c r="GL1178" s="135"/>
      <c r="GM1178" s="135"/>
      <c r="GN1178" s="135"/>
      <c r="GO1178" s="135"/>
      <c r="GP1178" s="135"/>
      <c r="GQ1178" s="135"/>
      <c r="GR1178" s="135"/>
      <c r="GS1178" s="135"/>
      <c r="GT1178" s="135"/>
      <c r="GU1178" s="135"/>
      <c r="GV1178" s="135"/>
      <c r="GW1178" s="135"/>
      <c r="GX1178" s="135"/>
      <c r="GY1178" s="135"/>
      <c r="GZ1178" s="135"/>
      <c r="HA1178" s="135"/>
      <c r="HB1178" s="135"/>
      <c r="HC1178" s="135"/>
      <c r="HD1178" s="135"/>
      <c r="HE1178" s="135"/>
      <c r="HF1178" s="135"/>
      <c r="HG1178" s="135"/>
      <c r="HH1178" s="135"/>
      <c r="HI1178" s="135"/>
      <c r="HJ1178" s="135"/>
      <c r="HK1178" s="135"/>
      <c r="HL1178" s="135"/>
      <c r="HM1178" s="135"/>
      <c r="HN1178" s="135"/>
      <c r="HO1178" s="135"/>
      <c r="HP1178" s="135"/>
      <c r="HQ1178" s="135"/>
      <c r="HR1178" s="135"/>
      <c r="HS1178" s="135"/>
    </row>
    <row r="1179" spans="1:227" s="50" customFormat="1" ht="111" customHeight="1" x14ac:dyDescent="0.25">
      <c r="A1179" s="125">
        <v>1164</v>
      </c>
      <c r="B1179" s="71" t="s">
        <v>3843</v>
      </c>
      <c r="C1179" s="147" t="s">
        <v>74</v>
      </c>
      <c r="D1179" s="148" t="s">
        <v>3844</v>
      </c>
      <c r="E1179" s="148" t="s">
        <v>3255</v>
      </c>
      <c r="F1179" s="73">
        <v>1</v>
      </c>
      <c r="G1179" s="72">
        <v>48200</v>
      </c>
      <c r="H1179" s="98">
        <f t="shared" si="60"/>
        <v>48200</v>
      </c>
      <c r="I1179" s="72">
        <f t="shared" si="61"/>
        <v>53984.000000000007</v>
      </c>
      <c r="J1179" s="148" t="s">
        <v>1438</v>
      </c>
      <c r="K1179" s="72" t="s">
        <v>19</v>
      </c>
      <c r="L1179" s="19" t="s">
        <v>3821</v>
      </c>
      <c r="M1179" s="133"/>
      <c r="N1179" s="134"/>
      <c r="O1179" s="135"/>
      <c r="P1179" s="135"/>
      <c r="Q1179" s="135"/>
      <c r="R1179" s="135"/>
      <c r="S1179" s="135"/>
      <c r="T1179" s="135"/>
      <c r="U1179" s="135"/>
      <c r="V1179" s="135"/>
      <c r="W1179" s="135"/>
      <c r="X1179" s="135"/>
      <c r="Y1179" s="135"/>
      <c r="Z1179" s="135"/>
      <c r="AA1179" s="135"/>
      <c r="AB1179" s="135"/>
      <c r="AC1179" s="135"/>
      <c r="AD1179" s="135"/>
      <c r="AE1179" s="135"/>
      <c r="AF1179" s="135"/>
      <c r="AG1179" s="135"/>
      <c r="AH1179" s="135"/>
      <c r="AI1179" s="135"/>
      <c r="AJ1179" s="135"/>
      <c r="AK1179" s="135"/>
      <c r="AL1179" s="135"/>
      <c r="AM1179" s="135"/>
      <c r="AN1179" s="135"/>
      <c r="AO1179" s="135"/>
      <c r="AP1179" s="135"/>
      <c r="AQ1179" s="135"/>
      <c r="AR1179" s="135"/>
      <c r="AS1179" s="135"/>
      <c r="AT1179" s="135"/>
      <c r="AU1179" s="135"/>
      <c r="AV1179" s="135"/>
      <c r="AW1179" s="135"/>
      <c r="AX1179" s="135"/>
      <c r="AY1179" s="135"/>
      <c r="AZ1179" s="135"/>
      <c r="BA1179" s="135"/>
      <c r="BB1179" s="135"/>
      <c r="BC1179" s="135"/>
      <c r="BD1179" s="135"/>
      <c r="BE1179" s="135"/>
      <c r="BF1179" s="135"/>
      <c r="BG1179" s="135"/>
      <c r="BH1179" s="135"/>
      <c r="BI1179" s="135"/>
      <c r="BJ1179" s="135"/>
      <c r="BK1179" s="135"/>
      <c r="BL1179" s="135"/>
      <c r="BM1179" s="135"/>
      <c r="BN1179" s="135"/>
      <c r="BO1179" s="135"/>
      <c r="BP1179" s="135"/>
      <c r="BQ1179" s="135"/>
      <c r="BR1179" s="135"/>
      <c r="BS1179" s="135"/>
      <c r="BT1179" s="135"/>
      <c r="BU1179" s="135"/>
      <c r="BV1179" s="135"/>
      <c r="BW1179" s="135"/>
      <c r="BX1179" s="135"/>
      <c r="BY1179" s="135"/>
      <c r="BZ1179" s="135"/>
      <c r="CA1179" s="135"/>
      <c r="CB1179" s="135"/>
      <c r="CC1179" s="135"/>
      <c r="CD1179" s="135"/>
      <c r="CE1179" s="135"/>
      <c r="CF1179" s="135"/>
      <c r="CG1179" s="135"/>
      <c r="CH1179" s="135"/>
      <c r="CI1179" s="135"/>
      <c r="CJ1179" s="135"/>
      <c r="CK1179" s="135"/>
      <c r="CL1179" s="135"/>
      <c r="CM1179" s="135"/>
      <c r="CN1179" s="135"/>
      <c r="CO1179" s="135"/>
      <c r="CP1179" s="135"/>
      <c r="CQ1179" s="135"/>
      <c r="CR1179" s="135"/>
      <c r="CS1179" s="135"/>
      <c r="CT1179" s="135"/>
      <c r="CU1179" s="135"/>
      <c r="CV1179" s="135"/>
      <c r="CW1179" s="135"/>
      <c r="CX1179" s="135"/>
      <c r="CY1179" s="135"/>
      <c r="CZ1179" s="135"/>
      <c r="DA1179" s="135"/>
      <c r="DB1179" s="135"/>
      <c r="DC1179" s="135"/>
      <c r="DD1179" s="135"/>
      <c r="DE1179" s="135"/>
      <c r="DF1179" s="135"/>
      <c r="DG1179" s="135"/>
      <c r="DH1179" s="135"/>
      <c r="DI1179" s="135"/>
      <c r="DJ1179" s="135"/>
      <c r="DK1179" s="135"/>
      <c r="DL1179" s="135"/>
      <c r="DM1179" s="135"/>
      <c r="DN1179" s="135"/>
      <c r="DO1179" s="135"/>
      <c r="DP1179" s="135"/>
      <c r="DQ1179" s="135"/>
      <c r="DR1179" s="135"/>
      <c r="DS1179" s="135"/>
      <c r="DT1179" s="135"/>
      <c r="DU1179" s="135"/>
      <c r="DV1179" s="135"/>
      <c r="DW1179" s="135"/>
      <c r="DX1179" s="135"/>
      <c r="DY1179" s="135"/>
      <c r="DZ1179" s="135"/>
      <c r="EA1179" s="135"/>
      <c r="EB1179" s="135"/>
      <c r="EC1179" s="135"/>
      <c r="ED1179" s="135"/>
      <c r="EE1179" s="135"/>
      <c r="EF1179" s="135"/>
      <c r="EG1179" s="135"/>
      <c r="EH1179" s="135"/>
      <c r="EI1179" s="135"/>
      <c r="EJ1179" s="135"/>
      <c r="EK1179" s="135"/>
      <c r="EL1179" s="135"/>
      <c r="EM1179" s="135"/>
      <c r="EN1179" s="135"/>
      <c r="EO1179" s="135"/>
      <c r="EP1179" s="135"/>
      <c r="EQ1179" s="135"/>
      <c r="ER1179" s="135"/>
      <c r="ES1179" s="135"/>
      <c r="ET1179" s="135"/>
      <c r="EU1179" s="135"/>
      <c r="EV1179" s="135"/>
      <c r="EW1179" s="135"/>
      <c r="EX1179" s="135"/>
      <c r="EY1179" s="135"/>
      <c r="EZ1179" s="135"/>
      <c r="FA1179" s="135"/>
      <c r="FB1179" s="135"/>
      <c r="FC1179" s="135"/>
      <c r="FD1179" s="135"/>
      <c r="FE1179" s="135"/>
      <c r="FF1179" s="135"/>
      <c r="FG1179" s="135"/>
      <c r="FH1179" s="135"/>
      <c r="FI1179" s="135"/>
      <c r="FJ1179" s="135"/>
      <c r="FK1179" s="135"/>
      <c r="FL1179" s="135"/>
      <c r="FM1179" s="135"/>
      <c r="FN1179" s="135"/>
      <c r="FO1179" s="135"/>
      <c r="FP1179" s="135"/>
      <c r="FQ1179" s="135"/>
      <c r="FR1179" s="135"/>
      <c r="FS1179" s="135"/>
      <c r="FT1179" s="135"/>
      <c r="FU1179" s="135"/>
      <c r="FV1179" s="135"/>
      <c r="FW1179" s="135"/>
      <c r="FX1179" s="135"/>
      <c r="FY1179" s="135"/>
      <c r="FZ1179" s="135"/>
      <c r="GA1179" s="135"/>
      <c r="GB1179" s="135"/>
      <c r="GC1179" s="135"/>
      <c r="GD1179" s="135"/>
      <c r="GE1179" s="135"/>
      <c r="GF1179" s="135"/>
      <c r="GG1179" s="135"/>
      <c r="GH1179" s="135"/>
      <c r="GI1179" s="135"/>
      <c r="GJ1179" s="135"/>
      <c r="GK1179" s="135"/>
      <c r="GL1179" s="135"/>
      <c r="GM1179" s="135"/>
      <c r="GN1179" s="135"/>
      <c r="GO1179" s="135"/>
      <c r="GP1179" s="135"/>
      <c r="GQ1179" s="135"/>
      <c r="GR1179" s="135"/>
      <c r="GS1179" s="135"/>
      <c r="GT1179" s="135"/>
      <c r="GU1179" s="135"/>
      <c r="GV1179" s="135"/>
      <c r="GW1179" s="135"/>
      <c r="GX1179" s="135"/>
      <c r="GY1179" s="135"/>
      <c r="GZ1179" s="135"/>
      <c r="HA1179" s="135"/>
      <c r="HB1179" s="135"/>
      <c r="HC1179" s="135"/>
      <c r="HD1179" s="135"/>
      <c r="HE1179" s="135"/>
      <c r="HF1179" s="135"/>
      <c r="HG1179" s="135"/>
      <c r="HH1179" s="135"/>
      <c r="HI1179" s="135"/>
      <c r="HJ1179" s="135"/>
      <c r="HK1179" s="135"/>
      <c r="HL1179" s="135"/>
      <c r="HM1179" s="135"/>
      <c r="HN1179" s="135"/>
      <c r="HO1179" s="135"/>
      <c r="HP1179" s="135"/>
      <c r="HQ1179" s="135"/>
      <c r="HR1179" s="135"/>
      <c r="HS1179" s="135"/>
    </row>
    <row r="1180" spans="1:227" s="50" customFormat="1" ht="111" customHeight="1" x14ac:dyDescent="0.25">
      <c r="A1180" s="125">
        <v>1165</v>
      </c>
      <c r="B1180" s="71" t="s">
        <v>3851</v>
      </c>
      <c r="C1180" s="150" t="s">
        <v>74</v>
      </c>
      <c r="D1180" s="149" t="s">
        <v>3852</v>
      </c>
      <c r="E1180" s="149" t="s">
        <v>3255</v>
      </c>
      <c r="F1180" s="73">
        <v>4</v>
      </c>
      <c r="G1180" s="72">
        <v>821.5</v>
      </c>
      <c r="H1180" s="98">
        <f t="shared" ref="H1180:H1193" si="62">F1180*G1180</f>
        <v>3286</v>
      </c>
      <c r="I1180" s="72">
        <f t="shared" ref="I1180:I1193" si="63">H1180*1.12</f>
        <v>3680.32</v>
      </c>
      <c r="J1180" s="149" t="s">
        <v>3778</v>
      </c>
      <c r="K1180" s="72" t="s">
        <v>19</v>
      </c>
      <c r="L1180" s="19" t="s">
        <v>3875</v>
      </c>
      <c r="M1180" s="133"/>
      <c r="N1180" s="134"/>
      <c r="O1180" s="135"/>
      <c r="P1180" s="135"/>
      <c r="Q1180" s="135"/>
      <c r="R1180" s="135"/>
      <c r="S1180" s="135"/>
      <c r="T1180" s="135"/>
      <c r="U1180" s="135"/>
      <c r="V1180" s="135"/>
      <c r="W1180" s="135"/>
      <c r="X1180" s="135"/>
      <c r="Y1180" s="135"/>
      <c r="Z1180" s="135"/>
      <c r="AA1180" s="135"/>
      <c r="AB1180" s="135"/>
      <c r="AC1180" s="135"/>
      <c r="AD1180" s="135"/>
      <c r="AE1180" s="135"/>
      <c r="AF1180" s="135"/>
      <c r="AG1180" s="135"/>
      <c r="AH1180" s="135"/>
      <c r="AI1180" s="135"/>
      <c r="AJ1180" s="135"/>
      <c r="AK1180" s="135"/>
      <c r="AL1180" s="135"/>
      <c r="AM1180" s="135"/>
      <c r="AN1180" s="135"/>
      <c r="AO1180" s="135"/>
      <c r="AP1180" s="135"/>
      <c r="AQ1180" s="135"/>
      <c r="AR1180" s="135"/>
      <c r="AS1180" s="135"/>
      <c r="AT1180" s="135"/>
      <c r="AU1180" s="135"/>
      <c r="AV1180" s="135"/>
      <c r="AW1180" s="135"/>
      <c r="AX1180" s="135"/>
      <c r="AY1180" s="135"/>
      <c r="AZ1180" s="135"/>
      <c r="BA1180" s="135"/>
      <c r="BB1180" s="135"/>
      <c r="BC1180" s="135"/>
      <c r="BD1180" s="135"/>
      <c r="BE1180" s="135"/>
      <c r="BF1180" s="135"/>
      <c r="BG1180" s="135"/>
      <c r="BH1180" s="135"/>
      <c r="BI1180" s="135"/>
      <c r="BJ1180" s="135"/>
      <c r="BK1180" s="135"/>
      <c r="BL1180" s="135"/>
      <c r="BM1180" s="135"/>
      <c r="BN1180" s="135"/>
      <c r="BO1180" s="135"/>
      <c r="BP1180" s="135"/>
      <c r="BQ1180" s="135"/>
      <c r="BR1180" s="135"/>
      <c r="BS1180" s="135"/>
      <c r="BT1180" s="135"/>
      <c r="BU1180" s="135"/>
      <c r="BV1180" s="135"/>
      <c r="BW1180" s="135"/>
      <c r="BX1180" s="135"/>
      <c r="BY1180" s="135"/>
      <c r="BZ1180" s="135"/>
      <c r="CA1180" s="135"/>
      <c r="CB1180" s="135"/>
      <c r="CC1180" s="135"/>
      <c r="CD1180" s="135"/>
      <c r="CE1180" s="135"/>
      <c r="CF1180" s="135"/>
      <c r="CG1180" s="135"/>
      <c r="CH1180" s="135"/>
      <c r="CI1180" s="135"/>
      <c r="CJ1180" s="135"/>
      <c r="CK1180" s="135"/>
      <c r="CL1180" s="135"/>
      <c r="CM1180" s="135"/>
      <c r="CN1180" s="135"/>
      <c r="CO1180" s="135"/>
      <c r="CP1180" s="135"/>
      <c r="CQ1180" s="135"/>
      <c r="CR1180" s="135"/>
      <c r="CS1180" s="135"/>
      <c r="CT1180" s="135"/>
      <c r="CU1180" s="135"/>
      <c r="CV1180" s="135"/>
      <c r="CW1180" s="135"/>
      <c r="CX1180" s="135"/>
      <c r="CY1180" s="135"/>
      <c r="CZ1180" s="135"/>
      <c r="DA1180" s="135"/>
      <c r="DB1180" s="135"/>
      <c r="DC1180" s="135"/>
      <c r="DD1180" s="135"/>
      <c r="DE1180" s="135"/>
      <c r="DF1180" s="135"/>
      <c r="DG1180" s="135"/>
      <c r="DH1180" s="135"/>
      <c r="DI1180" s="135"/>
      <c r="DJ1180" s="135"/>
      <c r="DK1180" s="135"/>
      <c r="DL1180" s="135"/>
      <c r="DM1180" s="135"/>
      <c r="DN1180" s="135"/>
      <c r="DO1180" s="135"/>
      <c r="DP1180" s="135"/>
      <c r="DQ1180" s="135"/>
      <c r="DR1180" s="135"/>
      <c r="DS1180" s="135"/>
      <c r="DT1180" s="135"/>
      <c r="DU1180" s="135"/>
      <c r="DV1180" s="135"/>
      <c r="DW1180" s="135"/>
      <c r="DX1180" s="135"/>
      <c r="DY1180" s="135"/>
      <c r="DZ1180" s="135"/>
      <c r="EA1180" s="135"/>
      <c r="EB1180" s="135"/>
      <c r="EC1180" s="135"/>
      <c r="ED1180" s="135"/>
      <c r="EE1180" s="135"/>
      <c r="EF1180" s="135"/>
      <c r="EG1180" s="135"/>
      <c r="EH1180" s="135"/>
      <c r="EI1180" s="135"/>
      <c r="EJ1180" s="135"/>
      <c r="EK1180" s="135"/>
      <c r="EL1180" s="135"/>
      <c r="EM1180" s="135"/>
      <c r="EN1180" s="135"/>
      <c r="EO1180" s="135"/>
      <c r="EP1180" s="135"/>
      <c r="EQ1180" s="135"/>
      <c r="ER1180" s="135"/>
      <c r="ES1180" s="135"/>
      <c r="ET1180" s="135"/>
      <c r="EU1180" s="135"/>
      <c r="EV1180" s="135"/>
      <c r="EW1180" s="135"/>
      <c r="EX1180" s="135"/>
      <c r="EY1180" s="135"/>
      <c r="EZ1180" s="135"/>
      <c r="FA1180" s="135"/>
      <c r="FB1180" s="135"/>
      <c r="FC1180" s="135"/>
      <c r="FD1180" s="135"/>
      <c r="FE1180" s="135"/>
      <c r="FF1180" s="135"/>
      <c r="FG1180" s="135"/>
      <c r="FH1180" s="135"/>
      <c r="FI1180" s="135"/>
      <c r="FJ1180" s="135"/>
      <c r="FK1180" s="135"/>
      <c r="FL1180" s="135"/>
      <c r="FM1180" s="135"/>
      <c r="FN1180" s="135"/>
      <c r="FO1180" s="135"/>
      <c r="FP1180" s="135"/>
      <c r="FQ1180" s="135"/>
      <c r="FR1180" s="135"/>
      <c r="FS1180" s="135"/>
      <c r="FT1180" s="135"/>
      <c r="FU1180" s="135"/>
      <c r="FV1180" s="135"/>
      <c r="FW1180" s="135"/>
      <c r="FX1180" s="135"/>
      <c r="FY1180" s="135"/>
      <c r="FZ1180" s="135"/>
      <c r="GA1180" s="135"/>
      <c r="GB1180" s="135"/>
      <c r="GC1180" s="135"/>
      <c r="GD1180" s="135"/>
      <c r="GE1180" s="135"/>
      <c r="GF1180" s="135"/>
      <c r="GG1180" s="135"/>
      <c r="GH1180" s="135"/>
      <c r="GI1180" s="135"/>
      <c r="GJ1180" s="135"/>
      <c r="GK1180" s="135"/>
      <c r="GL1180" s="135"/>
      <c r="GM1180" s="135"/>
      <c r="GN1180" s="135"/>
      <c r="GO1180" s="135"/>
      <c r="GP1180" s="135"/>
      <c r="GQ1180" s="135"/>
      <c r="GR1180" s="135"/>
      <c r="GS1180" s="135"/>
      <c r="GT1180" s="135"/>
      <c r="GU1180" s="135"/>
      <c r="GV1180" s="135"/>
      <c r="GW1180" s="135"/>
      <c r="GX1180" s="135"/>
      <c r="GY1180" s="135"/>
      <c r="GZ1180" s="135"/>
      <c r="HA1180" s="135"/>
      <c r="HB1180" s="135"/>
      <c r="HC1180" s="135"/>
      <c r="HD1180" s="135"/>
      <c r="HE1180" s="135"/>
      <c r="HF1180" s="135"/>
      <c r="HG1180" s="135"/>
      <c r="HH1180" s="135"/>
      <c r="HI1180" s="135"/>
      <c r="HJ1180" s="135"/>
      <c r="HK1180" s="135"/>
      <c r="HL1180" s="135"/>
      <c r="HM1180" s="135"/>
      <c r="HN1180" s="135"/>
      <c r="HO1180" s="135"/>
      <c r="HP1180" s="135"/>
      <c r="HQ1180" s="135"/>
      <c r="HR1180" s="135"/>
      <c r="HS1180" s="135"/>
    </row>
    <row r="1181" spans="1:227" s="50" customFormat="1" ht="111.75" customHeight="1" x14ac:dyDescent="0.25">
      <c r="A1181" s="130">
        <v>1166</v>
      </c>
      <c r="B1181" s="71" t="s">
        <v>3890</v>
      </c>
      <c r="C1181" s="150" t="s">
        <v>74</v>
      </c>
      <c r="D1181" s="149" t="s">
        <v>3891</v>
      </c>
      <c r="E1181" s="149" t="s">
        <v>3255</v>
      </c>
      <c r="F1181" s="73">
        <v>2</v>
      </c>
      <c r="G1181" s="72">
        <v>390432.5</v>
      </c>
      <c r="H1181" s="98">
        <f t="shared" si="62"/>
        <v>780865</v>
      </c>
      <c r="I1181" s="72">
        <f t="shared" si="63"/>
        <v>874568.8</v>
      </c>
      <c r="J1181" s="149" t="s">
        <v>3062</v>
      </c>
      <c r="K1181" s="72" t="s">
        <v>19</v>
      </c>
      <c r="L1181" s="19" t="s">
        <v>3875</v>
      </c>
      <c r="M1181" s="133"/>
      <c r="N1181" s="134"/>
      <c r="O1181" s="135"/>
      <c r="P1181" s="135"/>
      <c r="Q1181" s="135"/>
      <c r="R1181" s="135"/>
      <c r="S1181" s="135"/>
      <c r="T1181" s="135"/>
      <c r="U1181" s="135"/>
      <c r="V1181" s="135"/>
      <c r="W1181" s="135"/>
      <c r="X1181" s="135"/>
      <c r="Y1181" s="135"/>
      <c r="Z1181" s="135"/>
      <c r="AA1181" s="135"/>
      <c r="AB1181" s="135"/>
      <c r="AC1181" s="135"/>
      <c r="AD1181" s="135"/>
      <c r="AE1181" s="135"/>
      <c r="AF1181" s="135"/>
      <c r="AG1181" s="135"/>
      <c r="AH1181" s="135"/>
      <c r="AI1181" s="135"/>
      <c r="AJ1181" s="135"/>
      <c r="AK1181" s="135"/>
      <c r="AL1181" s="135"/>
      <c r="AM1181" s="135"/>
      <c r="AN1181" s="135"/>
      <c r="AO1181" s="135"/>
      <c r="AP1181" s="135"/>
      <c r="AQ1181" s="135"/>
      <c r="AR1181" s="135"/>
      <c r="AS1181" s="135"/>
      <c r="AT1181" s="135"/>
      <c r="AU1181" s="135"/>
      <c r="AV1181" s="135"/>
      <c r="AW1181" s="135"/>
      <c r="AX1181" s="135"/>
      <c r="AY1181" s="135"/>
      <c r="AZ1181" s="135"/>
      <c r="BA1181" s="135"/>
      <c r="BB1181" s="135"/>
      <c r="BC1181" s="135"/>
      <c r="BD1181" s="135"/>
      <c r="BE1181" s="135"/>
      <c r="BF1181" s="135"/>
      <c r="BG1181" s="135"/>
      <c r="BH1181" s="135"/>
      <c r="BI1181" s="135"/>
      <c r="BJ1181" s="135"/>
      <c r="BK1181" s="135"/>
      <c r="BL1181" s="135"/>
      <c r="BM1181" s="135"/>
      <c r="BN1181" s="135"/>
      <c r="BO1181" s="135"/>
      <c r="BP1181" s="135"/>
      <c r="BQ1181" s="135"/>
      <c r="BR1181" s="135"/>
      <c r="BS1181" s="135"/>
      <c r="BT1181" s="135"/>
      <c r="BU1181" s="135"/>
      <c r="BV1181" s="135"/>
      <c r="BW1181" s="135"/>
      <c r="BX1181" s="135"/>
      <c r="BY1181" s="135"/>
      <c r="BZ1181" s="135"/>
      <c r="CA1181" s="135"/>
      <c r="CB1181" s="135"/>
      <c r="CC1181" s="135"/>
      <c r="CD1181" s="135"/>
      <c r="CE1181" s="135"/>
      <c r="CF1181" s="135"/>
      <c r="CG1181" s="135"/>
      <c r="CH1181" s="135"/>
      <c r="CI1181" s="135"/>
      <c r="CJ1181" s="135"/>
      <c r="CK1181" s="135"/>
      <c r="CL1181" s="135"/>
      <c r="CM1181" s="135"/>
      <c r="CN1181" s="135"/>
      <c r="CO1181" s="135"/>
      <c r="CP1181" s="135"/>
      <c r="CQ1181" s="135"/>
      <c r="CR1181" s="135"/>
      <c r="CS1181" s="135"/>
      <c r="CT1181" s="135"/>
      <c r="CU1181" s="135"/>
      <c r="CV1181" s="135"/>
      <c r="CW1181" s="135"/>
      <c r="CX1181" s="135"/>
      <c r="CY1181" s="135"/>
      <c r="CZ1181" s="135"/>
      <c r="DA1181" s="135"/>
      <c r="DB1181" s="135"/>
      <c r="DC1181" s="135"/>
      <c r="DD1181" s="135"/>
      <c r="DE1181" s="135"/>
      <c r="DF1181" s="135"/>
      <c r="DG1181" s="135"/>
      <c r="DH1181" s="135"/>
      <c r="DI1181" s="135"/>
      <c r="DJ1181" s="135"/>
      <c r="DK1181" s="135"/>
      <c r="DL1181" s="135"/>
      <c r="DM1181" s="135"/>
      <c r="DN1181" s="135"/>
      <c r="DO1181" s="135"/>
      <c r="DP1181" s="135"/>
      <c r="DQ1181" s="135"/>
      <c r="DR1181" s="135"/>
      <c r="DS1181" s="135"/>
      <c r="DT1181" s="135"/>
      <c r="DU1181" s="135"/>
      <c r="DV1181" s="135"/>
      <c r="DW1181" s="135"/>
      <c r="DX1181" s="135"/>
      <c r="DY1181" s="135"/>
      <c r="DZ1181" s="135"/>
      <c r="EA1181" s="135"/>
      <c r="EB1181" s="135"/>
      <c r="EC1181" s="135"/>
      <c r="ED1181" s="135"/>
      <c r="EE1181" s="135"/>
      <c r="EF1181" s="135"/>
      <c r="EG1181" s="135"/>
      <c r="EH1181" s="135"/>
      <c r="EI1181" s="135"/>
      <c r="EJ1181" s="135"/>
      <c r="EK1181" s="135"/>
      <c r="EL1181" s="135"/>
      <c r="EM1181" s="135"/>
      <c r="EN1181" s="135"/>
      <c r="EO1181" s="135"/>
      <c r="EP1181" s="135"/>
      <c r="EQ1181" s="135"/>
      <c r="ER1181" s="135"/>
      <c r="ES1181" s="135"/>
      <c r="ET1181" s="135"/>
      <c r="EU1181" s="135"/>
      <c r="EV1181" s="135"/>
      <c r="EW1181" s="135"/>
      <c r="EX1181" s="135"/>
      <c r="EY1181" s="135"/>
      <c r="EZ1181" s="135"/>
      <c r="FA1181" s="135"/>
      <c r="FB1181" s="135"/>
      <c r="FC1181" s="135"/>
      <c r="FD1181" s="135"/>
      <c r="FE1181" s="135"/>
      <c r="FF1181" s="135"/>
      <c r="FG1181" s="135"/>
      <c r="FH1181" s="135"/>
      <c r="FI1181" s="135"/>
      <c r="FJ1181" s="135"/>
      <c r="FK1181" s="135"/>
      <c r="FL1181" s="135"/>
      <c r="FM1181" s="135"/>
      <c r="FN1181" s="135"/>
      <c r="FO1181" s="135"/>
      <c r="FP1181" s="135"/>
      <c r="FQ1181" s="135"/>
      <c r="FR1181" s="135"/>
      <c r="FS1181" s="135"/>
      <c r="FT1181" s="135"/>
      <c r="FU1181" s="135"/>
      <c r="FV1181" s="135"/>
      <c r="FW1181" s="135"/>
      <c r="FX1181" s="135"/>
      <c r="FY1181" s="135"/>
      <c r="FZ1181" s="135"/>
      <c r="GA1181" s="135"/>
      <c r="GB1181" s="135"/>
      <c r="GC1181" s="135"/>
      <c r="GD1181" s="135"/>
      <c r="GE1181" s="135"/>
      <c r="GF1181" s="135"/>
      <c r="GG1181" s="135"/>
      <c r="GH1181" s="135"/>
      <c r="GI1181" s="135"/>
      <c r="GJ1181" s="135"/>
      <c r="GK1181" s="135"/>
      <c r="GL1181" s="135"/>
      <c r="GM1181" s="135"/>
      <c r="GN1181" s="135"/>
      <c r="GO1181" s="135"/>
      <c r="GP1181" s="135"/>
      <c r="GQ1181" s="135"/>
      <c r="GR1181" s="135"/>
      <c r="GS1181" s="135"/>
      <c r="GT1181" s="135"/>
      <c r="GU1181" s="135"/>
      <c r="GV1181" s="135"/>
      <c r="GW1181" s="135"/>
      <c r="GX1181" s="135"/>
      <c r="GY1181" s="135"/>
      <c r="GZ1181" s="135"/>
      <c r="HA1181" s="135"/>
      <c r="HB1181" s="135"/>
      <c r="HC1181" s="135"/>
      <c r="HD1181" s="135"/>
      <c r="HE1181" s="135"/>
      <c r="HF1181" s="135"/>
      <c r="HG1181" s="135"/>
      <c r="HH1181" s="135"/>
      <c r="HI1181" s="135"/>
      <c r="HJ1181" s="135"/>
      <c r="HK1181" s="135"/>
      <c r="HL1181" s="135"/>
      <c r="HM1181" s="135"/>
      <c r="HN1181" s="135"/>
      <c r="HO1181" s="135"/>
      <c r="HP1181" s="135"/>
      <c r="HQ1181" s="135"/>
      <c r="HR1181" s="135"/>
      <c r="HS1181" s="135"/>
    </row>
    <row r="1182" spans="1:227" s="50" customFormat="1" ht="111.75" customHeight="1" x14ac:dyDescent="0.25">
      <c r="A1182" s="130">
        <v>1167</v>
      </c>
      <c r="B1182" s="71" t="s">
        <v>3892</v>
      </c>
      <c r="C1182" s="150" t="s">
        <v>74</v>
      </c>
      <c r="D1182" s="149" t="s">
        <v>3905</v>
      </c>
      <c r="E1182" s="149" t="s">
        <v>3255</v>
      </c>
      <c r="F1182" s="73">
        <v>6</v>
      </c>
      <c r="G1182" s="72">
        <v>118369.5</v>
      </c>
      <c r="H1182" s="98">
        <f t="shared" si="62"/>
        <v>710217</v>
      </c>
      <c r="I1182" s="72">
        <f t="shared" si="63"/>
        <v>795443.04</v>
      </c>
      <c r="J1182" s="149" t="s">
        <v>3062</v>
      </c>
      <c r="K1182" s="72" t="s">
        <v>19</v>
      </c>
      <c r="L1182" s="19" t="s">
        <v>3875</v>
      </c>
      <c r="M1182" s="133"/>
      <c r="N1182" s="134"/>
      <c r="O1182" s="135"/>
      <c r="P1182" s="135"/>
      <c r="Q1182" s="135"/>
      <c r="R1182" s="135"/>
      <c r="S1182" s="135"/>
      <c r="T1182" s="135"/>
      <c r="U1182" s="135"/>
      <c r="V1182" s="135"/>
      <c r="W1182" s="135"/>
      <c r="X1182" s="135"/>
      <c r="Y1182" s="135"/>
      <c r="Z1182" s="135"/>
      <c r="AA1182" s="135"/>
      <c r="AB1182" s="135"/>
      <c r="AC1182" s="135"/>
      <c r="AD1182" s="135"/>
      <c r="AE1182" s="135"/>
      <c r="AF1182" s="135"/>
      <c r="AG1182" s="135"/>
      <c r="AH1182" s="135"/>
      <c r="AI1182" s="135"/>
      <c r="AJ1182" s="135"/>
      <c r="AK1182" s="135"/>
      <c r="AL1182" s="135"/>
      <c r="AM1182" s="135"/>
      <c r="AN1182" s="135"/>
      <c r="AO1182" s="135"/>
      <c r="AP1182" s="135"/>
      <c r="AQ1182" s="135"/>
      <c r="AR1182" s="135"/>
      <c r="AS1182" s="135"/>
      <c r="AT1182" s="135"/>
      <c r="AU1182" s="135"/>
      <c r="AV1182" s="135"/>
      <c r="AW1182" s="135"/>
      <c r="AX1182" s="135"/>
      <c r="AY1182" s="135"/>
      <c r="AZ1182" s="135"/>
      <c r="BA1182" s="135"/>
      <c r="BB1182" s="135"/>
      <c r="BC1182" s="135"/>
      <c r="BD1182" s="135"/>
      <c r="BE1182" s="135"/>
      <c r="BF1182" s="135"/>
      <c r="BG1182" s="135"/>
      <c r="BH1182" s="135"/>
      <c r="BI1182" s="135"/>
      <c r="BJ1182" s="135"/>
      <c r="BK1182" s="135"/>
      <c r="BL1182" s="135"/>
      <c r="BM1182" s="135"/>
      <c r="BN1182" s="135"/>
      <c r="BO1182" s="135"/>
      <c r="BP1182" s="135"/>
      <c r="BQ1182" s="135"/>
      <c r="BR1182" s="135"/>
      <c r="BS1182" s="135"/>
      <c r="BT1182" s="135"/>
      <c r="BU1182" s="135"/>
      <c r="BV1182" s="135"/>
      <c r="BW1182" s="135"/>
      <c r="BX1182" s="135"/>
      <c r="BY1182" s="135"/>
      <c r="BZ1182" s="135"/>
      <c r="CA1182" s="135"/>
      <c r="CB1182" s="135"/>
      <c r="CC1182" s="135"/>
      <c r="CD1182" s="135"/>
      <c r="CE1182" s="135"/>
      <c r="CF1182" s="135"/>
      <c r="CG1182" s="135"/>
      <c r="CH1182" s="135"/>
      <c r="CI1182" s="135"/>
      <c r="CJ1182" s="135"/>
      <c r="CK1182" s="135"/>
      <c r="CL1182" s="135"/>
      <c r="CM1182" s="135"/>
      <c r="CN1182" s="135"/>
      <c r="CO1182" s="135"/>
      <c r="CP1182" s="135"/>
      <c r="CQ1182" s="135"/>
      <c r="CR1182" s="135"/>
      <c r="CS1182" s="135"/>
      <c r="CT1182" s="135"/>
      <c r="CU1182" s="135"/>
      <c r="CV1182" s="135"/>
      <c r="CW1182" s="135"/>
      <c r="CX1182" s="135"/>
      <c r="CY1182" s="135"/>
      <c r="CZ1182" s="135"/>
      <c r="DA1182" s="135"/>
      <c r="DB1182" s="135"/>
      <c r="DC1182" s="135"/>
      <c r="DD1182" s="135"/>
      <c r="DE1182" s="135"/>
      <c r="DF1182" s="135"/>
      <c r="DG1182" s="135"/>
      <c r="DH1182" s="135"/>
      <c r="DI1182" s="135"/>
      <c r="DJ1182" s="135"/>
      <c r="DK1182" s="135"/>
      <c r="DL1182" s="135"/>
      <c r="DM1182" s="135"/>
      <c r="DN1182" s="135"/>
      <c r="DO1182" s="135"/>
      <c r="DP1182" s="135"/>
      <c r="DQ1182" s="135"/>
      <c r="DR1182" s="135"/>
      <c r="DS1182" s="135"/>
      <c r="DT1182" s="135"/>
      <c r="DU1182" s="135"/>
      <c r="DV1182" s="135"/>
      <c r="DW1182" s="135"/>
      <c r="DX1182" s="135"/>
      <c r="DY1182" s="135"/>
      <c r="DZ1182" s="135"/>
      <c r="EA1182" s="135"/>
      <c r="EB1182" s="135"/>
      <c r="EC1182" s="135"/>
      <c r="ED1182" s="135"/>
      <c r="EE1182" s="135"/>
      <c r="EF1182" s="135"/>
      <c r="EG1182" s="135"/>
      <c r="EH1182" s="135"/>
      <c r="EI1182" s="135"/>
      <c r="EJ1182" s="135"/>
      <c r="EK1182" s="135"/>
      <c r="EL1182" s="135"/>
      <c r="EM1182" s="135"/>
      <c r="EN1182" s="135"/>
      <c r="EO1182" s="135"/>
      <c r="EP1182" s="135"/>
      <c r="EQ1182" s="135"/>
      <c r="ER1182" s="135"/>
      <c r="ES1182" s="135"/>
      <c r="ET1182" s="135"/>
      <c r="EU1182" s="135"/>
      <c r="EV1182" s="135"/>
      <c r="EW1182" s="135"/>
      <c r="EX1182" s="135"/>
      <c r="EY1182" s="135"/>
      <c r="EZ1182" s="135"/>
      <c r="FA1182" s="135"/>
      <c r="FB1182" s="135"/>
      <c r="FC1182" s="135"/>
      <c r="FD1182" s="135"/>
      <c r="FE1182" s="135"/>
      <c r="FF1182" s="135"/>
      <c r="FG1182" s="135"/>
      <c r="FH1182" s="135"/>
      <c r="FI1182" s="135"/>
      <c r="FJ1182" s="135"/>
      <c r="FK1182" s="135"/>
      <c r="FL1182" s="135"/>
      <c r="FM1182" s="135"/>
      <c r="FN1182" s="135"/>
      <c r="FO1182" s="135"/>
      <c r="FP1182" s="135"/>
      <c r="FQ1182" s="135"/>
      <c r="FR1182" s="135"/>
      <c r="FS1182" s="135"/>
      <c r="FT1182" s="135"/>
      <c r="FU1182" s="135"/>
      <c r="FV1182" s="135"/>
      <c r="FW1182" s="135"/>
      <c r="FX1182" s="135"/>
      <c r="FY1182" s="135"/>
      <c r="FZ1182" s="135"/>
      <c r="GA1182" s="135"/>
      <c r="GB1182" s="135"/>
      <c r="GC1182" s="135"/>
      <c r="GD1182" s="135"/>
      <c r="GE1182" s="135"/>
      <c r="GF1182" s="135"/>
      <c r="GG1182" s="135"/>
      <c r="GH1182" s="135"/>
      <c r="GI1182" s="135"/>
      <c r="GJ1182" s="135"/>
      <c r="GK1182" s="135"/>
      <c r="GL1182" s="135"/>
      <c r="GM1182" s="135"/>
      <c r="GN1182" s="135"/>
      <c r="GO1182" s="135"/>
      <c r="GP1182" s="135"/>
      <c r="GQ1182" s="135"/>
      <c r="GR1182" s="135"/>
      <c r="GS1182" s="135"/>
      <c r="GT1182" s="135"/>
      <c r="GU1182" s="135"/>
      <c r="GV1182" s="135"/>
      <c r="GW1182" s="135"/>
      <c r="GX1182" s="135"/>
      <c r="GY1182" s="135"/>
      <c r="GZ1182" s="135"/>
      <c r="HA1182" s="135"/>
      <c r="HB1182" s="135"/>
      <c r="HC1182" s="135"/>
      <c r="HD1182" s="135"/>
      <c r="HE1182" s="135"/>
      <c r="HF1182" s="135"/>
      <c r="HG1182" s="135"/>
      <c r="HH1182" s="135"/>
      <c r="HI1182" s="135"/>
      <c r="HJ1182" s="135"/>
      <c r="HK1182" s="135"/>
      <c r="HL1182" s="135"/>
      <c r="HM1182" s="135"/>
      <c r="HN1182" s="135"/>
      <c r="HO1182" s="135"/>
      <c r="HP1182" s="135"/>
      <c r="HQ1182" s="135"/>
      <c r="HR1182" s="135"/>
      <c r="HS1182" s="135"/>
    </row>
    <row r="1183" spans="1:227" s="50" customFormat="1" ht="111.75" customHeight="1" x14ac:dyDescent="0.25">
      <c r="A1183" s="130">
        <v>1168</v>
      </c>
      <c r="B1183" s="71" t="s">
        <v>3893</v>
      </c>
      <c r="C1183" s="150" t="s">
        <v>74</v>
      </c>
      <c r="D1183" s="149" t="s">
        <v>3906</v>
      </c>
      <c r="E1183" s="149" t="s">
        <v>3255</v>
      </c>
      <c r="F1183" s="73">
        <v>1</v>
      </c>
      <c r="G1183" s="72">
        <v>3477093</v>
      </c>
      <c r="H1183" s="98">
        <f t="shared" si="62"/>
        <v>3477093</v>
      </c>
      <c r="I1183" s="72">
        <f t="shared" si="63"/>
        <v>3894344.16</v>
      </c>
      <c r="J1183" s="149" t="s">
        <v>3062</v>
      </c>
      <c r="K1183" s="72" t="s">
        <v>19</v>
      </c>
      <c r="L1183" s="19" t="s">
        <v>3875</v>
      </c>
      <c r="M1183" s="133"/>
      <c r="N1183" s="134"/>
      <c r="O1183" s="135"/>
      <c r="P1183" s="135"/>
      <c r="Q1183" s="135"/>
      <c r="R1183" s="135"/>
      <c r="S1183" s="135"/>
      <c r="T1183" s="135"/>
      <c r="U1183" s="135"/>
      <c r="V1183" s="135"/>
      <c r="W1183" s="135"/>
      <c r="X1183" s="135"/>
      <c r="Y1183" s="135"/>
      <c r="Z1183" s="135"/>
      <c r="AA1183" s="135"/>
      <c r="AB1183" s="135"/>
      <c r="AC1183" s="135"/>
      <c r="AD1183" s="135"/>
      <c r="AE1183" s="135"/>
      <c r="AF1183" s="135"/>
      <c r="AG1183" s="135"/>
      <c r="AH1183" s="135"/>
      <c r="AI1183" s="135"/>
      <c r="AJ1183" s="135"/>
      <c r="AK1183" s="135"/>
      <c r="AL1183" s="135"/>
      <c r="AM1183" s="135"/>
      <c r="AN1183" s="135"/>
      <c r="AO1183" s="135"/>
      <c r="AP1183" s="135"/>
      <c r="AQ1183" s="135"/>
      <c r="AR1183" s="135"/>
      <c r="AS1183" s="135"/>
      <c r="AT1183" s="135"/>
      <c r="AU1183" s="135"/>
      <c r="AV1183" s="135"/>
      <c r="AW1183" s="135"/>
      <c r="AX1183" s="135"/>
      <c r="AY1183" s="135"/>
      <c r="AZ1183" s="135"/>
      <c r="BA1183" s="135"/>
      <c r="BB1183" s="135"/>
      <c r="BC1183" s="135"/>
      <c r="BD1183" s="135"/>
      <c r="BE1183" s="135"/>
      <c r="BF1183" s="135"/>
      <c r="BG1183" s="135"/>
      <c r="BH1183" s="135"/>
      <c r="BI1183" s="135"/>
      <c r="BJ1183" s="135"/>
      <c r="BK1183" s="135"/>
      <c r="BL1183" s="135"/>
      <c r="BM1183" s="135"/>
      <c r="BN1183" s="135"/>
      <c r="BO1183" s="135"/>
      <c r="BP1183" s="135"/>
      <c r="BQ1183" s="135"/>
      <c r="BR1183" s="135"/>
      <c r="BS1183" s="135"/>
      <c r="BT1183" s="135"/>
      <c r="BU1183" s="135"/>
      <c r="BV1183" s="135"/>
      <c r="BW1183" s="135"/>
      <c r="BX1183" s="135"/>
      <c r="BY1183" s="135"/>
      <c r="BZ1183" s="135"/>
      <c r="CA1183" s="135"/>
      <c r="CB1183" s="135"/>
      <c r="CC1183" s="135"/>
      <c r="CD1183" s="135"/>
      <c r="CE1183" s="135"/>
      <c r="CF1183" s="135"/>
      <c r="CG1183" s="135"/>
      <c r="CH1183" s="135"/>
      <c r="CI1183" s="135"/>
      <c r="CJ1183" s="135"/>
      <c r="CK1183" s="135"/>
      <c r="CL1183" s="135"/>
      <c r="CM1183" s="135"/>
      <c r="CN1183" s="135"/>
      <c r="CO1183" s="135"/>
      <c r="CP1183" s="135"/>
      <c r="CQ1183" s="135"/>
      <c r="CR1183" s="135"/>
      <c r="CS1183" s="135"/>
      <c r="CT1183" s="135"/>
      <c r="CU1183" s="135"/>
      <c r="CV1183" s="135"/>
      <c r="CW1183" s="135"/>
      <c r="CX1183" s="135"/>
      <c r="CY1183" s="135"/>
      <c r="CZ1183" s="135"/>
      <c r="DA1183" s="135"/>
      <c r="DB1183" s="135"/>
      <c r="DC1183" s="135"/>
      <c r="DD1183" s="135"/>
      <c r="DE1183" s="135"/>
      <c r="DF1183" s="135"/>
      <c r="DG1183" s="135"/>
      <c r="DH1183" s="135"/>
      <c r="DI1183" s="135"/>
      <c r="DJ1183" s="135"/>
      <c r="DK1183" s="135"/>
      <c r="DL1183" s="135"/>
      <c r="DM1183" s="135"/>
      <c r="DN1183" s="135"/>
      <c r="DO1183" s="135"/>
      <c r="DP1183" s="135"/>
      <c r="DQ1183" s="135"/>
      <c r="DR1183" s="135"/>
      <c r="DS1183" s="135"/>
      <c r="DT1183" s="135"/>
      <c r="DU1183" s="135"/>
      <c r="DV1183" s="135"/>
      <c r="DW1183" s="135"/>
      <c r="DX1183" s="135"/>
      <c r="DY1183" s="135"/>
      <c r="DZ1183" s="135"/>
      <c r="EA1183" s="135"/>
      <c r="EB1183" s="135"/>
      <c r="EC1183" s="135"/>
      <c r="ED1183" s="135"/>
      <c r="EE1183" s="135"/>
      <c r="EF1183" s="135"/>
      <c r="EG1183" s="135"/>
      <c r="EH1183" s="135"/>
      <c r="EI1183" s="135"/>
      <c r="EJ1183" s="135"/>
      <c r="EK1183" s="135"/>
      <c r="EL1183" s="135"/>
      <c r="EM1183" s="135"/>
      <c r="EN1183" s="135"/>
      <c r="EO1183" s="135"/>
      <c r="EP1183" s="135"/>
      <c r="EQ1183" s="135"/>
      <c r="ER1183" s="135"/>
      <c r="ES1183" s="135"/>
      <c r="ET1183" s="135"/>
      <c r="EU1183" s="135"/>
      <c r="EV1183" s="135"/>
      <c r="EW1183" s="135"/>
      <c r="EX1183" s="135"/>
      <c r="EY1183" s="135"/>
      <c r="EZ1183" s="135"/>
      <c r="FA1183" s="135"/>
      <c r="FB1183" s="135"/>
      <c r="FC1183" s="135"/>
      <c r="FD1183" s="135"/>
      <c r="FE1183" s="135"/>
      <c r="FF1183" s="135"/>
      <c r="FG1183" s="135"/>
      <c r="FH1183" s="135"/>
      <c r="FI1183" s="135"/>
      <c r="FJ1183" s="135"/>
      <c r="FK1183" s="135"/>
      <c r="FL1183" s="135"/>
      <c r="FM1183" s="135"/>
      <c r="FN1183" s="135"/>
      <c r="FO1183" s="135"/>
      <c r="FP1183" s="135"/>
      <c r="FQ1183" s="135"/>
      <c r="FR1183" s="135"/>
      <c r="FS1183" s="135"/>
      <c r="FT1183" s="135"/>
      <c r="FU1183" s="135"/>
      <c r="FV1183" s="135"/>
      <c r="FW1183" s="135"/>
      <c r="FX1183" s="135"/>
      <c r="FY1183" s="135"/>
      <c r="FZ1183" s="135"/>
      <c r="GA1183" s="135"/>
      <c r="GB1183" s="135"/>
      <c r="GC1183" s="135"/>
      <c r="GD1183" s="135"/>
      <c r="GE1183" s="135"/>
      <c r="GF1183" s="135"/>
      <c r="GG1183" s="135"/>
      <c r="GH1183" s="135"/>
      <c r="GI1183" s="135"/>
      <c r="GJ1183" s="135"/>
      <c r="GK1183" s="135"/>
      <c r="GL1183" s="135"/>
      <c r="GM1183" s="135"/>
      <c r="GN1183" s="135"/>
      <c r="GO1183" s="135"/>
      <c r="GP1183" s="135"/>
      <c r="GQ1183" s="135"/>
      <c r="GR1183" s="135"/>
      <c r="GS1183" s="135"/>
      <c r="GT1183" s="135"/>
      <c r="GU1183" s="135"/>
      <c r="GV1183" s="135"/>
      <c r="GW1183" s="135"/>
      <c r="GX1183" s="135"/>
      <c r="GY1183" s="135"/>
      <c r="GZ1183" s="135"/>
      <c r="HA1183" s="135"/>
      <c r="HB1183" s="135"/>
      <c r="HC1183" s="135"/>
      <c r="HD1183" s="135"/>
      <c r="HE1183" s="135"/>
      <c r="HF1183" s="135"/>
      <c r="HG1183" s="135"/>
      <c r="HH1183" s="135"/>
      <c r="HI1183" s="135"/>
      <c r="HJ1183" s="135"/>
      <c r="HK1183" s="135"/>
      <c r="HL1183" s="135"/>
      <c r="HM1183" s="135"/>
      <c r="HN1183" s="135"/>
      <c r="HO1183" s="135"/>
      <c r="HP1183" s="135"/>
      <c r="HQ1183" s="135"/>
      <c r="HR1183" s="135"/>
      <c r="HS1183" s="135"/>
    </row>
    <row r="1184" spans="1:227" s="50" customFormat="1" ht="87.75" customHeight="1" x14ac:dyDescent="0.25">
      <c r="A1184" s="130">
        <v>1169</v>
      </c>
      <c r="B1184" s="71" t="s">
        <v>3894</v>
      </c>
      <c r="C1184" s="150" t="s">
        <v>74</v>
      </c>
      <c r="D1184" s="149" t="s">
        <v>3895</v>
      </c>
      <c r="E1184" s="149" t="s">
        <v>3255</v>
      </c>
      <c r="F1184" s="73">
        <v>4</v>
      </c>
      <c r="G1184" s="72">
        <v>318365</v>
      </c>
      <c r="H1184" s="98">
        <f t="shared" si="62"/>
        <v>1273460</v>
      </c>
      <c r="I1184" s="72">
        <f t="shared" si="63"/>
        <v>1426275.2000000002</v>
      </c>
      <c r="J1184" s="149" t="s">
        <v>3062</v>
      </c>
      <c r="K1184" s="72" t="s">
        <v>19</v>
      </c>
      <c r="L1184" s="19" t="s">
        <v>3875</v>
      </c>
      <c r="M1184" s="133"/>
      <c r="N1184" s="134"/>
      <c r="O1184" s="135"/>
      <c r="P1184" s="135"/>
      <c r="Q1184" s="135"/>
      <c r="R1184" s="135"/>
      <c r="S1184" s="135"/>
      <c r="T1184" s="135"/>
      <c r="U1184" s="135"/>
      <c r="V1184" s="135"/>
      <c r="W1184" s="135"/>
      <c r="X1184" s="135"/>
      <c r="Y1184" s="135"/>
      <c r="Z1184" s="135"/>
      <c r="AA1184" s="135"/>
      <c r="AB1184" s="135"/>
      <c r="AC1184" s="135"/>
      <c r="AD1184" s="135"/>
      <c r="AE1184" s="135"/>
      <c r="AF1184" s="135"/>
      <c r="AG1184" s="135"/>
      <c r="AH1184" s="135"/>
      <c r="AI1184" s="135"/>
      <c r="AJ1184" s="135"/>
      <c r="AK1184" s="135"/>
      <c r="AL1184" s="135"/>
      <c r="AM1184" s="135"/>
      <c r="AN1184" s="135"/>
      <c r="AO1184" s="135"/>
      <c r="AP1184" s="135"/>
      <c r="AQ1184" s="135"/>
      <c r="AR1184" s="135"/>
      <c r="AS1184" s="135"/>
      <c r="AT1184" s="135"/>
      <c r="AU1184" s="135"/>
      <c r="AV1184" s="135"/>
      <c r="AW1184" s="135"/>
      <c r="AX1184" s="135"/>
      <c r="AY1184" s="135"/>
      <c r="AZ1184" s="135"/>
      <c r="BA1184" s="135"/>
      <c r="BB1184" s="135"/>
      <c r="BC1184" s="135"/>
      <c r="BD1184" s="135"/>
      <c r="BE1184" s="135"/>
      <c r="BF1184" s="135"/>
      <c r="BG1184" s="135"/>
      <c r="BH1184" s="135"/>
      <c r="BI1184" s="135"/>
      <c r="BJ1184" s="135"/>
      <c r="BK1184" s="135"/>
      <c r="BL1184" s="135"/>
      <c r="BM1184" s="135"/>
      <c r="BN1184" s="135"/>
      <c r="BO1184" s="135"/>
      <c r="BP1184" s="135"/>
      <c r="BQ1184" s="135"/>
      <c r="BR1184" s="135"/>
      <c r="BS1184" s="135"/>
      <c r="BT1184" s="135"/>
      <c r="BU1184" s="135"/>
      <c r="BV1184" s="135"/>
      <c r="BW1184" s="135"/>
      <c r="BX1184" s="135"/>
      <c r="BY1184" s="135"/>
      <c r="BZ1184" s="135"/>
      <c r="CA1184" s="135"/>
      <c r="CB1184" s="135"/>
      <c r="CC1184" s="135"/>
      <c r="CD1184" s="135"/>
      <c r="CE1184" s="135"/>
      <c r="CF1184" s="135"/>
      <c r="CG1184" s="135"/>
      <c r="CH1184" s="135"/>
      <c r="CI1184" s="135"/>
      <c r="CJ1184" s="135"/>
      <c r="CK1184" s="135"/>
      <c r="CL1184" s="135"/>
      <c r="CM1184" s="135"/>
      <c r="CN1184" s="135"/>
      <c r="CO1184" s="135"/>
      <c r="CP1184" s="135"/>
      <c r="CQ1184" s="135"/>
      <c r="CR1184" s="135"/>
      <c r="CS1184" s="135"/>
      <c r="CT1184" s="135"/>
      <c r="CU1184" s="135"/>
      <c r="CV1184" s="135"/>
      <c r="CW1184" s="135"/>
      <c r="CX1184" s="135"/>
      <c r="CY1184" s="135"/>
      <c r="CZ1184" s="135"/>
      <c r="DA1184" s="135"/>
      <c r="DB1184" s="135"/>
      <c r="DC1184" s="135"/>
      <c r="DD1184" s="135"/>
      <c r="DE1184" s="135"/>
      <c r="DF1184" s="135"/>
      <c r="DG1184" s="135"/>
      <c r="DH1184" s="135"/>
      <c r="DI1184" s="135"/>
      <c r="DJ1184" s="135"/>
      <c r="DK1184" s="135"/>
      <c r="DL1184" s="135"/>
      <c r="DM1184" s="135"/>
      <c r="DN1184" s="135"/>
      <c r="DO1184" s="135"/>
      <c r="DP1184" s="135"/>
      <c r="DQ1184" s="135"/>
      <c r="DR1184" s="135"/>
      <c r="DS1184" s="135"/>
      <c r="DT1184" s="135"/>
      <c r="DU1184" s="135"/>
      <c r="DV1184" s="135"/>
      <c r="DW1184" s="135"/>
      <c r="DX1184" s="135"/>
      <c r="DY1184" s="135"/>
      <c r="DZ1184" s="135"/>
      <c r="EA1184" s="135"/>
      <c r="EB1184" s="135"/>
      <c r="EC1184" s="135"/>
      <c r="ED1184" s="135"/>
      <c r="EE1184" s="135"/>
      <c r="EF1184" s="135"/>
      <c r="EG1184" s="135"/>
      <c r="EH1184" s="135"/>
      <c r="EI1184" s="135"/>
      <c r="EJ1184" s="135"/>
      <c r="EK1184" s="135"/>
      <c r="EL1184" s="135"/>
      <c r="EM1184" s="135"/>
      <c r="EN1184" s="135"/>
      <c r="EO1184" s="135"/>
      <c r="EP1184" s="135"/>
      <c r="EQ1184" s="135"/>
      <c r="ER1184" s="135"/>
      <c r="ES1184" s="135"/>
      <c r="ET1184" s="135"/>
      <c r="EU1184" s="135"/>
      <c r="EV1184" s="135"/>
      <c r="EW1184" s="135"/>
      <c r="EX1184" s="135"/>
      <c r="EY1184" s="135"/>
      <c r="EZ1184" s="135"/>
      <c r="FA1184" s="135"/>
      <c r="FB1184" s="135"/>
      <c r="FC1184" s="135"/>
      <c r="FD1184" s="135"/>
      <c r="FE1184" s="135"/>
      <c r="FF1184" s="135"/>
      <c r="FG1184" s="135"/>
      <c r="FH1184" s="135"/>
      <c r="FI1184" s="135"/>
      <c r="FJ1184" s="135"/>
      <c r="FK1184" s="135"/>
      <c r="FL1184" s="135"/>
      <c r="FM1184" s="135"/>
      <c r="FN1184" s="135"/>
      <c r="FO1184" s="135"/>
      <c r="FP1184" s="135"/>
      <c r="FQ1184" s="135"/>
      <c r="FR1184" s="135"/>
      <c r="FS1184" s="135"/>
      <c r="FT1184" s="135"/>
      <c r="FU1184" s="135"/>
      <c r="FV1184" s="135"/>
      <c r="FW1184" s="135"/>
      <c r="FX1184" s="135"/>
      <c r="FY1184" s="135"/>
      <c r="FZ1184" s="135"/>
      <c r="GA1184" s="135"/>
      <c r="GB1184" s="135"/>
      <c r="GC1184" s="135"/>
      <c r="GD1184" s="135"/>
      <c r="GE1184" s="135"/>
      <c r="GF1184" s="135"/>
      <c r="GG1184" s="135"/>
      <c r="GH1184" s="135"/>
      <c r="GI1184" s="135"/>
      <c r="GJ1184" s="135"/>
      <c r="GK1184" s="135"/>
      <c r="GL1184" s="135"/>
      <c r="GM1184" s="135"/>
      <c r="GN1184" s="135"/>
      <c r="GO1184" s="135"/>
      <c r="GP1184" s="135"/>
      <c r="GQ1184" s="135"/>
      <c r="GR1184" s="135"/>
      <c r="GS1184" s="135"/>
      <c r="GT1184" s="135"/>
      <c r="GU1184" s="135"/>
      <c r="GV1184" s="135"/>
      <c r="GW1184" s="135"/>
      <c r="GX1184" s="135"/>
      <c r="GY1184" s="135"/>
      <c r="GZ1184" s="135"/>
      <c r="HA1184" s="135"/>
      <c r="HB1184" s="135"/>
      <c r="HC1184" s="135"/>
      <c r="HD1184" s="135"/>
      <c r="HE1184" s="135"/>
      <c r="HF1184" s="135"/>
      <c r="HG1184" s="135"/>
      <c r="HH1184" s="135"/>
      <c r="HI1184" s="135"/>
      <c r="HJ1184" s="135"/>
      <c r="HK1184" s="135"/>
      <c r="HL1184" s="135"/>
      <c r="HM1184" s="135"/>
      <c r="HN1184" s="135"/>
      <c r="HO1184" s="135"/>
      <c r="HP1184" s="135"/>
      <c r="HQ1184" s="135"/>
      <c r="HR1184" s="135"/>
      <c r="HS1184" s="135"/>
    </row>
    <row r="1185" spans="1:227" s="50" customFormat="1" ht="87.75" customHeight="1" x14ac:dyDescent="0.25">
      <c r="A1185" s="130">
        <v>1170</v>
      </c>
      <c r="B1185" s="71" t="s">
        <v>3892</v>
      </c>
      <c r="C1185" s="150" t="s">
        <v>74</v>
      </c>
      <c r="D1185" s="149" t="s">
        <v>3896</v>
      </c>
      <c r="E1185" s="149" t="s">
        <v>3255</v>
      </c>
      <c r="F1185" s="73">
        <v>7</v>
      </c>
      <c r="G1185" s="72">
        <v>280007.84999999998</v>
      </c>
      <c r="H1185" s="98">
        <f t="shared" si="62"/>
        <v>1960054.9499999997</v>
      </c>
      <c r="I1185" s="72">
        <f t="shared" si="63"/>
        <v>2195261.5439999998</v>
      </c>
      <c r="J1185" s="149" t="s">
        <v>3062</v>
      </c>
      <c r="K1185" s="72" t="s">
        <v>19</v>
      </c>
      <c r="L1185" s="19" t="s">
        <v>3875</v>
      </c>
      <c r="M1185" s="133"/>
      <c r="N1185" s="134"/>
      <c r="O1185" s="135"/>
      <c r="P1185" s="135"/>
      <c r="Q1185" s="135"/>
      <c r="R1185" s="135"/>
      <c r="S1185" s="135"/>
      <c r="T1185" s="135"/>
      <c r="U1185" s="135"/>
      <c r="V1185" s="135"/>
      <c r="W1185" s="135"/>
      <c r="X1185" s="135"/>
      <c r="Y1185" s="135"/>
      <c r="Z1185" s="135"/>
      <c r="AA1185" s="135"/>
      <c r="AB1185" s="135"/>
      <c r="AC1185" s="135"/>
      <c r="AD1185" s="135"/>
      <c r="AE1185" s="135"/>
      <c r="AF1185" s="135"/>
      <c r="AG1185" s="135"/>
      <c r="AH1185" s="135"/>
      <c r="AI1185" s="135"/>
      <c r="AJ1185" s="135"/>
      <c r="AK1185" s="135"/>
      <c r="AL1185" s="135"/>
      <c r="AM1185" s="135"/>
      <c r="AN1185" s="135"/>
      <c r="AO1185" s="135"/>
      <c r="AP1185" s="135"/>
      <c r="AQ1185" s="135"/>
      <c r="AR1185" s="135"/>
      <c r="AS1185" s="135"/>
      <c r="AT1185" s="135"/>
      <c r="AU1185" s="135"/>
      <c r="AV1185" s="135"/>
      <c r="AW1185" s="135"/>
      <c r="AX1185" s="135"/>
      <c r="AY1185" s="135"/>
      <c r="AZ1185" s="135"/>
      <c r="BA1185" s="135"/>
      <c r="BB1185" s="135"/>
      <c r="BC1185" s="135"/>
      <c r="BD1185" s="135"/>
      <c r="BE1185" s="135"/>
      <c r="BF1185" s="135"/>
      <c r="BG1185" s="135"/>
      <c r="BH1185" s="135"/>
      <c r="BI1185" s="135"/>
      <c r="BJ1185" s="135"/>
      <c r="BK1185" s="135"/>
      <c r="BL1185" s="135"/>
      <c r="BM1185" s="135"/>
      <c r="BN1185" s="135"/>
      <c r="BO1185" s="135"/>
      <c r="BP1185" s="135"/>
      <c r="BQ1185" s="135"/>
      <c r="BR1185" s="135"/>
      <c r="BS1185" s="135"/>
      <c r="BT1185" s="135"/>
      <c r="BU1185" s="135"/>
      <c r="BV1185" s="135"/>
      <c r="BW1185" s="135"/>
      <c r="BX1185" s="135"/>
      <c r="BY1185" s="135"/>
      <c r="BZ1185" s="135"/>
      <c r="CA1185" s="135"/>
      <c r="CB1185" s="135"/>
      <c r="CC1185" s="135"/>
      <c r="CD1185" s="135"/>
      <c r="CE1185" s="135"/>
      <c r="CF1185" s="135"/>
      <c r="CG1185" s="135"/>
      <c r="CH1185" s="135"/>
      <c r="CI1185" s="135"/>
      <c r="CJ1185" s="135"/>
      <c r="CK1185" s="135"/>
      <c r="CL1185" s="135"/>
      <c r="CM1185" s="135"/>
      <c r="CN1185" s="135"/>
      <c r="CO1185" s="135"/>
      <c r="CP1185" s="135"/>
      <c r="CQ1185" s="135"/>
      <c r="CR1185" s="135"/>
      <c r="CS1185" s="135"/>
      <c r="CT1185" s="135"/>
      <c r="CU1185" s="135"/>
      <c r="CV1185" s="135"/>
      <c r="CW1185" s="135"/>
      <c r="CX1185" s="135"/>
      <c r="CY1185" s="135"/>
      <c r="CZ1185" s="135"/>
      <c r="DA1185" s="135"/>
      <c r="DB1185" s="135"/>
      <c r="DC1185" s="135"/>
      <c r="DD1185" s="135"/>
      <c r="DE1185" s="135"/>
      <c r="DF1185" s="135"/>
      <c r="DG1185" s="135"/>
      <c r="DH1185" s="135"/>
      <c r="DI1185" s="135"/>
      <c r="DJ1185" s="135"/>
      <c r="DK1185" s="135"/>
      <c r="DL1185" s="135"/>
      <c r="DM1185" s="135"/>
      <c r="DN1185" s="135"/>
      <c r="DO1185" s="135"/>
      <c r="DP1185" s="135"/>
      <c r="DQ1185" s="135"/>
      <c r="DR1185" s="135"/>
      <c r="DS1185" s="135"/>
      <c r="DT1185" s="135"/>
      <c r="DU1185" s="135"/>
      <c r="DV1185" s="135"/>
      <c r="DW1185" s="135"/>
      <c r="DX1185" s="135"/>
      <c r="DY1185" s="135"/>
      <c r="DZ1185" s="135"/>
      <c r="EA1185" s="135"/>
      <c r="EB1185" s="135"/>
      <c r="EC1185" s="135"/>
      <c r="ED1185" s="135"/>
      <c r="EE1185" s="135"/>
      <c r="EF1185" s="135"/>
      <c r="EG1185" s="135"/>
      <c r="EH1185" s="135"/>
      <c r="EI1185" s="135"/>
      <c r="EJ1185" s="135"/>
      <c r="EK1185" s="135"/>
      <c r="EL1185" s="135"/>
      <c r="EM1185" s="135"/>
      <c r="EN1185" s="135"/>
      <c r="EO1185" s="135"/>
      <c r="EP1185" s="135"/>
      <c r="EQ1185" s="135"/>
      <c r="ER1185" s="135"/>
      <c r="ES1185" s="135"/>
      <c r="ET1185" s="135"/>
      <c r="EU1185" s="135"/>
      <c r="EV1185" s="135"/>
      <c r="EW1185" s="135"/>
      <c r="EX1185" s="135"/>
      <c r="EY1185" s="135"/>
      <c r="EZ1185" s="135"/>
      <c r="FA1185" s="135"/>
      <c r="FB1185" s="135"/>
      <c r="FC1185" s="135"/>
      <c r="FD1185" s="135"/>
      <c r="FE1185" s="135"/>
      <c r="FF1185" s="135"/>
      <c r="FG1185" s="135"/>
      <c r="FH1185" s="135"/>
      <c r="FI1185" s="135"/>
      <c r="FJ1185" s="135"/>
      <c r="FK1185" s="135"/>
      <c r="FL1185" s="135"/>
      <c r="FM1185" s="135"/>
      <c r="FN1185" s="135"/>
      <c r="FO1185" s="135"/>
      <c r="FP1185" s="135"/>
      <c r="FQ1185" s="135"/>
      <c r="FR1185" s="135"/>
      <c r="FS1185" s="135"/>
      <c r="FT1185" s="135"/>
      <c r="FU1185" s="135"/>
      <c r="FV1185" s="135"/>
      <c r="FW1185" s="135"/>
      <c r="FX1185" s="135"/>
      <c r="FY1185" s="135"/>
      <c r="FZ1185" s="135"/>
      <c r="GA1185" s="135"/>
      <c r="GB1185" s="135"/>
      <c r="GC1185" s="135"/>
      <c r="GD1185" s="135"/>
      <c r="GE1185" s="135"/>
      <c r="GF1185" s="135"/>
      <c r="GG1185" s="135"/>
      <c r="GH1185" s="135"/>
      <c r="GI1185" s="135"/>
      <c r="GJ1185" s="135"/>
      <c r="GK1185" s="135"/>
      <c r="GL1185" s="135"/>
      <c r="GM1185" s="135"/>
      <c r="GN1185" s="135"/>
      <c r="GO1185" s="135"/>
      <c r="GP1185" s="135"/>
      <c r="GQ1185" s="135"/>
      <c r="GR1185" s="135"/>
      <c r="GS1185" s="135"/>
      <c r="GT1185" s="135"/>
      <c r="GU1185" s="135"/>
      <c r="GV1185" s="135"/>
      <c r="GW1185" s="135"/>
      <c r="GX1185" s="135"/>
      <c r="GY1185" s="135"/>
      <c r="GZ1185" s="135"/>
      <c r="HA1185" s="135"/>
      <c r="HB1185" s="135"/>
      <c r="HC1185" s="135"/>
      <c r="HD1185" s="135"/>
      <c r="HE1185" s="135"/>
      <c r="HF1185" s="135"/>
      <c r="HG1185" s="135"/>
      <c r="HH1185" s="135"/>
      <c r="HI1185" s="135"/>
      <c r="HJ1185" s="135"/>
      <c r="HK1185" s="135"/>
      <c r="HL1185" s="135"/>
      <c r="HM1185" s="135"/>
      <c r="HN1185" s="135"/>
      <c r="HO1185" s="135"/>
      <c r="HP1185" s="135"/>
      <c r="HQ1185" s="135"/>
      <c r="HR1185" s="135"/>
      <c r="HS1185" s="135"/>
    </row>
    <row r="1186" spans="1:227" s="50" customFormat="1" ht="87.75" customHeight="1" x14ac:dyDescent="0.25">
      <c r="A1186" s="130">
        <v>1171</v>
      </c>
      <c r="B1186" s="71" t="s">
        <v>3894</v>
      </c>
      <c r="C1186" s="150" t="s">
        <v>74</v>
      </c>
      <c r="D1186" s="149" t="s">
        <v>3907</v>
      </c>
      <c r="E1186" s="149" t="s">
        <v>3255</v>
      </c>
      <c r="F1186" s="73">
        <v>2</v>
      </c>
      <c r="G1186" s="72">
        <v>468135.5</v>
      </c>
      <c r="H1186" s="98">
        <f t="shared" si="62"/>
        <v>936271</v>
      </c>
      <c r="I1186" s="72">
        <f t="shared" si="63"/>
        <v>1048623.52</v>
      </c>
      <c r="J1186" s="149" t="s">
        <v>3062</v>
      </c>
      <c r="K1186" s="72" t="s">
        <v>19</v>
      </c>
      <c r="L1186" s="19" t="s">
        <v>3875</v>
      </c>
      <c r="M1186" s="133"/>
      <c r="N1186" s="134"/>
      <c r="O1186" s="135"/>
      <c r="P1186" s="135"/>
      <c r="Q1186" s="135"/>
      <c r="R1186" s="135"/>
      <c r="S1186" s="135"/>
      <c r="T1186" s="135"/>
      <c r="U1186" s="135"/>
      <c r="V1186" s="135"/>
      <c r="W1186" s="135"/>
      <c r="X1186" s="135"/>
      <c r="Y1186" s="135"/>
      <c r="Z1186" s="135"/>
      <c r="AA1186" s="135"/>
      <c r="AB1186" s="135"/>
      <c r="AC1186" s="135"/>
      <c r="AD1186" s="135"/>
      <c r="AE1186" s="135"/>
      <c r="AF1186" s="135"/>
      <c r="AG1186" s="135"/>
      <c r="AH1186" s="135"/>
      <c r="AI1186" s="135"/>
      <c r="AJ1186" s="135"/>
      <c r="AK1186" s="135"/>
      <c r="AL1186" s="135"/>
      <c r="AM1186" s="135"/>
      <c r="AN1186" s="135"/>
      <c r="AO1186" s="135"/>
      <c r="AP1186" s="135"/>
      <c r="AQ1186" s="135"/>
      <c r="AR1186" s="135"/>
      <c r="AS1186" s="135"/>
      <c r="AT1186" s="135"/>
      <c r="AU1186" s="135"/>
      <c r="AV1186" s="135"/>
      <c r="AW1186" s="135"/>
      <c r="AX1186" s="135"/>
      <c r="AY1186" s="135"/>
      <c r="AZ1186" s="135"/>
      <c r="BA1186" s="135"/>
      <c r="BB1186" s="135"/>
      <c r="BC1186" s="135"/>
      <c r="BD1186" s="135"/>
      <c r="BE1186" s="135"/>
      <c r="BF1186" s="135"/>
      <c r="BG1186" s="135"/>
      <c r="BH1186" s="135"/>
      <c r="BI1186" s="135"/>
      <c r="BJ1186" s="135"/>
      <c r="BK1186" s="135"/>
      <c r="BL1186" s="135"/>
      <c r="BM1186" s="135"/>
      <c r="BN1186" s="135"/>
      <c r="BO1186" s="135"/>
      <c r="BP1186" s="135"/>
      <c r="BQ1186" s="135"/>
      <c r="BR1186" s="135"/>
      <c r="BS1186" s="135"/>
      <c r="BT1186" s="135"/>
      <c r="BU1186" s="135"/>
      <c r="BV1186" s="135"/>
      <c r="BW1186" s="135"/>
      <c r="BX1186" s="135"/>
      <c r="BY1186" s="135"/>
      <c r="BZ1186" s="135"/>
      <c r="CA1186" s="135"/>
      <c r="CB1186" s="135"/>
      <c r="CC1186" s="135"/>
      <c r="CD1186" s="135"/>
      <c r="CE1186" s="135"/>
      <c r="CF1186" s="135"/>
      <c r="CG1186" s="135"/>
      <c r="CH1186" s="135"/>
      <c r="CI1186" s="135"/>
      <c r="CJ1186" s="135"/>
      <c r="CK1186" s="135"/>
      <c r="CL1186" s="135"/>
      <c r="CM1186" s="135"/>
      <c r="CN1186" s="135"/>
      <c r="CO1186" s="135"/>
      <c r="CP1186" s="135"/>
      <c r="CQ1186" s="135"/>
      <c r="CR1186" s="135"/>
      <c r="CS1186" s="135"/>
      <c r="CT1186" s="135"/>
      <c r="CU1186" s="135"/>
      <c r="CV1186" s="135"/>
      <c r="CW1186" s="135"/>
      <c r="CX1186" s="135"/>
      <c r="CY1186" s="135"/>
      <c r="CZ1186" s="135"/>
      <c r="DA1186" s="135"/>
      <c r="DB1186" s="135"/>
      <c r="DC1186" s="135"/>
      <c r="DD1186" s="135"/>
      <c r="DE1186" s="135"/>
      <c r="DF1186" s="135"/>
      <c r="DG1186" s="135"/>
      <c r="DH1186" s="135"/>
      <c r="DI1186" s="135"/>
      <c r="DJ1186" s="135"/>
      <c r="DK1186" s="135"/>
      <c r="DL1186" s="135"/>
      <c r="DM1186" s="135"/>
      <c r="DN1186" s="135"/>
      <c r="DO1186" s="135"/>
      <c r="DP1186" s="135"/>
      <c r="DQ1186" s="135"/>
      <c r="DR1186" s="135"/>
      <c r="DS1186" s="135"/>
      <c r="DT1186" s="135"/>
      <c r="DU1186" s="135"/>
      <c r="DV1186" s="135"/>
      <c r="DW1186" s="135"/>
      <c r="DX1186" s="135"/>
      <c r="DY1186" s="135"/>
      <c r="DZ1186" s="135"/>
      <c r="EA1186" s="135"/>
      <c r="EB1186" s="135"/>
      <c r="EC1186" s="135"/>
      <c r="ED1186" s="135"/>
      <c r="EE1186" s="135"/>
      <c r="EF1186" s="135"/>
      <c r="EG1186" s="135"/>
      <c r="EH1186" s="135"/>
      <c r="EI1186" s="135"/>
      <c r="EJ1186" s="135"/>
      <c r="EK1186" s="135"/>
      <c r="EL1186" s="135"/>
      <c r="EM1186" s="135"/>
      <c r="EN1186" s="135"/>
      <c r="EO1186" s="135"/>
      <c r="EP1186" s="135"/>
      <c r="EQ1186" s="135"/>
      <c r="ER1186" s="135"/>
      <c r="ES1186" s="135"/>
      <c r="ET1186" s="135"/>
      <c r="EU1186" s="135"/>
      <c r="EV1186" s="135"/>
      <c r="EW1186" s="135"/>
      <c r="EX1186" s="135"/>
      <c r="EY1186" s="135"/>
      <c r="EZ1186" s="135"/>
      <c r="FA1186" s="135"/>
      <c r="FB1186" s="135"/>
      <c r="FC1186" s="135"/>
      <c r="FD1186" s="135"/>
      <c r="FE1186" s="135"/>
      <c r="FF1186" s="135"/>
      <c r="FG1186" s="135"/>
      <c r="FH1186" s="135"/>
      <c r="FI1186" s="135"/>
      <c r="FJ1186" s="135"/>
      <c r="FK1186" s="135"/>
      <c r="FL1186" s="135"/>
      <c r="FM1186" s="135"/>
      <c r="FN1186" s="135"/>
      <c r="FO1186" s="135"/>
      <c r="FP1186" s="135"/>
      <c r="FQ1186" s="135"/>
      <c r="FR1186" s="135"/>
      <c r="FS1186" s="135"/>
      <c r="FT1186" s="135"/>
      <c r="FU1186" s="135"/>
      <c r="FV1186" s="135"/>
      <c r="FW1186" s="135"/>
      <c r="FX1186" s="135"/>
      <c r="FY1186" s="135"/>
      <c r="FZ1186" s="135"/>
      <c r="GA1186" s="135"/>
      <c r="GB1186" s="135"/>
      <c r="GC1186" s="135"/>
      <c r="GD1186" s="135"/>
      <c r="GE1186" s="135"/>
      <c r="GF1186" s="135"/>
      <c r="GG1186" s="135"/>
      <c r="GH1186" s="135"/>
      <c r="GI1186" s="135"/>
      <c r="GJ1186" s="135"/>
      <c r="GK1186" s="135"/>
      <c r="GL1186" s="135"/>
      <c r="GM1186" s="135"/>
      <c r="GN1186" s="135"/>
      <c r="GO1186" s="135"/>
      <c r="GP1186" s="135"/>
      <c r="GQ1186" s="135"/>
      <c r="GR1186" s="135"/>
      <c r="GS1186" s="135"/>
      <c r="GT1186" s="135"/>
      <c r="GU1186" s="135"/>
      <c r="GV1186" s="135"/>
      <c r="GW1186" s="135"/>
      <c r="GX1186" s="135"/>
      <c r="GY1186" s="135"/>
      <c r="GZ1186" s="135"/>
      <c r="HA1186" s="135"/>
      <c r="HB1186" s="135"/>
      <c r="HC1186" s="135"/>
      <c r="HD1186" s="135"/>
      <c r="HE1186" s="135"/>
      <c r="HF1186" s="135"/>
      <c r="HG1186" s="135"/>
      <c r="HH1186" s="135"/>
      <c r="HI1186" s="135"/>
      <c r="HJ1186" s="135"/>
      <c r="HK1186" s="135"/>
      <c r="HL1186" s="135"/>
      <c r="HM1186" s="135"/>
      <c r="HN1186" s="135"/>
      <c r="HO1186" s="135"/>
      <c r="HP1186" s="135"/>
      <c r="HQ1186" s="135"/>
      <c r="HR1186" s="135"/>
      <c r="HS1186" s="135"/>
    </row>
    <row r="1187" spans="1:227" s="50" customFormat="1" ht="87.75" customHeight="1" x14ac:dyDescent="0.25">
      <c r="A1187" s="130">
        <v>1172</v>
      </c>
      <c r="B1187" s="71" t="s">
        <v>3892</v>
      </c>
      <c r="C1187" s="150" t="s">
        <v>74</v>
      </c>
      <c r="D1187" s="149" t="s">
        <v>3897</v>
      </c>
      <c r="E1187" s="149" t="s">
        <v>3255</v>
      </c>
      <c r="F1187" s="73">
        <v>7</v>
      </c>
      <c r="G1187" s="72">
        <v>98029.84</v>
      </c>
      <c r="H1187" s="98">
        <f t="shared" si="62"/>
        <v>686208.88</v>
      </c>
      <c r="I1187" s="72">
        <f t="shared" si="63"/>
        <v>768553.94560000009</v>
      </c>
      <c r="J1187" s="149" t="s">
        <v>3062</v>
      </c>
      <c r="K1187" s="72" t="s">
        <v>19</v>
      </c>
      <c r="L1187" s="19" t="s">
        <v>3875</v>
      </c>
      <c r="M1187" s="133"/>
      <c r="N1187" s="134"/>
      <c r="O1187" s="135"/>
      <c r="P1187" s="135"/>
      <c r="Q1187" s="135"/>
      <c r="R1187" s="135"/>
      <c r="S1187" s="135"/>
      <c r="T1187" s="135"/>
      <c r="U1187" s="135"/>
      <c r="V1187" s="135"/>
      <c r="W1187" s="135"/>
      <c r="X1187" s="135"/>
      <c r="Y1187" s="135"/>
      <c r="Z1187" s="135"/>
      <c r="AA1187" s="135"/>
      <c r="AB1187" s="135"/>
      <c r="AC1187" s="135"/>
      <c r="AD1187" s="135"/>
      <c r="AE1187" s="135"/>
      <c r="AF1187" s="135"/>
      <c r="AG1187" s="135"/>
      <c r="AH1187" s="135"/>
      <c r="AI1187" s="135"/>
      <c r="AJ1187" s="135"/>
      <c r="AK1187" s="135"/>
      <c r="AL1187" s="135"/>
      <c r="AM1187" s="135"/>
      <c r="AN1187" s="135"/>
      <c r="AO1187" s="135"/>
      <c r="AP1187" s="135"/>
      <c r="AQ1187" s="135"/>
      <c r="AR1187" s="135"/>
      <c r="AS1187" s="135"/>
      <c r="AT1187" s="135"/>
      <c r="AU1187" s="135"/>
      <c r="AV1187" s="135"/>
      <c r="AW1187" s="135"/>
      <c r="AX1187" s="135"/>
      <c r="AY1187" s="135"/>
      <c r="AZ1187" s="135"/>
      <c r="BA1187" s="135"/>
      <c r="BB1187" s="135"/>
      <c r="BC1187" s="135"/>
      <c r="BD1187" s="135"/>
      <c r="BE1187" s="135"/>
      <c r="BF1187" s="135"/>
      <c r="BG1187" s="135"/>
      <c r="BH1187" s="135"/>
      <c r="BI1187" s="135"/>
      <c r="BJ1187" s="135"/>
      <c r="BK1187" s="135"/>
      <c r="BL1187" s="135"/>
      <c r="BM1187" s="135"/>
      <c r="BN1187" s="135"/>
      <c r="BO1187" s="135"/>
      <c r="BP1187" s="135"/>
      <c r="BQ1187" s="135"/>
      <c r="BR1187" s="135"/>
      <c r="BS1187" s="135"/>
      <c r="BT1187" s="135"/>
      <c r="BU1187" s="135"/>
      <c r="BV1187" s="135"/>
      <c r="BW1187" s="135"/>
      <c r="BX1187" s="135"/>
      <c r="BY1187" s="135"/>
      <c r="BZ1187" s="135"/>
      <c r="CA1187" s="135"/>
      <c r="CB1187" s="135"/>
      <c r="CC1187" s="135"/>
      <c r="CD1187" s="135"/>
      <c r="CE1187" s="135"/>
      <c r="CF1187" s="135"/>
      <c r="CG1187" s="135"/>
      <c r="CH1187" s="135"/>
      <c r="CI1187" s="135"/>
      <c r="CJ1187" s="135"/>
      <c r="CK1187" s="135"/>
      <c r="CL1187" s="135"/>
      <c r="CM1187" s="135"/>
      <c r="CN1187" s="135"/>
      <c r="CO1187" s="135"/>
      <c r="CP1187" s="135"/>
      <c r="CQ1187" s="135"/>
      <c r="CR1187" s="135"/>
      <c r="CS1187" s="135"/>
      <c r="CT1187" s="135"/>
      <c r="CU1187" s="135"/>
      <c r="CV1187" s="135"/>
      <c r="CW1187" s="135"/>
      <c r="CX1187" s="135"/>
      <c r="CY1187" s="135"/>
      <c r="CZ1187" s="135"/>
      <c r="DA1187" s="135"/>
      <c r="DB1187" s="135"/>
      <c r="DC1187" s="135"/>
      <c r="DD1187" s="135"/>
      <c r="DE1187" s="135"/>
      <c r="DF1187" s="135"/>
      <c r="DG1187" s="135"/>
      <c r="DH1187" s="135"/>
      <c r="DI1187" s="135"/>
      <c r="DJ1187" s="135"/>
      <c r="DK1187" s="135"/>
      <c r="DL1187" s="135"/>
      <c r="DM1187" s="135"/>
      <c r="DN1187" s="135"/>
      <c r="DO1187" s="135"/>
      <c r="DP1187" s="135"/>
      <c r="DQ1187" s="135"/>
      <c r="DR1187" s="135"/>
      <c r="DS1187" s="135"/>
      <c r="DT1187" s="135"/>
      <c r="DU1187" s="135"/>
      <c r="DV1187" s="135"/>
      <c r="DW1187" s="135"/>
      <c r="DX1187" s="135"/>
      <c r="DY1187" s="135"/>
      <c r="DZ1187" s="135"/>
      <c r="EA1187" s="135"/>
      <c r="EB1187" s="135"/>
      <c r="EC1187" s="135"/>
      <c r="ED1187" s="135"/>
      <c r="EE1187" s="135"/>
      <c r="EF1187" s="135"/>
      <c r="EG1187" s="135"/>
      <c r="EH1187" s="135"/>
      <c r="EI1187" s="135"/>
      <c r="EJ1187" s="135"/>
      <c r="EK1187" s="135"/>
      <c r="EL1187" s="135"/>
      <c r="EM1187" s="135"/>
      <c r="EN1187" s="135"/>
      <c r="EO1187" s="135"/>
      <c r="EP1187" s="135"/>
      <c r="EQ1187" s="135"/>
      <c r="ER1187" s="135"/>
      <c r="ES1187" s="135"/>
      <c r="ET1187" s="135"/>
      <c r="EU1187" s="135"/>
      <c r="EV1187" s="135"/>
      <c r="EW1187" s="135"/>
      <c r="EX1187" s="135"/>
      <c r="EY1187" s="135"/>
      <c r="EZ1187" s="135"/>
      <c r="FA1187" s="135"/>
      <c r="FB1187" s="135"/>
      <c r="FC1187" s="135"/>
      <c r="FD1187" s="135"/>
      <c r="FE1187" s="135"/>
      <c r="FF1187" s="135"/>
      <c r="FG1187" s="135"/>
      <c r="FH1187" s="135"/>
      <c r="FI1187" s="135"/>
      <c r="FJ1187" s="135"/>
      <c r="FK1187" s="135"/>
      <c r="FL1187" s="135"/>
      <c r="FM1187" s="135"/>
      <c r="FN1187" s="135"/>
      <c r="FO1187" s="135"/>
      <c r="FP1187" s="135"/>
      <c r="FQ1187" s="135"/>
      <c r="FR1187" s="135"/>
      <c r="FS1187" s="135"/>
      <c r="FT1187" s="135"/>
      <c r="FU1187" s="135"/>
      <c r="FV1187" s="135"/>
      <c r="FW1187" s="135"/>
      <c r="FX1187" s="135"/>
      <c r="FY1187" s="135"/>
      <c r="FZ1187" s="135"/>
      <c r="GA1187" s="135"/>
      <c r="GB1187" s="135"/>
      <c r="GC1187" s="135"/>
      <c r="GD1187" s="135"/>
      <c r="GE1187" s="135"/>
      <c r="GF1187" s="135"/>
      <c r="GG1187" s="135"/>
      <c r="GH1187" s="135"/>
      <c r="GI1187" s="135"/>
      <c r="GJ1187" s="135"/>
      <c r="GK1187" s="135"/>
      <c r="GL1187" s="135"/>
      <c r="GM1187" s="135"/>
      <c r="GN1187" s="135"/>
      <c r="GO1187" s="135"/>
      <c r="GP1187" s="135"/>
      <c r="GQ1187" s="135"/>
      <c r="GR1187" s="135"/>
      <c r="GS1187" s="135"/>
      <c r="GT1187" s="135"/>
      <c r="GU1187" s="135"/>
      <c r="GV1187" s="135"/>
      <c r="GW1187" s="135"/>
      <c r="GX1187" s="135"/>
      <c r="GY1187" s="135"/>
      <c r="GZ1187" s="135"/>
      <c r="HA1187" s="135"/>
      <c r="HB1187" s="135"/>
      <c r="HC1187" s="135"/>
      <c r="HD1187" s="135"/>
      <c r="HE1187" s="135"/>
      <c r="HF1187" s="135"/>
      <c r="HG1187" s="135"/>
      <c r="HH1187" s="135"/>
      <c r="HI1187" s="135"/>
      <c r="HJ1187" s="135"/>
      <c r="HK1187" s="135"/>
      <c r="HL1187" s="135"/>
      <c r="HM1187" s="135"/>
      <c r="HN1187" s="135"/>
      <c r="HO1187" s="135"/>
      <c r="HP1187" s="135"/>
      <c r="HQ1187" s="135"/>
      <c r="HR1187" s="135"/>
      <c r="HS1187" s="135"/>
    </row>
    <row r="1188" spans="1:227" s="50" customFormat="1" ht="87.75" customHeight="1" x14ac:dyDescent="0.25">
      <c r="A1188" s="130">
        <v>1173</v>
      </c>
      <c r="B1188" s="71" t="s">
        <v>3898</v>
      </c>
      <c r="C1188" s="150" t="s">
        <v>74</v>
      </c>
      <c r="D1188" s="149" t="s">
        <v>3922</v>
      </c>
      <c r="E1188" s="149" t="s">
        <v>3255</v>
      </c>
      <c r="F1188" s="73">
        <v>2</v>
      </c>
      <c r="G1188" s="72">
        <v>126754</v>
      </c>
      <c r="H1188" s="98">
        <f t="shared" si="62"/>
        <v>253508</v>
      </c>
      <c r="I1188" s="72">
        <f t="shared" si="63"/>
        <v>283928.96000000002</v>
      </c>
      <c r="J1188" s="149" t="s">
        <v>3062</v>
      </c>
      <c r="K1188" s="72" t="s">
        <v>19</v>
      </c>
      <c r="L1188" s="19" t="s">
        <v>3875</v>
      </c>
      <c r="M1188" s="133"/>
      <c r="N1188" s="134"/>
      <c r="O1188" s="135"/>
      <c r="P1188" s="135"/>
      <c r="Q1188" s="135"/>
      <c r="R1188" s="135"/>
      <c r="S1188" s="135"/>
      <c r="T1188" s="135"/>
      <c r="U1188" s="135"/>
      <c r="V1188" s="135"/>
      <c r="W1188" s="135"/>
      <c r="X1188" s="135"/>
      <c r="Y1188" s="135"/>
      <c r="Z1188" s="135"/>
      <c r="AA1188" s="135"/>
      <c r="AB1188" s="135"/>
      <c r="AC1188" s="135"/>
      <c r="AD1188" s="135"/>
      <c r="AE1188" s="135"/>
      <c r="AF1188" s="135"/>
      <c r="AG1188" s="135"/>
      <c r="AH1188" s="135"/>
      <c r="AI1188" s="135"/>
      <c r="AJ1188" s="135"/>
      <c r="AK1188" s="135"/>
      <c r="AL1188" s="135"/>
      <c r="AM1188" s="135"/>
      <c r="AN1188" s="135"/>
      <c r="AO1188" s="135"/>
      <c r="AP1188" s="135"/>
      <c r="AQ1188" s="135"/>
      <c r="AR1188" s="135"/>
      <c r="AS1188" s="135"/>
      <c r="AT1188" s="135"/>
      <c r="AU1188" s="135"/>
      <c r="AV1188" s="135"/>
      <c r="AW1188" s="135"/>
      <c r="AX1188" s="135"/>
      <c r="AY1188" s="135"/>
      <c r="AZ1188" s="135"/>
      <c r="BA1188" s="135"/>
      <c r="BB1188" s="135"/>
      <c r="BC1188" s="135"/>
      <c r="BD1188" s="135"/>
      <c r="BE1188" s="135"/>
      <c r="BF1188" s="135"/>
      <c r="BG1188" s="135"/>
      <c r="BH1188" s="135"/>
      <c r="BI1188" s="135"/>
      <c r="BJ1188" s="135"/>
      <c r="BK1188" s="135"/>
      <c r="BL1188" s="135"/>
      <c r="BM1188" s="135"/>
      <c r="BN1188" s="135"/>
      <c r="BO1188" s="135"/>
      <c r="BP1188" s="135"/>
      <c r="BQ1188" s="135"/>
      <c r="BR1188" s="135"/>
      <c r="BS1188" s="135"/>
      <c r="BT1188" s="135"/>
      <c r="BU1188" s="135"/>
      <c r="BV1188" s="135"/>
      <c r="BW1188" s="135"/>
      <c r="BX1188" s="135"/>
      <c r="BY1188" s="135"/>
      <c r="BZ1188" s="135"/>
      <c r="CA1188" s="135"/>
      <c r="CB1188" s="135"/>
      <c r="CC1188" s="135"/>
      <c r="CD1188" s="135"/>
      <c r="CE1188" s="135"/>
      <c r="CF1188" s="135"/>
      <c r="CG1188" s="135"/>
      <c r="CH1188" s="135"/>
      <c r="CI1188" s="135"/>
      <c r="CJ1188" s="135"/>
      <c r="CK1188" s="135"/>
      <c r="CL1188" s="135"/>
      <c r="CM1188" s="135"/>
      <c r="CN1188" s="135"/>
      <c r="CO1188" s="135"/>
      <c r="CP1188" s="135"/>
      <c r="CQ1188" s="135"/>
      <c r="CR1188" s="135"/>
      <c r="CS1188" s="135"/>
      <c r="CT1188" s="135"/>
      <c r="CU1188" s="135"/>
      <c r="CV1188" s="135"/>
      <c r="CW1188" s="135"/>
      <c r="CX1188" s="135"/>
      <c r="CY1188" s="135"/>
      <c r="CZ1188" s="135"/>
      <c r="DA1188" s="135"/>
      <c r="DB1188" s="135"/>
      <c r="DC1188" s="135"/>
      <c r="DD1188" s="135"/>
      <c r="DE1188" s="135"/>
      <c r="DF1188" s="135"/>
      <c r="DG1188" s="135"/>
      <c r="DH1188" s="135"/>
      <c r="DI1188" s="135"/>
      <c r="DJ1188" s="135"/>
      <c r="DK1188" s="135"/>
      <c r="DL1188" s="135"/>
      <c r="DM1188" s="135"/>
      <c r="DN1188" s="135"/>
      <c r="DO1188" s="135"/>
      <c r="DP1188" s="135"/>
      <c r="DQ1188" s="135"/>
      <c r="DR1188" s="135"/>
      <c r="DS1188" s="135"/>
      <c r="DT1188" s="135"/>
      <c r="DU1188" s="135"/>
      <c r="DV1188" s="135"/>
      <c r="DW1188" s="135"/>
      <c r="DX1188" s="135"/>
      <c r="DY1188" s="135"/>
      <c r="DZ1188" s="135"/>
      <c r="EA1188" s="135"/>
      <c r="EB1188" s="135"/>
      <c r="EC1188" s="135"/>
      <c r="ED1188" s="135"/>
      <c r="EE1188" s="135"/>
      <c r="EF1188" s="135"/>
      <c r="EG1188" s="135"/>
      <c r="EH1188" s="135"/>
      <c r="EI1188" s="135"/>
      <c r="EJ1188" s="135"/>
      <c r="EK1188" s="135"/>
      <c r="EL1188" s="135"/>
      <c r="EM1188" s="135"/>
      <c r="EN1188" s="135"/>
      <c r="EO1188" s="135"/>
      <c r="EP1188" s="135"/>
      <c r="EQ1188" s="135"/>
      <c r="ER1188" s="135"/>
      <c r="ES1188" s="135"/>
      <c r="ET1188" s="135"/>
      <c r="EU1188" s="135"/>
      <c r="EV1188" s="135"/>
      <c r="EW1188" s="135"/>
      <c r="EX1188" s="135"/>
      <c r="EY1188" s="135"/>
      <c r="EZ1188" s="135"/>
      <c r="FA1188" s="135"/>
      <c r="FB1188" s="135"/>
      <c r="FC1188" s="135"/>
      <c r="FD1188" s="135"/>
      <c r="FE1188" s="135"/>
      <c r="FF1188" s="135"/>
      <c r="FG1188" s="135"/>
      <c r="FH1188" s="135"/>
      <c r="FI1188" s="135"/>
      <c r="FJ1188" s="135"/>
      <c r="FK1188" s="135"/>
      <c r="FL1188" s="135"/>
      <c r="FM1188" s="135"/>
      <c r="FN1188" s="135"/>
      <c r="FO1188" s="135"/>
      <c r="FP1188" s="135"/>
      <c r="FQ1188" s="135"/>
      <c r="FR1188" s="135"/>
      <c r="FS1188" s="135"/>
      <c r="FT1188" s="135"/>
      <c r="FU1188" s="135"/>
      <c r="FV1188" s="135"/>
      <c r="FW1188" s="135"/>
      <c r="FX1188" s="135"/>
      <c r="FY1188" s="135"/>
      <c r="FZ1188" s="135"/>
      <c r="GA1188" s="135"/>
      <c r="GB1188" s="135"/>
      <c r="GC1188" s="135"/>
      <c r="GD1188" s="135"/>
      <c r="GE1188" s="135"/>
      <c r="GF1188" s="135"/>
      <c r="GG1188" s="135"/>
      <c r="GH1188" s="135"/>
      <c r="GI1188" s="135"/>
      <c r="GJ1188" s="135"/>
      <c r="GK1188" s="135"/>
      <c r="GL1188" s="135"/>
      <c r="GM1188" s="135"/>
      <c r="GN1188" s="135"/>
      <c r="GO1188" s="135"/>
      <c r="GP1188" s="135"/>
      <c r="GQ1188" s="135"/>
      <c r="GR1188" s="135"/>
      <c r="GS1188" s="135"/>
      <c r="GT1188" s="135"/>
      <c r="GU1188" s="135"/>
      <c r="GV1188" s="135"/>
      <c r="GW1188" s="135"/>
      <c r="GX1188" s="135"/>
      <c r="GY1188" s="135"/>
      <c r="GZ1188" s="135"/>
      <c r="HA1188" s="135"/>
      <c r="HB1188" s="135"/>
      <c r="HC1188" s="135"/>
      <c r="HD1188" s="135"/>
      <c r="HE1188" s="135"/>
      <c r="HF1188" s="135"/>
      <c r="HG1188" s="135"/>
      <c r="HH1188" s="135"/>
      <c r="HI1188" s="135"/>
      <c r="HJ1188" s="135"/>
      <c r="HK1188" s="135"/>
      <c r="HL1188" s="135"/>
      <c r="HM1188" s="135"/>
      <c r="HN1188" s="135"/>
      <c r="HO1188" s="135"/>
      <c r="HP1188" s="135"/>
      <c r="HQ1188" s="135"/>
      <c r="HR1188" s="135"/>
      <c r="HS1188" s="135"/>
    </row>
    <row r="1189" spans="1:227" s="50" customFormat="1" ht="87.75" customHeight="1" x14ac:dyDescent="0.25">
      <c r="A1189" s="130">
        <v>1174</v>
      </c>
      <c r="B1189" s="71" t="s">
        <v>3898</v>
      </c>
      <c r="C1189" s="150" t="s">
        <v>74</v>
      </c>
      <c r="D1189" s="149" t="s">
        <v>3908</v>
      </c>
      <c r="E1189" s="149" t="s">
        <v>3255</v>
      </c>
      <c r="F1189" s="73">
        <v>2</v>
      </c>
      <c r="G1189" s="72">
        <v>321743</v>
      </c>
      <c r="H1189" s="98">
        <f t="shared" si="62"/>
        <v>643486</v>
      </c>
      <c r="I1189" s="72">
        <f t="shared" si="63"/>
        <v>720704.32000000007</v>
      </c>
      <c r="J1189" s="149" t="s">
        <v>3062</v>
      </c>
      <c r="K1189" s="72" t="s">
        <v>19</v>
      </c>
      <c r="L1189" s="19" t="s">
        <v>3875</v>
      </c>
      <c r="M1189" s="133"/>
      <c r="N1189" s="134"/>
      <c r="O1189" s="135"/>
      <c r="P1189" s="135"/>
      <c r="Q1189" s="135"/>
      <c r="R1189" s="135"/>
      <c r="S1189" s="135"/>
      <c r="T1189" s="135"/>
      <c r="U1189" s="135"/>
      <c r="V1189" s="135"/>
      <c r="W1189" s="135"/>
      <c r="X1189" s="135"/>
      <c r="Y1189" s="135"/>
      <c r="Z1189" s="135"/>
      <c r="AA1189" s="135"/>
      <c r="AB1189" s="135"/>
      <c r="AC1189" s="135"/>
      <c r="AD1189" s="135"/>
      <c r="AE1189" s="135"/>
      <c r="AF1189" s="135"/>
      <c r="AG1189" s="135"/>
      <c r="AH1189" s="135"/>
      <c r="AI1189" s="135"/>
      <c r="AJ1189" s="135"/>
      <c r="AK1189" s="135"/>
      <c r="AL1189" s="135"/>
      <c r="AM1189" s="135"/>
      <c r="AN1189" s="135"/>
      <c r="AO1189" s="135"/>
      <c r="AP1189" s="135"/>
      <c r="AQ1189" s="135"/>
      <c r="AR1189" s="135"/>
      <c r="AS1189" s="135"/>
      <c r="AT1189" s="135"/>
      <c r="AU1189" s="135"/>
      <c r="AV1189" s="135"/>
      <c r="AW1189" s="135"/>
      <c r="AX1189" s="135"/>
      <c r="AY1189" s="135"/>
      <c r="AZ1189" s="135"/>
      <c r="BA1189" s="135"/>
      <c r="BB1189" s="135"/>
      <c r="BC1189" s="135"/>
      <c r="BD1189" s="135"/>
      <c r="BE1189" s="135"/>
      <c r="BF1189" s="135"/>
      <c r="BG1189" s="135"/>
      <c r="BH1189" s="135"/>
      <c r="BI1189" s="135"/>
      <c r="BJ1189" s="135"/>
      <c r="BK1189" s="135"/>
      <c r="BL1189" s="135"/>
      <c r="BM1189" s="135"/>
      <c r="BN1189" s="135"/>
      <c r="BO1189" s="135"/>
      <c r="BP1189" s="135"/>
      <c r="BQ1189" s="135"/>
      <c r="BR1189" s="135"/>
      <c r="BS1189" s="135"/>
      <c r="BT1189" s="135"/>
      <c r="BU1189" s="135"/>
      <c r="BV1189" s="135"/>
      <c r="BW1189" s="135"/>
      <c r="BX1189" s="135"/>
      <c r="BY1189" s="135"/>
      <c r="BZ1189" s="135"/>
      <c r="CA1189" s="135"/>
      <c r="CB1189" s="135"/>
      <c r="CC1189" s="135"/>
      <c r="CD1189" s="135"/>
      <c r="CE1189" s="135"/>
      <c r="CF1189" s="135"/>
      <c r="CG1189" s="135"/>
      <c r="CH1189" s="135"/>
      <c r="CI1189" s="135"/>
      <c r="CJ1189" s="135"/>
      <c r="CK1189" s="135"/>
      <c r="CL1189" s="135"/>
      <c r="CM1189" s="135"/>
      <c r="CN1189" s="135"/>
      <c r="CO1189" s="135"/>
      <c r="CP1189" s="135"/>
      <c r="CQ1189" s="135"/>
      <c r="CR1189" s="135"/>
      <c r="CS1189" s="135"/>
      <c r="CT1189" s="135"/>
      <c r="CU1189" s="135"/>
      <c r="CV1189" s="135"/>
      <c r="CW1189" s="135"/>
      <c r="CX1189" s="135"/>
      <c r="CY1189" s="135"/>
      <c r="CZ1189" s="135"/>
      <c r="DA1189" s="135"/>
      <c r="DB1189" s="135"/>
      <c r="DC1189" s="135"/>
      <c r="DD1189" s="135"/>
      <c r="DE1189" s="135"/>
      <c r="DF1189" s="135"/>
      <c r="DG1189" s="135"/>
      <c r="DH1189" s="135"/>
      <c r="DI1189" s="135"/>
      <c r="DJ1189" s="135"/>
      <c r="DK1189" s="135"/>
      <c r="DL1189" s="135"/>
      <c r="DM1189" s="135"/>
      <c r="DN1189" s="135"/>
      <c r="DO1189" s="135"/>
      <c r="DP1189" s="135"/>
      <c r="DQ1189" s="135"/>
      <c r="DR1189" s="135"/>
      <c r="DS1189" s="135"/>
      <c r="DT1189" s="135"/>
      <c r="DU1189" s="135"/>
      <c r="DV1189" s="135"/>
      <c r="DW1189" s="135"/>
      <c r="DX1189" s="135"/>
      <c r="DY1189" s="135"/>
      <c r="DZ1189" s="135"/>
      <c r="EA1189" s="135"/>
      <c r="EB1189" s="135"/>
      <c r="EC1189" s="135"/>
      <c r="ED1189" s="135"/>
      <c r="EE1189" s="135"/>
      <c r="EF1189" s="135"/>
      <c r="EG1189" s="135"/>
      <c r="EH1189" s="135"/>
      <c r="EI1189" s="135"/>
      <c r="EJ1189" s="135"/>
      <c r="EK1189" s="135"/>
      <c r="EL1189" s="135"/>
      <c r="EM1189" s="135"/>
      <c r="EN1189" s="135"/>
      <c r="EO1189" s="135"/>
      <c r="EP1189" s="135"/>
      <c r="EQ1189" s="135"/>
      <c r="ER1189" s="135"/>
      <c r="ES1189" s="135"/>
      <c r="ET1189" s="135"/>
      <c r="EU1189" s="135"/>
      <c r="EV1189" s="135"/>
      <c r="EW1189" s="135"/>
      <c r="EX1189" s="135"/>
      <c r="EY1189" s="135"/>
      <c r="EZ1189" s="135"/>
      <c r="FA1189" s="135"/>
      <c r="FB1189" s="135"/>
      <c r="FC1189" s="135"/>
      <c r="FD1189" s="135"/>
      <c r="FE1189" s="135"/>
      <c r="FF1189" s="135"/>
      <c r="FG1189" s="135"/>
      <c r="FH1189" s="135"/>
      <c r="FI1189" s="135"/>
      <c r="FJ1189" s="135"/>
      <c r="FK1189" s="135"/>
      <c r="FL1189" s="135"/>
      <c r="FM1189" s="135"/>
      <c r="FN1189" s="135"/>
      <c r="FO1189" s="135"/>
      <c r="FP1189" s="135"/>
      <c r="FQ1189" s="135"/>
      <c r="FR1189" s="135"/>
      <c r="FS1189" s="135"/>
      <c r="FT1189" s="135"/>
      <c r="FU1189" s="135"/>
      <c r="FV1189" s="135"/>
      <c r="FW1189" s="135"/>
      <c r="FX1189" s="135"/>
      <c r="FY1189" s="135"/>
      <c r="FZ1189" s="135"/>
      <c r="GA1189" s="135"/>
      <c r="GB1189" s="135"/>
      <c r="GC1189" s="135"/>
      <c r="GD1189" s="135"/>
      <c r="GE1189" s="135"/>
      <c r="GF1189" s="135"/>
      <c r="GG1189" s="135"/>
      <c r="GH1189" s="135"/>
      <c r="GI1189" s="135"/>
      <c r="GJ1189" s="135"/>
      <c r="GK1189" s="135"/>
      <c r="GL1189" s="135"/>
      <c r="GM1189" s="135"/>
      <c r="GN1189" s="135"/>
      <c r="GO1189" s="135"/>
      <c r="GP1189" s="135"/>
      <c r="GQ1189" s="135"/>
      <c r="GR1189" s="135"/>
      <c r="GS1189" s="135"/>
      <c r="GT1189" s="135"/>
      <c r="GU1189" s="135"/>
      <c r="GV1189" s="135"/>
      <c r="GW1189" s="135"/>
      <c r="GX1189" s="135"/>
      <c r="GY1189" s="135"/>
      <c r="GZ1189" s="135"/>
      <c r="HA1189" s="135"/>
      <c r="HB1189" s="135"/>
      <c r="HC1189" s="135"/>
      <c r="HD1189" s="135"/>
      <c r="HE1189" s="135"/>
      <c r="HF1189" s="135"/>
      <c r="HG1189" s="135"/>
      <c r="HH1189" s="135"/>
      <c r="HI1189" s="135"/>
      <c r="HJ1189" s="135"/>
      <c r="HK1189" s="135"/>
      <c r="HL1189" s="135"/>
      <c r="HM1189" s="135"/>
      <c r="HN1189" s="135"/>
      <c r="HO1189" s="135"/>
      <c r="HP1189" s="135"/>
      <c r="HQ1189" s="135"/>
      <c r="HR1189" s="135"/>
      <c r="HS1189" s="135"/>
    </row>
    <row r="1190" spans="1:227" s="50" customFormat="1" ht="134.25" customHeight="1" x14ac:dyDescent="0.25">
      <c r="A1190" s="130">
        <v>1175</v>
      </c>
      <c r="B1190" s="71" t="s">
        <v>3899</v>
      </c>
      <c r="C1190" s="150" t="s">
        <v>74</v>
      </c>
      <c r="D1190" s="149" t="s">
        <v>3909</v>
      </c>
      <c r="E1190" s="149" t="s">
        <v>3255</v>
      </c>
      <c r="F1190" s="73">
        <v>4</v>
      </c>
      <c r="G1190" s="72">
        <v>255185.32</v>
      </c>
      <c r="H1190" s="98">
        <f t="shared" si="62"/>
        <v>1020741.28</v>
      </c>
      <c r="I1190" s="72">
        <f t="shared" si="63"/>
        <v>1143230.2336000002</v>
      </c>
      <c r="J1190" s="149" t="s">
        <v>3062</v>
      </c>
      <c r="K1190" s="72" t="s">
        <v>19</v>
      </c>
      <c r="L1190" s="19" t="s">
        <v>3875</v>
      </c>
      <c r="M1190" s="133"/>
      <c r="N1190" s="134"/>
      <c r="O1190" s="135"/>
      <c r="P1190" s="135"/>
      <c r="Q1190" s="135"/>
      <c r="R1190" s="135"/>
      <c r="S1190" s="135"/>
      <c r="T1190" s="135"/>
      <c r="U1190" s="135"/>
      <c r="V1190" s="135"/>
      <c r="W1190" s="135"/>
      <c r="X1190" s="135"/>
      <c r="Y1190" s="135"/>
      <c r="Z1190" s="135"/>
      <c r="AA1190" s="135"/>
      <c r="AB1190" s="135"/>
      <c r="AC1190" s="135"/>
      <c r="AD1190" s="135"/>
      <c r="AE1190" s="135"/>
      <c r="AF1190" s="135"/>
      <c r="AG1190" s="135"/>
      <c r="AH1190" s="135"/>
      <c r="AI1190" s="135"/>
      <c r="AJ1190" s="135"/>
      <c r="AK1190" s="135"/>
      <c r="AL1190" s="135"/>
      <c r="AM1190" s="135"/>
      <c r="AN1190" s="135"/>
      <c r="AO1190" s="135"/>
      <c r="AP1190" s="135"/>
      <c r="AQ1190" s="135"/>
      <c r="AR1190" s="135"/>
      <c r="AS1190" s="135"/>
      <c r="AT1190" s="135"/>
      <c r="AU1190" s="135"/>
      <c r="AV1190" s="135"/>
      <c r="AW1190" s="135"/>
      <c r="AX1190" s="135"/>
      <c r="AY1190" s="135"/>
      <c r="AZ1190" s="135"/>
      <c r="BA1190" s="135"/>
      <c r="BB1190" s="135"/>
      <c r="BC1190" s="135"/>
      <c r="BD1190" s="135"/>
      <c r="BE1190" s="135"/>
      <c r="BF1190" s="135"/>
      <c r="BG1190" s="135"/>
      <c r="BH1190" s="135"/>
      <c r="BI1190" s="135"/>
      <c r="BJ1190" s="135"/>
      <c r="BK1190" s="135"/>
      <c r="BL1190" s="135"/>
      <c r="BM1190" s="135"/>
      <c r="BN1190" s="135"/>
      <c r="BO1190" s="135"/>
      <c r="BP1190" s="135"/>
      <c r="BQ1190" s="135"/>
      <c r="BR1190" s="135"/>
      <c r="BS1190" s="135"/>
      <c r="BT1190" s="135"/>
      <c r="BU1190" s="135"/>
      <c r="BV1190" s="135"/>
      <c r="BW1190" s="135"/>
      <c r="BX1190" s="135"/>
      <c r="BY1190" s="135"/>
      <c r="BZ1190" s="135"/>
      <c r="CA1190" s="135"/>
      <c r="CB1190" s="135"/>
      <c r="CC1190" s="135"/>
      <c r="CD1190" s="135"/>
      <c r="CE1190" s="135"/>
      <c r="CF1190" s="135"/>
      <c r="CG1190" s="135"/>
      <c r="CH1190" s="135"/>
      <c r="CI1190" s="135"/>
      <c r="CJ1190" s="135"/>
      <c r="CK1190" s="135"/>
      <c r="CL1190" s="135"/>
      <c r="CM1190" s="135"/>
      <c r="CN1190" s="135"/>
      <c r="CO1190" s="135"/>
      <c r="CP1190" s="135"/>
      <c r="CQ1190" s="135"/>
      <c r="CR1190" s="135"/>
      <c r="CS1190" s="135"/>
      <c r="CT1190" s="135"/>
      <c r="CU1190" s="135"/>
      <c r="CV1190" s="135"/>
      <c r="CW1190" s="135"/>
      <c r="CX1190" s="135"/>
      <c r="CY1190" s="135"/>
      <c r="CZ1190" s="135"/>
      <c r="DA1190" s="135"/>
      <c r="DB1190" s="135"/>
      <c r="DC1190" s="135"/>
      <c r="DD1190" s="135"/>
      <c r="DE1190" s="135"/>
      <c r="DF1190" s="135"/>
      <c r="DG1190" s="135"/>
      <c r="DH1190" s="135"/>
      <c r="DI1190" s="135"/>
      <c r="DJ1190" s="135"/>
      <c r="DK1190" s="135"/>
      <c r="DL1190" s="135"/>
      <c r="DM1190" s="135"/>
      <c r="DN1190" s="135"/>
      <c r="DO1190" s="135"/>
      <c r="DP1190" s="135"/>
      <c r="DQ1190" s="135"/>
      <c r="DR1190" s="135"/>
      <c r="DS1190" s="135"/>
      <c r="DT1190" s="135"/>
      <c r="DU1190" s="135"/>
      <c r="DV1190" s="135"/>
      <c r="DW1190" s="135"/>
      <c r="DX1190" s="135"/>
      <c r="DY1190" s="135"/>
      <c r="DZ1190" s="135"/>
      <c r="EA1190" s="135"/>
      <c r="EB1190" s="135"/>
      <c r="EC1190" s="135"/>
      <c r="ED1190" s="135"/>
      <c r="EE1190" s="135"/>
      <c r="EF1190" s="135"/>
      <c r="EG1190" s="135"/>
      <c r="EH1190" s="135"/>
      <c r="EI1190" s="135"/>
      <c r="EJ1190" s="135"/>
      <c r="EK1190" s="135"/>
      <c r="EL1190" s="135"/>
      <c r="EM1190" s="135"/>
      <c r="EN1190" s="135"/>
      <c r="EO1190" s="135"/>
      <c r="EP1190" s="135"/>
      <c r="EQ1190" s="135"/>
      <c r="ER1190" s="135"/>
      <c r="ES1190" s="135"/>
      <c r="ET1190" s="135"/>
      <c r="EU1190" s="135"/>
      <c r="EV1190" s="135"/>
      <c r="EW1190" s="135"/>
      <c r="EX1190" s="135"/>
      <c r="EY1190" s="135"/>
      <c r="EZ1190" s="135"/>
      <c r="FA1190" s="135"/>
      <c r="FB1190" s="135"/>
      <c r="FC1190" s="135"/>
      <c r="FD1190" s="135"/>
      <c r="FE1190" s="135"/>
      <c r="FF1190" s="135"/>
      <c r="FG1190" s="135"/>
      <c r="FH1190" s="135"/>
      <c r="FI1190" s="135"/>
      <c r="FJ1190" s="135"/>
      <c r="FK1190" s="135"/>
      <c r="FL1190" s="135"/>
      <c r="FM1190" s="135"/>
      <c r="FN1190" s="135"/>
      <c r="FO1190" s="135"/>
      <c r="FP1190" s="135"/>
      <c r="FQ1190" s="135"/>
      <c r="FR1190" s="135"/>
      <c r="FS1190" s="135"/>
      <c r="FT1190" s="135"/>
      <c r="FU1190" s="135"/>
      <c r="FV1190" s="135"/>
      <c r="FW1190" s="135"/>
      <c r="FX1190" s="135"/>
      <c r="FY1190" s="135"/>
      <c r="FZ1190" s="135"/>
      <c r="GA1190" s="135"/>
      <c r="GB1190" s="135"/>
      <c r="GC1190" s="135"/>
      <c r="GD1190" s="135"/>
      <c r="GE1190" s="135"/>
      <c r="GF1190" s="135"/>
      <c r="GG1190" s="135"/>
      <c r="GH1190" s="135"/>
      <c r="GI1190" s="135"/>
      <c r="GJ1190" s="135"/>
      <c r="GK1190" s="135"/>
      <c r="GL1190" s="135"/>
      <c r="GM1190" s="135"/>
      <c r="GN1190" s="135"/>
      <c r="GO1190" s="135"/>
      <c r="GP1190" s="135"/>
      <c r="GQ1190" s="135"/>
      <c r="GR1190" s="135"/>
      <c r="GS1190" s="135"/>
      <c r="GT1190" s="135"/>
      <c r="GU1190" s="135"/>
      <c r="GV1190" s="135"/>
      <c r="GW1190" s="135"/>
      <c r="GX1190" s="135"/>
      <c r="GY1190" s="135"/>
      <c r="GZ1190" s="135"/>
      <c r="HA1190" s="135"/>
      <c r="HB1190" s="135"/>
      <c r="HC1190" s="135"/>
      <c r="HD1190" s="135"/>
      <c r="HE1190" s="135"/>
      <c r="HF1190" s="135"/>
      <c r="HG1190" s="135"/>
      <c r="HH1190" s="135"/>
      <c r="HI1190" s="135"/>
      <c r="HJ1190" s="135"/>
      <c r="HK1190" s="135"/>
      <c r="HL1190" s="135"/>
      <c r="HM1190" s="135"/>
      <c r="HN1190" s="135"/>
      <c r="HO1190" s="135"/>
      <c r="HP1190" s="135"/>
      <c r="HQ1190" s="135"/>
      <c r="HR1190" s="135"/>
      <c r="HS1190" s="135"/>
    </row>
    <row r="1191" spans="1:227" s="50" customFormat="1" ht="134.25" customHeight="1" x14ac:dyDescent="0.25">
      <c r="A1191" s="130">
        <v>1176</v>
      </c>
      <c r="B1191" s="71" t="s">
        <v>3899</v>
      </c>
      <c r="C1191" s="150" t="s">
        <v>74</v>
      </c>
      <c r="D1191" s="149" t="s">
        <v>3910</v>
      </c>
      <c r="E1191" s="149" t="s">
        <v>3255</v>
      </c>
      <c r="F1191" s="73">
        <v>3</v>
      </c>
      <c r="G1191" s="72">
        <v>255185.66</v>
      </c>
      <c r="H1191" s="98">
        <f t="shared" si="62"/>
        <v>765556.98</v>
      </c>
      <c r="I1191" s="72">
        <f t="shared" si="63"/>
        <v>857423.81760000007</v>
      </c>
      <c r="J1191" s="149" t="s">
        <v>3062</v>
      </c>
      <c r="K1191" s="72" t="s">
        <v>19</v>
      </c>
      <c r="L1191" s="19" t="s">
        <v>3875</v>
      </c>
      <c r="M1191" s="133"/>
      <c r="N1191" s="134"/>
      <c r="O1191" s="135"/>
      <c r="P1191" s="135"/>
      <c r="Q1191" s="135"/>
      <c r="R1191" s="135"/>
      <c r="S1191" s="135"/>
      <c r="T1191" s="135"/>
      <c r="U1191" s="135"/>
      <c r="V1191" s="135"/>
      <c r="W1191" s="135"/>
      <c r="X1191" s="135"/>
      <c r="Y1191" s="135"/>
      <c r="Z1191" s="135"/>
      <c r="AA1191" s="135"/>
      <c r="AB1191" s="135"/>
      <c r="AC1191" s="135"/>
      <c r="AD1191" s="135"/>
      <c r="AE1191" s="135"/>
      <c r="AF1191" s="135"/>
      <c r="AG1191" s="135"/>
      <c r="AH1191" s="135"/>
      <c r="AI1191" s="135"/>
      <c r="AJ1191" s="135"/>
      <c r="AK1191" s="135"/>
      <c r="AL1191" s="135"/>
      <c r="AM1191" s="135"/>
      <c r="AN1191" s="135"/>
      <c r="AO1191" s="135"/>
      <c r="AP1191" s="135"/>
      <c r="AQ1191" s="135"/>
      <c r="AR1191" s="135"/>
      <c r="AS1191" s="135"/>
      <c r="AT1191" s="135"/>
      <c r="AU1191" s="135"/>
      <c r="AV1191" s="135"/>
      <c r="AW1191" s="135"/>
      <c r="AX1191" s="135"/>
      <c r="AY1191" s="135"/>
      <c r="AZ1191" s="135"/>
      <c r="BA1191" s="135"/>
      <c r="BB1191" s="135"/>
      <c r="BC1191" s="135"/>
      <c r="BD1191" s="135"/>
      <c r="BE1191" s="135"/>
      <c r="BF1191" s="135"/>
      <c r="BG1191" s="135"/>
      <c r="BH1191" s="135"/>
      <c r="BI1191" s="135"/>
      <c r="BJ1191" s="135"/>
      <c r="BK1191" s="135"/>
      <c r="BL1191" s="135"/>
      <c r="BM1191" s="135"/>
      <c r="BN1191" s="135"/>
      <c r="BO1191" s="135"/>
      <c r="BP1191" s="135"/>
      <c r="BQ1191" s="135"/>
      <c r="BR1191" s="135"/>
      <c r="BS1191" s="135"/>
      <c r="BT1191" s="135"/>
      <c r="BU1191" s="135"/>
      <c r="BV1191" s="135"/>
      <c r="BW1191" s="135"/>
      <c r="BX1191" s="135"/>
      <c r="BY1191" s="135"/>
      <c r="BZ1191" s="135"/>
      <c r="CA1191" s="135"/>
      <c r="CB1191" s="135"/>
      <c r="CC1191" s="135"/>
      <c r="CD1191" s="135"/>
      <c r="CE1191" s="135"/>
      <c r="CF1191" s="135"/>
      <c r="CG1191" s="135"/>
      <c r="CH1191" s="135"/>
      <c r="CI1191" s="135"/>
      <c r="CJ1191" s="135"/>
      <c r="CK1191" s="135"/>
      <c r="CL1191" s="135"/>
      <c r="CM1191" s="135"/>
      <c r="CN1191" s="135"/>
      <c r="CO1191" s="135"/>
      <c r="CP1191" s="135"/>
      <c r="CQ1191" s="135"/>
      <c r="CR1191" s="135"/>
      <c r="CS1191" s="135"/>
      <c r="CT1191" s="135"/>
      <c r="CU1191" s="135"/>
      <c r="CV1191" s="135"/>
      <c r="CW1191" s="135"/>
      <c r="CX1191" s="135"/>
      <c r="CY1191" s="135"/>
      <c r="CZ1191" s="135"/>
      <c r="DA1191" s="135"/>
      <c r="DB1191" s="135"/>
      <c r="DC1191" s="135"/>
      <c r="DD1191" s="135"/>
      <c r="DE1191" s="135"/>
      <c r="DF1191" s="135"/>
      <c r="DG1191" s="135"/>
      <c r="DH1191" s="135"/>
      <c r="DI1191" s="135"/>
      <c r="DJ1191" s="135"/>
      <c r="DK1191" s="135"/>
      <c r="DL1191" s="135"/>
      <c r="DM1191" s="135"/>
      <c r="DN1191" s="135"/>
      <c r="DO1191" s="135"/>
      <c r="DP1191" s="135"/>
      <c r="DQ1191" s="135"/>
      <c r="DR1191" s="135"/>
      <c r="DS1191" s="135"/>
      <c r="DT1191" s="135"/>
      <c r="DU1191" s="135"/>
      <c r="DV1191" s="135"/>
      <c r="DW1191" s="135"/>
      <c r="DX1191" s="135"/>
      <c r="DY1191" s="135"/>
      <c r="DZ1191" s="135"/>
      <c r="EA1191" s="135"/>
      <c r="EB1191" s="135"/>
      <c r="EC1191" s="135"/>
      <c r="ED1191" s="135"/>
      <c r="EE1191" s="135"/>
      <c r="EF1191" s="135"/>
      <c r="EG1191" s="135"/>
      <c r="EH1191" s="135"/>
      <c r="EI1191" s="135"/>
      <c r="EJ1191" s="135"/>
      <c r="EK1191" s="135"/>
      <c r="EL1191" s="135"/>
      <c r="EM1191" s="135"/>
      <c r="EN1191" s="135"/>
      <c r="EO1191" s="135"/>
      <c r="EP1191" s="135"/>
      <c r="EQ1191" s="135"/>
      <c r="ER1191" s="135"/>
      <c r="ES1191" s="135"/>
      <c r="ET1191" s="135"/>
      <c r="EU1191" s="135"/>
      <c r="EV1191" s="135"/>
      <c r="EW1191" s="135"/>
      <c r="EX1191" s="135"/>
      <c r="EY1191" s="135"/>
      <c r="EZ1191" s="135"/>
      <c r="FA1191" s="135"/>
      <c r="FB1191" s="135"/>
      <c r="FC1191" s="135"/>
      <c r="FD1191" s="135"/>
      <c r="FE1191" s="135"/>
      <c r="FF1191" s="135"/>
      <c r="FG1191" s="135"/>
      <c r="FH1191" s="135"/>
      <c r="FI1191" s="135"/>
      <c r="FJ1191" s="135"/>
      <c r="FK1191" s="135"/>
      <c r="FL1191" s="135"/>
      <c r="FM1191" s="135"/>
      <c r="FN1191" s="135"/>
      <c r="FO1191" s="135"/>
      <c r="FP1191" s="135"/>
      <c r="FQ1191" s="135"/>
      <c r="FR1191" s="135"/>
      <c r="FS1191" s="135"/>
      <c r="FT1191" s="135"/>
      <c r="FU1191" s="135"/>
      <c r="FV1191" s="135"/>
      <c r="FW1191" s="135"/>
      <c r="FX1191" s="135"/>
      <c r="FY1191" s="135"/>
      <c r="FZ1191" s="135"/>
      <c r="GA1191" s="135"/>
      <c r="GB1191" s="135"/>
      <c r="GC1191" s="135"/>
      <c r="GD1191" s="135"/>
      <c r="GE1191" s="135"/>
      <c r="GF1191" s="135"/>
      <c r="GG1191" s="135"/>
      <c r="GH1191" s="135"/>
      <c r="GI1191" s="135"/>
      <c r="GJ1191" s="135"/>
      <c r="GK1191" s="135"/>
      <c r="GL1191" s="135"/>
      <c r="GM1191" s="135"/>
      <c r="GN1191" s="135"/>
      <c r="GO1191" s="135"/>
      <c r="GP1191" s="135"/>
      <c r="GQ1191" s="135"/>
      <c r="GR1191" s="135"/>
      <c r="GS1191" s="135"/>
      <c r="GT1191" s="135"/>
      <c r="GU1191" s="135"/>
      <c r="GV1191" s="135"/>
      <c r="GW1191" s="135"/>
      <c r="GX1191" s="135"/>
      <c r="GY1191" s="135"/>
      <c r="GZ1191" s="135"/>
      <c r="HA1191" s="135"/>
      <c r="HB1191" s="135"/>
      <c r="HC1191" s="135"/>
      <c r="HD1191" s="135"/>
      <c r="HE1191" s="135"/>
      <c r="HF1191" s="135"/>
      <c r="HG1191" s="135"/>
      <c r="HH1191" s="135"/>
      <c r="HI1191" s="135"/>
      <c r="HJ1191" s="135"/>
      <c r="HK1191" s="135"/>
      <c r="HL1191" s="135"/>
      <c r="HM1191" s="135"/>
      <c r="HN1191" s="135"/>
      <c r="HO1191" s="135"/>
      <c r="HP1191" s="135"/>
      <c r="HQ1191" s="135"/>
      <c r="HR1191" s="135"/>
      <c r="HS1191" s="135"/>
    </row>
    <row r="1192" spans="1:227" s="50" customFormat="1" ht="134.25" customHeight="1" x14ac:dyDescent="0.25">
      <c r="A1192" s="130">
        <v>1177</v>
      </c>
      <c r="B1192" s="71" t="s">
        <v>3900</v>
      </c>
      <c r="C1192" s="150" t="s">
        <v>74</v>
      </c>
      <c r="D1192" s="149" t="s">
        <v>3903</v>
      </c>
      <c r="E1192" s="149" t="s">
        <v>3255</v>
      </c>
      <c r="F1192" s="73">
        <v>7</v>
      </c>
      <c r="G1192" s="72">
        <v>244882</v>
      </c>
      <c r="H1192" s="98">
        <f t="shared" si="62"/>
        <v>1714174</v>
      </c>
      <c r="I1192" s="72">
        <f t="shared" si="63"/>
        <v>1919874.8800000001</v>
      </c>
      <c r="J1192" s="149" t="s">
        <v>3062</v>
      </c>
      <c r="K1192" s="72" t="s">
        <v>19</v>
      </c>
      <c r="L1192" s="19" t="s">
        <v>3875</v>
      </c>
      <c r="M1192" s="133"/>
      <c r="N1192" s="134"/>
      <c r="O1192" s="135"/>
      <c r="P1192" s="135"/>
      <c r="Q1192" s="135"/>
      <c r="R1192" s="135"/>
      <c r="S1192" s="135"/>
      <c r="T1192" s="135"/>
      <c r="U1192" s="135"/>
      <c r="V1192" s="135"/>
      <c r="W1192" s="135"/>
      <c r="X1192" s="135"/>
      <c r="Y1192" s="135"/>
      <c r="Z1192" s="135"/>
      <c r="AA1192" s="135"/>
      <c r="AB1192" s="135"/>
      <c r="AC1192" s="135"/>
      <c r="AD1192" s="135"/>
      <c r="AE1192" s="135"/>
      <c r="AF1192" s="135"/>
      <c r="AG1192" s="135"/>
      <c r="AH1192" s="135"/>
      <c r="AI1192" s="135"/>
      <c r="AJ1192" s="135"/>
      <c r="AK1192" s="135"/>
      <c r="AL1192" s="135"/>
      <c r="AM1192" s="135"/>
      <c r="AN1192" s="135"/>
      <c r="AO1192" s="135"/>
      <c r="AP1192" s="135"/>
      <c r="AQ1192" s="135"/>
      <c r="AR1192" s="135"/>
      <c r="AS1192" s="135"/>
      <c r="AT1192" s="135"/>
      <c r="AU1192" s="135"/>
      <c r="AV1192" s="135"/>
      <c r="AW1192" s="135"/>
      <c r="AX1192" s="135"/>
      <c r="AY1192" s="135"/>
      <c r="AZ1192" s="135"/>
      <c r="BA1192" s="135"/>
      <c r="BB1192" s="135"/>
      <c r="BC1192" s="135"/>
      <c r="BD1192" s="135"/>
      <c r="BE1192" s="135"/>
      <c r="BF1192" s="135"/>
      <c r="BG1192" s="135"/>
      <c r="BH1192" s="135"/>
      <c r="BI1192" s="135"/>
      <c r="BJ1192" s="135"/>
      <c r="BK1192" s="135"/>
      <c r="BL1192" s="135"/>
      <c r="BM1192" s="135"/>
      <c r="BN1192" s="135"/>
      <c r="BO1192" s="135"/>
      <c r="BP1192" s="135"/>
      <c r="BQ1192" s="135"/>
      <c r="BR1192" s="135"/>
      <c r="BS1192" s="135"/>
      <c r="BT1192" s="135"/>
      <c r="BU1192" s="135"/>
      <c r="BV1192" s="135"/>
      <c r="BW1192" s="135"/>
      <c r="BX1192" s="135"/>
      <c r="BY1192" s="135"/>
      <c r="BZ1192" s="135"/>
      <c r="CA1192" s="135"/>
      <c r="CB1192" s="135"/>
      <c r="CC1192" s="135"/>
      <c r="CD1192" s="135"/>
      <c r="CE1192" s="135"/>
      <c r="CF1192" s="135"/>
      <c r="CG1192" s="135"/>
      <c r="CH1192" s="135"/>
      <c r="CI1192" s="135"/>
      <c r="CJ1192" s="135"/>
      <c r="CK1192" s="135"/>
      <c r="CL1192" s="135"/>
      <c r="CM1192" s="135"/>
      <c r="CN1192" s="135"/>
      <c r="CO1192" s="135"/>
      <c r="CP1192" s="135"/>
      <c r="CQ1192" s="135"/>
      <c r="CR1192" s="135"/>
      <c r="CS1192" s="135"/>
      <c r="CT1192" s="135"/>
      <c r="CU1192" s="135"/>
      <c r="CV1192" s="135"/>
      <c r="CW1192" s="135"/>
      <c r="CX1192" s="135"/>
      <c r="CY1192" s="135"/>
      <c r="CZ1192" s="135"/>
      <c r="DA1192" s="135"/>
      <c r="DB1192" s="135"/>
      <c r="DC1192" s="135"/>
      <c r="DD1192" s="135"/>
      <c r="DE1192" s="135"/>
      <c r="DF1192" s="135"/>
      <c r="DG1192" s="135"/>
      <c r="DH1192" s="135"/>
      <c r="DI1192" s="135"/>
      <c r="DJ1192" s="135"/>
      <c r="DK1192" s="135"/>
      <c r="DL1192" s="135"/>
      <c r="DM1192" s="135"/>
      <c r="DN1192" s="135"/>
      <c r="DO1192" s="135"/>
      <c r="DP1192" s="135"/>
      <c r="DQ1192" s="135"/>
      <c r="DR1192" s="135"/>
      <c r="DS1192" s="135"/>
      <c r="DT1192" s="135"/>
      <c r="DU1192" s="135"/>
      <c r="DV1192" s="135"/>
      <c r="DW1192" s="135"/>
      <c r="DX1192" s="135"/>
      <c r="DY1192" s="135"/>
      <c r="DZ1192" s="135"/>
      <c r="EA1192" s="135"/>
      <c r="EB1192" s="135"/>
      <c r="EC1192" s="135"/>
      <c r="ED1192" s="135"/>
      <c r="EE1192" s="135"/>
      <c r="EF1192" s="135"/>
      <c r="EG1192" s="135"/>
      <c r="EH1192" s="135"/>
      <c r="EI1192" s="135"/>
      <c r="EJ1192" s="135"/>
      <c r="EK1192" s="135"/>
      <c r="EL1192" s="135"/>
      <c r="EM1192" s="135"/>
      <c r="EN1192" s="135"/>
      <c r="EO1192" s="135"/>
      <c r="EP1192" s="135"/>
      <c r="EQ1192" s="135"/>
      <c r="ER1192" s="135"/>
      <c r="ES1192" s="135"/>
      <c r="ET1192" s="135"/>
      <c r="EU1192" s="135"/>
      <c r="EV1192" s="135"/>
      <c r="EW1192" s="135"/>
      <c r="EX1192" s="135"/>
      <c r="EY1192" s="135"/>
      <c r="EZ1192" s="135"/>
      <c r="FA1192" s="135"/>
      <c r="FB1192" s="135"/>
      <c r="FC1192" s="135"/>
      <c r="FD1192" s="135"/>
      <c r="FE1192" s="135"/>
      <c r="FF1192" s="135"/>
      <c r="FG1192" s="135"/>
      <c r="FH1192" s="135"/>
      <c r="FI1192" s="135"/>
      <c r="FJ1192" s="135"/>
      <c r="FK1192" s="135"/>
      <c r="FL1192" s="135"/>
      <c r="FM1192" s="135"/>
      <c r="FN1192" s="135"/>
      <c r="FO1192" s="135"/>
      <c r="FP1192" s="135"/>
      <c r="FQ1192" s="135"/>
      <c r="FR1192" s="135"/>
      <c r="FS1192" s="135"/>
      <c r="FT1192" s="135"/>
      <c r="FU1192" s="135"/>
      <c r="FV1192" s="135"/>
      <c r="FW1192" s="135"/>
      <c r="FX1192" s="135"/>
      <c r="FY1192" s="135"/>
      <c r="FZ1192" s="135"/>
      <c r="GA1192" s="135"/>
      <c r="GB1192" s="135"/>
      <c r="GC1192" s="135"/>
      <c r="GD1192" s="135"/>
      <c r="GE1192" s="135"/>
      <c r="GF1192" s="135"/>
      <c r="GG1192" s="135"/>
      <c r="GH1192" s="135"/>
      <c r="GI1192" s="135"/>
      <c r="GJ1192" s="135"/>
      <c r="GK1192" s="135"/>
      <c r="GL1192" s="135"/>
      <c r="GM1192" s="135"/>
      <c r="GN1192" s="135"/>
      <c r="GO1192" s="135"/>
      <c r="GP1192" s="135"/>
      <c r="GQ1192" s="135"/>
      <c r="GR1192" s="135"/>
      <c r="GS1192" s="135"/>
      <c r="GT1192" s="135"/>
      <c r="GU1192" s="135"/>
      <c r="GV1192" s="135"/>
      <c r="GW1192" s="135"/>
      <c r="GX1192" s="135"/>
      <c r="GY1192" s="135"/>
      <c r="GZ1192" s="135"/>
      <c r="HA1192" s="135"/>
      <c r="HB1192" s="135"/>
      <c r="HC1192" s="135"/>
      <c r="HD1192" s="135"/>
      <c r="HE1192" s="135"/>
      <c r="HF1192" s="135"/>
      <c r="HG1192" s="135"/>
      <c r="HH1192" s="135"/>
      <c r="HI1192" s="135"/>
      <c r="HJ1192" s="135"/>
      <c r="HK1192" s="135"/>
      <c r="HL1192" s="135"/>
      <c r="HM1192" s="135"/>
      <c r="HN1192" s="135"/>
      <c r="HO1192" s="135"/>
      <c r="HP1192" s="135"/>
      <c r="HQ1192" s="135"/>
      <c r="HR1192" s="135"/>
      <c r="HS1192" s="135"/>
    </row>
    <row r="1193" spans="1:227" s="50" customFormat="1" ht="134.25" customHeight="1" x14ac:dyDescent="0.25">
      <c r="A1193" s="130">
        <v>1178</v>
      </c>
      <c r="B1193" s="71" t="s">
        <v>3901</v>
      </c>
      <c r="C1193" s="150" t="s">
        <v>74</v>
      </c>
      <c r="D1193" s="149" t="s">
        <v>3902</v>
      </c>
      <c r="E1193" s="149" t="s">
        <v>3255</v>
      </c>
      <c r="F1193" s="73">
        <v>7</v>
      </c>
      <c r="G1193" s="72">
        <v>86142</v>
      </c>
      <c r="H1193" s="98">
        <f t="shared" si="62"/>
        <v>602994</v>
      </c>
      <c r="I1193" s="72">
        <f t="shared" si="63"/>
        <v>675353.28</v>
      </c>
      <c r="J1193" s="149" t="s">
        <v>3062</v>
      </c>
      <c r="K1193" s="72" t="s">
        <v>19</v>
      </c>
      <c r="L1193" s="19" t="s">
        <v>3875</v>
      </c>
      <c r="M1193" s="133"/>
      <c r="N1193" s="134"/>
      <c r="O1193" s="135"/>
      <c r="P1193" s="135"/>
      <c r="Q1193" s="135"/>
      <c r="R1193" s="135"/>
      <c r="S1193" s="135"/>
      <c r="T1193" s="135"/>
      <c r="U1193" s="135"/>
      <c r="V1193" s="135"/>
      <c r="W1193" s="135"/>
      <c r="X1193" s="135"/>
      <c r="Y1193" s="135"/>
      <c r="Z1193" s="135"/>
      <c r="AA1193" s="135"/>
      <c r="AB1193" s="135"/>
      <c r="AC1193" s="135"/>
      <c r="AD1193" s="135"/>
      <c r="AE1193" s="135"/>
      <c r="AF1193" s="135"/>
      <c r="AG1193" s="135"/>
      <c r="AH1193" s="135"/>
      <c r="AI1193" s="135"/>
      <c r="AJ1193" s="135"/>
      <c r="AK1193" s="135"/>
      <c r="AL1193" s="135"/>
      <c r="AM1193" s="135"/>
      <c r="AN1193" s="135"/>
      <c r="AO1193" s="135"/>
      <c r="AP1193" s="135"/>
      <c r="AQ1193" s="135"/>
      <c r="AR1193" s="135"/>
      <c r="AS1193" s="135"/>
      <c r="AT1193" s="135"/>
      <c r="AU1193" s="135"/>
      <c r="AV1193" s="135"/>
      <c r="AW1193" s="135"/>
      <c r="AX1193" s="135"/>
      <c r="AY1193" s="135"/>
      <c r="AZ1193" s="135"/>
      <c r="BA1193" s="135"/>
      <c r="BB1193" s="135"/>
      <c r="BC1193" s="135"/>
      <c r="BD1193" s="135"/>
      <c r="BE1193" s="135"/>
      <c r="BF1193" s="135"/>
      <c r="BG1193" s="135"/>
      <c r="BH1193" s="135"/>
      <c r="BI1193" s="135"/>
      <c r="BJ1193" s="135"/>
      <c r="BK1193" s="135"/>
      <c r="BL1193" s="135"/>
      <c r="BM1193" s="135"/>
      <c r="BN1193" s="135"/>
      <c r="BO1193" s="135"/>
      <c r="BP1193" s="135"/>
      <c r="BQ1193" s="135"/>
      <c r="BR1193" s="135"/>
      <c r="BS1193" s="135"/>
      <c r="BT1193" s="135"/>
      <c r="BU1193" s="135"/>
      <c r="BV1193" s="135"/>
      <c r="BW1193" s="135"/>
      <c r="BX1193" s="135"/>
      <c r="BY1193" s="135"/>
      <c r="BZ1193" s="135"/>
      <c r="CA1193" s="135"/>
      <c r="CB1193" s="135"/>
      <c r="CC1193" s="135"/>
      <c r="CD1193" s="135"/>
      <c r="CE1193" s="135"/>
      <c r="CF1193" s="135"/>
      <c r="CG1193" s="135"/>
      <c r="CH1193" s="135"/>
      <c r="CI1193" s="135"/>
      <c r="CJ1193" s="135"/>
      <c r="CK1193" s="135"/>
      <c r="CL1193" s="135"/>
      <c r="CM1193" s="135"/>
      <c r="CN1193" s="135"/>
      <c r="CO1193" s="135"/>
      <c r="CP1193" s="135"/>
      <c r="CQ1193" s="135"/>
      <c r="CR1193" s="135"/>
      <c r="CS1193" s="135"/>
      <c r="CT1193" s="135"/>
      <c r="CU1193" s="135"/>
      <c r="CV1193" s="135"/>
      <c r="CW1193" s="135"/>
      <c r="CX1193" s="135"/>
      <c r="CY1193" s="135"/>
      <c r="CZ1193" s="135"/>
      <c r="DA1193" s="135"/>
      <c r="DB1193" s="135"/>
      <c r="DC1193" s="135"/>
      <c r="DD1193" s="135"/>
      <c r="DE1193" s="135"/>
      <c r="DF1193" s="135"/>
      <c r="DG1193" s="135"/>
      <c r="DH1193" s="135"/>
      <c r="DI1193" s="135"/>
      <c r="DJ1193" s="135"/>
      <c r="DK1193" s="135"/>
      <c r="DL1193" s="135"/>
      <c r="DM1193" s="135"/>
      <c r="DN1193" s="135"/>
      <c r="DO1193" s="135"/>
      <c r="DP1193" s="135"/>
      <c r="DQ1193" s="135"/>
      <c r="DR1193" s="135"/>
      <c r="DS1193" s="135"/>
      <c r="DT1193" s="135"/>
      <c r="DU1193" s="135"/>
      <c r="DV1193" s="135"/>
      <c r="DW1193" s="135"/>
      <c r="DX1193" s="135"/>
      <c r="DY1193" s="135"/>
      <c r="DZ1193" s="135"/>
      <c r="EA1193" s="135"/>
      <c r="EB1193" s="135"/>
      <c r="EC1193" s="135"/>
      <c r="ED1193" s="135"/>
      <c r="EE1193" s="135"/>
      <c r="EF1193" s="135"/>
      <c r="EG1193" s="135"/>
      <c r="EH1193" s="135"/>
      <c r="EI1193" s="135"/>
      <c r="EJ1193" s="135"/>
      <c r="EK1193" s="135"/>
      <c r="EL1193" s="135"/>
      <c r="EM1193" s="135"/>
      <c r="EN1193" s="135"/>
      <c r="EO1193" s="135"/>
      <c r="EP1193" s="135"/>
      <c r="EQ1193" s="135"/>
      <c r="ER1193" s="135"/>
      <c r="ES1193" s="135"/>
      <c r="ET1193" s="135"/>
      <c r="EU1193" s="135"/>
      <c r="EV1193" s="135"/>
      <c r="EW1193" s="135"/>
      <c r="EX1193" s="135"/>
      <c r="EY1193" s="135"/>
      <c r="EZ1193" s="135"/>
      <c r="FA1193" s="135"/>
      <c r="FB1193" s="135"/>
      <c r="FC1193" s="135"/>
      <c r="FD1193" s="135"/>
      <c r="FE1193" s="135"/>
      <c r="FF1193" s="135"/>
      <c r="FG1193" s="135"/>
      <c r="FH1193" s="135"/>
      <c r="FI1193" s="135"/>
      <c r="FJ1193" s="135"/>
      <c r="FK1193" s="135"/>
      <c r="FL1193" s="135"/>
      <c r="FM1193" s="135"/>
      <c r="FN1193" s="135"/>
      <c r="FO1193" s="135"/>
      <c r="FP1193" s="135"/>
      <c r="FQ1193" s="135"/>
      <c r="FR1193" s="135"/>
      <c r="FS1193" s="135"/>
      <c r="FT1193" s="135"/>
      <c r="FU1193" s="135"/>
      <c r="FV1193" s="135"/>
      <c r="FW1193" s="135"/>
      <c r="FX1193" s="135"/>
      <c r="FY1193" s="135"/>
      <c r="FZ1193" s="135"/>
      <c r="GA1193" s="135"/>
      <c r="GB1193" s="135"/>
      <c r="GC1193" s="135"/>
      <c r="GD1193" s="135"/>
      <c r="GE1193" s="135"/>
      <c r="GF1193" s="135"/>
      <c r="GG1193" s="135"/>
      <c r="GH1193" s="135"/>
      <c r="GI1193" s="135"/>
      <c r="GJ1193" s="135"/>
      <c r="GK1193" s="135"/>
      <c r="GL1193" s="135"/>
      <c r="GM1193" s="135"/>
      <c r="GN1193" s="135"/>
      <c r="GO1193" s="135"/>
      <c r="GP1193" s="135"/>
      <c r="GQ1193" s="135"/>
      <c r="GR1193" s="135"/>
      <c r="GS1193" s="135"/>
      <c r="GT1193" s="135"/>
      <c r="GU1193" s="135"/>
      <c r="GV1193" s="135"/>
      <c r="GW1193" s="135"/>
      <c r="GX1193" s="135"/>
      <c r="GY1193" s="135"/>
      <c r="GZ1193" s="135"/>
      <c r="HA1193" s="135"/>
      <c r="HB1193" s="135"/>
      <c r="HC1193" s="135"/>
      <c r="HD1193" s="135"/>
      <c r="HE1193" s="135"/>
      <c r="HF1193" s="135"/>
      <c r="HG1193" s="135"/>
      <c r="HH1193" s="135"/>
      <c r="HI1193" s="135"/>
      <c r="HJ1193" s="135"/>
      <c r="HK1193" s="135"/>
      <c r="HL1193" s="135"/>
      <c r="HM1193" s="135"/>
      <c r="HN1193" s="135"/>
      <c r="HO1193" s="135"/>
      <c r="HP1193" s="135"/>
      <c r="HQ1193" s="135"/>
      <c r="HR1193" s="135"/>
      <c r="HS1193" s="135"/>
    </row>
    <row r="1194" spans="1:227" s="50" customFormat="1" ht="111" customHeight="1" x14ac:dyDescent="0.25">
      <c r="A1194" s="125">
        <v>1179</v>
      </c>
      <c r="B1194" s="71" t="s">
        <v>3853</v>
      </c>
      <c r="C1194" s="150" t="s">
        <v>74</v>
      </c>
      <c r="D1194" s="149" t="s">
        <v>3854</v>
      </c>
      <c r="E1194" s="149" t="s">
        <v>3255</v>
      </c>
      <c r="F1194" s="73">
        <v>12</v>
      </c>
      <c r="G1194" s="72">
        <v>348.25</v>
      </c>
      <c r="H1194" s="98">
        <f t="shared" si="60"/>
        <v>4179</v>
      </c>
      <c r="I1194" s="72">
        <f t="shared" si="61"/>
        <v>4680.4800000000005</v>
      </c>
      <c r="J1194" s="149" t="s">
        <v>3778</v>
      </c>
      <c r="K1194" s="72" t="s">
        <v>19</v>
      </c>
      <c r="L1194" s="19" t="s">
        <v>3875</v>
      </c>
      <c r="M1194" s="133"/>
      <c r="N1194" s="134"/>
      <c r="O1194" s="135"/>
      <c r="P1194" s="135"/>
      <c r="Q1194" s="135"/>
      <c r="R1194" s="135"/>
      <c r="S1194" s="135"/>
      <c r="T1194" s="135"/>
      <c r="U1194" s="135"/>
      <c r="V1194" s="135"/>
      <c r="W1194" s="135"/>
      <c r="X1194" s="135"/>
      <c r="Y1194" s="135"/>
      <c r="Z1194" s="135"/>
      <c r="AA1194" s="135"/>
      <c r="AB1194" s="135"/>
      <c r="AC1194" s="135"/>
      <c r="AD1194" s="135"/>
      <c r="AE1194" s="135"/>
      <c r="AF1194" s="135"/>
      <c r="AG1194" s="135"/>
      <c r="AH1194" s="135"/>
      <c r="AI1194" s="135"/>
      <c r="AJ1194" s="135"/>
      <c r="AK1194" s="135"/>
      <c r="AL1194" s="135"/>
      <c r="AM1194" s="135"/>
      <c r="AN1194" s="135"/>
      <c r="AO1194" s="135"/>
      <c r="AP1194" s="135"/>
      <c r="AQ1194" s="135"/>
      <c r="AR1194" s="135"/>
      <c r="AS1194" s="135"/>
      <c r="AT1194" s="135"/>
      <c r="AU1194" s="135"/>
      <c r="AV1194" s="135"/>
      <c r="AW1194" s="135"/>
      <c r="AX1194" s="135"/>
      <c r="AY1194" s="135"/>
      <c r="AZ1194" s="135"/>
      <c r="BA1194" s="135"/>
      <c r="BB1194" s="135"/>
      <c r="BC1194" s="135"/>
      <c r="BD1194" s="135"/>
      <c r="BE1194" s="135"/>
      <c r="BF1194" s="135"/>
      <c r="BG1194" s="135"/>
      <c r="BH1194" s="135"/>
      <c r="BI1194" s="135"/>
      <c r="BJ1194" s="135"/>
      <c r="BK1194" s="135"/>
      <c r="BL1194" s="135"/>
      <c r="BM1194" s="135"/>
      <c r="BN1194" s="135"/>
      <c r="BO1194" s="135"/>
      <c r="BP1194" s="135"/>
      <c r="BQ1194" s="135"/>
      <c r="BR1194" s="135"/>
      <c r="BS1194" s="135"/>
      <c r="BT1194" s="135"/>
      <c r="BU1194" s="135"/>
      <c r="BV1194" s="135"/>
      <c r="BW1194" s="135"/>
      <c r="BX1194" s="135"/>
      <c r="BY1194" s="135"/>
      <c r="BZ1194" s="135"/>
      <c r="CA1194" s="135"/>
      <c r="CB1194" s="135"/>
      <c r="CC1194" s="135"/>
      <c r="CD1194" s="135"/>
      <c r="CE1194" s="135"/>
      <c r="CF1194" s="135"/>
      <c r="CG1194" s="135"/>
      <c r="CH1194" s="135"/>
      <c r="CI1194" s="135"/>
      <c r="CJ1194" s="135"/>
      <c r="CK1194" s="135"/>
      <c r="CL1194" s="135"/>
      <c r="CM1194" s="135"/>
      <c r="CN1194" s="135"/>
      <c r="CO1194" s="135"/>
      <c r="CP1194" s="135"/>
      <c r="CQ1194" s="135"/>
      <c r="CR1194" s="135"/>
      <c r="CS1194" s="135"/>
      <c r="CT1194" s="135"/>
      <c r="CU1194" s="135"/>
      <c r="CV1194" s="135"/>
      <c r="CW1194" s="135"/>
      <c r="CX1194" s="135"/>
      <c r="CY1194" s="135"/>
      <c r="CZ1194" s="135"/>
      <c r="DA1194" s="135"/>
      <c r="DB1194" s="135"/>
      <c r="DC1194" s="135"/>
      <c r="DD1194" s="135"/>
      <c r="DE1194" s="135"/>
      <c r="DF1194" s="135"/>
      <c r="DG1194" s="135"/>
      <c r="DH1194" s="135"/>
      <c r="DI1194" s="135"/>
      <c r="DJ1194" s="135"/>
      <c r="DK1194" s="135"/>
      <c r="DL1194" s="135"/>
      <c r="DM1194" s="135"/>
      <c r="DN1194" s="135"/>
      <c r="DO1194" s="135"/>
      <c r="DP1194" s="135"/>
      <c r="DQ1194" s="135"/>
      <c r="DR1194" s="135"/>
      <c r="DS1194" s="135"/>
      <c r="DT1194" s="135"/>
      <c r="DU1194" s="135"/>
      <c r="DV1194" s="135"/>
      <c r="DW1194" s="135"/>
      <c r="DX1194" s="135"/>
      <c r="DY1194" s="135"/>
      <c r="DZ1194" s="135"/>
      <c r="EA1194" s="135"/>
      <c r="EB1194" s="135"/>
      <c r="EC1194" s="135"/>
      <c r="ED1194" s="135"/>
      <c r="EE1194" s="135"/>
      <c r="EF1194" s="135"/>
      <c r="EG1194" s="135"/>
      <c r="EH1194" s="135"/>
      <c r="EI1194" s="135"/>
      <c r="EJ1194" s="135"/>
      <c r="EK1194" s="135"/>
      <c r="EL1194" s="135"/>
      <c r="EM1194" s="135"/>
      <c r="EN1194" s="135"/>
      <c r="EO1194" s="135"/>
      <c r="EP1194" s="135"/>
      <c r="EQ1194" s="135"/>
      <c r="ER1194" s="135"/>
      <c r="ES1194" s="135"/>
      <c r="ET1194" s="135"/>
      <c r="EU1194" s="135"/>
      <c r="EV1194" s="135"/>
      <c r="EW1194" s="135"/>
      <c r="EX1194" s="135"/>
      <c r="EY1194" s="135"/>
      <c r="EZ1194" s="135"/>
      <c r="FA1194" s="135"/>
      <c r="FB1194" s="135"/>
      <c r="FC1194" s="135"/>
      <c r="FD1194" s="135"/>
      <c r="FE1194" s="135"/>
      <c r="FF1194" s="135"/>
      <c r="FG1194" s="135"/>
      <c r="FH1194" s="135"/>
      <c r="FI1194" s="135"/>
      <c r="FJ1194" s="135"/>
      <c r="FK1194" s="135"/>
      <c r="FL1194" s="135"/>
      <c r="FM1194" s="135"/>
      <c r="FN1194" s="135"/>
      <c r="FO1194" s="135"/>
      <c r="FP1194" s="135"/>
      <c r="FQ1194" s="135"/>
      <c r="FR1194" s="135"/>
      <c r="FS1194" s="135"/>
      <c r="FT1194" s="135"/>
      <c r="FU1194" s="135"/>
      <c r="FV1194" s="135"/>
      <c r="FW1194" s="135"/>
      <c r="FX1194" s="135"/>
      <c r="FY1194" s="135"/>
      <c r="FZ1194" s="135"/>
      <c r="GA1194" s="135"/>
      <c r="GB1194" s="135"/>
      <c r="GC1194" s="135"/>
      <c r="GD1194" s="135"/>
      <c r="GE1194" s="135"/>
      <c r="GF1194" s="135"/>
      <c r="GG1194" s="135"/>
      <c r="GH1194" s="135"/>
      <c r="GI1194" s="135"/>
      <c r="GJ1194" s="135"/>
      <c r="GK1194" s="135"/>
      <c r="GL1194" s="135"/>
      <c r="GM1194" s="135"/>
      <c r="GN1194" s="135"/>
      <c r="GO1194" s="135"/>
      <c r="GP1194" s="135"/>
      <c r="GQ1194" s="135"/>
      <c r="GR1194" s="135"/>
      <c r="GS1194" s="135"/>
      <c r="GT1194" s="135"/>
      <c r="GU1194" s="135"/>
      <c r="GV1194" s="135"/>
      <c r="GW1194" s="135"/>
      <c r="GX1194" s="135"/>
      <c r="GY1194" s="135"/>
      <c r="GZ1194" s="135"/>
      <c r="HA1194" s="135"/>
      <c r="HB1194" s="135"/>
      <c r="HC1194" s="135"/>
      <c r="HD1194" s="135"/>
      <c r="HE1194" s="135"/>
      <c r="HF1194" s="135"/>
      <c r="HG1194" s="135"/>
      <c r="HH1194" s="135"/>
      <c r="HI1194" s="135"/>
      <c r="HJ1194" s="135"/>
      <c r="HK1194" s="135"/>
      <c r="HL1194" s="135"/>
      <c r="HM1194" s="135"/>
      <c r="HN1194" s="135"/>
      <c r="HO1194" s="135"/>
      <c r="HP1194" s="135"/>
      <c r="HQ1194" s="135"/>
      <c r="HR1194" s="135"/>
      <c r="HS1194" s="135"/>
    </row>
    <row r="1195" spans="1:227" s="50" customFormat="1" ht="111" customHeight="1" x14ac:dyDescent="0.25">
      <c r="A1195" s="125">
        <v>1180</v>
      </c>
      <c r="B1195" s="71" t="s">
        <v>3856</v>
      </c>
      <c r="C1195" s="147" t="s">
        <v>74</v>
      </c>
      <c r="D1195" s="148" t="s">
        <v>3855</v>
      </c>
      <c r="E1195" s="148" t="s">
        <v>3255</v>
      </c>
      <c r="F1195" s="73">
        <v>2</v>
      </c>
      <c r="G1195" s="72">
        <v>8214.5</v>
      </c>
      <c r="H1195" s="98">
        <f t="shared" si="60"/>
        <v>16429</v>
      </c>
      <c r="I1195" s="72">
        <f t="shared" si="61"/>
        <v>18400.480000000003</v>
      </c>
      <c r="J1195" s="148" t="s">
        <v>3778</v>
      </c>
      <c r="K1195" s="72" t="s">
        <v>19</v>
      </c>
      <c r="L1195" s="19" t="s">
        <v>3875</v>
      </c>
      <c r="M1195" s="133"/>
      <c r="N1195" s="134"/>
      <c r="O1195" s="135"/>
      <c r="P1195" s="135"/>
      <c r="Q1195" s="135"/>
      <c r="R1195" s="135"/>
      <c r="S1195" s="135"/>
      <c r="T1195" s="135"/>
      <c r="U1195" s="135"/>
      <c r="V1195" s="135"/>
      <c r="W1195" s="135"/>
      <c r="X1195" s="135"/>
      <c r="Y1195" s="135"/>
      <c r="Z1195" s="135"/>
      <c r="AA1195" s="135"/>
      <c r="AB1195" s="135"/>
      <c r="AC1195" s="135"/>
      <c r="AD1195" s="135"/>
      <c r="AE1195" s="135"/>
      <c r="AF1195" s="135"/>
      <c r="AG1195" s="135"/>
      <c r="AH1195" s="135"/>
      <c r="AI1195" s="135"/>
      <c r="AJ1195" s="135"/>
      <c r="AK1195" s="135"/>
      <c r="AL1195" s="135"/>
      <c r="AM1195" s="135"/>
      <c r="AN1195" s="135"/>
      <c r="AO1195" s="135"/>
      <c r="AP1195" s="135"/>
      <c r="AQ1195" s="135"/>
      <c r="AR1195" s="135"/>
      <c r="AS1195" s="135"/>
      <c r="AT1195" s="135"/>
      <c r="AU1195" s="135"/>
      <c r="AV1195" s="135"/>
      <c r="AW1195" s="135"/>
      <c r="AX1195" s="135"/>
      <c r="AY1195" s="135"/>
      <c r="AZ1195" s="135"/>
      <c r="BA1195" s="135"/>
      <c r="BB1195" s="135"/>
      <c r="BC1195" s="135"/>
      <c r="BD1195" s="135"/>
      <c r="BE1195" s="135"/>
      <c r="BF1195" s="135"/>
      <c r="BG1195" s="135"/>
      <c r="BH1195" s="135"/>
      <c r="BI1195" s="135"/>
      <c r="BJ1195" s="135"/>
      <c r="BK1195" s="135"/>
      <c r="BL1195" s="135"/>
      <c r="BM1195" s="135"/>
      <c r="BN1195" s="135"/>
      <c r="BO1195" s="135"/>
      <c r="BP1195" s="135"/>
      <c r="BQ1195" s="135"/>
      <c r="BR1195" s="135"/>
      <c r="BS1195" s="135"/>
      <c r="BT1195" s="135"/>
      <c r="BU1195" s="135"/>
      <c r="BV1195" s="135"/>
      <c r="BW1195" s="135"/>
      <c r="BX1195" s="135"/>
      <c r="BY1195" s="135"/>
      <c r="BZ1195" s="135"/>
      <c r="CA1195" s="135"/>
      <c r="CB1195" s="135"/>
      <c r="CC1195" s="135"/>
      <c r="CD1195" s="135"/>
      <c r="CE1195" s="135"/>
      <c r="CF1195" s="135"/>
      <c r="CG1195" s="135"/>
      <c r="CH1195" s="135"/>
      <c r="CI1195" s="135"/>
      <c r="CJ1195" s="135"/>
      <c r="CK1195" s="135"/>
      <c r="CL1195" s="135"/>
      <c r="CM1195" s="135"/>
      <c r="CN1195" s="135"/>
      <c r="CO1195" s="135"/>
      <c r="CP1195" s="135"/>
      <c r="CQ1195" s="135"/>
      <c r="CR1195" s="135"/>
      <c r="CS1195" s="135"/>
      <c r="CT1195" s="135"/>
      <c r="CU1195" s="135"/>
      <c r="CV1195" s="135"/>
      <c r="CW1195" s="135"/>
      <c r="CX1195" s="135"/>
      <c r="CY1195" s="135"/>
      <c r="CZ1195" s="135"/>
      <c r="DA1195" s="135"/>
      <c r="DB1195" s="135"/>
      <c r="DC1195" s="135"/>
      <c r="DD1195" s="135"/>
      <c r="DE1195" s="135"/>
      <c r="DF1195" s="135"/>
      <c r="DG1195" s="135"/>
      <c r="DH1195" s="135"/>
      <c r="DI1195" s="135"/>
      <c r="DJ1195" s="135"/>
      <c r="DK1195" s="135"/>
      <c r="DL1195" s="135"/>
      <c r="DM1195" s="135"/>
      <c r="DN1195" s="135"/>
      <c r="DO1195" s="135"/>
      <c r="DP1195" s="135"/>
      <c r="DQ1195" s="135"/>
      <c r="DR1195" s="135"/>
      <c r="DS1195" s="135"/>
      <c r="DT1195" s="135"/>
      <c r="DU1195" s="135"/>
      <c r="DV1195" s="135"/>
      <c r="DW1195" s="135"/>
      <c r="DX1195" s="135"/>
      <c r="DY1195" s="135"/>
      <c r="DZ1195" s="135"/>
      <c r="EA1195" s="135"/>
      <c r="EB1195" s="135"/>
      <c r="EC1195" s="135"/>
      <c r="ED1195" s="135"/>
      <c r="EE1195" s="135"/>
      <c r="EF1195" s="135"/>
      <c r="EG1195" s="135"/>
      <c r="EH1195" s="135"/>
      <c r="EI1195" s="135"/>
      <c r="EJ1195" s="135"/>
      <c r="EK1195" s="135"/>
      <c r="EL1195" s="135"/>
      <c r="EM1195" s="135"/>
      <c r="EN1195" s="135"/>
      <c r="EO1195" s="135"/>
      <c r="EP1195" s="135"/>
      <c r="EQ1195" s="135"/>
      <c r="ER1195" s="135"/>
      <c r="ES1195" s="135"/>
      <c r="ET1195" s="135"/>
      <c r="EU1195" s="135"/>
      <c r="EV1195" s="135"/>
      <c r="EW1195" s="135"/>
      <c r="EX1195" s="135"/>
      <c r="EY1195" s="135"/>
      <c r="EZ1195" s="135"/>
      <c r="FA1195" s="135"/>
      <c r="FB1195" s="135"/>
      <c r="FC1195" s="135"/>
      <c r="FD1195" s="135"/>
      <c r="FE1195" s="135"/>
      <c r="FF1195" s="135"/>
      <c r="FG1195" s="135"/>
      <c r="FH1195" s="135"/>
      <c r="FI1195" s="135"/>
      <c r="FJ1195" s="135"/>
      <c r="FK1195" s="135"/>
      <c r="FL1195" s="135"/>
      <c r="FM1195" s="135"/>
      <c r="FN1195" s="135"/>
      <c r="FO1195" s="135"/>
      <c r="FP1195" s="135"/>
      <c r="FQ1195" s="135"/>
      <c r="FR1195" s="135"/>
      <c r="FS1195" s="135"/>
      <c r="FT1195" s="135"/>
      <c r="FU1195" s="135"/>
      <c r="FV1195" s="135"/>
      <c r="FW1195" s="135"/>
      <c r="FX1195" s="135"/>
      <c r="FY1195" s="135"/>
      <c r="FZ1195" s="135"/>
      <c r="GA1195" s="135"/>
      <c r="GB1195" s="135"/>
      <c r="GC1195" s="135"/>
      <c r="GD1195" s="135"/>
      <c r="GE1195" s="135"/>
      <c r="GF1195" s="135"/>
      <c r="GG1195" s="135"/>
      <c r="GH1195" s="135"/>
      <c r="GI1195" s="135"/>
      <c r="GJ1195" s="135"/>
      <c r="GK1195" s="135"/>
      <c r="GL1195" s="135"/>
      <c r="GM1195" s="135"/>
      <c r="GN1195" s="135"/>
      <c r="GO1195" s="135"/>
      <c r="GP1195" s="135"/>
      <c r="GQ1195" s="135"/>
      <c r="GR1195" s="135"/>
      <c r="GS1195" s="135"/>
      <c r="GT1195" s="135"/>
      <c r="GU1195" s="135"/>
      <c r="GV1195" s="135"/>
      <c r="GW1195" s="135"/>
      <c r="GX1195" s="135"/>
      <c r="GY1195" s="135"/>
      <c r="GZ1195" s="135"/>
      <c r="HA1195" s="135"/>
      <c r="HB1195" s="135"/>
      <c r="HC1195" s="135"/>
      <c r="HD1195" s="135"/>
      <c r="HE1195" s="135"/>
      <c r="HF1195" s="135"/>
      <c r="HG1195" s="135"/>
      <c r="HH1195" s="135"/>
      <c r="HI1195" s="135"/>
      <c r="HJ1195" s="135"/>
      <c r="HK1195" s="135"/>
      <c r="HL1195" s="135"/>
      <c r="HM1195" s="135"/>
      <c r="HN1195" s="135"/>
      <c r="HO1195" s="135"/>
      <c r="HP1195" s="135"/>
      <c r="HQ1195" s="135"/>
      <c r="HR1195" s="135"/>
      <c r="HS1195" s="135"/>
    </row>
    <row r="1196" spans="1:227" s="50" customFormat="1" ht="111" customHeight="1" x14ac:dyDescent="0.25">
      <c r="A1196" s="125">
        <v>1181</v>
      </c>
      <c r="B1196" s="71" t="s">
        <v>3857</v>
      </c>
      <c r="C1196" s="147" t="s">
        <v>74</v>
      </c>
      <c r="D1196" s="148" t="s">
        <v>3858</v>
      </c>
      <c r="E1196" s="148" t="s">
        <v>3255</v>
      </c>
      <c r="F1196" s="73">
        <v>1</v>
      </c>
      <c r="G1196" s="72">
        <v>4285.72</v>
      </c>
      <c r="H1196" s="98">
        <f t="shared" si="60"/>
        <v>4285.72</v>
      </c>
      <c r="I1196" s="72">
        <f t="shared" si="61"/>
        <v>4800.0064000000011</v>
      </c>
      <c r="J1196" s="148" t="s">
        <v>3778</v>
      </c>
      <c r="K1196" s="72" t="s">
        <v>19</v>
      </c>
      <c r="L1196" s="19" t="s">
        <v>3875</v>
      </c>
      <c r="M1196" s="133"/>
      <c r="N1196" s="134"/>
      <c r="O1196" s="135"/>
      <c r="P1196" s="135"/>
      <c r="Q1196" s="135"/>
      <c r="R1196" s="135"/>
      <c r="S1196" s="135"/>
      <c r="T1196" s="135"/>
      <c r="U1196" s="135"/>
      <c r="V1196" s="135"/>
      <c r="W1196" s="135"/>
      <c r="X1196" s="135"/>
      <c r="Y1196" s="135"/>
      <c r="Z1196" s="135"/>
      <c r="AA1196" s="135"/>
      <c r="AB1196" s="135"/>
      <c r="AC1196" s="135"/>
      <c r="AD1196" s="135"/>
      <c r="AE1196" s="135"/>
      <c r="AF1196" s="135"/>
      <c r="AG1196" s="135"/>
      <c r="AH1196" s="135"/>
      <c r="AI1196" s="135"/>
      <c r="AJ1196" s="135"/>
      <c r="AK1196" s="135"/>
      <c r="AL1196" s="135"/>
      <c r="AM1196" s="135"/>
      <c r="AN1196" s="135"/>
      <c r="AO1196" s="135"/>
      <c r="AP1196" s="135"/>
      <c r="AQ1196" s="135"/>
      <c r="AR1196" s="135"/>
      <c r="AS1196" s="135"/>
      <c r="AT1196" s="135"/>
      <c r="AU1196" s="135"/>
      <c r="AV1196" s="135"/>
      <c r="AW1196" s="135"/>
      <c r="AX1196" s="135"/>
      <c r="AY1196" s="135"/>
      <c r="AZ1196" s="135"/>
      <c r="BA1196" s="135"/>
      <c r="BB1196" s="135"/>
      <c r="BC1196" s="135"/>
      <c r="BD1196" s="135"/>
      <c r="BE1196" s="135"/>
      <c r="BF1196" s="135"/>
      <c r="BG1196" s="135"/>
      <c r="BH1196" s="135"/>
      <c r="BI1196" s="135"/>
      <c r="BJ1196" s="135"/>
      <c r="BK1196" s="135"/>
      <c r="BL1196" s="135"/>
      <c r="BM1196" s="135"/>
      <c r="BN1196" s="135"/>
      <c r="BO1196" s="135"/>
      <c r="BP1196" s="135"/>
      <c r="BQ1196" s="135"/>
      <c r="BR1196" s="135"/>
      <c r="BS1196" s="135"/>
      <c r="BT1196" s="135"/>
      <c r="BU1196" s="135"/>
      <c r="BV1196" s="135"/>
      <c r="BW1196" s="135"/>
      <c r="BX1196" s="135"/>
      <c r="BY1196" s="135"/>
      <c r="BZ1196" s="135"/>
      <c r="CA1196" s="135"/>
      <c r="CB1196" s="135"/>
      <c r="CC1196" s="135"/>
      <c r="CD1196" s="135"/>
      <c r="CE1196" s="135"/>
      <c r="CF1196" s="135"/>
      <c r="CG1196" s="135"/>
      <c r="CH1196" s="135"/>
      <c r="CI1196" s="135"/>
      <c r="CJ1196" s="135"/>
      <c r="CK1196" s="135"/>
      <c r="CL1196" s="135"/>
      <c r="CM1196" s="135"/>
      <c r="CN1196" s="135"/>
      <c r="CO1196" s="135"/>
      <c r="CP1196" s="135"/>
      <c r="CQ1196" s="135"/>
      <c r="CR1196" s="135"/>
      <c r="CS1196" s="135"/>
      <c r="CT1196" s="135"/>
      <c r="CU1196" s="135"/>
      <c r="CV1196" s="135"/>
      <c r="CW1196" s="135"/>
      <c r="CX1196" s="135"/>
      <c r="CY1196" s="135"/>
      <c r="CZ1196" s="135"/>
      <c r="DA1196" s="135"/>
      <c r="DB1196" s="135"/>
      <c r="DC1196" s="135"/>
      <c r="DD1196" s="135"/>
      <c r="DE1196" s="135"/>
      <c r="DF1196" s="135"/>
      <c r="DG1196" s="135"/>
      <c r="DH1196" s="135"/>
      <c r="DI1196" s="135"/>
      <c r="DJ1196" s="135"/>
      <c r="DK1196" s="135"/>
      <c r="DL1196" s="135"/>
      <c r="DM1196" s="135"/>
      <c r="DN1196" s="135"/>
      <c r="DO1196" s="135"/>
      <c r="DP1196" s="135"/>
      <c r="DQ1196" s="135"/>
      <c r="DR1196" s="135"/>
      <c r="DS1196" s="135"/>
      <c r="DT1196" s="135"/>
      <c r="DU1196" s="135"/>
      <c r="DV1196" s="135"/>
      <c r="DW1196" s="135"/>
      <c r="DX1196" s="135"/>
      <c r="DY1196" s="135"/>
      <c r="DZ1196" s="135"/>
      <c r="EA1196" s="135"/>
      <c r="EB1196" s="135"/>
      <c r="EC1196" s="135"/>
      <c r="ED1196" s="135"/>
      <c r="EE1196" s="135"/>
      <c r="EF1196" s="135"/>
      <c r="EG1196" s="135"/>
      <c r="EH1196" s="135"/>
      <c r="EI1196" s="135"/>
      <c r="EJ1196" s="135"/>
      <c r="EK1196" s="135"/>
      <c r="EL1196" s="135"/>
      <c r="EM1196" s="135"/>
      <c r="EN1196" s="135"/>
      <c r="EO1196" s="135"/>
      <c r="EP1196" s="135"/>
      <c r="EQ1196" s="135"/>
      <c r="ER1196" s="135"/>
      <c r="ES1196" s="135"/>
      <c r="ET1196" s="135"/>
      <c r="EU1196" s="135"/>
      <c r="EV1196" s="135"/>
      <c r="EW1196" s="135"/>
      <c r="EX1196" s="135"/>
      <c r="EY1196" s="135"/>
      <c r="EZ1196" s="135"/>
      <c r="FA1196" s="135"/>
      <c r="FB1196" s="135"/>
      <c r="FC1196" s="135"/>
      <c r="FD1196" s="135"/>
      <c r="FE1196" s="135"/>
      <c r="FF1196" s="135"/>
      <c r="FG1196" s="135"/>
      <c r="FH1196" s="135"/>
      <c r="FI1196" s="135"/>
      <c r="FJ1196" s="135"/>
      <c r="FK1196" s="135"/>
      <c r="FL1196" s="135"/>
      <c r="FM1196" s="135"/>
      <c r="FN1196" s="135"/>
      <c r="FO1196" s="135"/>
      <c r="FP1196" s="135"/>
      <c r="FQ1196" s="135"/>
      <c r="FR1196" s="135"/>
      <c r="FS1196" s="135"/>
      <c r="FT1196" s="135"/>
      <c r="FU1196" s="135"/>
      <c r="FV1196" s="135"/>
      <c r="FW1196" s="135"/>
      <c r="FX1196" s="135"/>
      <c r="FY1196" s="135"/>
      <c r="FZ1196" s="135"/>
      <c r="GA1196" s="135"/>
      <c r="GB1196" s="135"/>
      <c r="GC1196" s="135"/>
      <c r="GD1196" s="135"/>
      <c r="GE1196" s="135"/>
      <c r="GF1196" s="135"/>
      <c r="GG1196" s="135"/>
      <c r="GH1196" s="135"/>
      <c r="GI1196" s="135"/>
      <c r="GJ1196" s="135"/>
      <c r="GK1196" s="135"/>
      <c r="GL1196" s="135"/>
      <c r="GM1196" s="135"/>
      <c r="GN1196" s="135"/>
      <c r="GO1196" s="135"/>
      <c r="GP1196" s="135"/>
      <c r="GQ1196" s="135"/>
      <c r="GR1196" s="135"/>
      <c r="GS1196" s="135"/>
      <c r="GT1196" s="135"/>
      <c r="GU1196" s="135"/>
      <c r="GV1196" s="135"/>
      <c r="GW1196" s="135"/>
      <c r="GX1196" s="135"/>
      <c r="GY1196" s="135"/>
      <c r="GZ1196" s="135"/>
      <c r="HA1196" s="135"/>
      <c r="HB1196" s="135"/>
      <c r="HC1196" s="135"/>
      <c r="HD1196" s="135"/>
      <c r="HE1196" s="135"/>
      <c r="HF1196" s="135"/>
      <c r="HG1196" s="135"/>
      <c r="HH1196" s="135"/>
      <c r="HI1196" s="135"/>
      <c r="HJ1196" s="135"/>
      <c r="HK1196" s="135"/>
      <c r="HL1196" s="135"/>
      <c r="HM1196" s="135"/>
      <c r="HN1196" s="135"/>
      <c r="HO1196" s="135"/>
      <c r="HP1196" s="135"/>
      <c r="HQ1196" s="135"/>
      <c r="HR1196" s="135"/>
      <c r="HS1196" s="135"/>
    </row>
    <row r="1197" spans="1:227" s="50" customFormat="1" ht="111" customHeight="1" x14ac:dyDescent="0.25">
      <c r="A1197" s="125">
        <v>1182</v>
      </c>
      <c r="B1197" s="71" t="s">
        <v>3859</v>
      </c>
      <c r="C1197" s="147" t="s">
        <v>74</v>
      </c>
      <c r="D1197" s="148" t="s">
        <v>3860</v>
      </c>
      <c r="E1197" s="148" t="s">
        <v>3255</v>
      </c>
      <c r="F1197" s="73">
        <v>6</v>
      </c>
      <c r="G1197" s="72">
        <v>339.29</v>
      </c>
      <c r="H1197" s="98">
        <f t="shared" si="60"/>
        <v>2035.7400000000002</v>
      </c>
      <c r="I1197" s="72">
        <f t="shared" si="61"/>
        <v>2280.0288000000005</v>
      </c>
      <c r="J1197" s="148" t="s">
        <v>3778</v>
      </c>
      <c r="K1197" s="72" t="s">
        <v>19</v>
      </c>
      <c r="L1197" s="19" t="s">
        <v>3875</v>
      </c>
      <c r="M1197" s="133"/>
      <c r="N1197" s="134"/>
      <c r="O1197" s="135"/>
      <c r="P1197" s="135"/>
      <c r="Q1197" s="135"/>
      <c r="R1197" s="135"/>
      <c r="S1197" s="135"/>
      <c r="T1197" s="135"/>
      <c r="U1197" s="135"/>
      <c r="V1197" s="135"/>
      <c r="W1197" s="135"/>
      <c r="X1197" s="135"/>
      <c r="Y1197" s="135"/>
      <c r="Z1197" s="135"/>
      <c r="AA1197" s="135"/>
      <c r="AB1197" s="135"/>
      <c r="AC1197" s="135"/>
      <c r="AD1197" s="135"/>
      <c r="AE1197" s="135"/>
      <c r="AF1197" s="135"/>
      <c r="AG1197" s="135"/>
      <c r="AH1197" s="135"/>
      <c r="AI1197" s="135"/>
      <c r="AJ1197" s="135"/>
      <c r="AK1197" s="135"/>
      <c r="AL1197" s="135"/>
      <c r="AM1197" s="135"/>
      <c r="AN1197" s="135"/>
      <c r="AO1197" s="135"/>
      <c r="AP1197" s="135"/>
      <c r="AQ1197" s="135"/>
      <c r="AR1197" s="135"/>
      <c r="AS1197" s="135"/>
      <c r="AT1197" s="135"/>
      <c r="AU1197" s="135"/>
      <c r="AV1197" s="135"/>
      <c r="AW1197" s="135"/>
      <c r="AX1197" s="135"/>
      <c r="AY1197" s="135"/>
      <c r="AZ1197" s="135"/>
      <c r="BA1197" s="135"/>
      <c r="BB1197" s="135"/>
      <c r="BC1197" s="135"/>
      <c r="BD1197" s="135"/>
      <c r="BE1197" s="135"/>
      <c r="BF1197" s="135"/>
      <c r="BG1197" s="135"/>
      <c r="BH1197" s="135"/>
      <c r="BI1197" s="135"/>
      <c r="BJ1197" s="135"/>
      <c r="BK1197" s="135"/>
      <c r="BL1197" s="135"/>
      <c r="BM1197" s="135"/>
      <c r="BN1197" s="135"/>
      <c r="BO1197" s="135"/>
      <c r="BP1197" s="135"/>
      <c r="BQ1197" s="135"/>
      <c r="BR1197" s="135"/>
      <c r="BS1197" s="135"/>
      <c r="BT1197" s="135"/>
      <c r="BU1197" s="135"/>
      <c r="BV1197" s="135"/>
      <c r="BW1197" s="135"/>
      <c r="BX1197" s="135"/>
      <c r="BY1197" s="135"/>
      <c r="BZ1197" s="135"/>
      <c r="CA1197" s="135"/>
      <c r="CB1197" s="135"/>
      <c r="CC1197" s="135"/>
      <c r="CD1197" s="135"/>
      <c r="CE1197" s="135"/>
      <c r="CF1197" s="135"/>
      <c r="CG1197" s="135"/>
      <c r="CH1197" s="135"/>
      <c r="CI1197" s="135"/>
      <c r="CJ1197" s="135"/>
      <c r="CK1197" s="135"/>
      <c r="CL1197" s="135"/>
      <c r="CM1197" s="135"/>
      <c r="CN1197" s="135"/>
      <c r="CO1197" s="135"/>
      <c r="CP1197" s="135"/>
      <c r="CQ1197" s="135"/>
      <c r="CR1197" s="135"/>
      <c r="CS1197" s="135"/>
      <c r="CT1197" s="135"/>
      <c r="CU1197" s="135"/>
      <c r="CV1197" s="135"/>
      <c r="CW1197" s="135"/>
      <c r="CX1197" s="135"/>
      <c r="CY1197" s="135"/>
      <c r="CZ1197" s="135"/>
      <c r="DA1197" s="135"/>
      <c r="DB1197" s="135"/>
      <c r="DC1197" s="135"/>
      <c r="DD1197" s="135"/>
      <c r="DE1197" s="135"/>
      <c r="DF1197" s="135"/>
      <c r="DG1197" s="135"/>
      <c r="DH1197" s="135"/>
      <c r="DI1197" s="135"/>
      <c r="DJ1197" s="135"/>
      <c r="DK1197" s="135"/>
      <c r="DL1197" s="135"/>
      <c r="DM1197" s="135"/>
      <c r="DN1197" s="135"/>
      <c r="DO1197" s="135"/>
      <c r="DP1197" s="135"/>
      <c r="DQ1197" s="135"/>
      <c r="DR1197" s="135"/>
      <c r="DS1197" s="135"/>
      <c r="DT1197" s="135"/>
      <c r="DU1197" s="135"/>
      <c r="DV1197" s="135"/>
      <c r="DW1197" s="135"/>
      <c r="DX1197" s="135"/>
      <c r="DY1197" s="135"/>
      <c r="DZ1197" s="135"/>
      <c r="EA1197" s="135"/>
      <c r="EB1197" s="135"/>
      <c r="EC1197" s="135"/>
      <c r="ED1197" s="135"/>
      <c r="EE1197" s="135"/>
      <c r="EF1197" s="135"/>
      <c r="EG1197" s="135"/>
      <c r="EH1197" s="135"/>
      <c r="EI1197" s="135"/>
      <c r="EJ1197" s="135"/>
      <c r="EK1197" s="135"/>
      <c r="EL1197" s="135"/>
      <c r="EM1197" s="135"/>
      <c r="EN1197" s="135"/>
      <c r="EO1197" s="135"/>
      <c r="EP1197" s="135"/>
      <c r="EQ1197" s="135"/>
      <c r="ER1197" s="135"/>
      <c r="ES1197" s="135"/>
      <c r="ET1197" s="135"/>
      <c r="EU1197" s="135"/>
      <c r="EV1197" s="135"/>
      <c r="EW1197" s="135"/>
      <c r="EX1197" s="135"/>
      <c r="EY1197" s="135"/>
      <c r="EZ1197" s="135"/>
      <c r="FA1197" s="135"/>
      <c r="FB1197" s="135"/>
      <c r="FC1197" s="135"/>
      <c r="FD1197" s="135"/>
      <c r="FE1197" s="135"/>
      <c r="FF1197" s="135"/>
      <c r="FG1197" s="135"/>
      <c r="FH1197" s="135"/>
      <c r="FI1197" s="135"/>
      <c r="FJ1197" s="135"/>
      <c r="FK1197" s="135"/>
      <c r="FL1197" s="135"/>
      <c r="FM1197" s="135"/>
      <c r="FN1197" s="135"/>
      <c r="FO1197" s="135"/>
      <c r="FP1197" s="135"/>
      <c r="FQ1197" s="135"/>
      <c r="FR1197" s="135"/>
      <c r="FS1197" s="135"/>
      <c r="FT1197" s="135"/>
      <c r="FU1197" s="135"/>
      <c r="FV1197" s="135"/>
      <c r="FW1197" s="135"/>
      <c r="FX1197" s="135"/>
      <c r="FY1197" s="135"/>
      <c r="FZ1197" s="135"/>
      <c r="GA1197" s="135"/>
      <c r="GB1197" s="135"/>
      <c r="GC1197" s="135"/>
      <c r="GD1197" s="135"/>
      <c r="GE1197" s="135"/>
      <c r="GF1197" s="135"/>
      <c r="GG1197" s="135"/>
      <c r="GH1197" s="135"/>
      <c r="GI1197" s="135"/>
      <c r="GJ1197" s="135"/>
      <c r="GK1197" s="135"/>
      <c r="GL1197" s="135"/>
      <c r="GM1197" s="135"/>
      <c r="GN1197" s="135"/>
      <c r="GO1197" s="135"/>
      <c r="GP1197" s="135"/>
      <c r="GQ1197" s="135"/>
      <c r="GR1197" s="135"/>
      <c r="GS1197" s="135"/>
      <c r="GT1197" s="135"/>
      <c r="GU1197" s="135"/>
      <c r="GV1197" s="135"/>
      <c r="GW1197" s="135"/>
      <c r="GX1197" s="135"/>
      <c r="GY1197" s="135"/>
      <c r="GZ1197" s="135"/>
      <c r="HA1197" s="135"/>
      <c r="HB1197" s="135"/>
      <c r="HC1197" s="135"/>
      <c r="HD1197" s="135"/>
      <c r="HE1197" s="135"/>
      <c r="HF1197" s="135"/>
      <c r="HG1197" s="135"/>
      <c r="HH1197" s="135"/>
      <c r="HI1197" s="135"/>
      <c r="HJ1197" s="135"/>
      <c r="HK1197" s="135"/>
      <c r="HL1197" s="135"/>
      <c r="HM1197" s="135"/>
      <c r="HN1197" s="135"/>
      <c r="HO1197" s="135"/>
      <c r="HP1197" s="135"/>
      <c r="HQ1197" s="135"/>
      <c r="HR1197" s="135"/>
      <c r="HS1197" s="135"/>
    </row>
    <row r="1198" spans="1:227" s="50" customFormat="1" ht="111" customHeight="1" x14ac:dyDescent="0.25">
      <c r="A1198" s="125">
        <v>1183</v>
      </c>
      <c r="B1198" s="71" t="s">
        <v>378</v>
      </c>
      <c r="C1198" s="147" t="s">
        <v>74</v>
      </c>
      <c r="D1198" s="148" t="s">
        <v>3861</v>
      </c>
      <c r="E1198" s="148" t="s">
        <v>380</v>
      </c>
      <c r="F1198" s="73">
        <v>150</v>
      </c>
      <c r="G1198" s="72">
        <v>1320</v>
      </c>
      <c r="H1198" s="98">
        <f t="shared" si="60"/>
        <v>198000</v>
      </c>
      <c r="I1198" s="72">
        <f t="shared" si="61"/>
        <v>221760.00000000003</v>
      </c>
      <c r="J1198" s="148" t="s">
        <v>3778</v>
      </c>
      <c r="K1198" s="72" t="s">
        <v>19</v>
      </c>
      <c r="L1198" s="19" t="s">
        <v>4084</v>
      </c>
      <c r="M1198" s="133"/>
      <c r="N1198" s="134"/>
      <c r="O1198" s="135"/>
      <c r="P1198" s="135"/>
      <c r="Q1198" s="135"/>
      <c r="R1198" s="135"/>
      <c r="S1198" s="135"/>
      <c r="T1198" s="135"/>
      <c r="U1198" s="135"/>
      <c r="V1198" s="135"/>
      <c r="W1198" s="135"/>
      <c r="X1198" s="135"/>
      <c r="Y1198" s="135"/>
      <c r="Z1198" s="135"/>
      <c r="AA1198" s="135"/>
      <c r="AB1198" s="135"/>
      <c r="AC1198" s="135"/>
      <c r="AD1198" s="135"/>
      <c r="AE1198" s="135"/>
      <c r="AF1198" s="135"/>
      <c r="AG1198" s="135"/>
      <c r="AH1198" s="135"/>
      <c r="AI1198" s="135"/>
      <c r="AJ1198" s="135"/>
      <c r="AK1198" s="135"/>
      <c r="AL1198" s="135"/>
      <c r="AM1198" s="135"/>
      <c r="AN1198" s="135"/>
      <c r="AO1198" s="135"/>
      <c r="AP1198" s="135"/>
      <c r="AQ1198" s="135"/>
      <c r="AR1198" s="135"/>
      <c r="AS1198" s="135"/>
      <c r="AT1198" s="135"/>
      <c r="AU1198" s="135"/>
      <c r="AV1198" s="135"/>
      <c r="AW1198" s="135"/>
      <c r="AX1198" s="135"/>
      <c r="AY1198" s="135"/>
      <c r="AZ1198" s="135"/>
      <c r="BA1198" s="135"/>
      <c r="BB1198" s="135"/>
      <c r="BC1198" s="135"/>
      <c r="BD1198" s="135"/>
      <c r="BE1198" s="135"/>
      <c r="BF1198" s="135"/>
      <c r="BG1198" s="135"/>
      <c r="BH1198" s="135"/>
      <c r="BI1198" s="135"/>
      <c r="BJ1198" s="135"/>
      <c r="BK1198" s="135"/>
      <c r="BL1198" s="135"/>
      <c r="BM1198" s="135"/>
      <c r="BN1198" s="135"/>
      <c r="BO1198" s="135"/>
      <c r="BP1198" s="135"/>
      <c r="BQ1198" s="135"/>
      <c r="BR1198" s="135"/>
      <c r="BS1198" s="135"/>
      <c r="BT1198" s="135"/>
      <c r="BU1198" s="135"/>
      <c r="BV1198" s="135"/>
      <c r="BW1198" s="135"/>
      <c r="BX1198" s="135"/>
      <c r="BY1198" s="135"/>
      <c r="BZ1198" s="135"/>
      <c r="CA1198" s="135"/>
      <c r="CB1198" s="135"/>
      <c r="CC1198" s="135"/>
      <c r="CD1198" s="135"/>
      <c r="CE1198" s="135"/>
      <c r="CF1198" s="135"/>
      <c r="CG1198" s="135"/>
      <c r="CH1198" s="135"/>
      <c r="CI1198" s="135"/>
      <c r="CJ1198" s="135"/>
      <c r="CK1198" s="135"/>
      <c r="CL1198" s="135"/>
      <c r="CM1198" s="135"/>
      <c r="CN1198" s="135"/>
      <c r="CO1198" s="135"/>
      <c r="CP1198" s="135"/>
      <c r="CQ1198" s="135"/>
      <c r="CR1198" s="135"/>
      <c r="CS1198" s="135"/>
      <c r="CT1198" s="135"/>
      <c r="CU1198" s="135"/>
      <c r="CV1198" s="135"/>
      <c r="CW1198" s="135"/>
      <c r="CX1198" s="135"/>
      <c r="CY1198" s="135"/>
      <c r="CZ1198" s="135"/>
      <c r="DA1198" s="135"/>
      <c r="DB1198" s="135"/>
      <c r="DC1198" s="135"/>
      <c r="DD1198" s="135"/>
      <c r="DE1198" s="135"/>
      <c r="DF1198" s="135"/>
      <c r="DG1198" s="135"/>
      <c r="DH1198" s="135"/>
      <c r="DI1198" s="135"/>
      <c r="DJ1198" s="135"/>
      <c r="DK1198" s="135"/>
      <c r="DL1198" s="135"/>
      <c r="DM1198" s="135"/>
      <c r="DN1198" s="135"/>
      <c r="DO1198" s="135"/>
      <c r="DP1198" s="135"/>
      <c r="DQ1198" s="135"/>
      <c r="DR1198" s="135"/>
      <c r="DS1198" s="135"/>
      <c r="DT1198" s="135"/>
      <c r="DU1198" s="135"/>
      <c r="DV1198" s="135"/>
      <c r="DW1198" s="135"/>
      <c r="DX1198" s="135"/>
      <c r="DY1198" s="135"/>
      <c r="DZ1198" s="135"/>
      <c r="EA1198" s="135"/>
      <c r="EB1198" s="135"/>
      <c r="EC1198" s="135"/>
      <c r="ED1198" s="135"/>
      <c r="EE1198" s="135"/>
      <c r="EF1198" s="135"/>
      <c r="EG1198" s="135"/>
      <c r="EH1198" s="135"/>
      <c r="EI1198" s="135"/>
      <c r="EJ1198" s="135"/>
      <c r="EK1198" s="135"/>
      <c r="EL1198" s="135"/>
      <c r="EM1198" s="135"/>
      <c r="EN1198" s="135"/>
      <c r="EO1198" s="135"/>
      <c r="EP1198" s="135"/>
      <c r="EQ1198" s="135"/>
      <c r="ER1198" s="135"/>
      <c r="ES1198" s="135"/>
      <c r="ET1198" s="135"/>
      <c r="EU1198" s="135"/>
      <c r="EV1198" s="135"/>
      <c r="EW1198" s="135"/>
      <c r="EX1198" s="135"/>
      <c r="EY1198" s="135"/>
      <c r="EZ1198" s="135"/>
      <c r="FA1198" s="135"/>
      <c r="FB1198" s="135"/>
      <c r="FC1198" s="135"/>
      <c r="FD1198" s="135"/>
      <c r="FE1198" s="135"/>
      <c r="FF1198" s="135"/>
      <c r="FG1198" s="135"/>
      <c r="FH1198" s="135"/>
      <c r="FI1198" s="135"/>
      <c r="FJ1198" s="135"/>
      <c r="FK1198" s="135"/>
      <c r="FL1198" s="135"/>
      <c r="FM1198" s="135"/>
      <c r="FN1198" s="135"/>
      <c r="FO1198" s="135"/>
      <c r="FP1198" s="135"/>
      <c r="FQ1198" s="135"/>
      <c r="FR1198" s="135"/>
      <c r="FS1198" s="135"/>
      <c r="FT1198" s="135"/>
      <c r="FU1198" s="135"/>
      <c r="FV1198" s="135"/>
      <c r="FW1198" s="135"/>
      <c r="FX1198" s="135"/>
      <c r="FY1198" s="135"/>
      <c r="FZ1198" s="135"/>
      <c r="GA1198" s="135"/>
      <c r="GB1198" s="135"/>
      <c r="GC1198" s="135"/>
      <c r="GD1198" s="135"/>
      <c r="GE1198" s="135"/>
      <c r="GF1198" s="135"/>
      <c r="GG1198" s="135"/>
      <c r="GH1198" s="135"/>
      <c r="GI1198" s="135"/>
      <c r="GJ1198" s="135"/>
      <c r="GK1198" s="135"/>
      <c r="GL1198" s="135"/>
      <c r="GM1198" s="135"/>
      <c r="GN1198" s="135"/>
      <c r="GO1198" s="135"/>
      <c r="GP1198" s="135"/>
      <c r="GQ1198" s="135"/>
      <c r="GR1198" s="135"/>
      <c r="GS1198" s="135"/>
      <c r="GT1198" s="135"/>
      <c r="GU1198" s="135"/>
      <c r="GV1198" s="135"/>
      <c r="GW1198" s="135"/>
      <c r="GX1198" s="135"/>
      <c r="GY1198" s="135"/>
      <c r="GZ1198" s="135"/>
      <c r="HA1198" s="135"/>
      <c r="HB1198" s="135"/>
      <c r="HC1198" s="135"/>
      <c r="HD1198" s="135"/>
      <c r="HE1198" s="135"/>
      <c r="HF1198" s="135"/>
      <c r="HG1198" s="135"/>
      <c r="HH1198" s="135"/>
      <c r="HI1198" s="135"/>
      <c r="HJ1198" s="135"/>
      <c r="HK1198" s="135"/>
      <c r="HL1198" s="135"/>
      <c r="HM1198" s="135"/>
      <c r="HN1198" s="135"/>
      <c r="HO1198" s="135"/>
      <c r="HP1198" s="135"/>
      <c r="HQ1198" s="135"/>
      <c r="HR1198" s="135"/>
      <c r="HS1198" s="135"/>
    </row>
    <row r="1199" spans="1:227" s="50" customFormat="1" ht="111" customHeight="1" x14ac:dyDescent="0.25">
      <c r="A1199" s="125">
        <v>1184</v>
      </c>
      <c r="B1199" s="71" t="s">
        <v>3862</v>
      </c>
      <c r="C1199" s="147" t="s">
        <v>74</v>
      </c>
      <c r="D1199" s="148" t="s">
        <v>3863</v>
      </c>
      <c r="E1199" s="148" t="s">
        <v>3255</v>
      </c>
      <c r="F1199" s="73">
        <v>1000</v>
      </c>
      <c r="G1199" s="72">
        <v>24</v>
      </c>
      <c r="H1199" s="98">
        <f t="shared" si="60"/>
        <v>24000</v>
      </c>
      <c r="I1199" s="72">
        <f t="shared" si="61"/>
        <v>26880.000000000004</v>
      </c>
      <c r="J1199" s="148" t="s">
        <v>3778</v>
      </c>
      <c r="K1199" s="72" t="s">
        <v>19</v>
      </c>
      <c r="L1199" s="19" t="s">
        <v>3875</v>
      </c>
      <c r="M1199" s="133"/>
      <c r="N1199" s="134"/>
      <c r="O1199" s="135"/>
      <c r="P1199" s="135"/>
      <c r="Q1199" s="135"/>
      <c r="R1199" s="135"/>
      <c r="S1199" s="135"/>
      <c r="T1199" s="135"/>
      <c r="U1199" s="135"/>
      <c r="V1199" s="135"/>
      <c r="W1199" s="135"/>
      <c r="X1199" s="135"/>
      <c r="Y1199" s="135"/>
      <c r="Z1199" s="135"/>
      <c r="AA1199" s="135"/>
      <c r="AB1199" s="135"/>
      <c r="AC1199" s="135"/>
      <c r="AD1199" s="135"/>
      <c r="AE1199" s="135"/>
      <c r="AF1199" s="135"/>
      <c r="AG1199" s="135"/>
      <c r="AH1199" s="135"/>
      <c r="AI1199" s="135"/>
      <c r="AJ1199" s="135"/>
      <c r="AK1199" s="135"/>
      <c r="AL1199" s="135"/>
      <c r="AM1199" s="135"/>
      <c r="AN1199" s="135"/>
      <c r="AO1199" s="135"/>
      <c r="AP1199" s="135"/>
      <c r="AQ1199" s="135"/>
      <c r="AR1199" s="135"/>
      <c r="AS1199" s="135"/>
      <c r="AT1199" s="135"/>
      <c r="AU1199" s="135"/>
      <c r="AV1199" s="135"/>
      <c r="AW1199" s="135"/>
      <c r="AX1199" s="135"/>
      <c r="AY1199" s="135"/>
      <c r="AZ1199" s="135"/>
      <c r="BA1199" s="135"/>
      <c r="BB1199" s="135"/>
      <c r="BC1199" s="135"/>
      <c r="BD1199" s="135"/>
      <c r="BE1199" s="135"/>
      <c r="BF1199" s="135"/>
      <c r="BG1199" s="135"/>
      <c r="BH1199" s="135"/>
      <c r="BI1199" s="135"/>
      <c r="BJ1199" s="135"/>
      <c r="BK1199" s="135"/>
      <c r="BL1199" s="135"/>
      <c r="BM1199" s="135"/>
      <c r="BN1199" s="135"/>
      <c r="BO1199" s="135"/>
      <c r="BP1199" s="135"/>
      <c r="BQ1199" s="135"/>
      <c r="BR1199" s="135"/>
      <c r="BS1199" s="135"/>
      <c r="BT1199" s="135"/>
      <c r="BU1199" s="135"/>
      <c r="BV1199" s="135"/>
      <c r="BW1199" s="135"/>
      <c r="BX1199" s="135"/>
      <c r="BY1199" s="135"/>
      <c r="BZ1199" s="135"/>
      <c r="CA1199" s="135"/>
      <c r="CB1199" s="135"/>
      <c r="CC1199" s="135"/>
      <c r="CD1199" s="135"/>
      <c r="CE1199" s="135"/>
      <c r="CF1199" s="135"/>
      <c r="CG1199" s="135"/>
      <c r="CH1199" s="135"/>
      <c r="CI1199" s="135"/>
      <c r="CJ1199" s="135"/>
      <c r="CK1199" s="135"/>
      <c r="CL1199" s="135"/>
      <c r="CM1199" s="135"/>
      <c r="CN1199" s="135"/>
      <c r="CO1199" s="135"/>
      <c r="CP1199" s="135"/>
      <c r="CQ1199" s="135"/>
      <c r="CR1199" s="135"/>
      <c r="CS1199" s="135"/>
      <c r="CT1199" s="135"/>
      <c r="CU1199" s="135"/>
      <c r="CV1199" s="135"/>
      <c r="CW1199" s="135"/>
      <c r="CX1199" s="135"/>
      <c r="CY1199" s="135"/>
      <c r="CZ1199" s="135"/>
      <c r="DA1199" s="135"/>
      <c r="DB1199" s="135"/>
      <c r="DC1199" s="135"/>
      <c r="DD1199" s="135"/>
      <c r="DE1199" s="135"/>
      <c r="DF1199" s="135"/>
      <c r="DG1199" s="135"/>
      <c r="DH1199" s="135"/>
      <c r="DI1199" s="135"/>
      <c r="DJ1199" s="135"/>
      <c r="DK1199" s="135"/>
      <c r="DL1199" s="135"/>
      <c r="DM1199" s="135"/>
      <c r="DN1199" s="135"/>
      <c r="DO1199" s="135"/>
      <c r="DP1199" s="135"/>
      <c r="DQ1199" s="135"/>
      <c r="DR1199" s="135"/>
      <c r="DS1199" s="135"/>
      <c r="DT1199" s="135"/>
      <c r="DU1199" s="135"/>
      <c r="DV1199" s="135"/>
      <c r="DW1199" s="135"/>
      <c r="DX1199" s="135"/>
      <c r="DY1199" s="135"/>
      <c r="DZ1199" s="135"/>
      <c r="EA1199" s="135"/>
      <c r="EB1199" s="135"/>
      <c r="EC1199" s="135"/>
      <c r="ED1199" s="135"/>
      <c r="EE1199" s="135"/>
      <c r="EF1199" s="135"/>
      <c r="EG1199" s="135"/>
      <c r="EH1199" s="135"/>
      <c r="EI1199" s="135"/>
      <c r="EJ1199" s="135"/>
      <c r="EK1199" s="135"/>
      <c r="EL1199" s="135"/>
      <c r="EM1199" s="135"/>
      <c r="EN1199" s="135"/>
      <c r="EO1199" s="135"/>
      <c r="EP1199" s="135"/>
      <c r="EQ1199" s="135"/>
      <c r="ER1199" s="135"/>
      <c r="ES1199" s="135"/>
      <c r="ET1199" s="135"/>
      <c r="EU1199" s="135"/>
      <c r="EV1199" s="135"/>
      <c r="EW1199" s="135"/>
      <c r="EX1199" s="135"/>
      <c r="EY1199" s="135"/>
      <c r="EZ1199" s="135"/>
      <c r="FA1199" s="135"/>
      <c r="FB1199" s="135"/>
      <c r="FC1199" s="135"/>
      <c r="FD1199" s="135"/>
      <c r="FE1199" s="135"/>
      <c r="FF1199" s="135"/>
      <c r="FG1199" s="135"/>
      <c r="FH1199" s="135"/>
      <c r="FI1199" s="135"/>
      <c r="FJ1199" s="135"/>
      <c r="FK1199" s="135"/>
      <c r="FL1199" s="135"/>
      <c r="FM1199" s="135"/>
      <c r="FN1199" s="135"/>
      <c r="FO1199" s="135"/>
      <c r="FP1199" s="135"/>
      <c r="FQ1199" s="135"/>
      <c r="FR1199" s="135"/>
      <c r="FS1199" s="135"/>
      <c r="FT1199" s="135"/>
      <c r="FU1199" s="135"/>
      <c r="FV1199" s="135"/>
      <c r="FW1199" s="135"/>
      <c r="FX1199" s="135"/>
      <c r="FY1199" s="135"/>
      <c r="FZ1199" s="135"/>
      <c r="GA1199" s="135"/>
      <c r="GB1199" s="135"/>
      <c r="GC1199" s="135"/>
      <c r="GD1199" s="135"/>
      <c r="GE1199" s="135"/>
      <c r="GF1199" s="135"/>
      <c r="GG1199" s="135"/>
      <c r="GH1199" s="135"/>
      <c r="GI1199" s="135"/>
      <c r="GJ1199" s="135"/>
      <c r="GK1199" s="135"/>
      <c r="GL1199" s="135"/>
      <c r="GM1199" s="135"/>
      <c r="GN1199" s="135"/>
      <c r="GO1199" s="135"/>
      <c r="GP1199" s="135"/>
      <c r="GQ1199" s="135"/>
      <c r="GR1199" s="135"/>
      <c r="GS1199" s="135"/>
      <c r="GT1199" s="135"/>
      <c r="GU1199" s="135"/>
      <c r="GV1199" s="135"/>
      <c r="GW1199" s="135"/>
      <c r="GX1199" s="135"/>
      <c r="GY1199" s="135"/>
      <c r="GZ1199" s="135"/>
      <c r="HA1199" s="135"/>
      <c r="HB1199" s="135"/>
      <c r="HC1199" s="135"/>
      <c r="HD1199" s="135"/>
      <c r="HE1199" s="135"/>
      <c r="HF1199" s="135"/>
      <c r="HG1199" s="135"/>
      <c r="HH1199" s="135"/>
      <c r="HI1199" s="135"/>
      <c r="HJ1199" s="135"/>
      <c r="HK1199" s="135"/>
      <c r="HL1199" s="135"/>
      <c r="HM1199" s="135"/>
      <c r="HN1199" s="135"/>
      <c r="HO1199" s="135"/>
      <c r="HP1199" s="135"/>
      <c r="HQ1199" s="135"/>
      <c r="HR1199" s="135"/>
      <c r="HS1199" s="135"/>
    </row>
    <row r="1200" spans="1:227" s="50" customFormat="1" ht="111" customHeight="1" x14ac:dyDescent="0.25">
      <c r="A1200" s="125">
        <v>1185</v>
      </c>
      <c r="B1200" s="71" t="s">
        <v>3864</v>
      </c>
      <c r="C1200" s="147" t="s">
        <v>74</v>
      </c>
      <c r="D1200" s="148" t="s">
        <v>3865</v>
      </c>
      <c r="E1200" s="148" t="s">
        <v>3255</v>
      </c>
      <c r="F1200" s="73">
        <v>500</v>
      </c>
      <c r="G1200" s="72">
        <v>28.4</v>
      </c>
      <c r="H1200" s="98">
        <f t="shared" si="60"/>
        <v>14200</v>
      </c>
      <c r="I1200" s="72">
        <f t="shared" si="61"/>
        <v>15904.000000000002</v>
      </c>
      <c r="J1200" s="148" t="s">
        <v>3778</v>
      </c>
      <c r="K1200" s="72" t="s">
        <v>19</v>
      </c>
      <c r="L1200" s="19" t="s">
        <v>3875</v>
      </c>
      <c r="M1200" s="133"/>
      <c r="N1200" s="134"/>
      <c r="O1200" s="135"/>
      <c r="P1200" s="135"/>
      <c r="Q1200" s="135"/>
      <c r="R1200" s="135"/>
      <c r="S1200" s="135"/>
      <c r="T1200" s="135"/>
      <c r="U1200" s="135"/>
      <c r="V1200" s="135"/>
      <c r="W1200" s="135"/>
      <c r="X1200" s="135"/>
      <c r="Y1200" s="135"/>
      <c r="Z1200" s="135"/>
      <c r="AA1200" s="135"/>
      <c r="AB1200" s="135"/>
      <c r="AC1200" s="135"/>
      <c r="AD1200" s="135"/>
      <c r="AE1200" s="135"/>
      <c r="AF1200" s="135"/>
      <c r="AG1200" s="135"/>
      <c r="AH1200" s="135"/>
      <c r="AI1200" s="135"/>
      <c r="AJ1200" s="135"/>
      <c r="AK1200" s="135"/>
      <c r="AL1200" s="135"/>
      <c r="AM1200" s="135"/>
      <c r="AN1200" s="135"/>
      <c r="AO1200" s="135"/>
      <c r="AP1200" s="135"/>
      <c r="AQ1200" s="135"/>
      <c r="AR1200" s="135"/>
      <c r="AS1200" s="135"/>
      <c r="AT1200" s="135"/>
      <c r="AU1200" s="135"/>
      <c r="AV1200" s="135"/>
      <c r="AW1200" s="135"/>
      <c r="AX1200" s="135"/>
      <c r="AY1200" s="135"/>
      <c r="AZ1200" s="135"/>
      <c r="BA1200" s="135"/>
      <c r="BB1200" s="135"/>
      <c r="BC1200" s="135"/>
      <c r="BD1200" s="135"/>
      <c r="BE1200" s="135"/>
      <c r="BF1200" s="135"/>
      <c r="BG1200" s="135"/>
      <c r="BH1200" s="135"/>
      <c r="BI1200" s="135"/>
      <c r="BJ1200" s="135"/>
      <c r="BK1200" s="135"/>
      <c r="BL1200" s="135"/>
      <c r="BM1200" s="135"/>
      <c r="BN1200" s="135"/>
      <c r="BO1200" s="135"/>
      <c r="BP1200" s="135"/>
      <c r="BQ1200" s="135"/>
      <c r="BR1200" s="135"/>
      <c r="BS1200" s="135"/>
      <c r="BT1200" s="135"/>
      <c r="BU1200" s="135"/>
      <c r="BV1200" s="135"/>
      <c r="BW1200" s="135"/>
      <c r="BX1200" s="135"/>
      <c r="BY1200" s="135"/>
      <c r="BZ1200" s="135"/>
      <c r="CA1200" s="135"/>
      <c r="CB1200" s="135"/>
      <c r="CC1200" s="135"/>
      <c r="CD1200" s="135"/>
      <c r="CE1200" s="135"/>
      <c r="CF1200" s="135"/>
      <c r="CG1200" s="135"/>
      <c r="CH1200" s="135"/>
      <c r="CI1200" s="135"/>
      <c r="CJ1200" s="135"/>
      <c r="CK1200" s="135"/>
      <c r="CL1200" s="135"/>
      <c r="CM1200" s="135"/>
      <c r="CN1200" s="135"/>
      <c r="CO1200" s="135"/>
      <c r="CP1200" s="135"/>
      <c r="CQ1200" s="135"/>
      <c r="CR1200" s="135"/>
      <c r="CS1200" s="135"/>
      <c r="CT1200" s="135"/>
      <c r="CU1200" s="135"/>
      <c r="CV1200" s="135"/>
      <c r="CW1200" s="135"/>
      <c r="CX1200" s="135"/>
      <c r="CY1200" s="135"/>
      <c r="CZ1200" s="135"/>
      <c r="DA1200" s="135"/>
      <c r="DB1200" s="135"/>
      <c r="DC1200" s="135"/>
      <c r="DD1200" s="135"/>
      <c r="DE1200" s="135"/>
      <c r="DF1200" s="135"/>
      <c r="DG1200" s="135"/>
      <c r="DH1200" s="135"/>
      <c r="DI1200" s="135"/>
      <c r="DJ1200" s="135"/>
      <c r="DK1200" s="135"/>
      <c r="DL1200" s="135"/>
      <c r="DM1200" s="135"/>
      <c r="DN1200" s="135"/>
      <c r="DO1200" s="135"/>
      <c r="DP1200" s="135"/>
      <c r="DQ1200" s="135"/>
      <c r="DR1200" s="135"/>
      <c r="DS1200" s="135"/>
      <c r="DT1200" s="135"/>
      <c r="DU1200" s="135"/>
      <c r="DV1200" s="135"/>
      <c r="DW1200" s="135"/>
      <c r="DX1200" s="135"/>
      <c r="DY1200" s="135"/>
      <c r="DZ1200" s="135"/>
      <c r="EA1200" s="135"/>
      <c r="EB1200" s="135"/>
      <c r="EC1200" s="135"/>
      <c r="ED1200" s="135"/>
      <c r="EE1200" s="135"/>
      <c r="EF1200" s="135"/>
      <c r="EG1200" s="135"/>
      <c r="EH1200" s="135"/>
      <c r="EI1200" s="135"/>
      <c r="EJ1200" s="135"/>
      <c r="EK1200" s="135"/>
      <c r="EL1200" s="135"/>
      <c r="EM1200" s="135"/>
      <c r="EN1200" s="135"/>
      <c r="EO1200" s="135"/>
      <c r="EP1200" s="135"/>
      <c r="EQ1200" s="135"/>
      <c r="ER1200" s="135"/>
      <c r="ES1200" s="135"/>
      <c r="ET1200" s="135"/>
      <c r="EU1200" s="135"/>
      <c r="EV1200" s="135"/>
      <c r="EW1200" s="135"/>
      <c r="EX1200" s="135"/>
      <c r="EY1200" s="135"/>
      <c r="EZ1200" s="135"/>
      <c r="FA1200" s="135"/>
      <c r="FB1200" s="135"/>
      <c r="FC1200" s="135"/>
      <c r="FD1200" s="135"/>
      <c r="FE1200" s="135"/>
      <c r="FF1200" s="135"/>
      <c r="FG1200" s="135"/>
      <c r="FH1200" s="135"/>
      <c r="FI1200" s="135"/>
      <c r="FJ1200" s="135"/>
      <c r="FK1200" s="135"/>
      <c r="FL1200" s="135"/>
      <c r="FM1200" s="135"/>
      <c r="FN1200" s="135"/>
      <c r="FO1200" s="135"/>
      <c r="FP1200" s="135"/>
      <c r="FQ1200" s="135"/>
      <c r="FR1200" s="135"/>
      <c r="FS1200" s="135"/>
      <c r="FT1200" s="135"/>
      <c r="FU1200" s="135"/>
      <c r="FV1200" s="135"/>
      <c r="FW1200" s="135"/>
      <c r="FX1200" s="135"/>
      <c r="FY1200" s="135"/>
      <c r="FZ1200" s="135"/>
      <c r="GA1200" s="135"/>
      <c r="GB1200" s="135"/>
      <c r="GC1200" s="135"/>
      <c r="GD1200" s="135"/>
      <c r="GE1200" s="135"/>
      <c r="GF1200" s="135"/>
      <c r="GG1200" s="135"/>
      <c r="GH1200" s="135"/>
      <c r="GI1200" s="135"/>
      <c r="GJ1200" s="135"/>
      <c r="GK1200" s="135"/>
      <c r="GL1200" s="135"/>
      <c r="GM1200" s="135"/>
      <c r="GN1200" s="135"/>
      <c r="GO1200" s="135"/>
      <c r="GP1200" s="135"/>
      <c r="GQ1200" s="135"/>
      <c r="GR1200" s="135"/>
      <c r="GS1200" s="135"/>
      <c r="GT1200" s="135"/>
      <c r="GU1200" s="135"/>
      <c r="GV1200" s="135"/>
      <c r="GW1200" s="135"/>
      <c r="GX1200" s="135"/>
      <c r="GY1200" s="135"/>
      <c r="GZ1200" s="135"/>
      <c r="HA1200" s="135"/>
      <c r="HB1200" s="135"/>
      <c r="HC1200" s="135"/>
      <c r="HD1200" s="135"/>
      <c r="HE1200" s="135"/>
      <c r="HF1200" s="135"/>
      <c r="HG1200" s="135"/>
      <c r="HH1200" s="135"/>
      <c r="HI1200" s="135"/>
      <c r="HJ1200" s="135"/>
      <c r="HK1200" s="135"/>
      <c r="HL1200" s="135"/>
      <c r="HM1200" s="135"/>
      <c r="HN1200" s="135"/>
      <c r="HO1200" s="135"/>
      <c r="HP1200" s="135"/>
      <c r="HQ1200" s="135"/>
      <c r="HR1200" s="135"/>
      <c r="HS1200" s="135"/>
    </row>
    <row r="1201" spans="1:227" s="50" customFormat="1" ht="111" customHeight="1" x14ac:dyDescent="0.25">
      <c r="A1201" s="125">
        <v>1186</v>
      </c>
      <c r="B1201" s="71" t="s">
        <v>3866</v>
      </c>
      <c r="C1201" s="147" t="s">
        <v>74</v>
      </c>
      <c r="D1201" s="148" t="s">
        <v>3867</v>
      </c>
      <c r="E1201" s="148" t="s">
        <v>3255</v>
      </c>
      <c r="F1201" s="73">
        <v>100</v>
      </c>
      <c r="G1201" s="72">
        <v>240</v>
      </c>
      <c r="H1201" s="98">
        <f t="shared" si="60"/>
        <v>24000</v>
      </c>
      <c r="I1201" s="72">
        <f t="shared" si="61"/>
        <v>26880.000000000004</v>
      </c>
      <c r="J1201" s="148" t="s">
        <v>3778</v>
      </c>
      <c r="K1201" s="72" t="s">
        <v>19</v>
      </c>
      <c r="L1201" s="19" t="s">
        <v>3875</v>
      </c>
      <c r="M1201" s="133"/>
      <c r="N1201" s="134"/>
      <c r="O1201" s="135"/>
      <c r="P1201" s="135"/>
      <c r="Q1201" s="135"/>
      <c r="R1201" s="135"/>
      <c r="S1201" s="135"/>
      <c r="T1201" s="135"/>
      <c r="U1201" s="135"/>
      <c r="V1201" s="135"/>
      <c r="W1201" s="135"/>
      <c r="X1201" s="135"/>
      <c r="Y1201" s="135"/>
      <c r="Z1201" s="135"/>
      <c r="AA1201" s="135"/>
      <c r="AB1201" s="135"/>
      <c r="AC1201" s="135"/>
      <c r="AD1201" s="135"/>
      <c r="AE1201" s="135"/>
      <c r="AF1201" s="135"/>
      <c r="AG1201" s="135"/>
      <c r="AH1201" s="135"/>
      <c r="AI1201" s="135"/>
      <c r="AJ1201" s="135"/>
      <c r="AK1201" s="135"/>
      <c r="AL1201" s="135"/>
      <c r="AM1201" s="135"/>
      <c r="AN1201" s="135"/>
      <c r="AO1201" s="135"/>
      <c r="AP1201" s="135"/>
      <c r="AQ1201" s="135"/>
      <c r="AR1201" s="135"/>
      <c r="AS1201" s="135"/>
      <c r="AT1201" s="135"/>
      <c r="AU1201" s="135"/>
      <c r="AV1201" s="135"/>
      <c r="AW1201" s="135"/>
      <c r="AX1201" s="135"/>
      <c r="AY1201" s="135"/>
      <c r="AZ1201" s="135"/>
      <c r="BA1201" s="135"/>
      <c r="BB1201" s="135"/>
      <c r="BC1201" s="135"/>
      <c r="BD1201" s="135"/>
      <c r="BE1201" s="135"/>
      <c r="BF1201" s="135"/>
      <c r="BG1201" s="135"/>
      <c r="BH1201" s="135"/>
      <c r="BI1201" s="135"/>
      <c r="BJ1201" s="135"/>
      <c r="BK1201" s="135"/>
      <c r="BL1201" s="135"/>
      <c r="BM1201" s="135"/>
      <c r="BN1201" s="135"/>
      <c r="BO1201" s="135"/>
      <c r="BP1201" s="135"/>
      <c r="BQ1201" s="135"/>
      <c r="BR1201" s="135"/>
      <c r="BS1201" s="135"/>
      <c r="BT1201" s="135"/>
      <c r="BU1201" s="135"/>
      <c r="BV1201" s="135"/>
      <c r="BW1201" s="135"/>
      <c r="BX1201" s="135"/>
      <c r="BY1201" s="135"/>
      <c r="BZ1201" s="135"/>
      <c r="CA1201" s="135"/>
      <c r="CB1201" s="135"/>
      <c r="CC1201" s="135"/>
      <c r="CD1201" s="135"/>
      <c r="CE1201" s="135"/>
      <c r="CF1201" s="135"/>
      <c r="CG1201" s="135"/>
      <c r="CH1201" s="135"/>
      <c r="CI1201" s="135"/>
      <c r="CJ1201" s="135"/>
      <c r="CK1201" s="135"/>
      <c r="CL1201" s="135"/>
      <c r="CM1201" s="135"/>
      <c r="CN1201" s="135"/>
      <c r="CO1201" s="135"/>
      <c r="CP1201" s="135"/>
      <c r="CQ1201" s="135"/>
      <c r="CR1201" s="135"/>
      <c r="CS1201" s="135"/>
      <c r="CT1201" s="135"/>
      <c r="CU1201" s="135"/>
      <c r="CV1201" s="135"/>
      <c r="CW1201" s="135"/>
      <c r="CX1201" s="135"/>
      <c r="CY1201" s="135"/>
      <c r="CZ1201" s="135"/>
      <c r="DA1201" s="135"/>
      <c r="DB1201" s="135"/>
      <c r="DC1201" s="135"/>
      <c r="DD1201" s="135"/>
      <c r="DE1201" s="135"/>
      <c r="DF1201" s="135"/>
      <c r="DG1201" s="135"/>
      <c r="DH1201" s="135"/>
      <c r="DI1201" s="135"/>
      <c r="DJ1201" s="135"/>
      <c r="DK1201" s="135"/>
      <c r="DL1201" s="135"/>
      <c r="DM1201" s="135"/>
      <c r="DN1201" s="135"/>
      <c r="DO1201" s="135"/>
      <c r="DP1201" s="135"/>
      <c r="DQ1201" s="135"/>
      <c r="DR1201" s="135"/>
      <c r="DS1201" s="135"/>
      <c r="DT1201" s="135"/>
      <c r="DU1201" s="135"/>
      <c r="DV1201" s="135"/>
      <c r="DW1201" s="135"/>
      <c r="DX1201" s="135"/>
      <c r="DY1201" s="135"/>
      <c r="DZ1201" s="135"/>
      <c r="EA1201" s="135"/>
      <c r="EB1201" s="135"/>
      <c r="EC1201" s="135"/>
      <c r="ED1201" s="135"/>
      <c r="EE1201" s="135"/>
      <c r="EF1201" s="135"/>
      <c r="EG1201" s="135"/>
      <c r="EH1201" s="135"/>
      <c r="EI1201" s="135"/>
      <c r="EJ1201" s="135"/>
      <c r="EK1201" s="135"/>
      <c r="EL1201" s="135"/>
      <c r="EM1201" s="135"/>
      <c r="EN1201" s="135"/>
      <c r="EO1201" s="135"/>
      <c r="EP1201" s="135"/>
      <c r="EQ1201" s="135"/>
      <c r="ER1201" s="135"/>
      <c r="ES1201" s="135"/>
      <c r="ET1201" s="135"/>
      <c r="EU1201" s="135"/>
      <c r="EV1201" s="135"/>
      <c r="EW1201" s="135"/>
      <c r="EX1201" s="135"/>
      <c r="EY1201" s="135"/>
      <c r="EZ1201" s="135"/>
      <c r="FA1201" s="135"/>
      <c r="FB1201" s="135"/>
      <c r="FC1201" s="135"/>
      <c r="FD1201" s="135"/>
      <c r="FE1201" s="135"/>
      <c r="FF1201" s="135"/>
      <c r="FG1201" s="135"/>
      <c r="FH1201" s="135"/>
      <c r="FI1201" s="135"/>
      <c r="FJ1201" s="135"/>
      <c r="FK1201" s="135"/>
      <c r="FL1201" s="135"/>
      <c r="FM1201" s="135"/>
      <c r="FN1201" s="135"/>
      <c r="FO1201" s="135"/>
      <c r="FP1201" s="135"/>
      <c r="FQ1201" s="135"/>
      <c r="FR1201" s="135"/>
      <c r="FS1201" s="135"/>
      <c r="FT1201" s="135"/>
      <c r="FU1201" s="135"/>
      <c r="FV1201" s="135"/>
      <c r="FW1201" s="135"/>
      <c r="FX1201" s="135"/>
      <c r="FY1201" s="135"/>
      <c r="FZ1201" s="135"/>
      <c r="GA1201" s="135"/>
      <c r="GB1201" s="135"/>
      <c r="GC1201" s="135"/>
      <c r="GD1201" s="135"/>
      <c r="GE1201" s="135"/>
      <c r="GF1201" s="135"/>
      <c r="GG1201" s="135"/>
      <c r="GH1201" s="135"/>
      <c r="GI1201" s="135"/>
      <c r="GJ1201" s="135"/>
      <c r="GK1201" s="135"/>
      <c r="GL1201" s="135"/>
      <c r="GM1201" s="135"/>
      <c r="GN1201" s="135"/>
      <c r="GO1201" s="135"/>
      <c r="GP1201" s="135"/>
      <c r="GQ1201" s="135"/>
      <c r="GR1201" s="135"/>
      <c r="GS1201" s="135"/>
      <c r="GT1201" s="135"/>
      <c r="GU1201" s="135"/>
      <c r="GV1201" s="135"/>
      <c r="GW1201" s="135"/>
      <c r="GX1201" s="135"/>
      <c r="GY1201" s="135"/>
      <c r="GZ1201" s="135"/>
      <c r="HA1201" s="135"/>
      <c r="HB1201" s="135"/>
      <c r="HC1201" s="135"/>
      <c r="HD1201" s="135"/>
      <c r="HE1201" s="135"/>
      <c r="HF1201" s="135"/>
      <c r="HG1201" s="135"/>
      <c r="HH1201" s="135"/>
      <c r="HI1201" s="135"/>
      <c r="HJ1201" s="135"/>
      <c r="HK1201" s="135"/>
      <c r="HL1201" s="135"/>
      <c r="HM1201" s="135"/>
      <c r="HN1201" s="135"/>
      <c r="HO1201" s="135"/>
      <c r="HP1201" s="135"/>
      <c r="HQ1201" s="135"/>
      <c r="HR1201" s="135"/>
      <c r="HS1201" s="135"/>
    </row>
    <row r="1202" spans="1:227" s="50" customFormat="1" ht="111" customHeight="1" x14ac:dyDescent="0.25">
      <c r="A1202" s="125">
        <v>1187</v>
      </c>
      <c r="B1202" s="71" t="s">
        <v>3868</v>
      </c>
      <c r="C1202" s="147" t="s">
        <v>74</v>
      </c>
      <c r="D1202" s="148" t="s">
        <v>3868</v>
      </c>
      <c r="E1202" s="148" t="s">
        <v>3255</v>
      </c>
      <c r="F1202" s="73">
        <v>200</v>
      </c>
      <c r="G1202" s="72">
        <v>319</v>
      </c>
      <c r="H1202" s="98">
        <f t="shared" si="60"/>
        <v>63800</v>
      </c>
      <c r="I1202" s="72">
        <f t="shared" si="61"/>
        <v>71456</v>
      </c>
      <c r="J1202" s="148" t="s">
        <v>3778</v>
      </c>
      <c r="K1202" s="72" t="s">
        <v>19</v>
      </c>
      <c r="L1202" s="19" t="s">
        <v>3875</v>
      </c>
      <c r="M1202" s="133"/>
      <c r="N1202" s="134"/>
      <c r="O1202" s="135"/>
      <c r="P1202" s="135"/>
      <c r="Q1202" s="135"/>
      <c r="R1202" s="135"/>
      <c r="S1202" s="135"/>
      <c r="T1202" s="135"/>
      <c r="U1202" s="135"/>
      <c r="V1202" s="135"/>
      <c r="W1202" s="135"/>
      <c r="X1202" s="135"/>
      <c r="Y1202" s="135"/>
      <c r="Z1202" s="135"/>
      <c r="AA1202" s="135"/>
      <c r="AB1202" s="135"/>
      <c r="AC1202" s="135"/>
      <c r="AD1202" s="135"/>
      <c r="AE1202" s="135"/>
      <c r="AF1202" s="135"/>
      <c r="AG1202" s="135"/>
      <c r="AH1202" s="135"/>
      <c r="AI1202" s="135"/>
      <c r="AJ1202" s="135"/>
      <c r="AK1202" s="135"/>
      <c r="AL1202" s="135"/>
      <c r="AM1202" s="135"/>
      <c r="AN1202" s="135"/>
      <c r="AO1202" s="135"/>
      <c r="AP1202" s="135"/>
      <c r="AQ1202" s="135"/>
      <c r="AR1202" s="135"/>
      <c r="AS1202" s="135"/>
      <c r="AT1202" s="135"/>
      <c r="AU1202" s="135"/>
      <c r="AV1202" s="135"/>
      <c r="AW1202" s="135"/>
      <c r="AX1202" s="135"/>
      <c r="AY1202" s="135"/>
      <c r="AZ1202" s="135"/>
      <c r="BA1202" s="135"/>
      <c r="BB1202" s="135"/>
      <c r="BC1202" s="135"/>
      <c r="BD1202" s="135"/>
      <c r="BE1202" s="135"/>
      <c r="BF1202" s="135"/>
      <c r="BG1202" s="135"/>
      <c r="BH1202" s="135"/>
      <c r="BI1202" s="135"/>
      <c r="BJ1202" s="135"/>
      <c r="BK1202" s="135"/>
      <c r="BL1202" s="135"/>
      <c r="BM1202" s="135"/>
      <c r="BN1202" s="135"/>
      <c r="BO1202" s="135"/>
      <c r="BP1202" s="135"/>
      <c r="BQ1202" s="135"/>
      <c r="BR1202" s="135"/>
      <c r="BS1202" s="135"/>
      <c r="BT1202" s="135"/>
      <c r="BU1202" s="135"/>
      <c r="BV1202" s="135"/>
      <c r="BW1202" s="135"/>
      <c r="BX1202" s="135"/>
      <c r="BY1202" s="135"/>
      <c r="BZ1202" s="135"/>
      <c r="CA1202" s="135"/>
      <c r="CB1202" s="135"/>
      <c r="CC1202" s="135"/>
      <c r="CD1202" s="135"/>
      <c r="CE1202" s="135"/>
      <c r="CF1202" s="135"/>
      <c r="CG1202" s="135"/>
      <c r="CH1202" s="135"/>
      <c r="CI1202" s="135"/>
      <c r="CJ1202" s="135"/>
      <c r="CK1202" s="135"/>
      <c r="CL1202" s="135"/>
      <c r="CM1202" s="135"/>
      <c r="CN1202" s="135"/>
      <c r="CO1202" s="135"/>
      <c r="CP1202" s="135"/>
      <c r="CQ1202" s="135"/>
      <c r="CR1202" s="135"/>
      <c r="CS1202" s="135"/>
      <c r="CT1202" s="135"/>
      <c r="CU1202" s="135"/>
      <c r="CV1202" s="135"/>
      <c r="CW1202" s="135"/>
      <c r="CX1202" s="135"/>
      <c r="CY1202" s="135"/>
      <c r="CZ1202" s="135"/>
      <c r="DA1202" s="135"/>
      <c r="DB1202" s="135"/>
      <c r="DC1202" s="135"/>
      <c r="DD1202" s="135"/>
      <c r="DE1202" s="135"/>
      <c r="DF1202" s="135"/>
      <c r="DG1202" s="135"/>
      <c r="DH1202" s="135"/>
      <c r="DI1202" s="135"/>
      <c r="DJ1202" s="135"/>
      <c r="DK1202" s="135"/>
      <c r="DL1202" s="135"/>
      <c r="DM1202" s="135"/>
      <c r="DN1202" s="135"/>
      <c r="DO1202" s="135"/>
      <c r="DP1202" s="135"/>
      <c r="DQ1202" s="135"/>
      <c r="DR1202" s="135"/>
      <c r="DS1202" s="135"/>
      <c r="DT1202" s="135"/>
      <c r="DU1202" s="135"/>
      <c r="DV1202" s="135"/>
      <c r="DW1202" s="135"/>
      <c r="DX1202" s="135"/>
      <c r="DY1202" s="135"/>
      <c r="DZ1202" s="135"/>
      <c r="EA1202" s="135"/>
      <c r="EB1202" s="135"/>
      <c r="EC1202" s="135"/>
      <c r="ED1202" s="135"/>
      <c r="EE1202" s="135"/>
      <c r="EF1202" s="135"/>
      <c r="EG1202" s="135"/>
      <c r="EH1202" s="135"/>
      <c r="EI1202" s="135"/>
      <c r="EJ1202" s="135"/>
      <c r="EK1202" s="135"/>
      <c r="EL1202" s="135"/>
      <c r="EM1202" s="135"/>
      <c r="EN1202" s="135"/>
      <c r="EO1202" s="135"/>
      <c r="EP1202" s="135"/>
      <c r="EQ1202" s="135"/>
      <c r="ER1202" s="135"/>
      <c r="ES1202" s="135"/>
      <c r="ET1202" s="135"/>
      <c r="EU1202" s="135"/>
      <c r="EV1202" s="135"/>
      <c r="EW1202" s="135"/>
      <c r="EX1202" s="135"/>
      <c r="EY1202" s="135"/>
      <c r="EZ1202" s="135"/>
      <c r="FA1202" s="135"/>
      <c r="FB1202" s="135"/>
      <c r="FC1202" s="135"/>
      <c r="FD1202" s="135"/>
      <c r="FE1202" s="135"/>
      <c r="FF1202" s="135"/>
      <c r="FG1202" s="135"/>
      <c r="FH1202" s="135"/>
      <c r="FI1202" s="135"/>
      <c r="FJ1202" s="135"/>
      <c r="FK1202" s="135"/>
      <c r="FL1202" s="135"/>
      <c r="FM1202" s="135"/>
      <c r="FN1202" s="135"/>
      <c r="FO1202" s="135"/>
      <c r="FP1202" s="135"/>
      <c r="FQ1202" s="135"/>
      <c r="FR1202" s="135"/>
      <c r="FS1202" s="135"/>
      <c r="FT1202" s="135"/>
      <c r="FU1202" s="135"/>
      <c r="FV1202" s="135"/>
      <c r="FW1202" s="135"/>
      <c r="FX1202" s="135"/>
      <c r="FY1202" s="135"/>
      <c r="FZ1202" s="135"/>
      <c r="GA1202" s="135"/>
      <c r="GB1202" s="135"/>
      <c r="GC1202" s="135"/>
      <c r="GD1202" s="135"/>
      <c r="GE1202" s="135"/>
      <c r="GF1202" s="135"/>
      <c r="GG1202" s="135"/>
      <c r="GH1202" s="135"/>
      <c r="GI1202" s="135"/>
      <c r="GJ1202" s="135"/>
      <c r="GK1202" s="135"/>
      <c r="GL1202" s="135"/>
      <c r="GM1202" s="135"/>
      <c r="GN1202" s="135"/>
      <c r="GO1202" s="135"/>
      <c r="GP1202" s="135"/>
      <c r="GQ1202" s="135"/>
      <c r="GR1202" s="135"/>
      <c r="GS1202" s="135"/>
      <c r="GT1202" s="135"/>
      <c r="GU1202" s="135"/>
      <c r="GV1202" s="135"/>
      <c r="GW1202" s="135"/>
      <c r="GX1202" s="135"/>
      <c r="GY1202" s="135"/>
      <c r="GZ1202" s="135"/>
      <c r="HA1202" s="135"/>
      <c r="HB1202" s="135"/>
      <c r="HC1202" s="135"/>
      <c r="HD1202" s="135"/>
      <c r="HE1202" s="135"/>
      <c r="HF1202" s="135"/>
      <c r="HG1202" s="135"/>
      <c r="HH1202" s="135"/>
      <c r="HI1202" s="135"/>
      <c r="HJ1202" s="135"/>
      <c r="HK1202" s="135"/>
      <c r="HL1202" s="135"/>
      <c r="HM1202" s="135"/>
      <c r="HN1202" s="135"/>
      <c r="HO1202" s="135"/>
      <c r="HP1202" s="135"/>
      <c r="HQ1202" s="135"/>
      <c r="HR1202" s="135"/>
      <c r="HS1202" s="135"/>
    </row>
    <row r="1203" spans="1:227" s="50" customFormat="1" ht="111" customHeight="1" x14ac:dyDescent="0.25">
      <c r="A1203" s="125">
        <v>1188</v>
      </c>
      <c r="B1203" s="71" t="s">
        <v>461</v>
      </c>
      <c r="C1203" s="147" t="s">
        <v>74</v>
      </c>
      <c r="D1203" s="148" t="s">
        <v>461</v>
      </c>
      <c r="E1203" s="148" t="s">
        <v>3255</v>
      </c>
      <c r="F1203" s="73">
        <v>100</v>
      </c>
      <c r="G1203" s="72">
        <v>283</v>
      </c>
      <c r="H1203" s="98">
        <f t="shared" si="60"/>
        <v>28300</v>
      </c>
      <c r="I1203" s="72">
        <f t="shared" si="61"/>
        <v>31696.000000000004</v>
      </c>
      <c r="J1203" s="148" t="s">
        <v>3778</v>
      </c>
      <c r="K1203" s="72" t="s">
        <v>19</v>
      </c>
      <c r="L1203" s="19" t="s">
        <v>3875</v>
      </c>
      <c r="M1203" s="133"/>
      <c r="N1203" s="134"/>
      <c r="O1203" s="135"/>
      <c r="P1203" s="135"/>
      <c r="Q1203" s="135"/>
      <c r="R1203" s="135"/>
      <c r="S1203" s="135"/>
      <c r="T1203" s="135"/>
      <c r="U1203" s="135"/>
      <c r="V1203" s="135"/>
      <c r="W1203" s="135"/>
      <c r="X1203" s="135"/>
      <c r="Y1203" s="135"/>
      <c r="Z1203" s="135"/>
      <c r="AA1203" s="135"/>
      <c r="AB1203" s="135"/>
      <c r="AC1203" s="135"/>
      <c r="AD1203" s="135"/>
      <c r="AE1203" s="135"/>
      <c r="AF1203" s="135"/>
      <c r="AG1203" s="135"/>
      <c r="AH1203" s="135"/>
      <c r="AI1203" s="135"/>
      <c r="AJ1203" s="135"/>
      <c r="AK1203" s="135"/>
      <c r="AL1203" s="135"/>
      <c r="AM1203" s="135"/>
      <c r="AN1203" s="135"/>
      <c r="AO1203" s="135"/>
      <c r="AP1203" s="135"/>
      <c r="AQ1203" s="135"/>
      <c r="AR1203" s="135"/>
      <c r="AS1203" s="135"/>
      <c r="AT1203" s="135"/>
      <c r="AU1203" s="135"/>
      <c r="AV1203" s="135"/>
      <c r="AW1203" s="135"/>
      <c r="AX1203" s="135"/>
      <c r="AY1203" s="135"/>
      <c r="AZ1203" s="135"/>
      <c r="BA1203" s="135"/>
      <c r="BB1203" s="135"/>
      <c r="BC1203" s="135"/>
      <c r="BD1203" s="135"/>
      <c r="BE1203" s="135"/>
      <c r="BF1203" s="135"/>
      <c r="BG1203" s="135"/>
      <c r="BH1203" s="135"/>
      <c r="BI1203" s="135"/>
      <c r="BJ1203" s="135"/>
      <c r="BK1203" s="135"/>
      <c r="BL1203" s="135"/>
      <c r="BM1203" s="135"/>
      <c r="BN1203" s="135"/>
      <c r="BO1203" s="135"/>
      <c r="BP1203" s="135"/>
      <c r="BQ1203" s="135"/>
      <c r="BR1203" s="135"/>
      <c r="BS1203" s="135"/>
      <c r="BT1203" s="135"/>
      <c r="BU1203" s="135"/>
      <c r="BV1203" s="135"/>
      <c r="BW1203" s="135"/>
      <c r="BX1203" s="135"/>
      <c r="BY1203" s="135"/>
      <c r="BZ1203" s="135"/>
      <c r="CA1203" s="135"/>
      <c r="CB1203" s="135"/>
      <c r="CC1203" s="135"/>
      <c r="CD1203" s="135"/>
      <c r="CE1203" s="135"/>
      <c r="CF1203" s="135"/>
      <c r="CG1203" s="135"/>
      <c r="CH1203" s="135"/>
      <c r="CI1203" s="135"/>
      <c r="CJ1203" s="135"/>
      <c r="CK1203" s="135"/>
      <c r="CL1203" s="135"/>
      <c r="CM1203" s="135"/>
      <c r="CN1203" s="135"/>
      <c r="CO1203" s="135"/>
      <c r="CP1203" s="135"/>
      <c r="CQ1203" s="135"/>
      <c r="CR1203" s="135"/>
      <c r="CS1203" s="135"/>
      <c r="CT1203" s="135"/>
      <c r="CU1203" s="135"/>
      <c r="CV1203" s="135"/>
      <c r="CW1203" s="135"/>
      <c r="CX1203" s="135"/>
      <c r="CY1203" s="135"/>
      <c r="CZ1203" s="135"/>
      <c r="DA1203" s="135"/>
      <c r="DB1203" s="135"/>
      <c r="DC1203" s="135"/>
      <c r="DD1203" s="135"/>
      <c r="DE1203" s="135"/>
      <c r="DF1203" s="135"/>
      <c r="DG1203" s="135"/>
      <c r="DH1203" s="135"/>
      <c r="DI1203" s="135"/>
      <c r="DJ1203" s="135"/>
      <c r="DK1203" s="135"/>
      <c r="DL1203" s="135"/>
      <c r="DM1203" s="135"/>
      <c r="DN1203" s="135"/>
      <c r="DO1203" s="135"/>
      <c r="DP1203" s="135"/>
      <c r="DQ1203" s="135"/>
      <c r="DR1203" s="135"/>
      <c r="DS1203" s="135"/>
      <c r="DT1203" s="135"/>
      <c r="DU1203" s="135"/>
      <c r="DV1203" s="135"/>
      <c r="DW1203" s="135"/>
      <c r="DX1203" s="135"/>
      <c r="DY1203" s="135"/>
      <c r="DZ1203" s="135"/>
      <c r="EA1203" s="135"/>
      <c r="EB1203" s="135"/>
      <c r="EC1203" s="135"/>
      <c r="ED1203" s="135"/>
      <c r="EE1203" s="135"/>
      <c r="EF1203" s="135"/>
      <c r="EG1203" s="135"/>
      <c r="EH1203" s="135"/>
      <c r="EI1203" s="135"/>
      <c r="EJ1203" s="135"/>
      <c r="EK1203" s="135"/>
      <c r="EL1203" s="135"/>
      <c r="EM1203" s="135"/>
      <c r="EN1203" s="135"/>
      <c r="EO1203" s="135"/>
      <c r="EP1203" s="135"/>
      <c r="EQ1203" s="135"/>
      <c r="ER1203" s="135"/>
      <c r="ES1203" s="135"/>
      <c r="ET1203" s="135"/>
      <c r="EU1203" s="135"/>
      <c r="EV1203" s="135"/>
      <c r="EW1203" s="135"/>
      <c r="EX1203" s="135"/>
      <c r="EY1203" s="135"/>
      <c r="EZ1203" s="135"/>
      <c r="FA1203" s="135"/>
      <c r="FB1203" s="135"/>
      <c r="FC1203" s="135"/>
      <c r="FD1203" s="135"/>
      <c r="FE1203" s="135"/>
      <c r="FF1203" s="135"/>
      <c r="FG1203" s="135"/>
      <c r="FH1203" s="135"/>
      <c r="FI1203" s="135"/>
      <c r="FJ1203" s="135"/>
      <c r="FK1203" s="135"/>
      <c r="FL1203" s="135"/>
      <c r="FM1203" s="135"/>
      <c r="FN1203" s="135"/>
      <c r="FO1203" s="135"/>
      <c r="FP1203" s="135"/>
      <c r="FQ1203" s="135"/>
      <c r="FR1203" s="135"/>
      <c r="FS1203" s="135"/>
      <c r="FT1203" s="135"/>
      <c r="FU1203" s="135"/>
      <c r="FV1203" s="135"/>
      <c r="FW1203" s="135"/>
      <c r="FX1203" s="135"/>
      <c r="FY1203" s="135"/>
      <c r="FZ1203" s="135"/>
      <c r="GA1203" s="135"/>
      <c r="GB1203" s="135"/>
      <c r="GC1203" s="135"/>
      <c r="GD1203" s="135"/>
      <c r="GE1203" s="135"/>
      <c r="GF1203" s="135"/>
      <c r="GG1203" s="135"/>
      <c r="GH1203" s="135"/>
      <c r="GI1203" s="135"/>
      <c r="GJ1203" s="135"/>
      <c r="GK1203" s="135"/>
      <c r="GL1203" s="135"/>
      <c r="GM1203" s="135"/>
      <c r="GN1203" s="135"/>
      <c r="GO1203" s="135"/>
      <c r="GP1203" s="135"/>
      <c r="GQ1203" s="135"/>
      <c r="GR1203" s="135"/>
      <c r="GS1203" s="135"/>
      <c r="GT1203" s="135"/>
      <c r="GU1203" s="135"/>
      <c r="GV1203" s="135"/>
      <c r="GW1203" s="135"/>
      <c r="GX1203" s="135"/>
      <c r="GY1203" s="135"/>
      <c r="GZ1203" s="135"/>
      <c r="HA1203" s="135"/>
      <c r="HB1203" s="135"/>
      <c r="HC1203" s="135"/>
      <c r="HD1203" s="135"/>
      <c r="HE1203" s="135"/>
      <c r="HF1203" s="135"/>
      <c r="HG1203" s="135"/>
      <c r="HH1203" s="135"/>
      <c r="HI1203" s="135"/>
      <c r="HJ1203" s="135"/>
      <c r="HK1203" s="135"/>
      <c r="HL1203" s="135"/>
      <c r="HM1203" s="135"/>
      <c r="HN1203" s="135"/>
      <c r="HO1203" s="135"/>
      <c r="HP1203" s="135"/>
      <c r="HQ1203" s="135"/>
      <c r="HR1203" s="135"/>
      <c r="HS1203" s="135"/>
    </row>
    <row r="1204" spans="1:227" s="50" customFormat="1" ht="111" customHeight="1" x14ac:dyDescent="0.25">
      <c r="A1204" s="125">
        <v>1189</v>
      </c>
      <c r="B1204" s="71" t="s">
        <v>3869</v>
      </c>
      <c r="C1204" s="147" t="s">
        <v>74</v>
      </c>
      <c r="D1204" s="148" t="s">
        <v>3869</v>
      </c>
      <c r="E1204" s="148" t="s">
        <v>3255</v>
      </c>
      <c r="F1204" s="73">
        <v>100</v>
      </c>
      <c r="G1204" s="72">
        <v>78</v>
      </c>
      <c r="H1204" s="98">
        <f t="shared" si="60"/>
        <v>7800</v>
      </c>
      <c r="I1204" s="72">
        <f t="shared" si="61"/>
        <v>8736</v>
      </c>
      <c r="J1204" s="148" t="s">
        <v>3778</v>
      </c>
      <c r="K1204" s="72" t="s">
        <v>19</v>
      </c>
      <c r="L1204" s="19" t="s">
        <v>3875</v>
      </c>
      <c r="M1204" s="133"/>
      <c r="N1204" s="134"/>
      <c r="O1204" s="135"/>
      <c r="P1204" s="135"/>
      <c r="Q1204" s="135"/>
      <c r="R1204" s="135"/>
      <c r="S1204" s="135"/>
      <c r="T1204" s="135"/>
      <c r="U1204" s="135"/>
      <c r="V1204" s="135"/>
      <c r="W1204" s="135"/>
      <c r="X1204" s="135"/>
      <c r="Y1204" s="135"/>
      <c r="Z1204" s="135"/>
      <c r="AA1204" s="135"/>
      <c r="AB1204" s="135"/>
      <c r="AC1204" s="135"/>
      <c r="AD1204" s="135"/>
      <c r="AE1204" s="135"/>
      <c r="AF1204" s="135"/>
      <c r="AG1204" s="135"/>
      <c r="AH1204" s="135"/>
      <c r="AI1204" s="135"/>
      <c r="AJ1204" s="135"/>
      <c r="AK1204" s="135"/>
      <c r="AL1204" s="135"/>
      <c r="AM1204" s="135"/>
      <c r="AN1204" s="135"/>
      <c r="AO1204" s="135"/>
      <c r="AP1204" s="135"/>
      <c r="AQ1204" s="135"/>
      <c r="AR1204" s="135"/>
      <c r="AS1204" s="135"/>
      <c r="AT1204" s="135"/>
      <c r="AU1204" s="135"/>
      <c r="AV1204" s="135"/>
      <c r="AW1204" s="135"/>
      <c r="AX1204" s="135"/>
      <c r="AY1204" s="135"/>
      <c r="AZ1204" s="135"/>
      <c r="BA1204" s="135"/>
      <c r="BB1204" s="135"/>
      <c r="BC1204" s="135"/>
      <c r="BD1204" s="135"/>
      <c r="BE1204" s="135"/>
      <c r="BF1204" s="135"/>
      <c r="BG1204" s="135"/>
      <c r="BH1204" s="135"/>
      <c r="BI1204" s="135"/>
      <c r="BJ1204" s="135"/>
      <c r="BK1204" s="135"/>
      <c r="BL1204" s="135"/>
      <c r="BM1204" s="135"/>
      <c r="BN1204" s="135"/>
      <c r="BO1204" s="135"/>
      <c r="BP1204" s="135"/>
      <c r="BQ1204" s="135"/>
      <c r="BR1204" s="135"/>
      <c r="BS1204" s="135"/>
      <c r="BT1204" s="135"/>
      <c r="BU1204" s="135"/>
      <c r="BV1204" s="135"/>
      <c r="BW1204" s="135"/>
      <c r="BX1204" s="135"/>
      <c r="BY1204" s="135"/>
      <c r="BZ1204" s="135"/>
      <c r="CA1204" s="135"/>
      <c r="CB1204" s="135"/>
      <c r="CC1204" s="135"/>
      <c r="CD1204" s="135"/>
      <c r="CE1204" s="135"/>
      <c r="CF1204" s="135"/>
      <c r="CG1204" s="135"/>
      <c r="CH1204" s="135"/>
      <c r="CI1204" s="135"/>
      <c r="CJ1204" s="135"/>
      <c r="CK1204" s="135"/>
      <c r="CL1204" s="135"/>
      <c r="CM1204" s="135"/>
      <c r="CN1204" s="135"/>
      <c r="CO1204" s="135"/>
      <c r="CP1204" s="135"/>
      <c r="CQ1204" s="135"/>
      <c r="CR1204" s="135"/>
      <c r="CS1204" s="135"/>
      <c r="CT1204" s="135"/>
      <c r="CU1204" s="135"/>
      <c r="CV1204" s="135"/>
      <c r="CW1204" s="135"/>
      <c r="CX1204" s="135"/>
      <c r="CY1204" s="135"/>
      <c r="CZ1204" s="135"/>
      <c r="DA1204" s="135"/>
      <c r="DB1204" s="135"/>
      <c r="DC1204" s="135"/>
      <c r="DD1204" s="135"/>
      <c r="DE1204" s="135"/>
      <c r="DF1204" s="135"/>
      <c r="DG1204" s="135"/>
      <c r="DH1204" s="135"/>
      <c r="DI1204" s="135"/>
      <c r="DJ1204" s="135"/>
      <c r="DK1204" s="135"/>
      <c r="DL1204" s="135"/>
      <c r="DM1204" s="135"/>
      <c r="DN1204" s="135"/>
      <c r="DO1204" s="135"/>
      <c r="DP1204" s="135"/>
      <c r="DQ1204" s="135"/>
      <c r="DR1204" s="135"/>
      <c r="DS1204" s="135"/>
      <c r="DT1204" s="135"/>
      <c r="DU1204" s="135"/>
      <c r="DV1204" s="135"/>
      <c r="DW1204" s="135"/>
      <c r="DX1204" s="135"/>
      <c r="DY1204" s="135"/>
      <c r="DZ1204" s="135"/>
      <c r="EA1204" s="135"/>
      <c r="EB1204" s="135"/>
      <c r="EC1204" s="135"/>
      <c r="ED1204" s="135"/>
      <c r="EE1204" s="135"/>
      <c r="EF1204" s="135"/>
      <c r="EG1204" s="135"/>
      <c r="EH1204" s="135"/>
      <c r="EI1204" s="135"/>
      <c r="EJ1204" s="135"/>
      <c r="EK1204" s="135"/>
      <c r="EL1204" s="135"/>
      <c r="EM1204" s="135"/>
      <c r="EN1204" s="135"/>
      <c r="EO1204" s="135"/>
      <c r="EP1204" s="135"/>
      <c r="EQ1204" s="135"/>
      <c r="ER1204" s="135"/>
      <c r="ES1204" s="135"/>
      <c r="ET1204" s="135"/>
      <c r="EU1204" s="135"/>
      <c r="EV1204" s="135"/>
      <c r="EW1204" s="135"/>
      <c r="EX1204" s="135"/>
      <c r="EY1204" s="135"/>
      <c r="EZ1204" s="135"/>
      <c r="FA1204" s="135"/>
      <c r="FB1204" s="135"/>
      <c r="FC1204" s="135"/>
      <c r="FD1204" s="135"/>
      <c r="FE1204" s="135"/>
      <c r="FF1204" s="135"/>
      <c r="FG1204" s="135"/>
      <c r="FH1204" s="135"/>
      <c r="FI1204" s="135"/>
      <c r="FJ1204" s="135"/>
      <c r="FK1204" s="135"/>
      <c r="FL1204" s="135"/>
      <c r="FM1204" s="135"/>
      <c r="FN1204" s="135"/>
      <c r="FO1204" s="135"/>
      <c r="FP1204" s="135"/>
      <c r="FQ1204" s="135"/>
      <c r="FR1204" s="135"/>
      <c r="FS1204" s="135"/>
      <c r="FT1204" s="135"/>
      <c r="FU1204" s="135"/>
      <c r="FV1204" s="135"/>
      <c r="FW1204" s="135"/>
      <c r="FX1204" s="135"/>
      <c r="FY1204" s="135"/>
      <c r="FZ1204" s="135"/>
      <c r="GA1204" s="135"/>
      <c r="GB1204" s="135"/>
      <c r="GC1204" s="135"/>
      <c r="GD1204" s="135"/>
      <c r="GE1204" s="135"/>
      <c r="GF1204" s="135"/>
      <c r="GG1204" s="135"/>
      <c r="GH1204" s="135"/>
      <c r="GI1204" s="135"/>
      <c r="GJ1204" s="135"/>
      <c r="GK1204" s="135"/>
      <c r="GL1204" s="135"/>
      <c r="GM1204" s="135"/>
      <c r="GN1204" s="135"/>
      <c r="GO1204" s="135"/>
      <c r="GP1204" s="135"/>
      <c r="GQ1204" s="135"/>
      <c r="GR1204" s="135"/>
      <c r="GS1204" s="135"/>
      <c r="GT1204" s="135"/>
      <c r="GU1204" s="135"/>
      <c r="GV1204" s="135"/>
      <c r="GW1204" s="135"/>
      <c r="GX1204" s="135"/>
      <c r="GY1204" s="135"/>
      <c r="GZ1204" s="135"/>
      <c r="HA1204" s="135"/>
      <c r="HB1204" s="135"/>
      <c r="HC1204" s="135"/>
      <c r="HD1204" s="135"/>
      <c r="HE1204" s="135"/>
      <c r="HF1204" s="135"/>
      <c r="HG1204" s="135"/>
      <c r="HH1204" s="135"/>
      <c r="HI1204" s="135"/>
      <c r="HJ1204" s="135"/>
      <c r="HK1204" s="135"/>
      <c r="HL1204" s="135"/>
      <c r="HM1204" s="135"/>
      <c r="HN1204" s="135"/>
      <c r="HO1204" s="135"/>
      <c r="HP1204" s="135"/>
      <c r="HQ1204" s="135"/>
      <c r="HR1204" s="135"/>
      <c r="HS1204" s="135"/>
    </row>
    <row r="1205" spans="1:227" s="50" customFormat="1" ht="111" customHeight="1" x14ac:dyDescent="0.25">
      <c r="A1205" s="125">
        <v>1190</v>
      </c>
      <c r="B1205" s="71" t="s">
        <v>4077</v>
      </c>
      <c r="C1205" s="147" t="s">
        <v>74</v>
      </c>
      <c r="D1205" s="148" t="s">
        <v>4077</v>
      </c>
      <c r="E1205" s="148" t="s">
        <v>3255</v>
      </c>
      <c r="F1205" s="73">
        <v>500</v>
      </c>
      <c r="G1205" s="72">
        <v>83</v>
      </c>
      <c r="H1205" s="98">
        <f t="shared" si="60"/>
        <v>41500</v>
      </c>
      <c r="I1205" s="72">
        <f t="shared" si="61"/>
        <v>46480.000000000007</v>
      </c>
      <c r="J1205" s="148" t="s">
        <v>3778</v>
      </c>
      <c r="K1205" s="72" t="s">
        <v>19</v>
      </c>
      <c r="L1205" s="19" t="s">
        <v>3875</v>
      </c>
      <c r="M1205" s="133"/>
      <c r="N1205" s="134"/>
      <c r="O1205" s="135"/>
      <c r="P1205" s="135"/>
      <c r="Q1205" s="135"/>
      <c r="R1205" s="135"/>
      <c r="S1205" s="135"/>
      <c r="T1205" s="135"/>
      <c r="U1205" s="135"/>
      <c r="V1205" s="135"/>
      <c r="W1205" s="135"/>
      <c r="X1205" s="135"/>
      <c r="Y1205" s="135"/>
      <c r="Z1205" s="135"/>
      <c r="AA1205" s="135"/>
      <c r="AB1205" s="135"/>
      <c r="AC1205" s="135"/>
      <c r="AD1205" s="135"/>
      <c r="AE1205" s="135"/>
      <c r="AF1205" s="135"/>
      <c r="AG1205" s="135"/>
      <c r="AH1205" s="135"/>
      <c r="AI1205" s="135"/>
      <c r="AJ1205" s="135"/>
      <c r="AK1205" s="135"/>
      <c r="AL1205" s="135"/>
      <c r="AM1205" s="135"/>
      <c r="AN1205" s="135"/>
      <c r="AO1205" s="135"/>
      <c r="AP1205" s="135"/>
      <c r="AQ1205" s="135"/>
      <c r="AR1205" s="135"/>
      <c r="AS1205" s="135"/>
      <c r="AT1205" s="135"/>
      <c r="AU1205" s="135"/>
      <c r="AV1205" s="135"/>
      <c r="AW1205" s="135"/>
      <c r="AX1205" s="135"/>
      <c r="AY1205" s="135"/>
      <c r="AZ1205" s="135"/>
      <c r="BA1205" s="135"/>
      <c r="BB1205" s="135"/>
      <c r="BC1205" s="135"/>
      <c r="BD1205" s="135"/>
      <c r="BE1205" s="135"/>
      <c r="BF1205" s="135"/>
      <c r="BG1205" s="135"/>
      <c r="BH1205" s="135"/>
      <c r="BI1205" s="135"/>
      <c r="BJ1205" s="135"/>
      <c r="BK1205" s="135"/>
      <c r="BL1205" s="135"/>
      <c r="BM1205" s="135"/>
      <c r="BN1205" s="135"/>
      <c r="BO1205" s="135"/>
      <c r="BP1205" s="135"/>
      <c r="BQ1205" s="135"/>
      <c r="BR1205" s="135"/>
      <c r="BS1205" s="135"/>
      <c r="BT1205" s="135"/>
      <c r="BU1205" s="135"/>
      <c r="BV1205" s="135"/>
      <c r="BW1205" s="135"/>
      <c r="BX1205" s="135"/>
      <c r="BY1205" s="135"/>
      <c r="BZ1205" s="135"/>
      <c r="CA1205" s="135"/>
      <c r="CB1205" s="135"/>
      <c r="CC1205" s="135"/>
      <c r="CD1205" s="135"/>
      <c r="CE1205" s="135"/>
      <c r="CF1205" s="135"/>
      <c r="CG1205" s="135"/>
      <c r="CH1205" s="135"/>
      <c r="CI1205" s="135"/>
      <c r="CJ1205" s="135"/>
      <c r="CK1205" s="135"/>
      <c r="CL1205" s="135"/>
      <c r="CM1205" s="135"/>
      <c r="CN1205" s="135"/>
      <c r="CO1205" s="135"/>
      <c r="CP1205" s="135"/>
      <c r="CQ1205" s="135"/>
      <c r="CR1205" s="135"/>
      <c r="CS1205" s="135"/>
      <c r="CT1205" s="135"/>
      <c r="CU1205" s="135"/>
      <c r="CV1205" s="135"/>
      <c r="CW1205" s="135"/>
      <c r="CX1205" s="135"/>
      <c r="CY1205" s="135"/>
      <c r="CZ1205" s="135"/>
      <c r="DA1205" s="135"/>
      <c r="DB1205" s="135"/>
      <c r="DC1205" s="135"/>
      <c r="DD1205" s="135"/>
      <c r="DE1205" s="135"/>
      <c r="DF1205" s="135"/>
      <c r="DG1205" s="135"/>
      <c r="DH1205" s="135"/>
      <c r="DI1205" s="135"/>
      <c r="DJ1205" s="135"/>
      <c r="DK1205" s="135"/>
      <c r="DL1205" s="135"/>
      <c r="DM1205" s="135"/>
      <c r="DN1205" s="135"/>
      <c r="DO1205" s="135"/>
      <c r="DP1205" s="135"/>
      <c r="DQ1205" s="135"/>
      <c r="DR1205" s="135"/>
      <c r="DS1205" s="135"/>
      <c r="DT1205" s="135"/>
      <c r="DU1205" s="135"/>
      <c r="DV1205" s="135"/>
      <c r="DW1205" s="135"/>
      <c r="DX1205" s="135"/>
      <c r="DY1205" s="135"/>
      <c r="DZ1205" s="135"/>
      <c r="EA1205" s="135"/>
      <c r="EB1205" s="135"/>
      <c r="EC1205" s="135"/>
      <c r="ED1205" s="135"/>
      <c r="EE1205" s="135"/>
      <c r="EF1205" s="135"/>
      <c r="EG1205" s="135"/>
      <c r="EH1205" s="135"/>
      <c r="EI1205" s="135"/>
      <c r="EJ1205" s="135"/>
      <c r="EK1205" s="135"/>
      <c r="EL1205" s="135"/>
      <c r="EM1205" s="135"/>
      <c r="EN1205" s="135"/>
      <c r="EO1205" s="135"/>
      <c r="EP1205" s="135"/>
      <c r="EQ1205" s="135"/>
      <c r="ER1205" s="135"/>
      <c r="ES1205" s="135"/>
      <c r="ET1205" s="135"/>
      <c r="EU1205" s="135"/>
      <c r="EV1205" s="135"/>
      <c r="EW1205" s="135"/>
      <c r="EX1205" s="135"/>
      <c r="EY1205" s="135"/>
      <c r="EZ1205" s="135"/>
      <c r="FA1205" s="135"/>
      <c r="FB1205" s="135"/>
      <c r="FC1205" s="135"/>
      <c r="FD1205" s="135"/>
      <c r="FE1205" s="135"/>
      <c r="FF1205" s="135"/>
      <c r="FG1205" s="135"/>
      <c r="FH1205" s="135"/>
      <c r="FI1205" s="135"/>
      <c r="FJ1205" s="135"/>
      <c r="FK1205" s="135"/>
      <c r="FL1205" s="135"/>
      <c r="FM1205" s="135"/>
      <c r="FN1205" s="135"/>
      <c r="FO1205" s="135"/>
      <c r="FP1205" s="135"/>
      <c r="FQ1205" s="135"/>
      <c r="FR1205" s="135"/>
      <c r="FS1205" s="135"/>
      <c r="FT1205" s="135"/>
      <c r="FU1205" s="135"/>
      <c r="FV1205" s="135"/>
      <c r="FW1205" s="135"/>
      <c r="FX1205" s="135"/>
      <c r="FY1205" s="135"/>
      <c r="FZ1205" s="135"/>
      <c r="GA1205" s="135"/>
      <c r="GB1205" s="135"/>
      <c r="GC1205" s="135"/>
      <c r="GD1205" s="135"/>
      <c r="GE1205" s="135"/>
      <c r="GF1205" s="135"/>
      <c r="GG1205" s="135"/>
      <c r="GH1205" s="135"/>
      <c r="GI1205" s="135"/>
      <c r="GJ1205" s="135"/>
      <c r="GK1205" s="135"/>
      <c r="GL1205" s="135"/>
      <c r="GM1205" s="135"/>
      <c r="GN1205" s="135"/>
      <c r="GO1205" s="135"/>
      <c r="GP1205" s="135"/>
      <c r="GQ1205" s="135"/>
      <c r="GR1205" s="135"/>
      <c r="GS1205" s="135"/>
      <c r="GT1205" s="135"/>
      <c r="GU1205" s="135"/>
      <c r="GV1205" s="135"/>
      <c r="GW1205" s="135"/>
      <c r="GX1205" s="135"/>
      <c r="GY1205" s="135"/>
      <c r="GZ1205" s="135"/>
      <c r="HA1205" s="135"/>
      <c r="HB1205" s="135"/>
      <c r="HC1205" s="135"/>
      <c r="HD1205" s="135"/>
      <c r="HE1205" s="135"/>
      <c r="HF1205" s="135"/>
      <c r="HG1205" s="135"/>
      <c r="HH1205" s="135"/>
      <c r="HI1205" s="135"/>
      <c r="HJ1205" s="135"/>
      <c r="HK1205" s="135"/>
      <c r="HL1205" s="135"/>
      <c r="HM1205" s="135"/>
      <c r="HN1205" s="135"/>
      <c r="HO1205" s="135"/>
      <c r="HP1205" s="135"/>
      <c r="HQ1205" s="135"/>
      <c r="HR1205" s="135"/>
      <c r="HS1205" s="135"/>
    </row>
    <row r="1206" spans="1:227" s="50" customFormat="1" ht="111" customHeight="1" x14ac:dyDescent="0.25">
      <c r="A1206" s="125">
        <v>1191</v>
      </c>
      <c r="B1206" s="71" t="s">
        <v>3870</v>
      </c>
      <c r="C1206" s="147" t="s">
        <v>74</v>
      </c>
      <c r="D1206" s="148" t="s">
        <v>3871</v>
      </c>
      <c r="E1206" s="148" t="s">
        <v>3255</v>
      </c>
      <c r="F1206" s="73">
        <v>100</v>
      </c>
      <c r="G1206" s="72">
        <v>220</v>
      </c>
      <c r="H1206" s="98">
        <f t="shared" si="60"/>
        <v>22000</v>
      </c>
      <c r="I1206" s="72">
        <f t="shared" si="61"/>
        <v>24640.000000000004</v>
      </c>
      <c r="J1206" s="148" t="s">
        <v>3778</v>
      </c>
      <c r="K1206" s="72" t="s">
        <v>19</v>
      </c>
      <c r="L1206" s="19" t="s">
        <v>3875</v>
      </c>
      <c r="M1206" s="133"/>
      <c r="N1206" s="134"/>
      <c r="O1206" s="135"/>
      <c r="P1206" s="135"/>
      <c r="Q1206" s="135"/>
      <c r="R1206" s="135"/>
      <c r="S1206" s="135"/>
      <c r="T1206" s="135"/>
      <c r="U1206" s="135"/>
      <c r="V1206" s="135"/>
      <c r="W1206" s="135"/>
      <c r="X1206" s="135"/>
      <c r="Y1206" s="135"/>
      <c r="Z1206" s="135"/>
      <c r="AA1206" s="135"/>
      <c r="AB1206" s="135"/>
      <c r="AC1206" s="135"/>
      <c r="AD1206" s="135"/>
      <c r="AE1206" s="135"/>
      <c r="AF1206" s="135"/>
      <c r="AG1206" s="135"/>
      <c r="AH1206" s="135"/>
      <c r="AI1206" s="135"/>
      <c r="AJ1206" s="135"/>
      <c r="AK1206" s="135"/>
      <c r="AL1206" s="135"/>
      <c r="AM1206" s="135"/>
      <c r="AN1206" s="135"/>
      <c r="AO1206" s="135"/>
      <c r="AP1206" s="135"/>
      <c r="AQ1206" s="135"/>
      <c r="AR1206" s="135"/>
      <c r="AS1206" s="135"/>
      <c r="AT1206" s="135"/>
      <c r="AU1206" s="135"/>
      <c r="AV1206" s="135"/>
      <c r="AW1206" s="135"/>
      <c r="AX1206" s="135"/>
      <c r="AY1206" s="135"/>
      <c r="AZ1206" s="135"/>
      <c r="BA1206" s="135"/>
      <c r="BB1206" s="135"/>
      <c r="BC1206" s="135"/>
      <c r="BD1206" s="135"/>
      <c r="BE1206" s="135"/>
      <c r="BF1206" s="135"/>
      <c r="BG1206" s="135"/>
      <c r="BH1206" s="135"/>
      <c r="BI1206" s="135"/>
      <c r="BJ1206" s="135"/>
      <c r="BK1206" s="135"/>
      <c r="BL1206" s="135"/>
      <c r="BM1206" s="135"/>
      <c r="BN1206" s="135"/>
      <c r="BO1206" s="135"/>
      <c r="BP1206" s="135"/>
      <c r="BQ1206" s="135"/>
      <c r="BR1206" s="135"/>
      <c r="BS1206" s="135"/>
      <c r="BT1206" s="135"/>
      <c r="BU1206" s="135"/>
      <c r="BV1206" s="135"/>
      <c r="BW1206" s="135"/>
      <c r="BX1206" s="135"/>
      <c r="BY1206" s="135"/>
      <c r="BZ1206" s="135"/>
      <c r="CA1206" s="135"/>
      <c r="CB1206" s="135"/>
      <c r="CC1206" s="135"/>
      <c r="CD1206" s="135"/>
      <c r="CE1206" s="135"/>
      <c r="CF1206" s="135"/>
      <c r="CG1206" s="135"/>
      <c r="CH1206" s="135"/>
      <c r="CI1206" s="135"/>
      <c r="CJ1206" s="135"/>
      <c r="CK1206" s="135"/>
      <c r="CL1206" s="135"/>
      <c r="CM1206" s="135"/>
      <c r="CN1206" s="135"/>
      <c r="CO1206" s="135"/>
      <c r="CP1206" s="135"/>
      <c r="CQ1206" s="135"/>
      <c r="CR1206" s="135"/>
      <c r="CS1206" s="135"/>
      <c r="CT1206" s="135"/>
      <c r="CU1206" s="135"/>
      <c r="CV1206" s="135"/>
      <c r="CW1206" s="135"/>
      <c r="CX1206" s="135"/>
      <c r="CY1206" s="135"/>
      <c r="CZ1206" s="135"/>
      <c r="DA1206" s="135"/>
      <c r="DB1206" s="135"/>
      <c r="DC1206" s="135"/>
      <c r="DD1206" s="135"/>
      <c r="DE1206" s="135"/>
      <c r="DF1206" s="135"/>
      <c r="DG1206" s="135"/>
      <c r="DH1206" s="135"/>
      <c r="DI1206" s="135"/>
      <c r="DJ1206" s="135"/>
      <c r="DK1206" s="135"/>
      <c r="DL1206" s="135"/>
      <c r="DM1206" s="135"/>
      <c r="DN1206" s="135"/>
      <c r="DO1206" s="135"/>
      <c r="DP1206" s="135"/>
      <c r="DQ1206" s="135"/>
      <c r="DR1206" s="135"/>
      <c r="DS1206" s="135"/>
      <c r="DT1206" s="135"/>
      <c r="DU1206" s="135"/>
      <c r="DV1206" s="135"/>
      <c r="DW1206" s="135"/>
      <c r="DX1206" s="135"/>
      <c r="DY1206" s="135"/>
      <c r="DZ1206" s="135"/>
      <c r="EA1206" s="135"/>
      <c r="EB1206" s="135"/>
      <c r="EC1206" s="135"/>
      <c r="ED1206" s="135"/>
      <c r="EE1206" s="135"/>
      <c r="EF1206" s="135"/>
      <c r="EG1206" s="135"/>
      <c r="EH1206" s="135"/>
      <c r="EI1206" s="135"/>
      <c r="EJ1206" s="135"/>
      <c r="EK1206" s="135"/>
      <c r="EL1206" s="135"/>
      <c r="EM1206" s="135"/>
      <c r="EN1206" s="135"/>
      <c r="EO1206" s="135"/>
      <c r="EP1206" s="135"/>
      <c r="EQ1206" s="135"/>
      <c r="ER1206" s="135"/>
      <c r="ES1206" s="135"/>
      <c r="ET1206" s="135"/>
      <c r="EU1206" s="135"/>
      <c r="EV1206" s="135"/>
      <c r="EW1206" s="135"/>
      <c r="EX1206" s="135"/>
      <c r="EY1206" s="135"/>
      <c r="EZ1206" s="135"/>
      <c r="FA1206" s="135"/>
      <c r="FB1206" s="135"/>
      <c r="FC1206" s="135"/>
      <c r="FD1206" s="135"/>
      <c r="FE1206" s="135"/>
      <c r="FF1206" s="135"/>
      <c r="FG1206" s="135"/>
      <c r="FH1206" s="135"/>
      <c r="FI1206" s="135"/>
      <c r="FJ1206" s="135"/>
      <c r="FK1206" s="135"/>
      <c r="FL1206" s="135"/>
      <c r="FM1206" s="135"/>
      <c r="FN1206" s="135"/>
      <c r="FO1206" s="135"/>
      <c r="FP1206" s="135"/>
      <c r="FQ1206" s="135"/>
      <c r="FR1206" s="135"/>
      <c r="FS1206" s="135"/>
      <c r="FT1206" s="135"/>
      <c r="FU1206" s="135"/>
      <c r="FV1206" s="135"/>
      <c r="FW1206" s="135"/>
      <c r="FX1206" s="135"/>
      <c r="FY1206" s="135"/>
      <c r="FZ1206" s="135"/>
      <c r="GA1206" s="135"/>
      <c r="GB1206" s="135"/>
      <c r="GC1206" s="135"/>
      <c r="GD1206" s="135"/>
      <c r="GE1206" s="135"/>
      <c r="GF1206" s="135"/>
      <c r="GG1206" s="135"/>
      <c r="GH1206" s="135"/>
      <c r="GI1206" s="135"/>
      <c r="GJ1206" s="135"/>
      <c r="GK1206" s="135"/>
      <c r="GL1206" s="135"/>
      <c r="GM1206" s="135"/>
      <c r="GN1206" s="135"/>
      <c r="GO1206" s="135"/>
      <c r="GP1206" s="135"/>
      <c r="GQ1206" s="135"/>
      <c r="GR1206" s="135"/>
      <c r="GS1206" s="135"/>
      <c r="GT1206" s="135"/>
      <c r="GU1206" s="135"/>
      <c r="GV1206" s="135"/>
      <c r="GW1206" s="135"/>
      <c r="GX1206" s="135"/>
      <c r="GY1206" s="135"/>
      <c r="GZ1206" s="135"/>
      <c r="HA1206" s="135"/>
      <c r="HB1206" s="135"/>
      <c r="HC1206" s="135"/>
      <c r="HD1206" s="135"/>
      <c r="HE1206" s="135"/>
      <c r="HF1206" s="135"/>
      <c r="HG1206" s="135"/>
      <c r="HH1206" s="135"/>
      <c r="HI1206" s="135"/>
      <c r="HJ1206" s="135"/>
      <c r="HK1206" s="135"/>
      <c r="HL1206" s="135"/>
      <c r="HM1206" s="135"/>
      <c r="HN1206" s="135"/>
      <c r="HO1206" s="135"/>
      <c r="HP1206" s="135"/>
      <c r="HQ1206" s="135"/>
      <c r="HR1206" s="135"/>
      <c r="HS1206" s="135"/>
    </row>
    <row r="1207" spans="1:227" s="50" customFormat="1" ht="111" customHeight="1" x14ac:dyDescent="0.25">
      <c r="A1207" s="125">
        <v>1192</v>
      </c>
      <c r="B1207" s="71" t="s">
        <v>3873</v>
      </c>
      <c r="C1207" s="147" t="s">
        <v>74</v>
      </c>
      <c r="D1207" s="148" t="s">
        <v>3872</v>
      </c>
      <c r="E1207" s="148" t="s">
        <v>3255</v>
      </c>
      <c r="F1207" s="73">
        <v>100</v>
      </c>
      <c r="G1207" s="72">
        <v>194</v>
      </c>
      <c r="H1207" s="98">
        <f t="shared" si="60"/>
        <v>19400</v>
      </c>
      <c r="I1207" s="72">
        <f t="shared" si="61"/>
        <v>21728.000000000004</v>
      </c>
      <c r="J1207" s="148" t="s">
        <v>3778</v>
      </c>
      <c r="K1207" s="72" t="s">
        <v>19</v>
      </c>
      <c r="L1207" s="19" t="s">
        <v>3875</v>
      </c>
      <c r="M1207" s="133"/>
      <c r="N1207" s="134"/>
      <c r="O1207" s="135"/>
      <c r="P1207" s="135"/>
      <c r="Q1207" s="135"/>
      <c r="R1207" s="135"/>
      <c r="S1207" s="135"/>
      <c r="T1207" s="135"/>
      <c r="U1207" s="135"/>
      <c r="V1207" s="135"/>
      <c r="W1207" s="135"/>
      <c r="X1207" s="135"/>
      <c r="Y1207" s="135"/>
      <c r="Z1207" s="135"/>
      <c r="AA1207" s="135"/>
      <c r="AB1207" s="135"/>
      <c r="AC1207" s="135"/>
      <c r="AD1207" s="135"/>
      <c r="AE1207" s="135"/>
      <c r="AF1207" s="135"/>
      <c r="AG1207" s="135"/>
      <c r="AH1207" s="135"/>
      <c r="AI1207" s="135"/>
      <c r="AJ1207" s="135"/>
      <c r="AK1207" s="135"/>
      <c r="AL1207" s="135"/>
      <c r="AM1207" s="135"/>
      <c r="AN1207" s="135"/>
      <c r="AO1207" s="135"/>
      <c r="AP1207" s="135"/>
      <c r="AQ1207" s="135"/>
      <c r="AR1207" s="135"/>
      <c r="AS1207" s="135"/>
      <c r="AT1207" s="135"/>
      <c r="AU1207" s="135"/>
      <c r="AV1207" s="135"/>
      <c r="AW1207" s="135"/>
      <c r="AX1207" s="135"/>
      <c r="AY1207" s="135"/>
      <c r="AZ1207" s="135"/>
      <c r="BA1207" s="135"/>
      <c r="BB1207" s="135"/>
      <c r="BC1207" s="135"/>
      <c r="BD1207" s="135"/>
      <c r="BE1207" s="135"/>
      <c r="BF1207" s="135"/>
      <c r="BG1207" s="135"/>
      <c r="BH1207" s="135"/>
      <c r="BI1207" s="135"/>
      <c r="BJ1207" s="135"/>
      <c r="BK1207" s="135"/>
      <c r="BL1207" s="135"/>
      <c r="BM1207" s="135"/>
      <c r="BN1207" s="135"/>
      <c r="BO1207" s="135"/>
      <c r="BP1207" s="135"/>
      <c r="BQ1207" s="135"/>
      <c r="BR1207" s="135"/>
      <c r="BS1207" s="135"/>
      <c r="BT1207" s="135"/>
      <c r="BU1207" s="135"/>
      <c r="BV1207" s="135"/>
      <c r="BW1207" s="135"/>
      <c r="BX1207" s="135"/>
      <c r="BY1207" s="135"/>
      <c r="BZ1207" s="135"/>
      <c r="CA1207" s="135"/>
      <c r="CB1207" s="135"/>
      <c r="CC1207" s="135"/>
      <c r="CD1207" s="135"/>
      <c r="CE1207" s="135"/>
      <c r="CF1207" s="135"/>
      <c r="CG1207" s="135"/>
      <c r="CH1207" s="135"/>
      <c r="CI1207" s="135"/>
      <c r="CJ1207" s="135"/>
      <c r="CK1207" s="135"/>
      <c r="CL1207" s="135"/>
      <c r="CM1207" s="135"/>
      <c r="CN1207" s="135"/>
      <c r="CO1207" s="135"/>
      <c r="CP1207" s="135"/>
      <c r="CQ1207" s="135"/>
      <c r="CR1207" s="135"/>
      <c r="CS1207" s="135"/>
      <c r="CT1207" s="135"/>
      <c r="CU1207" s="135"/>
      <c r="CV1207" s="135"/>
      <c r="CW1207" s="135"/>
      <c r="CX1207" s="135"/>
      <c r="CY1207" s="135"/>
      <c r="CZ1207" s="135"/>
      <c r="DA1207" s="135"/>
      <c r="DB1207" s="135"/>
      <c r="DC1207" s="135"/>
      <c r="DD1207" s="135"/>
      <c r="DE1207" s="135"/>
      <c r="DF1207" s="135"/>
      <c r="DG1207" s="135"/>
      <c r="DH1207" s="135"/>
      <c r="DI1207" s="135"/>
      <c r="DJ1207" s="135"/>
      <c r="DK1207" s="135"/>
      <c r="DL1207" s="135"/>
      <c r="DM1207" s="135"/>
      <c r="DN1207" s="135"/>
      <c r="DO1207" s="135"/>
      <c r="DP1207" s="135"/>
      <c r="DQ1207" s="135"/>
      <c r="DR1207" s="135"/>
      <c r="DS1207" s="135"/>
      <c r="DT1207" s="135"/>
      <c r="DU1207" s="135"/>
      <c r="DV1207" s="135"/>
      <c r="DW1207" s="135"/>
      <c r="DX1207" s="135"/>
      <c r="DY1207" s="135"/>
      <c r="DZ1207" s="135"/>
      <c r="EA1207" s="135"/>
      <c r="EB1207" s="135"/>
      <c r="EC1207" s="135"/>
      <c r="ED1207" s="135"/>
      <c r="EE1207" s="135"/>
      <c r="EF1207" s="135"/>
      <c r="EG1207" s="135"/>
      <c r="EH1207" s="135"/>
      <c r="EI1207" s="135"/>
      <c r="EJ1207" s="135"/>
      <c r="EK1207" s="135"/>
      <c r="EL1207" s="135"/>
      <c r="EM1207" s="135"/>
      <c r="EN1207" s="135"/>
      <c r="EO1207" s="135"/>
      <c r="EP1207" s="135"/>
      <c r="EQ1207" s="135"/>
      <c r="ER1207" s="135"/>
      <c r="ES1207" s="135"/>
      <c r="ET1207" s="135"/>
      <c r="EU1207" s="135"/>
      <c r="EV1207" s="135"/>
      <c r="EW1207" s="135"/>
      <c r="EX1207" s="135"/>
      <c r="EY1207" s="135"/>
      <c r="EZ1207" s="135"/>
      <c r="FA1207" s="135"/>
      <c r="FB1207" s="135"/>
      <c r="FC1207" s="135"/>
      <c r="FD1207" s="135"/>
      <c r="FE1207" s="135"/>
      <c r="FF1207" s="135"/>
      <c r="FG1207" s="135"/>
      <c r="FH1207" s="135"/>
      <c r="FI1207" s="135"/>
      <c r="FJ1207" s="135"/>
      <c r="FK1207" s="135"/>
      <c r="FL1207" s="135"/>
      <c r="FM1207" s="135"/>
      <c r="FN1207" s="135"/>
      <c r="FO1207" s="135"/>
      <c r="FP1207" s="135"/>
      <c r="FQ1207" s="135"/>
      <c r="FR1207" s="135"/>
      <c r="FS1207" s="135"/>
      <c r="FT1207" s="135"/>
      <c r="FU1207" s="135"/>
      <c r="FV1207" s="135"/>
      <c r="FW1207" s="135"/>
      <c r="FX1207" s="135"/>
      <c r="FY1207" s="135"/>
      <c r="FZ1207" s="135"/>
      <c r="GA1207" s="135"/>
      <c r="GB1207" s="135"/>
      <c r="GC1207" s="135"/>
      <c r="GD1207" s="135"/>
      <c r="GE1207" s="135"/>
      <c r="GF1207" s="135"/>
      <c r="GG1207" s="135"/>
      <c r="GH1207" s="135"/>
      <c r="GI1207" s="135"/>
      <c r="GJ1207" s="135"/>
      <c r="GK1207" s="135"/>
      <c r="GL1207" s="135"/>
      <c r="GM1207" s="135"/>
      <c r="GN1207" s="135"/>
      <c r="GO1207" s="135"/>
      <c r="GP1207" s="135"/>
      <c r="GQ1207" s="135"/>
      <c r="GR1207" s="135"/>
      <c r="GS1207" s="135"/>
      <c r="GT1207" s="135"/>
      <c r="GU1207" s="135"/>
      <c r="GV1207" s="135"/>
      <c r="GW1207" s="135"/>
      <c r="GX1207" s="135"/>
      <c r="GY1207" s="135"/>
      <c r="GZ1207" s="135"/>
      <c r="HA1207" s="135"/>
      <c r="HB1207" s="135"/>
      <c r="HC1207" s="135"/>
      <c r="HD1207" s="135"/>
      <c r="HE1207" s="135"/>
      <c r="HF1207" s="135"/>
      <c r="HG1207" s="135"/>
      <c r="HH1207" s="135"/>
      <c r="HI1207" s="135"/>
      <c r="HJ1207" s="135"/>
      <c r="HK1207" s="135"/>
      <c r="HL1207" s="135"/>
      <c r="HM1207" s="135"/>
      <c r="HN1207" s="135"/>
      <c r="HO1207" s="135"/>
      <c r="HP1207" s="135"/>
      <c r="HQ1207" s="135"/>
      <c r="HR1207" s="135"/>
      <c r="HS1207" s="135"/>
    </row>
    <row r="1208" spans="1:227" s="50" customFormat="1" ht="111" customHeight="1" x14ac:dyDescent="0.25">
      <c r="A1208" s="125">
        <v>1193</v>
      </c>
      <c r="B1208" s="71" t="s">
        <v>3874</v>
      </c>
      <c r="C1208" s="151" t="s">
        <v>74</v>
      </c>
      <c r="D1208" s="152" t="s">
        <v>4076</v>
      </c>
      <c r="E1208" s="152" t="s">
        <v>3255</v>
      </c>
      <c r="F1208" s="73">
        <v>50</v>
      </c>
      <c r="G1208" s="72">
        <v>480</v>
      </c>
      <c r="H1208" s="98">
        <f t="shared" ref="H1208:H1217" si="64">F1208*G1208</f>
        <v>24000</v>
      </c>
      <c r="I1208" s="72">
        <f t="shared" ref="I1208:I1217" si="65">H1208*1.12</f>
        <v>26880.000000000004</v>
      </c>
      <c r="J1208" s="152" t="s">
        <v>3778</v>
      </c>
      <c r="K1208" s="72" t="s">
        <v>19</v>
      </c>
      <c r="L1208" s="19" t="s">
        <v>4086</v>
      </c>
      <c r="M1208" s="133"/>
      <c r="N1208" s="134"/>
      <c r="O1208" s="135"/>
      <c r="P1208" s="135"/>
      <c r="Q1208" s="135"/>
      <c r="R1208" s="135"/>
      <c r="S1208" s="135"/>
      <c r="T1208" s="135"/>
      <c r="U1208" s="135"/>
      <c r="V1208" s="135"/>
      <c r="W1208" s="135"/>
      <c r="X1208" s="135"/>
      <c r="Y1208" s="135"/>
      <c r="Z1208" s="135"/>
      <c r="AA1208" s="135"/>
      <c r="AB1208" s="135"/>
      <c r="AC1208" s="135"/>
      <c r="AD1208" s="135"/>
      <c r="AE1208" s="135"/>
      <c r="AF1208" s="135"/>
      <c r="AG1208" s="135"/>
      <c r="AH1208" s="135"/>
      <c r="AI1208" s="135"/>
      <c r="AJ1208" s="135"/>
      <c r="AK1208" s="135"/>
      <c r="AL1208" s="135"/>
      <c r="AM1208" s="135"/>
      <c r="AN1208" s="135"/>
      <c r="AO1208" s="135"/>
      <c r="AP1208" s="135"/>
      <c r="AQ1208" s="135"/>
      <c r="AR1208" s="135"/>
      <c r="AS1208" s="135"/>
      <c r="AT1208" s="135"/>
      <c r="AU1208" s="135"/>
      <c r="AV1208" s="135"/>
      <c r="AW1208" s="135"/>
      <c r="AX1208" s="135"/>
      <c r="AY1208" s="135"/>
      <c r="AZ1208" s="135"/>
      <c r="BA1208" s="135"/>
      <c r="BB1208" s="135"/>
      <c r="BC1208" s="135"/>
      <c r="BD1208" s="135"/>
      <c r="BE1208" s="135"/>
      <c r="BF1208" s="135"/>
      <c r="BG1208" s="135"/>
      <c r="BH1208" s="135"/>
      <c r="BI1208" s="135"/>
      <c r="BJ1208" s="135"/>
      <c r="BK1208" s="135"/>
      <c r="BL1208" s="135"/>
      <c r="BM1208" s="135"/>
      <c r="BN1208" s="135"/>
      <c r="BO1208" s="135"/>
      <c r="BP1208" s="135"/>
      <c r="BQ1208" s="135"/>
      <c r="BR1208" s="135"/>
      <c r="BS1208" s="135"/>
      <c r="BT1208" s="135"/>
      <c r="BU1208" s="135"/>
      <c r="BV1208" s="135"/>
      <c r="BW1208" s="135"/>
      <c r="BX1208" s="135"/>
      <c r="BY1208" s="135"/>
      <c r="BZ1208" s="135"/>
      <c r="CA1208" s="135"/>
      <c r="CB1208" s="135"/>
      <c r="CC1208" s="135"/>
      <c r="CD1208" s="135"/>
      <c r="CE1208" s="135"/>
      <c r="CF1208" s="135"/>
      <c r="CG1208" s="135"/>
      <c r="CH1208" s="135"/>
      <c r="CI1208" s="135"/>
      <c r="CJ1208" s="135"/>
      <c r="CK1208" s="135"/>
      <c r="CL1208" s="135"/>
      <c r="CM1208" s="135"/>
      <c r="CN1208" s="135"/>
      <c r="CO1208" s="135"/>
      <c r="CP1208" s="135"/>
      <c r="CQ1208" s="135"/>
      <c r="CR1208" s="135"/>
      <c r="CS1208" s="135"/>
      <c r="CT1208" s="135"/>
      <c r="CU1208" s="135"/>
      <c r="CV1208" s="135"/>
      <c r="CW1208" s="135"/>
      <c r="CX1208" s="135"/>
      <c r="CY1208" s="135"/>
      <c r="CZ1208" s="135"/>
      <c r="DA1208" s="135"/>
      <c r="DB1208" s="135"/>
      <c r="DC1208" s="135"/>
      <c r="DD1208" s="135"/>
      <c r="DE1208" s="135"/>
      <c r="DF1208" s="135"/>
      <c r="DG1208" s="135"/>
      <c r="DH1208" s="135"/>
      <c r="DI1208" s="135"/>
      <c r="DJ1208" s="135"/>
      <c r="DK1208" s="135"/>
      <c r="DL1208" s="135"/>
      <c r="DM1208" s="135"/>
      <c r="DN1208" s="135"/>
      <c r="DO1208" s="135"/>
      <c r="DP1208" s="135"/>
      <c r="DQ1208" s="135"/>
      <c r="DR1208" s="135"/>
      <c r="DS1208" s="135"/>
      <c r="DT1208" s="135"/>
      <c r="DU1208" s="135"/>
      <c r="DV1208" s="135"/>
      <c r="DW1208" s="135"/>
      <c r="DX1208" s="135"/>
      <c r="DY1208" s="135"/>
      <c r="DZ1208" s="135"/>
      <c r="EA1208" s="135"/>
      <c r="EB1208" s="135"/>
      <c r="EC1208" s="135"/>
      <c r="ED1208" s="135"/>
      <c r="EE1208" s="135"/>
      <c r="EF1208" s="135"/>
      <c r="EG1208" s="135"/>
      <c r="EH1208" s="135"/>
      <c r="EI1208" s="135"/>
      <c r="EJ1208" s="135"/>
      <c r="EK1208" s="135"/>
      <c r="EL1208" s="135"/>
      <c r="EM1208" s="135"/>
      <c r="EN1208" s="135"/>
      <c r="EO1208" s="135"/>
      <c r="EP1208" s="135"/>
      <c r="EQ1208" s="135"/>
      <c r="ER1208" s="135"/>
      <c r="ES1208" s="135"/>
      <c r="ET1208" s="135"/>
      <c r="EU1208" s="135"/>
      <c r="EV1208" s="135"/>
      <c r="EW1208" s="135"/>
      <c r="EX1208" s="135"/>
      <c r="EY1208" s="135"/>
      <c r="EZ1208" s="135"/>
      <c r="FA1208" s="135"/>
      <c r="FB1208" s="135"/>
      <c r="FC1208" s="135"/>
      <c r="FD1208" s="135"/>
      <c r="FE1208" s="135"/>
      <c r="FF1208" s="135"/>
      <c r="FG1208" s="135"/>
      <c r="FH1208" s="135"/>
      <c r="FI1208" s="135"/>
      <c r="FJ1208" s="135"/>
      <c r="FK1208" s="135"/>
      <c r="FL1208" s="135"/>
      <c r="FM1208" s="135"/>
      <c r="FN1208" s="135"/>
      <c r="FO1208" s="135"/>
      <c r="FP1208" s="135"/>
      <c r="FQ1208" s="135"/>
      <c r="FR1208" s="135"/>
      <c r="FS1208" s="135"/>
      <c r="FT1208" s="135"/>
      <c r="FU1208" s="135"/>
      <c r="FV1208" s="135"/>
      <c r="FW1208" s="135"/>
      <c r="FX1208" s="135"/>
      <c r="FY1208" s="135"/>
      <c r="FZ1208" s="135"/>
      <c r="GA1208" s="135"/>
      <c r="GB1208" s="135"/>
      <c r="GC1208" s="135"/>
      <c r="GD1208" s="135"/>
      <c r="GE1208" s="135"/>
      <c r="GF1208" s="135"/>
      <c r="GG1208" s="135"/>
      <c r="GH1208" s="135"/>
      <c r="GI1208" s="135"/>
      <c r="GJ1208" s="135"/>
      <c r="GK1208" s="135"/>
      <c r="GL1208" s="135"/>
      <c r="GM1208" s="135"/>
      <c r="GN1208" s="135"/>
      <c r="GO1208" s="135"/>
      <c r="GP1208" s="135"/>
      <c r="GQ1208" s="135"/>
      <c r="GR1208" s="135"/>
      <c r="GS1208" s="135"/>
      <c r="GT1208" s="135"/>
      <c r="GU1208" s="135"/>
      <c r="GV1208" s="135"/>
      <c r="GW1208" s="135"/>
      <c r="GX1208" s="135"/>
      <c r="GY1208" s="135"/>
      <c r="GZ1208" s="135"/>
      <c r="HA1208" s="135"/>
      <c r="HB1208" s="135"/>
      <c r="HC1208" s="135"/>
      <c r="HD1208" s="135"/>
      <c r="HE1208" s="135"/>
      <c r="HF1208" s="135"/>
      <c r="HG1208" s="135"/>
      <c r="HH1208" s="135"/>
      <c r="HI1208" s="135"/>
      <c r="HJ1208" s="135"/>
      <c r="HK1208" s="135"/>
      <c r="HL1208" s="135"/>
      <c r="HM1208" s="135"/>
      <c r="HN1208" s="135"/>
      <c r="HO1208" s="135"/>
      <c r="HP1208" s="135"/>
      <c r="HQ1208" s="135"/>
      <c r="HR1208" s="135"/>
      <c r="HS1208" s="135"/>
    </row>
    <row r="1209" spans="1:227" s="50" customFormat="1" ht="111" customHeight="1" x14ac:dyDescent="0.25">
      <c r="A1209" s="125">
        <v>1194</v>
      </c>
      <c r="B1209" s="71" t="s">
        <v>3920</v>
      </c>
      <c r="C1209" s="155" t="s">
        <v>74</v>
      </c>
      <c r="D1209" s="154" t="s">
        <v>3921</v>
      </c>
      <c r="E1209" s="154" t="s">
        <v>3255</v>
      </c>
      <c r="F1209" s="73">
        <v>15</v>
      </c>
      <c r="G1209" s="72">
        <v>185000</v>
      </c>
      <c r="H1209" s="98">
        <f t="shared" si="64"/>
        <v>2775000</v>
      </c>
      <c r="I1209" s="72">
        <f t="shared" si="65"/>
        <v>3108000.0000000005</v>
      </c>
      <c r="J1209" s="76" t="s">
        <v>4074</v>
      </c>
      <c r="K1209" s="72" t="s">
        <v>19</v>
      </c>
      <c r="L1209" s="19" t="s">
        <v>4073</v>
      </c>
      <c r="M1209" s="133"/>
      <c r="N1209" s="134"/>
      <c r="O1209" s="135"/>
      <c r="P1209" s="135"/>
      <c r="Q1209" s="135"/>
      <c r="R1209" s="135"/>
      <c r="S1209" s="135"/>
      <c r="T1209" s="135"/>
      <c r="U1209" s="135"/>
      <c r="V1209" s="135"/>
      <c r="W1209" s="135"/>
      <c r="X1209" s="135"/>
      <c r="Y1209" s="135"/>
      <c r="Z1209" s="135"/>
      <c r="AA1209" s="135"/>
      <c r="AB1209" s="135"/>
      <c r="AC1209" s="135"/>
      <c r="AD1209" s="135"/>
      <c r="AE1209" s="135"/>
      <c r="AF1209" s="135"/>
      <c r="AG1209" s="135"/>
      <c r="AH1209" s="135"/>
      <c r="AI1209" s="135"/>
      <c r="AJ1209" s="135"/>
      <c r="AK1209" s="135"/>
      <c r="AL1209" s="135"/>
      <c r="AM1209" s="135"/>
      <c r="AN1209" s="135"/>
      <c r="AO1209" s="135"/>
      <c r="AP1209" s="135"/>
      <c r="AQ1209" s="135"/>
      <c r="AR1209" s="135"/>
      <c r="AS1209" s="135"/>
      <c r="AT1209" s="135"/>
      <c r="AU1209" s="135"/>
      <c r="AV1209" s="135"/>
      <c r="AW1209" s="135"/>
      <c r="AX1209" s="135"/>
      <c r="AY1209" s="135"/>
      <c r="AZ1209" s="135"/>
      <c r="BA1209" s="135"/>
      <c r="BB1209" s="135"/>
      <c r="BC1209" s="135"/>
      <c r="BD1209" s="135"/>
      <c r="BE1209" s="135"/>
      <c r="BF1209" s="135"/>
      <c r="BG1209" s="135"/>
      <c r="BH1209" s="135"/>
      <c r="BI1209" s="135"/>
      <c r="BJ1209" s="135"/>
      <c r="BK1209" s="135"/>
      <c r="BL1209" s="135"/>
      <c r="BM1209" s="135"/>
      <c r="BN1209" s="135"/>
      <c r="BO1209" s="135"/>
      <c r="BP1209" s="135"/>
      <c r="BQ1209" s="135"/>
      <c r="BR1209" s="135"/>
      <c r="BS1209" s="135"/>
      <c r="BT1209" s="135"/>
      <c r="BU1209" s="135"/>
      <c r="BV1209" s="135"/>
      <c r="BW1209" s="135"/>
      <c r="BX1209" s="135"/>
      <c r="BY1209" s="135"/>
      <c r="BZ1209" s="135"/>
      <c r="CA1209" s="135"/>
      <c r="CB1209" s="135"/>
      <c r="CC1209" s="135"/>
      <c r="CD1209" s="135"/>
      <c r="CE1209" s="135"/>
      <c r="CF1209" s="135"/>
      <c r="CG1209" s="135"/>
      <c r="CH1209" s="135"/>
      <c r="CI1209" s="135"/>
      <c r="CJ1209" s="135"/>
      <c r="CK1209" s="135"/>
      <c r="CL1209" s="135"/>
      <c r="CM1209" s="135"/>
      <c r="CN1209" s="135"/>
      <c r="CO1209" s="135"/>
      <c r="CP1209" s="135"/>
      <c r="CQ1209" s="135"/>
      <c r="CR1209" s="135"/>
      <c r="CS1209" s="135"/>
      <c r="CT1209" s="135"/>
      <c r="CU1209" s="135"/>
      <c r="CV1209" s="135"/>
      <c r="CW1209" s="135"/>
      <c r="CX1209" s="135"/>
      <c r="CY1209" s="135"/>
      <c r="CZ1209" s="135"/>
      <c r="DA1209" s="135"/>
      <c r="DB1209" s="135"/>
      <c r="DC1209" s="135"/>
      <c r="DD1209" s="135"/>
      <c r="DE1209" s="135"/>
      <c r="DF1209" s="135"/>
      <c r="DG1209" s="135"/>
      <c r="DH1209" s="135"/>
      <c r="DI1209" s="135"/>
      <c r="DJ1209" s="135"/>
      <c r="DK1209" s="135"/>
      <c r="DL1209" s="135"/>
      <c r="DM1209" s="135"/>
      <c r="DN1209" s="135"/>
      <c r="DO1209" s="135"/>
      <c r="DP1209" s="135"/>
      <c r="DQ1209" s="135"/>
      <c r="DR1209" s="135"/>
      <c r="DS1209" s="135"/>
      <c r="DT1209" s="135"/>
      <c r="DU1209" s="135"/>
      <c r="DV1209" s="135"/>
      <c r="DW1209" s="135"/>
      <c r="DX1209" s="135"/>
      <c r="DY1209" s="135"/>
      <c r="DZ1209" s="135"/>
      <c r="EA1209" s="135"/>
      <c r="EB1209" s="135"/>
      <c r="EC1209" s="135"/>
      <c r="ED1209" s="135"/>
      <c r="EE1209" s="135"/>
      <c r="EF1209" s="135"/>
      <c r="EG1209" s="135"/>
      <c r="EH1209" s="135"/>
      <c r="EI1209" s="135"/>
      <c r="EJ1209" s="135"/>
      <c r="EK1209" s="135"/>
      <c r="EL1209" s="135"/>
      <c r="EM1209" s="135"/>
      <c r="EN1209" s="135"/>
      <c r="EO1209" s="135"/>
      <c r="EP1209" s="135"/>
      <c r="EQ1209" s="135"/>
      <c r="ER1209" s="135"/>
      <c r="ES1209" s="135"/>
      <c r="ET1209" s="135"/>
      <c r="EU1209" s="135"/>
      <c r="EV1209" s="135"/>
      <c r="EW1209" s="135"/>
      <c r="EX1209" s="135"/>
      <c r="EY1209" s="135"/>
      <c r="EZ1209" s="135"/>
      <c r="FA1209" s="135"/>
      <c r="FB1209" s="135"/>
      <c r="FC1209" s="135"/>
      <c r="FD1209" s="135"/>
      <c r="FE1209" s="135"/>
      <c r="FF1209" s="135"/>
      <c r="FG1209" s="135"/>
      <c r="FH1209" s="135"/>
      <c r="FI1209" s="135"/>
      <c r="FJ1209" s="135"/>
      <c r="FK1209" s="135"/>
      <c r="FL1209" s="135"/>
      <c r="FM1209" s="135"/>
      <c r="FN1209" s="135"/>
      <c r="FO1209" s="135"/>
      <c r="FP1209" s="135"/>
      <c r="FQ1209" s="135"/>
      <c r="FR1209" s="135"/>
      <c r="FS1209" s="135"/>
      <c r="FT1209" s="135"/>
      <c r="FU1209" s="135"/>
      <c r="FV1209" s="135"/>
      <c r="FW1209" s="135"/>
      <c r="FX1209" s="135"/>
      <c r="FY1209" s="135"/>
      <c r="FZ1209" s="135"/>
      <c r="GA1209" s="135"/>
      <c r="GB1209" s="135"/>
      <c r="GC1209" s="135"/>
      <c r="GD1209" s="135"/>
      <c r="GE1209" s="135"/>
      <c r="GF1209" s="135"/>
      <c r="GG1209" s="135"/>
      <c r="GH1209" s="135"/>
      <c r="GI1209" s="135"/>
      <c r="GJ1209" s="135"/>
      <c r="GK1209" s="135"/>
      <c r="GL1209" s="135"/>
      <c r="GM1209" s="135"/>
      <c r="GN1209" s="135"/>
      <c r="GO1209" s="135"/>
      <c r="GP1209" s="135"/>
      <c r="GQ1209" s="135"/>
      <c r="GR1209" s="135"/>
      <c r="GS1209" s="135"/>
      <c r="GT1209" s="135"/>
      <c r="GU1209" s="135"/>
      <c r="GV1209" s="135"/>
      <c r="GW1209" s="135"/>
      <c r="GX1209" s="135"/>
      <c r="GY1209" s="135"/>
      <c r="GZ1209" s="135"/>
      <c r="HA1209" s="135"/>
      <c r="HB1209" s="135"/>
      <c r="HC1209" s="135"/>
      <c r="HD1209" s="135"/>
      <c r="HE1209" s="135"/>
      <c r="HF1209" s="135"/>
      <c r="HG1209" s="135"/>
      <c r="HH1209" s="135"/>
      <c r="HI1209" s="135"/>
      <c r="HJ1209" s="135"/>
      <c r="HK1209" s="135"/>
      <c r="HL1209" s="135"/>
      <c r="HM1209" s="135"/>
      <c r="HN1209" s="135"/>
      <c r="HO1209" s="135"/>
      <c r="HP1209" s="135"/>
      <c r="HQ1209" s="135"/>
      <c r="HR1209" s="135"/>
      <c r="HS1209" s="135"/>
    </row>
    <row r="1210" spans="1:227" s="50" customFormat="1" ht="111" customHeight="1" x14ac:dyDescent="0.25">
      <c r="A1210" s="125">
        <v>1195</v>
      </c>
      <c r="B1210" s="71" t="s">
        <v>3924</v>
      </c>
      <c r="C1210" s="155" t="s">
        <v>74</v>
      </c>
      <c r="D1210" s="154" t="s">
        <v>3923</v>
      </c>
      <c r="E1210" s="154" t="s">
        <v>3255</v>
      </c>
      <c r="F1210" s="73">
        <v>40</v>
      </c>
      <c r="G1210" s="72">
        <v>1560</v>
      </c>
      <c r="H1210" s="98">
        <f t="shared" si="64"/>
        <v>62400</v>
      </c>
      <c r="I1210" s="72">
        <f t="shared" si="65"/>
        <v>69888</v>
      </c>
      <c r="J1210" s="76" t="s">
        <v>3708</v>
      </c>
      <c r="K1210" s="72" t="s">
        <v>19</v>
      </c>
      <c r="L1210" s="19" t="s">
        <v>3925</v>
      </c>
      <c r="M1210" s="133"/>
      <c r="N1210" s="134"/>
      <c r="O1210" s="135"/>
      <c r="P1210" s="135"/>
      <c r="Q1210" s="135"/>
      <c r="R1210" s="135"/>
      <c r="S1210" s="135"/>
      <c r="T1210" s="135"/>
      <c r="U1210" s="135"/>
      <c r="V1210" s="135"/>
      <c r="W1210" s="135"/>
      <c r="X1210" s="135"/>
      <c r="Y1210" s="135"/>
      <c r="Z1210" s="135"/>
      <c r="AA1210" s="135"/>
      <c r="AB1210" s="135"/>
      <c r="AC1210" s="135"/>
      <c r="AD1210" s="135"/>
      <c r="AE1210" s="135"/>
      <c r="AF1210" s="135"/>
      <c r="AG1210" s="135"/>
      <c r="AH1210" s="135"/>
      <c r="AI1210" s="135"/>
      <c r="AJ1210" s="135"/>
      <c r="AK1210" s="135"/>
      <c r="AL1210" s="135"/>
      <c r="AM1210" s="135"/>
      <c r="AN1210" s="135"/>
      <c r="AO1210" s="135"/>
      <c r="AP1210" s="135"/>
      <c r="AQ1210" s="135"/>
      <c r="AR1210" s="135"/>
      <c r="AS1210" s="135"/>
      <c r="AT1210" s="135"/>
      <c r="AU1210" s="135"/>
      <c r="AV1210" s="135"/>
      <c r="AW1210" s="135"/>
      <c r="AX1210" s="135"/>
      <c r="AY1210" s="135"/>
      <c r="AZ1210" s="135"/>
      <c r="BA1210" s="135"/>
      <c r="BB1210" s="135"/>
      <c r="BC1210" s="135"/>
      <c r="BD1210" s="135"/>
      <c r="BE1210" s="135"/>
      <c r="BF1210" s="135"/>
      <c r="BG1210" s="135"/>
      <c r="BH1210" s="135"/>
      <c r="BI1210" s="135"/>
      <c r="BJ1210" s="135"/>
      <c r="BK1210" s="135"/>
      <c r="BL1210" s="135"/>
      <c r="BM1210" s="135"/>
      <c r="BN1210" s="135"/>
      <c r="BO1210" s="135"/>
      <c r="BP1210" s="135"/>
      <c r="BQ1210" s="135"/>
      <c r="BR1210" s="135"/>
      <c r="BS1210" s="135"/>
      <c r="BT1210" s="135"/>
      <c r="BU1210" s="135"/>
      <c r="BV1210" s="135"/>
      <c r="BW1210" s="135"/>
      <c r="BX1210" s="135"/>
      <c r="BY1210" s="135"/>
      <c r="BZ1210" s="135"/>
      <c r="CA1210" s="135"/>
      <c r="CB1210" s="135"/>
      <c r="CC1210" s="135"/>
      <c r="CD1210" s="135"/>
      <c r="CE1210" s="135"/>
      <c r="CF1210" s="135"/>
      <c r="CG1210" s="135"/>
      <c r="CH1210" s="135"/>
      <c r="CI1210" s="135"/>
      <c r="CJ1210" s="135"/>
      <c r="CK1210" s="135"/>
      <c r="CL1210" s="135"/>
      <c r="CM1210" s="135"/>
      <c r="CN1210" s="135"/>
      <c r="CO1210" s="135"/>
      <c r="CP1210" s="135"/>
      <c r="CQ1210" s="135"/>
      <c r="CR1210" s="135"/>
      <c r="CS1210" s="135"/>
      <c r="CT1210" s="135"/>
      <c r="CU1210" s="135"/>
      <c r="CV1210" s="135"/>
      <c r="CW1210" s="135"/>
      <c r="CX1210" s="135"/>
      <c r="CY1210" s="135"/>
      <c r="CZ1210" s="135"/>
      <c r="DA1210" s="135"/>
      <c r="DB1210" s="135"/>
      <c r="DC1210" s="135"/>
      <c r="DD1210" s="135"/>
      <c r="DE1210" s="135"/>
      <c r="DF1210" s="135"/>
      <c r="DG1210" s="135"/>
      <c r="DH1210" s="135"/>
      <c r="DI1210" s="135"/>
      <c r="DJ1210" s="135"/>
      <c r="DK1210" s="135"/>
      <c r="DL1210" s="135"/>
      <c r="DM1210" s="135"/>
      <c r="DN1210" s="135"/>
      <c r="DO1210" s="135"/>
      <c r="DP1210" s="135"/>
      <c r="DQ1210" s="135"/>
      <c r="DR1210" s="135"/>
      <c r="DS1210" s="135"/>
      <c r="DT1210" s="135"/>
      <c r="DU1210" s="135"/>
      <c r="DV1210" s="135"/>
      <c r="DW1210" s="135"/>
      <c r="DX1210" s="135"/>
      <c r="DY1210" s="135"/>
      <c r="DZ1210" s="135"/>
      <c r="EA1210" s="135"/>
      <c r="EB1210" s="135"/>
      <c r="EC1210" s="135"/>
      <c r="ED1210" s="135"/>
      <c r="EE1210" s="135"/>
      <c r="EF1210" s="135"/>
      <c r="EG1210" s="135"/>
      <c r="EH1210" s="135"/>
      <c r="EI1210" s="135"/>
      <c r="EJ1210" s="135"/>
      <c r="EK1210" s="135"/>
      <c r="EL1210" s="135"/>
      <c r="EM1210" s="135"/>
      <c r="EN1210" s="135"/>
      <c r="EO1210" s="135"/>
      <c r="EP1210" s="135"/>
      <c r="EQ1210" s="135"/>
      <c r="ER1210" s="135"/>
      <c r="ES1210" s="135"/>
      <c r="ET1210" s="135"/>
      <c r="EU1210" s="135"/>
      <c r="EV1210" s="135"/>
      <c r="EW1210" s="135"/>
      <c r="EX1210" s="135"/>
      <c r="EY1210" s="135"/>
      <c r="EZ1210" s="135"/>
      <c r="FA1210" s="135"/>
      <c r="FB1210" s="135"/>
      <c r="FC1210" s="135"/>
      <c r="FD1210" s="135"/>
      <c r="FE1210" s="135"/>
      <c r="FF1210" s="135"/>
      <c r="FG1210" s="135"/>
      <c r="FH1210" s="135"/>
      <c r="FI1210" s="135"/>
      <c r="FJ1210" s="135"/>
      <c r="FK1210" s="135"/>
      <c r="FL1210" s="135"/>
      <c r="FM1210" s="135"/>
      <c r="FN1210" s="135"/>
      <c r="FO1210" s="135"/>
      <c r="FP1210" s="135"/>
      <c r="FQ1210" s="135"/>
      <c r="FR1210" s="135"/>
      <c r="FS1210" s="135"/>
      <c r="FT1210" s="135"/>
      <c r="FU1210" s="135"/>
      <c r="FV1210" s="135"/>
      <c r="FW1210" s="135"/>
      <c r="FX1210" s="135"/>
      <c r="FY1210" s="135"/>
      <c r="FZ1210" s="135"/>
      <c r="GA1210" s="135"/>
      <c r="GB1210" s="135"/>
      <c r="GC1210" s="135"/>
      <c r="GD1210" s="135"/>
      <c r="GE1210" s="135"/>
      <c r="GF1210" s="135"/>
      <c r="GG1210" s="135"/>
      <c r="GH1210" s="135"/>
      <c r="GI1210" s="135"/>
      <c r="GJ1210" s="135"/>
      <c r="GK1210" s="135"/>
      <c r="GL1210" s="135"/>
      <c r="GM1210" s="135"/>
      <c r="GN1210" s="135"/>
      <c r="GO1210" s="135"/>
      <c r="GP1210" s="135"/>
      <c r="GQ1210" s="135"/>
      <c r="GR1210" s="135"/>
      <c r="GS1210" s="135"/>
      <c r="GT1210" s="135"/>
      <c r="GU1210" s="135"/>
      <c r="GV1210" s="135"/>
      <c r="GW1210" s="135"/>
      <c r="GX1210" s="135"/>
      <c r="GY1210" s="135"/>
      <c r="GZ1210" s="135"/>
      <c r="HA1210" s="135"/>
      <c r="HB1210" s="135"/>
      <c r="HC1210" s="135"/>
      <c r="HD1210" s="135"/>
      <c r="HE1210" s="135"/>
      <c r="HF1210" s="135"/>
      <c r="HG1210" s="135"/>
      <c r="HH1210" s="135"/>
      <c r="HI1210" s="135"/>
      <c r="HJ1210" s="135"/>
      <c r="HK1210" s="135"/>
      <c r="HL1210" s="135"/>
      <c r="HM1210" s="135"/>
      <c r="HN1210" s="135"/>
      <c r="HO1210" s="135"/>
      <c r="HP1210" s="135"/>
      <c r="HQ1210" s="135"/>
      <c r="HR1210" s="135"/>
      <c r="HS1210" s="135"/>
    </row>
    <row r="1211" spans="1:227" s="50" customFormat="1" ht="111" customHeight="1" x14ac:dyDescent="0.25">
      <c r="A1211" s="125">
        <v>1196</v>
      </c>
      <c r="B1211" s="71" t="s">
        <v>3926</v>
      </c>
      <c r="C1211" s="155" t="s">
        <v>74</v>
      </c>
      <c r="D1211" s="154" t="s">
        <v>3927</v>
      </c>
      <c r="E1211" s="154" t="s">
        <v>3255</v>
      </c>
      <c r="F1211" s="73">
        <v>40</v>
      </c>
      <c r="G1211" s="72">
        <v>450</v>
      </c>
      <c r="H1211" s="98">
        <f t="shared" si="64"/>
        <v>18000</v>
      </c>
      <c r="I1211" s="72">
        <f t="shared" si="65"/>
        <v>20160.000000000004</v>
      </c>
      <c r="J1211" s="76" t="s">
        <v>3708</v>
      </c>
      <c r="K1211" s="72" t="s">
        <v>19</v>
      </c>
      <c r="L1211" s="19" t="s">
        <v>3925</v>
      </c>
      <c r="M1211" s="133"/>
      <c r="N1211" s="134"/>
      <c r="O1211" s="135"/>
      <c r="P1211" s="135"/>
      <c r="Q1211" s="135"/>
      <c r="R1211" s="135"/>
      <c r="S1211" s="135"/>
      <c r="T1211" s="135"/>
      <c r="U1211" s="135"/>
      <c r="V1211" s="135"/>
      <c r="W1211" s="135"/>
      <c r="X1211" s="135"/>
      <c r="Y1211" s="135"/>
      <c r="Z1211" s="135"/>
      <c r="AA1211" s="135"/>
      <c r="AB1211" s="135"/>
      <c r="AC1211" s="135"/>
      <c r="AD1211" s="135"/>
      <c r="AE1211" s="135"/>
      <c r="AF1211" s="135"/>
      <c r="AG1211" s="135"/>
      <c r="AH1211" s="135"/>
      <c r="AI1211" s="135"/>
      <c r="AJ1211" s="135"/>
      <c r="AK1211" s="135"/>
      <c r="AL1211" s="135"/>
      <c r="AM1211" s="135"/>
      <c r="AN1211" s="135"/>
      <c r="AO1211" s="135"/>
      <c r="AP1211" s="135"/>
      <c r="AQ1211" s="135"/>
      <c r="AR1211" s="135"/>
      <c r="AS1211" s="135"/>
      <c r="AT1211" s="135"/>
      <c r="AU1211" s="135"/>
      <c r="AV1211" s="135"/>
      <c r="AW1211" s="135"/>
      <c r="AX1211" s="135"/>
      <c r="AY1211" s="135"/>
      <c r="AZ1211" s="135"/>
      <c r="BA1211" s="135"/>
      <c r="BB1211" s="135"/>
      <c r="BC1211" s="135"/>
      <c r="BD1211" s="135"/>
      <c r="BE1211" s="135"/>
      <c r="BF1211" s="135"/>
      <c r="BG1211" s="135"/>
      <c r="BH1211" s="135"/>
      <c r="BI1211" s="135"/>
      <c r="BJ1211" s="135"/>
      <c r="BK1211" s="135"/>
      <c r="BL1211" s="135"/>
      <c r="BM1211" s="135"/>
      <c r="BN1211" s="135"/>
      <c r="BO1211" s="135"/>
      <c r="BP1211" s="135"/>
      <c r="BQ1211" s="135"/>
      <c r="BR1211" s="135"/>
      <c r="BS1211" s="135"/>
      <c r="BT1211" s="135"/>
      <c r="BU1211" s="135"/>
      <c r="BV1211" s="135"/>
      <c r="BW1211" s="135"/>
      <c r="BX1211" s="135"/>
      <c r="BY1211" s="135"/>
      <c r="BZ1211" s="135"/>
      <c r="CA1211" s="135"/>
      <c r="CB1211" s="135"/>
      <c r="CC1211" s="135"/>
      <c r="CD1211" s="135"/>
      <c r="CE1211" s="135"/>
      <c r="CF1211" s="135"/>
      <c r="CG1211" s="135"/>
      <c r="CH1211" s="135"/>
      <c r="CI1211" s="135"/>
      <c r="CJ1211" s="135"/>
      <c r="CK1211" s="135"/>
      <c r="CL1211" s="135"/>
      <c r="CM1211" s="135"/>
      <c r="CN1211" s="135"/>
      <c r="CO1211" s="135"/>
      <c r="CP1211" s="135"/>
      <c r="CQ1211" s="135"/>
      <c r="CR1211" s="135"/>
      <c r="CS1211" s="135"/>
      <c r="CT1211" s="135"/>
      <c r="CU1211" s="135"/>
      <c r="CV1211" s="135"/>
      <c r="CW1211" s="135"/>
      <c r="CX1211" s="135"/>
      <c r="CY1211" s="135"/>
      <c r="CZ1211" s="135"/>
      <c r="DA1211" s="135"/>
      <c r="DB1211" s="135"/>
      <c r="DC1211" s="135"/>
      <c r="DD1211" s="135"/>
      <c r="DE1211" s="135"/>
      <c r="DF1211" s="135"/>
      <c r="DG1211" s="135"/>
      <c r="DH1211" s="135"/>
      <c r="DI1211" s="135"/>
      <c r="DJ1211" s="135"/>
      <c r="DK1211" s="135"/>
      <c r="DL1211" s="135"/>
      <c r="DM1211" s="135"/>
      <c r="DN1211" s="135"/>
      <c r="DO1211" s="135"/>
      <c r="DP1211" s="135"/>
      <c r="DQ1211" s="135"/>
      <c r="DR1211" s="135"/>
      <c r="DS1211" s="135"/>
      <c r="DT1211" s="135"/>
      <c r="DU1211" s="135"/>
      <c r="DV1211" s="135"/>
      <c r="DW1211" s="135"/>
      <c r="DX1211" s="135"/>
      <c r="DY1211" s="135"/>
      <c r="DZ1211" s="135"/>
      <c r="EA1211" s="135"/>
      <c r="EB1211" s="135"/>
      <c r="EC1211" s="135"/>
      <c r="ED1211" s="135"/>
      <c r="EE1211" s="135"/>
      <c r="EF1211" s="135"/>
      <c r="EG1211" s="135"/>
      <c r="EH1211" s="135"/>
      <c r="EI1211" s="135"/>
      <c r="EJ1211" s="135"/>
      <c r="EK1211" s="135"/>
      <c r="EL1211" s="135"/>
      <c r="EM1211" s="135"/>
      <c r="EN1211" s="135"/>
      <c r="EO1211" s="135"/>
      <c r="EP1211" s="135"/>
      <c r="EQ1211" s="135"/>
      <c r="ER1211" s="135"/>
      <c r="ES1211" s="135"/>
      <c r="ET1211" s="135"/>
      <c r="EU1211" s="135"/>
      <c r="EV1211" s="135"/>
      <c r="EW1211" s="135"/>
      <c r="EX1211" s="135"/>
      <c r="EY1211" s="135"/>
      <c r="EZ1211" s="135"/>
      <c r="FA1211" s="135"/>
      <c r="FB1211" s="135"/>
      <c r="FC1211" s="135"/>
      <c r="FD1211" s="135"/>
      <c r="FE1211" s="135"/>
      <c r="FF1211" s="135"/>
      <c r="FG1211" s="135"/>
      <c r="FH1211" s="135"/>
      <c r="FI1211" s="135"/>
      <c r="FJ1211" s="135"/>
      <c r="FK1211" s="135"/>
      <c r="FL1211" s="135"/>
      <c r="FM1211" s="135"/>
      <c r="FN1211" s="135"/>
      <c r="FO1211" s="135"/>
      <c r="FP1211" s="135"/>
      <c r="FQ1211" s="135"/>
      <c r="FR1211" s="135"/>
      <c r="FS1211" s="135"/>
      <c r="FT1211" s="135"/>
      <c r="FU1211" s="135"/>
      <c r="FV1211" s="135"/>
      <c r="FW1211" s="135"/>
      <c r="FX1211" s="135"/>
      <c r="FY1211" s="135"/>
      <c r="FZ1211" s="135"/>
      <c r="GA1211" s="135"/>
      <c r="GB1211" s="135"/>
      <c r="GC1211" s="135"/>
      <c r="GD1211" s="135"/>
      <c r="GE1211" s="135"/>
      <c r="GF1211" s="135"/>
      <c r="GG1211" s="135"/>
      <c r="GH1211" s="135"/>
      <c r="GI1211" s="135"/>
      <c r="GJ1211" s="135"/>
      <c r="GK1211" s="135"/>
      <c r="GL1211" s="135"/>
      <c r="GM1211" s="135"/>
      <c r="GN1211" s="135"/>
      <c r="GO1211" s="135"/>
      <c r="GP1211" s="135"/>
      <c r="GQ1211" s="135"/>
      <c r="GR1211" s="135"/>
      <c r="GS1211" s="135"/>
      <c r="GT1211" s="135"/>
      <c r="GU1211" s="135"/>
      <c r="GV1211" s="135"/>
      <c r="GW1211" s="135"/>
      <c r="GX1211" s="135"/>
      <c r="GY1211" s="135"/>
      <c r="GZ1211" s="135"/>
      <c r="HA1211" s="135"/>
      <c r="HB1211" s="135"/>
      <c r="HC1211" s="135"/>
      <c r="HD1211" s="135"/>
      <c r="HE1211" s="135"/>
      <c r="HF1211" s="135"/>
      <c r="HG1211" s="135"/>
      <c r="HH1211" s="135"/>
      <c r="HI1211" s="135"/>
      <c r="HJ1211" s="135"/>
      <c r="HK1211" s="135"/>
      <c r="HL1211" s="135"/>
      <c r="HM1211" s="135"/>
      <c r="HN1211" s="135"/>
      <c r="HO1211" s="135"/>
      <c r="HP1211" s="135"/>
      <c r="HQ1211" s="135"/>
      <c r="HR1211" s="135"/>
      <c r="HS1211" s="135"/>
    </row>
    <row r="1212" spans="1:227" s="50" customFormat="1" ht="111" customHeight="1" x14ac:dyDescent="0.25">
      <c r="A1212" s="125">
        <v>1197</v>
      </c>
      <c r="B1212" s="71" t="s">
        <v>3928</v>
      </c>
      <c r="C1212" s="155" t="s">
        <v>74</v>
      </c>
      <c r="D1212" s="154" t="s">
        <v>3930</v>
      </c>
      <c r="E1212" s="154" t="s">
        <v>3255</v>
      </c>
      <c r="F1212" s="73">
        <v>20</v>
      </c>
      <c r="G1212" s="72">
        <v>900</v>
      </c>
      <c r="H1212" s="98">
        <f t="shared" si="64"/>
        <v>18000</v>
      </c>
      <c r="I1212" s="72">
        <f t="shared" si="65"/>
        <v>20160.000000000004</v>
      </c>
      <c r="J1212" s="76" t="s">
        <v>3708</v>
      </c>
      <c r="K1212" s="72" t="s">
        <v>19</v>
      </c>
      <c r="L1212" s="19" t="s">
        <v>3925</v>
      </c>
      <c r="M1212" s="133"/>
      <c r="N1212" s="134"/>
      <c r="O1212" s="135"/>
      <c r="P1212" s="135"/>
      <c r="Q1212" s="135"/>
      <c r="R1212" s="135"/>
      <c r="S1212" s="135"/>
      <c r="T1212" s="135"/>
      <c r="U1212" s="135"/>
      <c r="V1212" s="135"/>
      <c r="W1212" s="135"/>
      <c r="X1212" s="135"/>
      <c r="Y1212" s="135"/>
      <c r="Z1212" s="135"/>
      <c r="AA1212" s="135"/>
      <c r="AB1212" s="135"/>
      <c r="AC1212" s="135"/>
      <c r="AD1212" s="135"/>
      <c r="AE1212" s="135"/>
      <c r="AF1212" s="135"/>
      <c r="AG1212" s="135"/>
      <c r="AH1212" s="135"/>
      <c r="AI1212" s="135"/>
      <c r="AJ1212" s="135"/>
      <c r="AK1212" s="135"/>
      <c r="AL1212" s="135"/>
      <c r="AM1212" s="135"/>
      <c r="AN1212" s="135"/>
      <c r="AO1212" s="135"/>
      <c r="AP1212" s="135"/>
      <c r="AQ1212" s="135"/>
      <c r="AR1212" s="135"/>
      <c r="AS1212" s="135"/>
      <c r="AT1212" s="135"/>
      <c r="AU1212" s="135"/>
      <c r="AV1212" s="135"/>
      <c r="AW1212" s="135"/>
      <c r="AX1212" s="135"/>
      <c r="AY1212" s="135"/>
      <c r="AZ1212" s="135"/>
      <c r="BA1212" s="135"/>
      <c r="BB1212" s="135"/>
      <c r="BC1212" s="135"/>
      <c r="BD1212" s="135"/>
      <c r="BE1212" s="135"/>
      <c r="BF1212" s="135"/>
      <c r="BG1212" s="135"/>
      <c r="BH1212" s="135"/>
      <c r="BI1212" s="135"/>
      <c r="BJ1212" s="135"/>
      <c r="BK1212" s="135"/>
      <c r="BL1212" s="135"/>
      <c r="BM1212" s="135"/>
      <c r="BN1212" s="135"/>
      <c r="BO1212" s="135"/>
      <c r="BP1212" s="135"/>
      <c r="BQ1212" s="135"/>
      <c r="BR1212" s="135"/>
      <c r="BS1212" s="135"/>
      <c r="BT1212" s="135"/>
      <c r="BU1212" s="135"/>
      <c r="BV1212" s="135"/>
      <c r="BW1212" s="135"/>
      <c r="BX1212" s="135"/>
      <c r="BY1212" s="135"/>
      <c r="BZ1212" s="135"/>
      <c r="CA1212" s="135"/>
      <c r="CB1212" s="135"/>
      <c r="CC1212" s="135"/>
      <c r="CD1212" s="135"/>
      <c r="CE1212" s="135"/>
      <c r="CF1212" s="135"/>
      <c r="CG1212" s="135"/>
      <c r="CH1212" s="135"/>
      <c r="CI1212" s="135"/>
      <c r="CJ1212" s="135"/>
      <c r="CK1212" s="135"/>
      <c r="CL1212" s="135"/>
      <c r="CM1212" s="135"/>
      <c r="CN1212" s="135"/>
      <c r="CO1212" s="135"/>
      <c r="CP1212" s="135"/>
      <c r="CQ1212" s="135"/>
      <c r="CR1212" s="135"/>
      <c r="CS1212" s="135"/>
      <c r="CT1212" s="135"/>
      <c r="CU1212" s="135"/>
      <c r="CV1212" s="135"/>
      <c r="CW1212" s="135"/>
      <c r="CX1212" s="135"/>
      <c r="CY1212" s="135"/>
      <c r="CZ1212" s="135"/>
      <c r="DA1212" s="135"/>
      <c r="DB1212" s="135"/>
      <c r="DC1212" s="135"/>
      <c r="DD1212" s="135"/>
      <c r="DE1212" s="135"/>
      <c r="DF1212" s="135"/>
      <c r="DG1212" s="135"/>
      <c r="DH1212" s="135"/>
      <c r="DI1212" s="135"/>
      <c r="DJ1212" s="135"/>
      <c r="DK1212" s="135"/>
      <c r="DL1212" s="135"/>
      <c r="DM1212" s="135"/>
      <c r="DN1212" s="135"/>
      <c r="DO1212" s="135"/>
      <c r="DP1212" s="135"/>
      <c r="DQ1212" s="135"/>
      <c r="DR1212" s="135"/>
      <c r="DS1212" s="135"/>
      <c r="DT1212" s="135"/>
      <c r="DU1212" s="135"/>
      <c r="DV1212" s="135"/>
      <c r="DW1212" s="135"/>
      <c r="DX1212" s="135"/>
      <c r="DY1212" s="135"/>
      <c r="DZ1212" s="135"/>
      <c r="EA1212" s="135"/>
      <c r="EB1212" s="135"/>
      <c r="EC1212" s="135"/>
      <c r="ED1212" s="135"/>
      <c r="EE1212" s="135"/>
      <c r="EF1212" s="135"/>
      <c r="EG1212" s="135"/>
      <c r="EH1212" s="135"/>
      <c r="EI1212" s="135"/>
      <c r="EJ1212" s="135"/>
      <c r="EK1212" s="135"/>
      <c r="EL1212" s="135"/>
      <c r="EM1212" s="135"/>
      <c r="EN1212" s="135"/>
      <c r="EO1212" s="135"/>
      <c r="EP1212" s="135"/>
      <c r="EQ1212" s="135"/>
      <c r="ER1212" s="135"/>
      <c r="ES1212" s="135"/>
      <c r="ET1212" s="135"/>
      <c r="EU1212" s="135"/>
      <c r="EV1212" s="135"/>
      <c r="EW1212" s="135"/>
      <c r="EX1212" s="135"/>
      <c r="EY1212" s="135"/>
      <c r="EZ1212" s="135"/>
      <c r="FA1212" s="135"/>
      <c r="FB1212" s="135"/>
      <c r="FC1212" s="135"/>
      <c r="FD1212" s="135"/>
      <c r="FE1212" s="135"/>
      <c r="FF1212" s="135"/>
      <c r="FG1212" s="135"/>
      <c r="FH1212" s="135"/>
      <c r="FI1212" s="135"/>
      <c r="FJ1212" s="135"/>
      <c r="FK1212" s="135"/>
      <c r="FL1212" s="135"/>
      <c r="FM1212" s="135"/>
      <c r="FN1212" s="135"/>
      <c r="FO1212" s="135"/>
      <c r="FP1212" s="135"/>
      <c r="FQ1212" s="135"/>
      <c r="FR1212" s="135"/>
      <c r="FS1212" s="135"/>
      <c r="FT1212" s="135"/>
      <c r="FU1212" s="135"/>
      <c r="FV1212" s="135"/>
      <c r="FW1212" s="135"/>
      <c r="FX1212" s="135"/>
      <c r="FY1212" s="135"/>
      <c r="FZ1212" s="135"/>
      <c r="GA1212" s="135"/>
      <c r="GB1212" s="135"/>
      <c r="GC1212" s="135"/>
      <c r="GD1212" s="135"/>
      <c r="GE1212" s="135"/>
      <c r="GF1212" s="135"/>
      <c r="GG1212" s="135"/>
      <c r="GH1212" s="135"/>
      <c r="GI1212" s="135"/>
      <c r="GJ1212" s="135"/>
      <c r="GK1212" s="135"/>
      <c r="GL1212" s="135"/>
      <c r="GM1212" s="135"/>
      <c r="GN1212" s="135"/>
      <c r="GO1212" s="135"/>
      <c r="GP1212" s="135"/>
      <c r="GQ1212" s="135"/>
      <c r="GR1212" s="135"/>
      <c r="GS1212" s="135"/>
      <c r="GT1212" s="135"/>
      <c r="GU1212" s="135"/>
      <c r="GV1212" s="135"/>
      <c r="GW1212" s="135"/>
      <c r="GX1212" s="135"/>
      <c r="GY1212" s="135"/>
      <c r="GZ1212" s="135"/>
      <c r="HA1212" s="135"/>
      <c r="HB1212" s="135"/>
      <c r="HC1212" s="135"/>
      <c r="HD1212" s="135"/>
      <c r="HE1212" s="135"/>
      <c r="HF1212" s="135"/>
      <c r="HG1212" s="135"/>
      <c r="HH1212" s="135"/>
      <c r="HI1212" s="135"/>
      <c r="HJ1212" s="135"/>
      <c r="HK1212" s="135"/>
      <c r="HL1212" s="135"/>
      <c r="HM1212" s="135"/>
      <c r="HN1212" s="135"/>
      <c r="HO1212" s="135"/>
      <c r="HP1212" s="135"/>
      <c r="HQ1212" s="135"/>
      <c r="HR1212" s="135"/>
      <c r="HS1212" s="135"/>
    </row>
    <row r="1213" spans="1:227" s="50" customFormat="1" ht="111" customHeight="1" x14ac:dyDescent="0.25">
      <c r="A1213" s="125">
        <v>1198</v>
      </c>
      <c r="B1213" s="71" t="s">
        <v>3929</v>
      </c>
      <c r="C1213" s="155" t="s">
        <v>74</v>
      </c>
      <c r="D1213" s="154" t="s">
        <v>3931</v>
      </c>
      <c r="E1213" s="154" t="s">
        <v>3255</v>
      </c>
      <c r="F1213" s="73">
        <v>6</v>
      </c>
      <c r="G1213" s="72">
        <v>9800</v>
      </c>
      <c r="H1213" s="98">
        <f t="shared" si="64"/>
        <v>58800</v>
      </c>
      <c r="I1213" s="72">
        <f t="shared" si="65"/>
        <v>65856</v>
      </c>
      <c r="J1213" s="76" t="s">
        <v>3708</v>
      </c>
      <c r="K1213" s="72" t="s">
        <v>19</v>
      </c>
      <c r="L1213" s="19" t="s">
        <v>3925</v>
      </c>
      <c r="M1213" s="133"/>
      <c r="N1213" s="134"/>
      <c r="O1213" s="135"/>
      <c r="P1213" s="135"/>
      <c r="Q1213" s="135"/>
      <c r="R1213" s="135"/>
      <c r="S1213" s="135"/>
      <c r="T1213" s="135"/>
      <c r="U1213" s="135"/>
      <c r="V1213" s="135"/>
      <c r="W1213" s="135"/>
      <c r="X1213" s="135"/>
      <c r="Y1213" s="135"/>
      <c r="Z1213" s="135"/>
      <c r="AA1213" s="135"/>
      <c r="AB1213" s="135"/>
      <c r="AC1213" s="135"/>
      <c r="AD1213" s="135"/>
      <c r="AE1213" s="135"/>
      <c r="AF1213" s="135"/>
      <c r="AG1213" s="135"/>
      <c r="AH1213" s="135"/>
      <c r="AI1213" s="135"/>
      <c r="AJ1213" s="135"/>
      <c r="AK1213" s="135"/>
      <c r="AL1213" s="135"/>
      <c r="AM1213" s="135"/>
      <c r="AN1213" s="135"/>
      <c r="AO1213" s="135"/>
      <c r="AP1213" s="135"/>
      <c r="AQ1213" s="135"/>
      <c r="AR1213" s="135"/>
      <c r="AS1213" s="135"/>
      <c r="AT1213" s="135"/>
      <c r="AU1213" s="135"/>
      <c r="AV1213" s="135"/>
      <c r="AW1213" s="135"/>
      <c r="AX1213" s="135"/>
      <c r="AY1213" s="135"/>
      <c r="AZ1213" s="135"/>
      <c r="BA1213" s="135"/>
      <c r="BB1213" s="135"/>
      <c r="BC1213" s="135"/>
      <c r="BD1213" s="135"/>
      <c r="BE1213" s="135"/>
      <c r="BF1213" s="135"/>
      <c r="BG1213" s="135"/>
      <c r="BH1213" s="135"/>
      <c r="BI1213" s="135"/>
      <c r="BJ1213" s="135"/>
      <c r="BK1213" s="135"/>
      <c r="BL1213" s="135"/>
      <c r="BM1213" s="135"/>
      <c r="BN1213" s="135"/>
      <c r="BO1213" s="135"/>
      <c r="BP1213" s="135"/>
      <c r="BQ1213" s="135"/>
      <c r="BR1213" s="135"/>
      <c r="BS1213" s="135"/>
      <c r="BT1213" s="135"/>
      <c r="BU1213" s="135"/>
      <c r="BV1213" s="135"/>
      <c r="BW1213" s="135"/>
      <c r="BX1213" s="135"/>
      <c r="BY1213" s="135"/>
      <c r="BZ1213" s="135"/>
      <c r="CA1213" s="135"/>
      <c r="CB1213" s="135"/>
      <c r="CC1213" s="135"/>
      <c r="CD1213" s="135"/>
      <c r="CE1213" s="135"/>
      <c r="CF1213" s="135"/>
      <c r="CG1213" s="135"/>
      <c r="CH1213" s="135"/>
      <c r="CI1213" s="135"/>
      <c r="CJ1213" s="135"/>
      <c r="CK1213" s="135"/>
      <c r="CL1213" s="135"/>
      <c r="CM1213" s="135"/>
      <c r="CN1213" s="135"/>
      <c r="CO1213" s="135"/>
      <c r="CP1213" s="135"/>
      <c r="CQ1213" s="135"/>
      <c r="CR1213" s="135"/>
      <c r="CS1213" s="135"/>
      <c r="CT1213" s="135"/>
      <c r="CU1213" s="135"/>
      <c r="CV1213" s="135"/>
      <c r="CW1213" s="135"/>
      <c r="CX1213" s="135"/>
      <c r="CY1213" s="135"/>
      <c r="CZ1213" s="135"/>
      <c r="DA1213" s="135"/>
      <c r="DB1213" s="135"/>
      <c r="DC1213" s="135"/>
      <c r="DD1213" s="135"/>
      <c r="DE1213" s="135"/>
      <c r="DF1213" s="135"/>
      <c r="DG1213" s="135"/>
      <c r="DH1213" s="135"/>
      <c r="DI1213" s="135"/>
      <c r="DJ1213" s="135"/>
      <c r="DK1213" s="135"/>
      <c r="DL1213" s="135"/>
      <c r="DM1213" s="135"/>
      <c r="DN1213" s="135"/>
      <c r="DO1213" s="135"/>
      <c r="DP1213" s="135"/>
      <c r="DQ1213" s="135"/>
      <c r="DR1213" s="135"/>
      <c r="DS1213" s="135"/>
      <c r="DT1213" s="135"/>
      <c r="DU1213" s="135"/>
      <c r="DV1213" s="135"/>
      <c r="DW1213" s="135"/>
      <c r="DX1213" s="135"/>
      <c r="DY1213" s="135"/>
      <c r="DZ1213" s="135"/>
      <c r="EA1213" s="135"/>
      <c r="EB1213" s="135"/>
      <c r="EC1213" s="135"/>
      <c r="ED1213" s="135"/>
      <c r="EE1213" s="135"/>
      <c r="EF1213" s="135"/>
      <c r="EG1213" s="135"/>
      <c r="EH1213" s="135"/>
      <c r="EI1213" s="135"/>
      <c r="EJ1213" s="135"/>
      <c r="EK1213" s="135"/>
      <c r="EL1213" s="135"/>
      <c r="EM1213" s="135"/>
      <c r="EN1213" s="135"/>
      <c r="EO1213" s="135"/>
      <c r="EP1213" s="135"/>
      <c r="EQ1213" s="135"/>
      <c r="ER1213" s="135"/>
      <c r="ES1213" s="135"/>
      <c r="ET1213" s="135"/>
      <c r="EU1213" s="135"/>
      <c r="EV1213" s="135"/>
      <c r="EW1213" s="135"/>
      <c r="EX1213" s="135"/>
      <c r="EY1213" s="135"/>
      <c r="EZ1213" s="135"/>
      <c r="FA1213" s="135"/>
      <c r="FB1213" s="135"/>
      <c r="FC1213" s="135"/>
      <c r="FD1213" s="135"/>
      <c r="FE1213" s="135"/>
      <c r="FF1213" s="135"/>
      <c r="FG1213" s="135"/>
      <c r="FH1213" s="135"/>
      <c r="FI1213" s="135"/>
      <c r="FJ1213" s="135"/>
      <c r="FK1213" s="135"/>
      <c r="FL1213" s="135"/>
      <c r="FM1213" s="135"/>
      <c r="FN1213" s="135"/>
      <c r="FO1213" s="135"/>
      <c r="FP1213" s="135"/>
      <c r="FQ1213" s="135"/>
      <c r="FR1213" s="135"/>
      <c r="FS1213" s="135"/>
      <c r="FT1213" s="135"/>
      <c r="FU1213" s="135"/>
      <c r="FV1213" s="135"/>
      <c r="FW1213" s="135"/>
      <c r="FX1213" s="135"/>
      <c r="FY1213" s="135"/>
      <c r="FZ1213" s="135"/>
      <c r="GA1213" s="135"/>
      <c r="GB1213" s="135"/>
      <c r="GC1213" s="135"/>
      <c r="GD1213" s="135"/>
      <c r="GE1213" s="135"/>
      <c r="GF1213" s="135"/>
      <c r="GG1213" s="135"/>
      <c r="GH1213" s="135"/>
      <c r="GI1213" s="135"/>
      <c r="GJ1213" s="135"/>
      <c r="GK1213" s="135"/>
      <c r="GL1213" s="135"/>
      <c r="GM1213" s="135"/>
      <c r="GN1213" s="135"/>
      <c r="GO1213" s="135"/>
      <c r="GP1213" s="135"/>
      <c r="GQ1213" s="135"/>
      <c r="GR1213" s="135"/>
      <c r="GS1213" s="135"/>
      <c r="GT1213" s="135"/>
      <c r="GU1213" s="135"/>
      <c r="GV1213" s="135"/>
      <c r="GW1213" s="135"/>
      <c r="GX1213" s="135"/>
      <c r="GY1213" s="135"/>
      <c r="GZ1213" s="135"/>
      <c r="HA1213" s="135"/>
      <c r="HB1213" s="135"/>
      <c r="HC1213" s="135"/>
      <c r="HD1213" s="135"/>
      <c r="HE1213" s="135"/>
      <c r="HF1213" s="135"/>
      <c r="HG1213" s="135"/>
      <c r="HH1213" s="135"/>
      <c r="HI1213" s="135"/>
      <c r="HJ1213" s="135"/>
      <c r="HK1213" s="135"/>
      <c r="HL1213" s="135"/>
      <c r="HM1213" s="135"/>
      <c r="HN1213" s="135"/>
      <c r="HO1213" s="135"/>
      <c r="HP1213" s="135"/>
      <c r="HQ1213" s="135"/>
      <c r="HR1213" s="135"/>
      <c r="HS1213" s="135"/>
    </row>
    <row r="1214" spans="1:227" s="50" customFormat="1" ht="111" customHeight="1" x14ac:dyDescent="0.25">
      <c r="A1214" s="125">
        <v>1199</v>
      </c>
      <c r="B1214" s="71" t="s">
        <v>3932</v>
      </c>
      <c r="C1214" s="155" t="s">
        <v>74</v>
      </c>
      <c r="D1214" s="154" t="s">
        <v>3933</v>
      </c>
      <c r="E1214" s="154" t="s">
        <v>240</v>
      </c>
      <c r="F1214" s="73">
        <v>3</v>
      </c>
      <c r="G1214" s="72">
        <v>8500</v>
      </c>
      <c r="H1214" s="98">
        <f t="shared" si="64"/>
        <v>25500</v>
      </c>
      <c r="I1214" s="72">
        <f t="shared" si="65"/>
        <v>28560.000000000004</v>
      </c>
      <c r="J1214" s="76" t="s">
        <v>3708</v>
      </c>
      <c r="K1214" s="72" t="s">
        <v>19</v>
      </c>
      <c r="L1214" s="19" t="s">
        <v>3925</v>
      </c>
      <c r="M1214" s="133"/>
      <c r="N1214" s="134"/>
      <c r="O1214" s="135"/>
      <c r="P1214" s="135"/>
      <c r="Q1214" s="135"/>
      <c r="R1214" s="135"/>
      <c r="S1214" s="135"/>
      <c r="T1214" s="135"/>
      <c r="U1214" s="135"/>
      <c r="V1214" s="135"/>
      <c r="W1214" s="135"/>
      <c r="X1214" s="135"/>
      <c r="Y1214" s="135"/>
      <c r="Z1214" s="135"/>
      <c r="AA1214" s="135"/>
      <c r="AB1214" s="135"/>
      <c r="AC1214" s="135"/>
      <c r="AD1214" s="135"/>
      <c r="AE1214" s="135"/>
      <c r="AF1214" s="135"/>
      <c r="AG1214" s="135"/>
      <c r="AH1214" s="135"/>
      <c r="AI1214" s="135"/>
      <c r="AJ1214" s="135"/>
      <c r="AK1214" s="135"/>
      <c r="AL1214" s="135"/>
      <c r="AM1214" s="135"/>
      <c r="AN1214" s="135"/>
      <c r="AO1214" s="135"/>
      <c r="AP1214" s="135"/>
      <c r="AQ1214" s="135"/>
      <c r="AR1214" s="135"/>
      <c r="AS1214" s="135"/>
      <c r="AT1214" s="135"/>
      <c r="AU1214" s="135"/>
      <c r="AV1214" s="135"/>
      <c r="AW1214" s="135"/>
      <c r="AX1214" s="135"/>
      <c r="AY1214" s="135"/>
      <c r="AZ1214" s="135"/>
      <c r="BA1214" s="135"/>
      <c r="BB1214" s="135"/>
      <c r="BC1214" s="135"/>
      <c r="BD1214" s="135"/>
      <c r="BE1214" s="135"/>
      <c r="BF1214" s="135"/>
      <c r="BG1214" s="135"/>
      <c r="BH1214" s="135"/>
      <c r="BI1214" s="135"/>
      <c r="BJ1214" s="135"/>
      <c r="BK1214" s="135"/>
      <c r="BL1214" s="135"/>
      <c r="BM1214" s="135"/>
      <c r="BN1214" s="135"/>
      <c r="BO1214" s="135"/>
      <c r="BP1214" s="135"/>
      <c r="BQ1214" s="135"/>
      <c r="BR1214" s="135"/>
      <c r="BS1214" s="135"/>
      <c r="BT1214" s="135"/>
      <c r="BU1214" s="135"/>
      <c r="BV1214" s="135"/>
      <c r="BW1214" s="135"/>
      <c r="BX1214" s="135"/>
      <c r="BY1214" s="135"/>
      <c r="BZ1214" s="135"/>
      <c r="CA1214" s="135"/>
      <c r="CB1214" s="135"/>
      <c r="CC1214" s="135"/>
      <c r="CD1214" s="135"/>
      <c r="CE1214" s="135"/>
      <c r="CF1214" s="135"/>
      <c r="CG1214" s="135"/>
      <c r="CH1214" s="135"/>
      <c r="CI1214" s="135"/>
      <c r="CJ1214" s="135"/>
      <c r="CK1214" s="135"/>
      <c r="CL1214" s="135"/>
      <c r="CM1214" s="135"/>
      <c r="CN1214" s="135"/>
      <c r="CO1214" s="135"/>
      <c r="CP1214" s="135"/>
      <c r="CQ1214" s="135"/>
      <c r="CR1214" s="135"/>
      <c r="CS1214" s="135"/>
      <c r="CT1214" s="135"/>
      <c r="CU1214" s="135"/>
      <c r="CV1214" s="135"/>
      <c r="CW1214" s="135"/>
      <c r="CX1214" s="135"/>
      <c r="CY1214" s="135"/>
      <c r="CZ1214" s="135"/>
      <c r="DA1214" s="135"/>
      <c r="DB1214" s="135"/>
      <c r="DC1214" s="135"/>
      <c r="DD1214" s="135"/>
      <c r="DE1214" s="135"/>
      <c r="DF1214" s="135"/>
      <c r="DG1214" s="135"/>
      <c r="DH1214" s="135"/>
      <c r="DI1214" s="135"/>
      <c r="DJ1214" s="135"/>
      <c r="DK1214" s="135"/>
      <c r="DL1214" s="135"/>
      <c r="DM1214" s="135"/>
      <c r="DN1214" s="135"/>
      <c r="DO1214" s="135"/>
      <c r="DP1214" s="135"/>
      <c r="DQ1214" s="135"/>
      <c r="DR1214" s="135"/>
      <c r="DS1214" s="135"/>
      <c r="DT1214" s="135"/>
      <c r="DU1214" s="135"/>
      <c r="DV1214" s="135"/>
      <c r="DW1214" s="135"/>
      <c r="DX1214" s="135"/>
      <c r="DY1214" s="135"/>
      <c r="DZ1214" s="135"/>
      <c r="EA1214" s="135"/>
      <c r="EB1214" s="135"/>
      <c r="EC1214" s="135"/>
      <c r="ED1214" s="135"/>
      <c r="EE1214" s="135"/>
      <c r="EF1214" s="135"/>
      <c r="EG1214" s="135"/>
      <c r="EH1214" s="135"/>
      <c r="EI1214" s="135"/>
      <c r="EJ1214" s="135"/>
      <c r="EK1214" s="135"/>
      <c r="EL1214" s="135"/>
      <c r="EM1214" s="135"/>
      <c r="EN1214" s="135"/>
      <c r="EO1214" s="135"/>
      <c r="EP1214" s="135"/>
      <c r="EQ1214" s="135"/>
      <c r="ER1214" s="135"/>
      <c r="ES1214" s="135"/>
      <c r="ET1214" s="135"/>
      <c r="EU1214" s="135"/>
      <c r="EV1214" s="135"/>
      <c r="EW1214" s="135"/>
      <c r="EX1214" s="135"/>
      <c r="EY1214" s="135"/>
      <c r="EZ1214" s="135"/>
      <c r="FA1214" s="135"/>
      <c r="FB1214" s="135"/>
      <c r="FC1214" s="135"/>
      <c r="FD1214" s="135"/>
      <c r="FE1214" s="135"/>
      <c r="FF1214" s="135"/>
      <c r="FG1214" s="135"/>
      <c r="FH1214" s="135"/>
      <c r="FI1214" s="135"/>
      <c r="FJ1214" s="135"/>
      <c r="FK1214" s="135"/>
      <c r="FL1214" s="135"/>
      <c r="FM1214" s="135"/>
      <c r="FN1214" s="135"/>
      <c r="FO1214" s="135"/>
      <c r="FP1214" s="135"/>
      <c r="FQ1214" s="135"/>
      <c r="FR1214" s="135"/>
      <c r="FS1214" s="135"/>
      <c r="FT1214" s="135"/>
      <c r="FU1214" s="135"/>
      <c r="FV1214" s="135"/>
      <c r="FW1214" s="135"/>
      <c r="FX1214" s="135"/>
      <c r="FY1214" s="135"/>
      <c r="FZ1214" s="135"/>
      <c r="GA1214" s="135"/>
      <c r="GB1214" s="135"/>
      <c r="GC1214" s="135"/>
      <c r="GD1214" s="135"/>
      <c r="GE1214" s="135"/>
      <c r="GF1214" s="135"/>
      <c r="GG1214" s="135"/>
      <c r="GH1214" s="135"/>
      <c r="GI1214" s="135"/>
      <c r="GJ1214" s="135"/>
      <c r="GK1214" s="135"/>
      <c r="GL1214" s="135"/>
      <c r="GM1214" s="135"/>
      <c r="GN1214" s="135"/>
      <c r="GO1214" s="135"/>
      <c r="GP1214" s="135"/>
      <c r="GQ1214" s="135"/>
      <c r="GR1214" s="135"/>
      <c r="GS1214" s="135"/>
      <c r="GT1214" s="135"/>
      <c r="GU1214" s="135"/>
      <c r="GV1214" s="135"/>
      <c r="GW1214" s="135"/>
      <c r="GX1214" s="135"/>
      <c r="GY1214" s="135"/>
      <c r="GZ1214" s="135"/>
      <c r="HA1214" s="135"/>
      <c r="HB1214" s="135"/>
      <c r="HC1214" s="135"/>
      <c r="HD1214" s="135"/>
      <c r="HE1214" s="135"/>
      <c r="HF1214" s="135"/>
      <c r="HG1214" s="135"/>
      <c r="HH1214" s="135"/>
      <c r="HI1214" s="135"/>
      <c r="HJ1214" s="135"/>
      <c r="HK1214" s="135"/>
      <c r="HL1214" s="135"/>
      <c r="HM1214" s="135"/>
      <c r="HN1214" s="135"/>
      <c r="HO1214" s="135"/>
      <c r="HP1214" s="135"/>
      <c r="HQ1214" s="135"/>
      <c r="HR1214" s="135"/>
      <c r="HS1214" s="135"/>
    </row>
    <row r="1215" spans="1:227" s="50" customFormat="1" ht="111" customHeight="1" x14ac:dyDescent="0.25">
      <c r="A1215" s="125">
        <v>1200</v>
      </c>
      <c r="B1215" s="71" t="s">
        <v>3934</v>
      </c>
      <c r="C1215" s="155" t="s">
        <v>74</v>
      </c>
      <c r="D1215" s="154" t="s">
        <v>3935</v>
      </c>
      <c r="E1215" s="154" t="s">
        <v>240</v>
      </c>
      <c r="F1215" s="73">
        <v>1</v>
      </c>
      <c r="G1215" s="72">
        <v>600000</v>
      </c>
      <c r="H1215" s="98">
        <f t="shared" ref="H1215" si="66">F1215*G1215</f>
        <v>600000</v>
      </c>
      <c r="I1215" s="72">
        <f t="shared" ref="I1215" si="67">H1215*1.12</f>
        <v>672000.00000000012</v>
      </c>
      <c r="J1215" s="76" t="s">
        <v>3708</v>
      </c>
      <c r="K1215" s="72" t="s">
        <v>19</v>
      </c>
      <c r="L1215" s="19" t="s">
        <v>3940</v>
      </c>
      <c r="M1215" s="133"/>
      <c r="N1215" s="134"/>
      <c r="O1215" s="135"/>
      <c r="P1215" s="135"/>
      <c r="Q1215" s="135"/>
      <c r="R1215" s="135"/>
      <c r="S1215" s="135"/>
      <c r="T1215" s="135"/>
      <c r="U1215" s="135"/>
      <c r="V1215" s="135"/>
      <c r="W1215" s="135"/>
      <c r="X1215" s="135"/>
      <c r="Y1215" s="135"/>
      <c r="Z1215" s="135"/>
      <c r="AA1215" s="135"/>
      <c r="AB1215" s="135"/>
      <c r="AC1215" s="135"/>
      <c r="AD1215" s="135"/>
      <c r="AE1215" s="135"/>
      <c r="AF1215" s="135"/>
      <c r="AG1215" s="135"/>
      <c r="AH1215" s="135"/>
      <c r="AI1215" s="135"/>
      <c r="AJ1215" s="135"/>
      <c r="AK1215" s="135"/>
      <c r="AL1215" s="135"/>
      <c r="AM1215" s="135"/>
      <c r="AN1215" s="135"/>
      <c r="AO1215" s="135"/>
      <c r="AP1215" s="135"/>
      <c r="AQ1215" s="135"/>
      <c r="AR1215" s="135"/>
      <c r="AS1215" s="135"/>
      <c r="AT1215" s="135"/>
      <c r="AU1215" s="135"/>
      <c r="AV1215" s="135"/>
      <c r="AW1215" s="135"/>
      <c r="AX1215" s="135"/>
      <c r="AY1215" s="135"/>
      <c r="AZ1215" s="135"/>
      <c r="BA1215" s="135"/>
      <c r="BB1215" s="135"/>
      <c r="BC1215" s="135"/>
      <c r="BD1215" s="135"/>
      <c r="BE1215" s="135"/>
      <c r="BF1215" s="135"/>
      <c r="BG1215" s="135"/>
      <c r="BH1215" s="135"/>
      <c r="BI1215" s="135"/>
      <c r="BJ1215" s="135"/>
      <c r="BK1215" s="135"/>
      <c r="BL1215" s="135"/>
      <c r="BM1215" s="135"/>
      <c r="BN1215" s="135"/>
      <c r="BO1215" s="135"/>
      <c r="BP1215" s="135"/>
      <c r="BQ1215" s="135"/>
      <c r="BR1215" s="135"/>
      <c r="BS1215" s="135"/>
      <c r="BT1215" s="135"/>
      <c r="BU1215" s="135"/>
      <c r="BV1215" s="135"/>
      <c r="BW1215" s="135"/>
      <c r="BX1215" s="135"/>
      <c r="BY1215" s="135"/>
      <c r="BZ1215" s="135"/>
      <c r="CA1215" s="135"/>
      <c r="CB1215" s="135"/>
      <c r="CC1215" s="135"/>
      <c r="CD1215" s="135"/>
      <c r="CE1215" s="135"/>
      <c r="CF1215" s="135"/>
      <c r="CG1215" s="135"/>
      <c r="CH1215" s="135"/>
      <c r="CI1215" s="135"/>
      <c r="CJ1215" s="135"/>
      <c r="CK1215" s="135"/>
      <c r="CL1215" s="135"/>
      <c r="CM1215" s="135"/>
      <c r="CN1215" s="135"/>
      <c r="CO1215" s="135"/>
      <c r="CP1215" s="135"/>
      <c r="CQ1215" s="135"/>
      <c r="CR1215" s="135"/>
      <c r="CS1215" s="135"/>
      <c r="CT1215" s="135"/>
      <c r="CU1215" s="135"/>
      <c r="CV1215" s="135"/>
      <c r="CW1215" s="135"/>
      <c r="CX1215" s="135"/>
      <c r="CY1215" s="135"/>
      <c r="CZ1215" s="135"/>
      <c r="DA1215" s="135"/>
      <c r="DB1215" s="135"/>
      <c r="DC1215" s="135"/>
      <c r="DD1215" s="135"/>
      <c r="DE1215" s="135"/>
      <c r="DF1215" s="135"/>
      <c r="DG1215" s="135"/>
      <c r="DH1215" s="135"/>
      <c r="DI1215" s="135"/>
      <c r="DJ1215" s="135"/>
      <c r="DK1215" s="135"/>
      <c r="DL1215" s="135"/>
      <c r="DM1215" s="135"/>
      <c r="DN1215" s="135"/>
      <c r="DO1215" s="135"/>
      <c r="DP1215" s="135"/>
      <c r="DQ1215" s="135"/>
      <c r="DR1215" s="135"/>
      <c r="DS1215" s="135"/>
      <c r="DT1215" s="135"/>
      <c r="DU1215" s="135"/>
      <c r="DV1215" s="135"/>
      <c r="DW1215" s="135"/>
      <c r="DX1215" s="135"/>
      <c r="DY1215" s="135"/>
      <c r="DZ1215" s="135"/>
      <c r="EA1215" s="135"/>
      <c r="EB1215" s="135"/>
      <c r="EC1215" s="135"/>
      <c r="ED1215" s="135"/>
      <c r="EE1215" s="135"/>
      <c r="EF1215" s="135"/>
      <c r="EG1215" s="135"/>
      <c r="EH1215" s="135"/>
      <c r="EI1215" s="135"/>
      <c r="EJ1215" s="135"/>
      <c r="EK1215" s="135"/>
      <c r="EL1215" s="135"/>
      <c r="EM1215" s="135"/>
      <c r="EN1215" s="135"/>
      <c r="EO1215" s="135"/>
      <c r="EP1215" s="135"/>
      <c r="EQ1215" s="135"/>
      <c r="ER1215" s="135"/>
      <c r="ES1215" s="135"/>
      <c r="ET1215" s="135"/>
      <c r="EU1215" s="135"/>
      <c r="EV1215" s="135"/>
      <c r="EW1215" s="135"/>
      <c r="EX1215" s="135"/>
      <c r="EY1215" s="135"/>
      <c r="EZ1215" s="135"/>
      <c r="FA1215" s="135"/>
      <c r="FB1215" s="135"/>
      <c r="FC1215" s="135"/>
      <c r="FD1215" s="135"/>
      <c r="FE1215" s="135"/>
      <c r="FF1215" s="135"/>
      <c r="FG1215" s="135"/>
      <c r="FH1215" s="135"/>
      <c r="FI1215" s="135"/>
      <c r="FJ1215" s="135"/>
      <c r="FK1215" s="135"/>
      <c r="FL1215" s="135"/>
      <c r="FM1215" s="135"/>
      <c r="FN1215" s="135"/>
      <c r="FO1215" s="135"/>
      <c r="FP1215" s="135"/>
      <c r="FQ1215" s="135"/>
      <c r="FR1215" s="135"/>
      <c r="FS1215" s="135"/>
      <c r="FT1215" s="135"/>
      <c r="FU1215" s="135"/>
      <c r="FV1215" s="135"/>
      <c r="FW1215" s="135"/>
      <c r="FX1215" s="135"/>
      <c r="FY1215" s="135"/>
      <c r="FZ1215" s="135"/>
      <c r="GA1215" s="135"/>
      <c r="GB1215" s="135"/>
      <c r="GC1215" s="135"/>
      <c r="GD1215" s="135"/>
      <c r="GE1215" s="135"/>
      <c r="GF1215" s="135"/>
      <c r="GG1215" s="135"/>
      <c r="GH1215" s="135"/>
      <c r="GI1215" s="135"/>
      <c r="GJ1215" s="135"/>
      <c r="GK1215" s="135"/>
      <c r="GL1215" s="135"/>
      <c r="GM1215" s="135"/>
      <c r="GN1215" s="135"/>
      <c r="GO1215" s="135"/>
      <c r="GP1215" s="135"/>
      <c r="GQ1215" s="135"/>
      <c r="GR1215" s="135"/>
      <c r="GS1215" s="135"/>
      <c r="GT1215" s="135"/>
      <c r="GU1215" s="135"/>
      <c r="GV1215" s="135"/>
      <c r="GW1215" s="135"/>
      <c r="GX1215" s="135"/>
      <c r="GY1215" s="135"/>
      <c r="GZ1215" s="135"/>
      <c r="HA1215" s="135"/>
      <c r="HB1215" s="135"/>
      <c r="HC1215" s="135"/>
      <c r="HD1215" s="135"/>
      <c r="HE1215" s="135"/>
      <c r="HF1215" s="135"/>
      <c r="HG1215" s="135"/>
      <c r="HH1215" s="135"/>
      <c r="HI1215" s="135"/>
      <c r="HJ1215" s="135"/>
      <c r="HK1215" s="135"/>
      <c r="HL1215" s="135"/>
      <c r="HM1215" s="135"/>
      <c r="HN1215" s="135"/>
      <c r="HO1215" s="135"/>
      <c r="HP1215" s="135"/>
      <c r="HQ1215" s="135"/>
      <c r="HR1215" s="135"/>
      <c r="HS1215" s="135"/>
    </row>
    <row r="1216" spans="1:227" s="50" customFormat="1" ht="111" customHeight="1" x14ac:dyDescent="0.25">
      <c r="A1216" s="125">
        <v>1201</v>
      </c>
      <c r="B1216" s="71" t="s">
        <v>3936</v>
      </c>
      <c r="C1216" s="155" t="s">
        <v>74</v>
      </c>
      <c r="D1216" s="154" t="s">
        <v>3937</v>
      </c>
      <c r="E1216" s="154" t="s">
        <v>3255</v>
      </c>
      <c r="F1216" s="73">
        <v>1</v>
      </c>
      <c r="G1216" s="72">
        <v>65000</v>
      </c>
      <c r="H1216" s="98">
        <f t="shared" ref="H1216" si="68">F1216*G1216</f>
        <v>65000</v>
      </c>
      <c r="I1216" s="72">
        <f t="shared" ref="I1216" si="69">H1216*1.12</f>
        <v>72800</v>
      </c>
      <c r="J1216" s="76" t="s">
        <v>3708</v>
      </c>
      <c r="K1216" s="72" t="s">
        <v>19</v>
      </c>
      <c r="L1216" s="19" t="s">
        <v>3940</v>
      </c>
      <c r="M1216" s="133"/>
      <c r="N1216" s="134"/>
      <c r="O1216" s="135"/>
      <c r="P1216" s="135"/>
      <c r="Q1216" s="135"/>
      <c r="R1216" s="135"/>
      <c r="S1216" s="135"/>
      <c r="T1216" s="135"/>
      <c r="U1216" s="135"/>
      <c r="V1216" s="135"/>
      <c r="W1216" s="135"/>
      <c r="X1216" s="135"/>
      <c r="Y1216" s="135"/>
      <c r="Z1216" s="135"/>
      <c r="AA1216" s="135"/>
      <c r="AB1216" s="135"/>
      <c r="AC1216" s="135"/>
      <c r="AD1216" s="135"/>
      <c r="AE1216" s="135"/>
      <c r="AF1216" s="135"/>
      <c r="AG1216" s="135"/>
      <c r="AH1216" s="135"/>
      <c r="AI1216" s="135"/>
      <c r="AJ1216" s="135"/>
      <c r="AK1216" s="135"/>
      <c r="AL1216" s="135"/>
      <c r="AM1216" s="135"/>
      <c r="AN1216" s="135"/>
      <c r="AO1216" s="135"/>
      <c r="AP1216" s="135"/>
      <c r="AQ1216" s="135"/>
      <c r="AR1216" s="135"/>
      <c r="AS1216" s="135"/>
      <c r="AT1216" s="135"/>
      <c r="AU1216" s="135"/>
      <c r="AV1216" s="135"/>
      <c r="AW1216" s="135"/>
      <c r="AX1216" s="135"/>
      <c r="AY1216" s="135"/>
      <c r="AZ1216" s="135"/>
      <c r="BA1216" s="135"/>
      <c r="BB1216" s="135"/>
      <c r="BC1216" s="135"/>
      <c r="BD1216" s="135"/>
      <c r="BE1216" s="135"/>
      <c r="BF1216" s="135"/>
      <c r="BG1216" s="135"/>
      <c r="BH1216" s="135"/>
      <c r="BI1216" s="135"/>
      <c r="BJ1216" s="135"/>
      <c r="BK1216" s="135"/>
      <c r="BL1216" s="135"/>
      <c r="BM1216" s="135"/>
      <c r="BN1216" s="135"/>
      <c r="BO1216" s="135"/>
      <c r="BP1216" s="135"/>
      <c r="BQ1216" s="135"/>
      <c r="BR1216" s="135"/>
      <c r="BS1216" s="135"/>
      <c r="BT1216" s="135"/>
      <c r="BU1216" s="135"/>
      <c r="BV1216" s="135"/>
      <c r="BW1216" s="135"/>
      <c r="BX1216" s="135"/>
      <c r="BY1216" s="135"/>
      <c r="BZ1216" s="135"/>
      <c r="CA1216" s="135"/>
      <c r="CB1216" s="135"/>
      <c r="CC1216" s="135"/>
      <c r="CD1216" s="135"/>
      <c r="CE1216" s="135"/>
      <c r="CF1216" s="135"/>
      <c r="CG1216" s="135"/>
      <c r="CH1216" s="135"/>
      <c r="CI1216" s="135"/>
      <c r="CJ1216" s="135"/>
      <c r="CK1216" s="135"/>
      <c r="CL1216" s="135"/>
      <c r="CM1216" s="135"/>
      <c r="CN1216" s="135"/>
      <c r="CO1216" s="135"/>
      <c r="CP1216" s="135"/>
      <c r="CQ1216" s="135"/>
      <c r="CR1216" s="135"/>
      <c r="CS1216" s="135"/>
      <c r="CT1216" s="135"/>
      <c r="CU1216" s="135"/>
      <c r="CV1216" s="135"/>
      <c r="CW1216" s="135"/>
      <c r="CX1216" s="135"/>
      <c r="CY1216" s="135"/>
      <c r="CZ1216" s="135"/>
      <c r="DA1216" s="135"/>
      <c r="DB1216" s="135"/>
      <c r="DC1216" s="135"/>
      <c r="DD1216" s="135"/>
      <c r="DE1216" s="135"/>
      <c r="DF1216" s="135"/>
      <c r="DG1216" s="135"/>
      <c r="DH1216" s="135"/>
      <c r="DI1216" s="135"/>
      <c r="DJ1216" s="135"/>
      <c r="DK1216" s="135"/>
      <c r="DL1216" s="135"/>
      <c r="DM1216" s="135"/>
      <c r="DN1216" s="135"/>
      <c r="DO1216" s="135"/>
      <c r="DP1216" s="135"/>
      <c r="DQ1216" s="135"/>
      <c r="DR1216" s="135"/>
      <c r="DS1216" s="135"/>
      <c r="DT1216" s="135"/>
      <c r="DU1216" s="135"/>
      <c r="DV1216" s="135"/>
      <c r="DW1216" s="135"/>
      <c r="DX1216" s="135"/>
      <c r="DY1216" s="135"/>
      <c r="DZ1216" s="135"/>
      <c r="EA1216" s="135"/>
      <c r="EB1216" s="135"/>
      <c r="EC1216" s="135"/>
      <c r="ED1216" s="135"/>
      <c r="EE1216" s="135"/>
      <c r="EF1216" s="135"/>
      <c r="EG1216" s="135"/>
      <c r="EH1216" s="135"/>
      <c r="EI1216" s="135"/>
      <c r="EJ1216" s="135"/>
      <c r="EK1216" s="135"/>
      <c r="EL1216" s="135"/>
      <c r="EM1216" s="135"/>
      <c r="EN1216" s="135"/>
      <c r="EO1216" s="135"/>
      <c r="EP1216" s="135"/>
      <c r="EQ1216" s="135"/>
      <c r="ER1216" s="135"/>
      <c r="ES1216" s="135"/>
      <c r="ET1216" s="135"/>
      <c r="EU1216" s="135"/>
      <c r="EV1216" s="135"/>
      <c r="EW1216" s="135"/>
      <c r="EX1216" s="135"/>
      <c r="EY1216" s="135"/>
      <c r="EZ1216" s="135"/>
      <c r="FA1216" s="135"/>
      <c r="FB1216" s="135"/>
      <c r="FC1216" s="135"/>
      <c r="FD1216" s="135"/>
      <c r="FE1216" s="135"/>
      <c r="FF1216" s="135"/>
      <c r="FG1216" s="135"/>
      <c r="FH1216" s="135"/>
      <c r="FI1216" s="135"/>
      <c r="FJ1216" s="135"/>
      <c r="FK1216" s="135"/>
      <c r="FL1216" s="135"/>
      <c r="FM1216" s="135"/>
      <c r="FN1216" s="135"/>
      <c r="FO1216" s="135"/>
      <c r="FP1216" s="135"/>
      <c r="FQ1216" s="135"/>
      <c r="FR1216" s="135"/>
      <c r="FS1216" s="135"/>
      <c r="FT1216" s="135"/>
      <c r="FU1216" s="135"/>
      <c r="FV1216" s="135"/>
      <c r="FW1216" s="135"/>
      <c r="FX1216" s="135"/>
      <c r="FY1216" s="135"/>
      <c r="FZ1216" s="135"/>
      <c r="GA1216" s="135"/>
      <c r="GB1216" s="135"/>
      <c r="GC1216" s="135"/>
      <c r="GD1216" s="135"/>
      <c r="GE1216" s="135"/>
      <c r="GF1216" s="135"/>
      <c r="GG1216" s="135"/>
      <c r="GH1216" s="135"/>
      <c r="GI1216" s="135"/>
      <c r="GJ1216" s="135"/>
      <c r="GK1216" s="135"/>
      <c r="GL1216" s="135"/>
      <c r="GM1216" s="135"/>
      <c r="GN1216" s="135"/>
      <c r="GO1216" s="135"/>
      <c r="GP1216" s="135"/>
      <c r="GQ1216" s="135"/>
      <c r="GR1216" s="135"/>
      <c r="GS1216" s="135"/>
      <c r="GT1216" s="135"/>
      <c r="GU1216" s="135"/>
      <c r="GV1216" s="135"/>
      <c r="GW1216" s="135"/>
      <c r="GX1216" s="135"/>
      <c r="GY1216" s="135"/>
      <c r="GZ1216" s="135"/>
      <c r="HA1216" s="135"/>
      <c r="HB1216" s="135"/>
      <c r="HC1216" s="135"/>
      <c r="HD1216" s="135"/>
      <c r="HE1216" s="135"/>
      <c r="HF1216" s="135"/>
      <c r="HG1216" s="135"/>
      <c r="HH1216" s="135"/>
      <c r="HI1216" s="135"/>
      <c r="HJ1216" s="135"/>
      <c r="HK1216" s="135"/>
      <c r="HL1216" s="135"/>
      <c r="HM1216" s="135"/>
      <c r="HN1216" s="135"/>
      <c r="HO1216" s="135"/>
      <c r="HP1216" s="135"/>
      <c r="HQ1216" s="135"/>
      <c r="HR1216" s="135"/>
      <c r="HS1216" s="135"/>
    </row>
    <row r="1217" spans="1:227" s="50" customFormat="1" ht="111" customHeight="1" x14ac:dyDescent="0.25">
      <c r="A1217" s="125">
        <v>1202</v>
      </c>
      <c r="B1217" s="71" t="s">
        <v>3938</v>
      </c>
      <c r="C1217" s="155" t="s">
        <v>74</v>
      </c>
      <c r="D1217" s="154" t="s">
        <v>3939</v>
      </c>
      <c r="E1217" s="154" t="s">
        <v>3255</v>
      </c>
      <c r="F1217" s="73">
        <v>10</v>
      </c>
      <c r="G1217" s="72">
        <v>12500</v>
      </c>
      <c r="H1217" s="98">
        <f t="shared" si="64"/>
        <v>125000</v>
      </c>
      <c r="I1217" s="72">
        <f t="shared" si="65"/>
        <v>140000</v>
      </c>
      <c r="J1217" s="76" t="s">
        <v>3708</v>
      </c>
      <c r="K1217" s="72" t="s">
        <v>19</v>
      </c>
      <c r="L1217" s="19" t="s">
        <v>3940</v>
      </c>
      <c r="M1217" s="133"/>
      <c r="N1217" s="134"/>
      <c r="O1217" s="135"/>
      <c r="P1217" s="135"/>
      <c r="Q1217" s="135"/>
      <c r="R1217" s="135"/>
      <c r="S1217" s="135"/>
      <c r="T1217" s="135"/>
      <c r="U1217" s="135"/>
      <c r="V1217" s="135"/>
      <c r="W1217" s="135"/>
      <c r="X1217" s="135"/>
      <c r="Y1217" s="135"/>
      <c r="Z1217" s="135"/>
      <c r="AA1217" s="135"/>
      <c r="AB1217" s="135"/>
      <c r="AC1217" s="135"/>
      <c r="AD1217" s="135"/>
      <c r="AE1217" s="135"/>
      <c r="AF1217" s="135"/>
      <c r="AG1217" s="135"/>
      <c r="AH1217" s="135"/>
      <c r="AI1217" s="135"/>
      <c r="AJ1217" s="135"/>
      <c r="AK1217" s="135"/>
      <c r="AL1217" s="135"/>
      <c r="AM1217" s="135"/>
      <c r="AN1217" s="135"/>
      <c r="AO1217" s="135"/>
      <c r="AP1217" s="135"/>
      <c r="AQ1217" s="135"/>
      <c r="AR1217" s="135"/>
      <c r="AS1217" s="135"/>
      <c r="AT1217" s="135"/>
      <c r="AU1217" s="135"/>
      <c r="AV1217" s="135"/>
      <c r="AW1217" s="135"/>
      <c r="AX1217" s="135"/>
      <c r="AY1217" s="135"/>
      <c r="AZ1217" s="135"/>
      <c r="BA1217" s="135"/>
      <c r="BB1217" s="135"/>
      <c r="BC1217" s="135"/>
      <c r="BD1217" s="135"/>
      <c r="BE1217" s="135"/>
      <c r="BF1217" s="135"/>
      <c r="BG1217" s="135"/>
      <c r="BH1217" s="135"/>
      <c r="BI1217" s="135"/>
      <c r="BJ1217" s="135"/>
      <c r="BK1217" s="135"/>
      <c r="BL1217" s="135"/>
      <c r="BM1217" s="135"/>
      <c r="BN1217" s="135"/>
      <c r="BO1217" s="135"/>
      <c r="BP1217" s="135"/>
      <c r="BQ1217" s="135"/>
      <c r="BR1217" s="135"/>
      <c r="BS1217" s="135"/>
      <c r="BT1217" s="135"/>
      <c r="BU1217" s="135"/>
      <c r="BV1217" s="135"/>
      <c r="BW1217" s="135"/>
      <c r="BX1217" s="135"/>
      <c r="BY1217" s="135"/>
      <c r="BZ1217" s="135"/>
      <c r="CA1217" s="135"/>
      <c r="CB1217" s="135"/>
      <c r="CC1217" s="135"/>
      <c r="CD1217" s="135"/>
      <c r="CE1217" s="135"/>
      <c r="CF1217" s="135"/>
      <c r="CG1217" s="135"/>
      <c r="CH1217" s="135"/>
      <c r="CI1217" s="135"/>
      <c r="CJ1217" s="135"/>
      <c r="CK1217" s="135"/>
      <c r="CL1217" s="135"/>
      <c r="CM1217" s="135"/>
      <c r="CN1217" s="135"/>
      <c r="CO1217" s="135"/>
      <c r="CP1217" s="135"/>
      <c r="CQ1217" s="135"/>
      <c r="CR1217" s="135"/>
      <c r="CS1217" s="135"/>
      <c r="CT1217" s="135"/>
      <c r="CU1217" s="135"/>
      <c r="CV1217" s="135"/>
      <c r="CW1217" s="135"/>
      <c r="CX1217" s="135"/>
      <c r="CY1217" s="135"/>
      <c r="CZ1217" s="135"/>
      <c r="DA1217" s="135"/>
      <c r="DB1217" s="135"/>
      <c r="DC1217" s="135"/>
      <c r="DD1217" s="135"/>
      <c r="DE1217" s="135"/>
      <c r="DF1217" s="135"/>
      <c r="DG1217" s="135"/>
      <c r="DH1217" s="135"/>
      <c r="DI1217" s="135"/>
      <c r="DJ1217" s="135"/>
      <c r="DK1217" s="135"/>
      <c r="DL1217" s="135"/>
      <c r="DM1217" s="135"/>
      <c r="DN1217" s="135"/>
      <c r="DO1217" s="135"/>
      <c r="DP1217" s="135"/>
      <c r="DQ1217" s="135"/>
      <c r="DR1217" s="135"/>
      <c r="DS1217" s="135"/>
      <c r="DT1217" s="135"/>
      <c r="DU1217" s="135"/>
      <c r="DV1217" s="135"/>
      <c r="DW1217" s="135"/>
      <c r="DX1217" s="135"/>
      <c r="DY1217" s="135"/>
      <c r="DZ1217" s="135"/>
      <c r="EA1217" s="135"/>
      <c r="EB1217" s="135"/>
      <c r="EC1217" s="135"/>
      <c r="ED1217" s="135"/>
      <c r="EE1217" s="135"/>
      <c r="EF1217" s="135"/>
      <c r="EG1217" s="135"/>
      <c r="EH1217" s="135"/>
      <c r="EI1217" s="135"/>
      <c r="EJ1217" s="135"/>
      <c r="EK1217" s="135"/>
      <c r="EL1217" s="135"/>
      <c r="EM1217" s="135"/>
      <c r="EN1217" s="135"/>
      <c r="EO1217" s="135"/>
      <c r="EP1217" s="135"/>
      <c r="EQ1217" s="135"/>
      <c r="ER1217" s="135"/>
      <c r="ES1217" s="135"/>
      <c r="ET1217" s="135"/>
      <c r="EU1217" s="135"/>
      <c r="EV1217" s="135"/>
      <c r="EW1217" s="135"/>
      <c r="EX1217" s="135"/>
      <c r="EY1217" s="135"/>
      <c r="EZ1217" s="135"/>
      <c r="FA1217" s="135"/>
      <c r="FB1217" s="135"/>
      <c r="FC1217" s="135"/>
      <c r="FD1217" s="135"/>
      <c r="FE1217" s="135"/>
      <c r="FF1217" s="135"/>
      <c r="FG1217" s="135"/>
      <c r="FH1217" s="135"/>
      <c r="FI1217" s="135"/>
      <c r="FJ1217" s="135"/>
      <c r="FK1217" s="135"/>
      <c r="FL1217" s="135"/>
      <c r="FM1217" s="135"/>
      <c r="FN1217" s="135"/>
      <c r="FO1217" s="135"/>
      <c r="FP1217" s="135"/>
      <c r="FQ1217" s="135"/>
      <c r="FR1217" s="135"/>
      <c r="FS1217" s="135"/>
      <c r="FT1217" s="135"/>
      <c r="FU1217" s="135"/>
      <c r="FV1217" s="135"/>
      <c r="FW1217" s="135"/>
      <c r="FX1217" s="135"/>
      <c r="FY1217" s="135"/>
      <c r="FZ1217" s="135"/>
      <c r="GA1217" s="135"/>
      <c r="GB1217" s="135"/>
      <c r="GC1217" s="135"/>
      <c r="GD1217" s="135"/>
      <c r="GE1217" s="135"/>
      <c r="GF1217" s="135"/>
      <c r="GG1217" s="135"/>
      <c r="GH1217" s="135"/>
      <c r="GI1217" s="135"/>
      <c r="GJ1217" s="135"/>
      <c r="GK1217" s="135"/>
      <c r="GL1217" s="135"/>
      <c r="GM1217" s="135"/>
      <c r="GN1217" s="135"/>
      <c r="GO1217" s="135"/>
      <c r="GP1217" s="135"/>
      <c r="GQ1217" s="135"/>
      <c r="GR1217" s="135"/>
      <c r="GS1217" s="135"/>
      <c r="GT1217" s="135"/>
      <c r="GU1217" s="135"/>
      <c r="GV1217" s="135"/>
      <c r="GW1217" s="135"/>
      <c r="GX1217" s="135"/>
      <c r="GY1217" s="135"/>
      <c r="GZ1217" s="135"/>
      <c r="HA1217" s="135"/>
      <c r="HB1217" s="135"/>
      <c r="HC1217" s="135"/>
      <c r="HD1217" s="135"/>
      <c r="HE1217" s="135"/>
      <c r="HF1217" s="135"/>
      <c r="HG1217" s="135"/>
      <c r="HH1217" s="135"/>
      <c r="HI1217" s="135"/>
      <c r="HJ1217" s="135"/>
      <c r="HK1217" s="135"/>
      <c r="HL1217" s="135"/>
      <c r="HM1217" s="135"/>
      <c r="HN1217" s="135"/>
      <c r="HO1217" s="135"/>
      <c r="HP1217" s="135"/>
      <c r="HQ1217" s="135"/>
      <c r="HR1217" s="135"/>
      <c r="HS1217" s="135"/>
    </row>
    <row r="1218" spans="1:227" s="50" customFormat="1" ht="111" customHeight="1" x14ac:dyDescent="0.25">
      <c r="A1218" s="125">
        <v>1203</v>
      </c>
      <c r="B1218" s="71" t="s">
        <v>3941</v>
      </c>
      <c r="C1218" s="155" t="s">
        <v>74</v>
      </c>
      <c r="D1218" s="154" t="s">
        <v>3942</v>
      </c>
      <c r="E1218" s="154" t="s">
        <v>240</v>
      </c>
      <c r="F1218" s="73">
        <v>1</v>
      </c>
      <c r="G1218" s="72">
        <v>203000</v>
      </c>
      <c r="H1218" s="98">
        <f t="shared" ref="H1218:H1223" si="70">F1218*G1218</f>
        <v>203000</v>
      </c>
      <c r="I1218" s="72">
        <f t="shared" ref="I1218:I1223" si="71">H1218*1.12</f>
        <v>227360.00000000003</v>
      </c>
      <c r="J1218" s="76" t="s">
        <v>3708</v>
      </c>
      <c r="K1218" s="72" t="s">
        <v>19</v>
      </c>
      <c r="L1218" s="19" t="s">
        <v>3940</v>
      </c>
      <c r="M1218" s="133"/>
      <c r="N1218" s="134"/>
      <c r="O1218" s="135"/>
      <c r="P1218" s="135"/>
      <c r="Q1218" s="135"/>
      <c r="R1218" s="135"/>
      <c r="S1218" s="135"/>
      <c r="T1218" s="135"/>
      <c r="U1218" s="135"/>
      <c r="V1218" s="135"/>
      <c r="W1218" s="135"/>
      <c r="X1218" s="135"/>
      <c r="Y1218" s="135"/>
      <c r="Z1218" s="135"/>
      <c r="AA1218" s="135"/>
      <c r="AB1218" s="135"/>
      <c r="AC1218" s="135"/>
      <c r="AD1218" s="135"/>
      <c r="AE1218" s="135"/>
      <c r="AF1218" s="135"/>
      <c r="AG1218" s="135"/>
      <c r="AH1218" s="135"/>
      <c r="AI1218" s="135"/>
      <c r="AJ1218" s="135"/>
      <c r="AK1218" s="135"/>
      <c r="AL1218" s="135"/>
      <c r="AM1218" s="135"/>
      <c r="AN1218" s="135"/>
      <c r="AO1218" s="135"/>
      <c r="AP1218" s="135"/>
      <c r="AQ1218" s="135"/>
      <c r="AR1218" s="135"/>
      <c r="AS1218" s="135"/>
      <c r="AT1218" s="135"/>
      <c r="AU1218" s="135"/>
      <c r="AV1218" s="135"/>
      <c r="AW1218" s="135"/>
      <c r="AX1218" s="135"/>
      <c r="AY1218" s="135"/>
      <c r="AZ1218" s="135"/>
      <c r="BA1218" s="135"/>
      <c r="BB1218" s="135"/>
      <c r="BC1218" s="135"/>
      <c r="BD1218" s="135"/>
      <c r="BE1218" s="135"/>
      <c r="BF1218" s="135"/>
      <c r="BG1218" s="135"/>
      <c r="BH1218" s="135"/>
      <c r="BI1218" s="135"/>
      <c r="BJ1218" s="135"/>
      <c r="BK1218" s="135"/>
      <c r="BL1218" s="135"/>
      <c r="BM1218" s="135"/>
      <c r="BN1218" s="135"/>
      <c r="BO1218" s="135"/>
      <c r="BP1218" s="135"/>
      <c r="BQ1218" s="135"/>
      <c r="BR1218" s="135"/>
      <c r="BS1218" s="135"/>
      <c r="BT1218" s="135"/>
      <c r="BU1218" s="135"/>
      <c r="BV1218" s="135"/>
      <c r="BW1218" s="135"/>
      <c r="BX1218" s="135"/>
      <c r="BY1218" s="135"/>
      <c r="BZ1218" s="135"/>
      <c r="CA1218" s="135"/>
      <c r="CB1218" s="135"/>
      <c r="CC1218" s="135"/>
      <c r="CD1218" s="135"/>
      <c r="CE1218" s="135"/>
      <c r="CF1218" s="135"/>
      <c r="CG1218" s="135"/>
      <c r="CH1218" s="135"/>
      <c r="CI1218" s="135"/>
      <c r="CJ1218" s="135"/>
      <c r="CK1218" s="135"/>
      <c r="CL1218" s="135"/>
      <c r="CM1218" s="135"/>
      <c r="CN1218" s="135"/>
      <c r="CO1218" s="135"/>
      <c r="CP1218" s="135"/>
      <c r="CQ1218" s="135"/>
      <c r="CR1218" s="135"/>
      <c r="CS1218" s="135"/>
      <c r="CT1218" s="135"/>
      <c r="CU1218" s="135"/>
      <c r="CV1218" s="135"/>
      <c r="CW1218" s="135"/>
      <c r="CX1218" s="135"/>
      <c r="CY1218" s="135"/>
      <c r="CZ1218" s="135"/>
      <c r="DA1218" s="135"/>
      <c r="DB1218" s="135"/>
      <c r="DC1218" s="135"/>
      <c r="DD1218" s="135"/>
      <c r="DE1218" s="135"/>
      <c r="DF1218" s="135"/>
      <c r="DG1218" s="135"/>
      <c r="DH1218" s="135"/>
      <c r="DI1218" s="135"/>
      <c r="DJ1218" s="135"/>
      <c r="DK1218" s="135"/>
      <c r="DL1218" s="135"/>
      <c r="DM1218" s="135"/>
      <c r="DN1218" s="135"/>
      <c r="DO1218" s="135"/>
      <c r="DP1218" s="135"/>
      <c r="DQ1218" s="135"/>
      <c r="DR1218" s="135"/>
      <c r="DS1218" s="135"/>
      <c r="DT1218" s="135"/>
      <c r="DU1218" s="135"/>
      <c r="DV1218" s="135"/>
      <c r="DW1218" s="135"/>
      <c r="DX1218" s="135"/>
      <c r="DY1218" s="135"/>
      <c r="DZ1218" s="135"/>
      <c r="EA1218" s="135"/>
      <c r="EB1218" s="135"/>
      <c r="EC1218" s="135"/>
      <c r="ED1218" s="135"/>
      <c r="EE1218" s="135"/>
      <c r="EF1218" s="135"/>
      <c r="EG1218" s="135"/>
      <c r="EH1218" s="135"/>
      <c r="EI1218" s="135"/>
      <c r="EJ1218" s="135"/>
      <c r="EK1218" s="135"/>
      <c r="EL1218" s="135"/>
      <c r="EM1218" s="135"/>
      <c r="EN1218" s="135"/>
      <c r="EO1218" s="135"/>
      <c r="EP1218" s="135"/>
      <c r="EQ1218" s="135"/>
      <c r="ER1218" s="135"/>
      <c r="ES1218" s="135"/>
      <c r="ET1218" s="135"/>
      <c r="EU1218" s="135"/>
      <c r="EV1218" s="135"/>
      <c r="EW1218" s="135"/>
      <c r="EX1218" s="135"/>
      <c r="EY1218" s="135"/>
      <c r="EZ1218" s="135"/>
      <c r="FA1218" s="135"/>
      <c r="FB1218" s="135"/>
      <c r="FC1218" s="135"/>
      <c r="FD1218" s="135"/>
      <c r="FE1218" s="135"/>
      <c r="FF1218" s="135"/>
      <c r="FG1218" s="135"/>
      <c r="FH1218" s="135"/>
      <c r="FI1218" s="135"/>
      <c r="FJ1218" s="135"/>
      <c r="FK1218" s="135"/>
      <c r="FL1218" s="135"/>
      <c r="FM1218" s="135"/>
      <c r="FN1218" s="135"/>
      <c r="FO1218" s="135"/>
      <c r="FP1218" s="135"/>
      <c r="FQ1218" s="135"/>
      <c r="FR1218" s="135"/>
      <c r="FS1218" s="135"/>
      <c r="FT1218" s="135"/>
      <c r="FU1218" s="135"/>
      <c r="FV1218" s="135"/>
      <c r="FW1218" s="135"/>
      <c r="FX1218" s="135"/>
      <c r="FY1218" s="135"/>
      <c r="FZ1218" s="135"/>
      <c r="GA1218" s="135"/>
      <c r="GB1218" s="135"/>
      <c r="GC1218" s="135"/>
      <c r="GD1218" s="135"/>
      <c r="GE1218" s="135"/>
      <c r="GF1218" s="135"/>
      <c r="GG1218" s="135"/>
      <c r="GH1218" s="135"/>
      <c r="GI1218" s="135"/>
      <c r="GJ1218" s="135"/>
      <c r="GK1218" s="135"/>
      <c r="GL1218" s="135"/>
      <c r="GM1218" s="135"/>
      <c r="GN1218" s="135"/>
      <c r="GO1218" s="135"/>
      <c r="GP1218" s="135"/>
      <c r="GQ1218" s="135"/>
      <c r="GR1218" s="135"/>
      <c r="GS1218" s="135"/>
      <c r="GT1218" s="135"/>
      <c r="GU1218" s="135"/>
      <c r="GV1218" s="135"/>
      <c r="GW1218" s="135"/>
      <c r="GX1218" s="135"/>
      <c r="GY1218" s="135"/>
      <c r="GZ1218" s="135"/>
      <c r="HA1218" s="135"/>
      <c r="HB1218" s="135"/>
      <c r="HC1218" s="135"/>
      <c r="HD1218" s="135"/>
      <c r="HE1218" s="135"/>
      <c r="HF1218" s="135"/>
      <c r="HG1218" s="135"/>
      <c r="HH1218" s="135"/>
      <c r="HI1218" s="135"/>
      <c r="HJ1218" s="135"/>
      <c r="HK1218" s="135"/>
      <c r="HL1218" s="135"/>
      <c r="HM1218" s="135"/>
      <c r="HN1218" s="135"/>
      <c r="HO1218" s="135"/>
      <c r="HP1218" s="135"/>
      <c r="HQ1218" s="135"/>
      <c r="HR1218" s="135"/>
      <c r="HS1218" s="135"/>
    </row>
    <row r="1219" spans="1:227" s="50" customFormat="1" ht="111" customHeight="1" x14ac:dyDescent="0.25">
      <c r="A1219" s="125">
        <v>1204</v>
      </c>
      <c r="B1219" s="71" t="s">
        <v>3943</v>
      </c>
      <c r="C1219" s="155" t="s">
        <v>74</v>
      </c>
      <c r="D1219" s="154" t="s">
        <v>3944</v>
      </c>
      <c r="E1219" s="154" t="s">
        <v>3255</v>
      </c>
      <c r="F1219" s="73">
        <v>2</v>
      </c>
      <c r="G1219" s="72">
        <v>54600</v>
      </c>
      <c r="H1219" s="98">
        <f t="shared" ref="H1219:H1222" si="72">F1219*G1219</f>
        <v>109200</v>
      </c>
      <c r="I1219" s="72">
        <f t="shared" ref="I1219:I1222" si="73">H1219*1.12</f>
        <v>122304.00000000001</v>
      </c>
      <c r="J1219" s="76" t="s">
        <v>3708</v>
      </c>
      <c r="K1219" s="72" t="s">
        <v>19</v>
      </c>
      <c r="L1219" s="19" t="s">
        <v>3940</v>
      </c>
      <c r="M1219" s="133"/>
      <c r="N1219" s="134"/>
      <c r="O1219" s="135"/>
      <c r="P1219" s="135"/>
      <c r="Q1219" s="135"/>
      <c r="R1219" s="135"/>
      <c r="S1219" s="135"/>
      <c r="T1219" s="135"/>
      <c r="U1219" s="135"/>
      <c r="V1219" s="135"/>
      <c r="W1219" s="135"/>
      <c r="X1219" s="135"/>
      <c r="Y1219" s="135"/>
      <c r="Z1219" s="135"/>
      <c r="AA1219" s="135"/>
      <c r="AB1219" s="135"/>
      <c r="AC1219" s="135"/>
      <c r="AD1219" s="135"/>
      <c r="AE1219" s="135"/>
      <c r="AF1219" s="135"/>
      <c r="AG1219" s="135"/>
      <c r="AH1219" s="135"/>
      <c r="AI1219" s="135"/>
      <c r="AJ1219" s="135"/>
      <c r="AK1219" s="135"/>
      <c r="AL1219" s="135"/>
      <c r="AM1219" s="135"/>
      <c r="AN1219" s="135"/>
      <c r="AO1219" s="135"/>
      <c r="AP1219" s="135"/>
      <c r="AQ1219" s="135"/>
      <c r="AR1219" s="135"/>
      <c r="AS1219" s="135"/>
      <c r="AT1219" s="135"/>
      <c r="AU1219" s="135"/>
      <c r="AV1219" s="135"/>
      <c r="AW1219" s="135"/>
      <c r="AX1219" s="135"/>
      <c r="AY1219" s="135"/>
      <c r="AZ1219" s="135"/>
      <c r="BA1219" s="135"/>
      <c r="BB1219" s="135"/>
      <c r="BC1219" s="135"/>
      <c r="BD1219" s="135"/>
      <c r="BE1219" s="135"/>
      <c r="BF1219" s="135"/>
      <c r="BG1219" s="135"/>
      <c r="BH1219" s="135"/>
      <c r="BI1219" s="135"/>
      <c r="BJ1219" s="135"/>
      <c r="BK1219" s="135"/>
      <c r="BL1219" s="135"/>
      <c r="BM1219" s="135"/>
      <c r="BN1219" s="135"/>
      <c r="BO1219" s="135"/>
      <c r="BP1219" s="135"/>
      <c r="BQ1219" s="135"/>
      <c r="BR1219" s="135"/>
      <c r="BS1219" s="135"/>
      <c r="BT1219" s="135"/>
      <c r="BU1219" s="135"/>
      <c r="BV1219" s="135"/>
      <c r="BW1219" s="135"/>
      <c r="BX1219" s="135"/>
      <c r="BY1219" s="135"/>
      <c r="BZ1219" s="135"/>
      <c r="CA1219" s="135"/>
      <c r="CB1219" s="135"/>
      <c r="CC1219" s="135"/>
      <c r="CD1219" s="135"/>
      <c r="CE1219" s="135"/>
      <c r="CF1219" s="135"/>
      <c r="CG1219" s="135"/>
      <c r="CH1219" s="135"/>
      <c r="CI1219" s="135"/>
      <c r="CJ1219" s="135"/>
      <c r="CK1219" s="135"/>
      <c r="CL1219" s="135"/>
      <c r="CM1219" s="135"/>
      <c r="CN1219" s="135"/>
      <c r="CO1219" s="135"/>
      <c r="CP1219" s="135"/>
      <c r="CQ1219" s="135"/>
      <c r="CR1219" s="135"/>
      <c r="CS1219" s="135"/>
      <c r="CT1219" s="135"/>
      <c r="CU1219" s="135"/>
      <c r="CV1219" s="135"/>
      <c r="CW1219" s="135"/>
      <c r="CX1219" s="135"/>
      <c r="CY1219" s="135"/>
      <c r="CZ1219" s="135"/>
      <c r="DA1219" s="135"/>
      <c r="DB1219" s="135"/>
      <c r="DC1219" s="135"/>
      <c r="DD1219" s="135"/>
      <c r="DE1219" s="135"/>
      <c r="DF1219" s="135"/>
      <c r="DG1219" s="135"/>
      <c r="DH1219" s="135"/>
      <c r="DI1219" s="135"/>
      <c r="DJ1219" s="135"/>
      <c r="DK1219" s="135"/>
      <c r="DL1219" s="135"/>
      <c r="DM1219" s="135"/>
      <c r="DN1219" s="135"/>
      <c r="DO1219" s="135"/>
      <c r="DP1219" s="135"/>
      <c r="DQ1219" s="135"/>
      <c r="DR1219" s="135"/>
      <c r="DS1219" s="135"/>
      <c r="DT1219" s="135"/>
      <c r="DU1219" s="135"/>
      <c r="DV1219" s="135"/>
      <c r="DW1219" s="135"/>
      <c r="DX1219" s="135"/>
      <c r="DY1219" s="135"/>
      <c r="DZ1219" s="135"/>
      <c r="EA1219" s="135"/>
      <c r="EB1219" s="135"/>
      <c r="EC1219" s="135"/>
      <c r="ED1219" s="135"/>
      <c r="EE1219" s="135"/>
      <c r="EF1219" s="135"/>
      <c r="EG1219" s="135"/>
      <c r="EH1219" s="135"/>
      <c r="EI1219" s="135"/>
      <c r="EJ1219" s="135"/>
      <c r="EK1219" s="135"/>
      <c r="EL1219" s="135"/>
      <c r="EM1219" s="135"/>
      <c r="EN1219" s="135"/>
      <c r="EO1219" s="135"/>
      <c r="EP1219" s="135"/>
      <c r="EQ1219" s="135"/>
      <c r="ER1219" s="135"/>
      <c r="ES1219" s="135"/>
      <c r="ET1219" s="135"/>
      <c r="EU1219" s="135"/>
      <c r="EV1219" s="135"/>
      <c r="EW1219" s="135"/>
      <c r="EX1219" s="135"/>
      <c r="EY1219" s="135"/>
      <c r="EZ1219" s="135"/>
      <c r="FA1219" s="135"/>
      <c r="FB1219" s="135"/>
      <c r="FC1219" s="135"/>
      <c r="FD1219" s="135"/>
      <c r="FE1219" s="135"/>
      <c r="FF1219" s="135"/>
      <c r="FG1219" s="135"/>
      <c r="FH1219" s="135"/>
      <c r="FI1219" s="135"/>
      <c r="FJ1219" s="135"/>
      <c r="FK1219" s="135"/>
      <c r="FL1219" s="135"/>
      <c r="FM1219" s="135"/>
      <c r="FN1219" s="135"/>
      <c r="FO1219" s="135"/>
      <c r="FP1219" s="135"/>
      <c r="FQ1219" s="135"/>
      <c r="FR1219" s="135"/>
      <c r="FS1219" s="135"/>
      <c r="FT1219" s="135"/>
      <c r="FU1219" s="135"/>
      <c r="FV1219" s="135"/>
      <c r="FW1219" s="135"/>
      <c r="FX1219" s="135"/>
      <c r="FY1219" s="135"/>
      <c r="FZ1219" s="135"/>
      <c r="GA1219" s="135"/>
      <c r="GB1219" s="135"/>
      <c r="GC1219" s="135"/>
      <c r="GD1219" s="135"/>
      <c r="GE1219" s="135"/>
      <c r="GF1219" s="135"/>
      <c r="GG1219" s="135"/>
      <c r="GH1219" s="135"/>
      <c r="GI1219" s="135"/>
      <c r="GJ1219" s="135"/>
      <c r="GK1219" s="135"/>
      <c r="GL1219" s="135"/>
      <c r="GM1219" s="135"/>
      <c r="GN1219" s="135"/>
      <c r="GO1219" s="135"/>
      <c r="GP1219" s="135"/>
      <c r="GQ1219" s="135"/>
      <c r="GR1219" s="135"/>
      <c r="GS1219" s="135"/>
      <c r="GT1219" s="135"/>
      <c r="GU1219" s="135"/>
      <c r="GV1219" s="135"/>
      <c r="GW1219" s="135"/>
      <c r="GX1219" s="135"/>
      <c r="GY1219" s="135"/>
      <c r="GZ1219" s="135"/>
      <c r="HA1219" s="135"/>
      <c r="HB1219" s="135"/>
      <c r="HC1219" s="135"/>
      <c r="HD1219" s="135"/>
      <c r="HE1219" s="135"/>
      <c r="HF1219" s="135"/>
      <c r="HG1219" s="135"/>
      <c r="HH1219" s="135"/>
      <c r="HI1219" s="135"/>
      <c r="HJ1219" s="135"/>
      <c r="HK1219" s="135"/>
      <c r="HL1219" s="135"/>
      <c r="HM1219" s="135"/>
      <c r="HN1219" s="135"/>
      <c r="HO1219" s="135"/>
      <c r="HP1219" s="135"/>
      <c r="HQ1219" s="135"/>
      <c r="HR1219" s="135"/>
      <c r="HS1219" s="135"/>
    </row>
    <row r="1220" spans="1:227" s="50" customFormat="1" ht="111" customHeight="1" x14ac:dyDescent="0.25">
      <c r="A1220" s="125">
        <v>1205</v>
      </c>
      <c r="B1220" s="71" t="s">
        <v>3945</v>
      </c>
      <c r="C1220" s="155" t="s">
        <v>74</v>
      </c>
      <c r="D1220" s="154" t="s">
        <v>3946</v>
      </c>
      <c r="E1220" s="154" t="s">
        <v>240</v>
      </c>
      <c r="F1220" s="73">
        <v>1</v>
      </c>
      <c r="G1220" s="72">
        <v>105000</v>
      </c>
      <c r="H1220" s="98">
        <f t="shared" si="72"/>
        <v>105000</v>
      </c>
      <c r="I1220" s="72">
        <f t="shared" si="73"/>
        <v>117600.00000000001</v>
      </c>
      <c r="J1220" s="76" t="s">
        <v>3708</v>
      </c>
      <c r="K1220" s="72" t="s">
        <v>19</v>
      </c>
      <c r="L1220" s="19" t="s">
        <v>3940</v>
      </c>
      <c r="M1220" s="133"/>
      <c r="N1220" s="134"/>
      <c r="O1220" s="135"/>
      <c r="P1220" s="135"/>
      <c r="Q1220" s="135"/>
      <c r="R1220" s="135"/>
      <c r="S1220" s="135"/>
      <c r="T1220" s="135"/>
      <c r="U1220" s="135"/>
      <c r="V1220" s="135"/>
      <c r="W1220" s="135"/>
      <c r="X1220" s="135"/>
      <c r="Y1220" s="135"/>
      <c r="Z1220" s="135"/>
      <c r="AA1220" s="135"/>
      <c r="AB1220" s="135"/>
      <c r="AC1220" s="135"/>
      <c r="AD1220" s="135"/>
      <c r="AE1220" s="135"/>
      <c r="AF1220" s="135"/>
      <c r="AG1220" s="135"/>
      <c r="AH1220" s="135"/>
      <c r="AI1220" s="135"/>
      <c r="AJ1220" s="135"/>
      <c r="AK1220" s="135"/>
      <c r="AL1220" s="135"/>
      <c r="AM1220" s="135"/>
      <c r="AN1220" s="135"/>
      <c r="AO1220" s="135"/>
      <c r="AP1220" s="135"/>
      <c r="AQ1220" s="135"/>
      <c r="AR1220" s="135"/>
      <c r="AS1220" s="135"/>
      <c r="AT1220" s="135"/>
      <c r="AU1220" s="135"/>
      <c r="AV1220" s="135"/>
      <c r="AW1220" s="135"/>
      <c r="AX1220" s="135"/>
      <c r="AY1220" s="135"/>
      <c r="AZ1220" s="135"/>
      <c r="BA1220" s="135"/>
      <c r="BB1220" s="135"/>
      <c r="BC1220" s="135"/>
      <c r="BD1220" s="135"/>
      <c r="BE1220" s="135"/>
      <c r="BF1220" s="135"/>
      <c r="BG1220" s="135"/>
      <c r="BH1220" s="135"/>
      <c r="BI1220" s="135"/>
      <c r="BJ1220" s="135"/>
      <c r="BK1220" s="135"/>
      <c r="BL1220" s="135"/>
      <c r="BM1220" s="135"/>
      <c r="BN1220" s="135"/>
      <c r="BO1220" s="135"/>
      <c r="BP1220" s="135"/>
      <c r="BQ1220" s="135"/>
      <c r="BR1220" s="135"/>
      <c r="BS1220" s="135"/>
      <c r="BT1220" s="135"/>
      <c r="BU1220" s="135"/>
      <c r="BV1220" s="135"/>
      <c r="BW1220" s="135"/>
      <c r="BX1220" s="135"/>
      <c r="BY1220" s="135"/>
      <c r="BZ1220" s="135"/>
      <c r="CA1220" s="135"/>
      <c r="CB1220" s="135"/>
      <c r="CC1220" s="135"/>
      <c r="CD1220" s="135"/>
      <c r="CE1220" s="135"/>
      <c r="CF1220" s="135"/>
      <c r="CG1220" s="135"/>
      <c r="CH1220" s="135"/>
      <c r="CI1220" s="135"/>
      <c r="CJ1220" s="135"/>
      <c r="CK1220" s="135"/>
      <c r="CL1220" s="135"/>
      <c r="CM1220" s="135"/>
      <c r="CN1220" s="135"/>
      <c r="CO1220" s="135"/>
      <c r="CP1220" s="135"/>
      <c r="CQ1220" s="135"/>
      <c r="CR1220" s="135"/>
      <c r="CS1220" s="135"/>
      <c r="CT1220" s="135"/>
      <c r="CU1220" s="135"/>
      <c r="CV1220" s="135"/>
      <c r="CW1220" s="135"/>
      <c r="CX1220" s="135"/>
      <c r="CY1220" s="135"/>
      <c r="CZ1220" s="135"/>
      <c r="DA1220" s="135"/>
      <c r="DB1220" s="135"/>
      <c r="DC1220" s="135"/>
      <c r="DD1220" s="135"/>
      <c r="DE1220" s="135"/>
      <c r="DF1220" s="135"/>
      <c r="DG1220" s="135"/>
      <c r="DH1220" s="135"/>
      <c r="DI1220" s="135"/>
      <c r="DJ1220" s="135"/>
      <c r="DK1220" s="135"/>
      <c r="DL1220" s="135"/>
      <c r="DM1220" s="135"/>
      <c r="DN1220" s="135"/>
      <c r="DO1220" s="135"/>
      <c r="DP1220" s="135"/>
      <c r="DQ1220" s="135"/>
      <c r="DR1220" s="135"/>
      <c r="DS1220" s="135"/>
      <c r="DT1220" s="135"/>
      <c r="DU1220" s="135"/>
      <c r="DV1220" s="135"/>
      <c r="DW1220" s="135"/>
      <c r="DX1220" s="135"/>
      <c r="DY1220" s="135"/>
      <c r="DZ1220" s="135"/>
      <c r="EA1220" s="135"/>
      <c r="EB1220" s="135"/>
      <c r="EC1220" s="135"/>
      <c r="ED1220" s="135"/>
      <c r="EE1220" s="135"/>
      <c r="EF1220" s="135"/>
      <c r="EG1220" s="135"/>
      <c r="EH1220" s="135"/>
      <c r="EI1220" s="135"/>
      <c r="EJ1220" s="135"/>
      <c r="EK1220" s="135"/>
      <c r="EL1220" s="135"/>
      <c r="EM1220" s="135"/>
      <c r="EN1220" s="135"/>
      <c r="EO1220" s="135"/>
      <c r="EP1220" s="135"/>
      <c r="EQ1220" s="135"/>
      <c r="ER1220" s="135"/>
      <c r="ES1220" s="135"/>
      <c r="ET1220" s="135"/>
      <c r="EU1220" s="135"/>
      <c r="EV1220" s="135"/>
      <c r="EW1220" s="135"/>
      <c r="EX1220" s="135"/>
      <c r="EY1220" s="135"/>
      <c r="EZ1220" s="135"/>
      <c r="FA1220" s="135"/>
      <c r="FB1220" s="135"/>
      <c r="FC1220" s="135"/>
      <c r="FD1220" s="135"/>
      <c r="FE1220" s="135"/>
      <c r="FF1220" s="135"/>
      <c r="FG1220" s="135"/>
      <c r="FH1220" s="135"/>
      <c r="FI1220" s="135"/>
      <c r="FJ1220" s="135"/>
      <c r="FK1220" s="135"/>
      <c r="FL1220" s="135"/>
      <c r="FM1220" s="135"/>
      <c r="FN1220" s="135"/>
      <c r="FO1220" s="135"/>
      <c r="FP1220" s="135"/>
      <c r="FQ1220" s="135"/>
      <c r="FR1220" s="135"/>
      <c r="FS1220" s="135"/>
      <c r="FT1220" s="135"/>
      <c r="FU1220" s="135"/>
      <c r="FV1220" s="135"/>
      <c r="FW1220" s="135"/>
      <c r="FX1220" s="135"/>
      <c r="FY1220" s="135"/>
      <c r="FZ1220" s="135"/>
      <c r="GA1220" s="135"/>
      <c r="GB1220" s="135"/>
      <c r="GC1220" s="135"/>
      <c r="GD1220" s="135"/>
      <c r="GE1220" s="135"/>
      <c r="GF1220" s="135"/>
      <c r="GG1220" s="135"/>
      <c r="GH1220" s="135"/>
      <c r="GI1220" s="135"/>
      <c r="GJ1220" s="135"/>
      <c r="GK1220" s="135"/>
      <c r="GL1220" s="135"/>
      <c r="GM1220" s="135"/>
      <c r="GN1220" s="135"/>
      <c r="GO1220" s="135"/>
      <c r="GP1220" s="135"/>
      <c r="GQ1220" s="135"/>
      <c r="GR1220" s="135"/>
      <c r="GS1220" s="135"/>
      <c r="GT1220" s="135"/>
      <c r="GU1220" s="135"/>
      <c r="GV1220" s="135"/>
      <c r="GW1220" s="135"/>
      <c r="GX1220" s="135"/>
      <c r="GY1220" s="135"/>
      <c r="GZ1220" s="135"/>
      <c r="HA1220" s="135"/>
      <c r="HB1220" s="135"/>
      <c r="HC1220" s="135"/>
      <c r="HD1220" s="135"/>
      <c r="HE1220" s="135"/>
      <c r="HF1220" s="135"/>
      <c r="HG1220" s="135"/>
      <c r="HH1220" s="135"/>
      <c r="HI1220" s="135"/>
      <c r="HJ1220" s="135"/>
      <c r="HK1220" s="135"/>
      <c r="HL1220" s="135"/>
      <c r="HM1220" s="135"/>
      <c r="HN1220" s="135"/>
      <c r="HO1220" s="135"/>
      <c r="HP1220" s="135"/>
      <c r="HQ1220" s="135"/>
      <c r="HR1220" s="135"/>
      <c r="HS1220" s="135"/>
    </row>
    <row r="1221" spans="1:227" s="50" customFormat="1" ht="111" customHeight="1" x14ac:dyDescent="0.25">
      <c r="A1221" s="125">
        <v>1206</v>
      </c>
      <c r="B1221" s="71" t="s">
        <v>3936</v>
      </c>
      <c r="C1221" s="155" t="s">
        <v>74</v>
      </c>
      <c r="D1221" s="154" t="s">
        <v>3947</v>
      </c>
      <c r="E1221" s="154" t="s">
        <v>3255</v>
      </c>
      <c r="F1221" s="73">
        <v>1</v>
      </c>
      <c r="G1221" s="72">
        <v>60000</v>
      </c>
      <c r="H1221" s="98">
        <f t="shared" si="72"/>
        <v>60000</v>
      </c>
      <c r="I1221" s="72">
        <f t="shared" si="73"/>
        <v>67200</v>
      </c>
      <c r="J1221" s="76" t="s">
        <v>3708</v>
      </c>
      <c r="K1221" s="72" t="s">
        <v>19</v>
      </c>
      <c r="L1221" s="19" t="s">
        <v>3940</v>
      </c>
      <c r="M1221" s="133"/>
      <c r="N1221" s="134"/>
      <c r="O1221" s="135"/>
      <c r="P1221" s="135"/>
      <c r="Q1221" s="135"/>
      <c r="R1221" s="135"/>
      <c r="S1221" s="135"/>
      <c r="T1221" s="135"/>
      <c r="U1221" s="135"/>
      <c r="V1221" s="135"/>
      <c r="W1221" s="135"/>
      <c r="X1221" s="135"/>
      <c r="Y1221" s="135"/>
      <c r="Z1221" s="135"/>
      <c r="AA1221" s="135"/>
      <c r="AB1221" s="135"/>
      <c r="AC1221" s="135"/>
      <c r="AD1221" s="135"/>
      <c r="AE1221" s="135"/>
      <c r="AF1221" s="135"/>
      <c r="AG1221" s="135"/>
      <c r="AH1221" s="135"/>
      <c r="AI1221" s="135"/>
      <c r="AJ1221" s="135"/>
      <c r="AK1221" s="135"/>
      <c r="AL1221" s="135"/>
      <c r="AM1221" s="135"/>
      <c r="AN1221" s="135"/>
      <c r="AO1221" s="135"/>
      <c r="AP1221" s="135"/>
      <c r="AQ1221" s="135"/>
      <c r="AR1221" s="135"/>
      <c r="AS1221" s="135"/>
      <c r="AT1221" s="135"/>
      <c r="AU1221" s="135"/>
      <c r="AV1221" s="135"/>
      <c r="AW1221" s="135"/>
      <c r="AX1221" s="135"/>
      <c r="AY1221" s="135"/>
      <c r="AZ1221" s="135"/>
      <c r="BA1221" s="135"/>
      <c r="BB1221" s="135"/>
      <c r="BC1221" s="135"/>
      <c r="BD1221" s="135"/>
      <c r="BE1221" s="135"/>
      <c r="BF1221" s="135"/>
      <c r="BG1221" s="135"/>
      <c r="BH1221" s="135"/>
      <c r="BI1221" s="135"/>
      <c r="BJ1221" s="135"/>
      <c r="BK1221" s="135"/>
      <c r="BL1221" s="135"/>
      <c r="BM1221" s="135"/>
      <c r="BN1221" s="135"/>
      <c r="BO1221" s="135"/>
      <c r="BP1221" s="135"/>
      <c r="BQ1221" s="135"/>
      <c r="BR1221" s="135"/>
      <c r="BS1221" s="135"/>
      <c r="BT1221" s="135"/>
      <c r="BU1221" s="135"/>
      <c r="BV1221" s="135"/>
      <c r="BW1221" s="135"/>
      <c r="BX1221" s="135"/>
      <c r="BY1221" s="135"/>
      <c r="BZ1221" s="135"/>
      <c r="CA1221" s="135"/>
      <c r="CB1221" s="135"/>
      <c r="CC1221" s="135"/>
      <c r="CD1221" s="135"/>
      <c r="CE1221" s="135"/>
      <c r="CF1221" s="135"/>
      <c r="CG1221" s="135"/>
      <c r="CH1221" s="135"/>
      <c r="CI1221" s="135"/>
      <c r="CJ1221" s="135"/>
      <c r="CK1221" s="135"/>
      <c r="CL1221" s="135"/>
      <c r="CM1221" s="135"/>
      <c r="CN1221" s="135"/>
      <c r="CO1221" s="135"/>
      <c r="CP1221" s="135"/>
      <c r="CQ1221" s="135"/>
      <c r="CR1221" s="135"/>
      <c r="CS1221" s="135"/>
      <c r="CT1221" s="135"/>
      <c r="CU1221" s="135"/>
      <c r="CV1221" s="135"/>
      <c r="CW1221" s="135"/>
      <c r="CX1221" s="135"/>
      <c r="CY1221" s="135"/>
      <c r="CZ1221" s="135"/>
      <c r="DA1221" s="135"/>
      <c r="DB1221" s="135"/>
      <c r="DC1221" s="135"/>
      <c r="DD1221" s="135"/>
      <c r="DE1221" s="135"/>
      <c r="DF1221" s="135"/>
      <c r="DG1221" s="135"/>
      <c r="DH1221" s="135"/>
      <c r="DI1221" s="135"/>
      <c r="DJ1221" s="135"/>
      <c r="DK1221" s="135"/>
      <c r="DL1221" s="135"/>
      <c r="DM1221" s="135"/>
      <c r="DN1221" s="135"/>
      <c r="DO1221" s="135"/>
      <c r="DP1221" s="135"/>
      <c r="DQ1221" s="135"/>
      <c r="DR1221" s="135"/>
      <c r="DS1221" s="135"/>
      <c r="DT1221" s="135"/>
      <c r="DU1221" s="135"/>
      <c r="DV1221" s="135"/>
      <c r="DW1221" s="135"/>
      <c r="DX1221" s="135"/>
      <c r="DY1221" s="135"/>
      <c r="DZ1221" s="135"/>
      <c r="EA1221" s="135"/>
      <c r="EB1221" s="135"/>
      <c r="EC1221" s="135"/>
      <c r="ED1221" s="135"/>
      <c r="EE1221" s="135"/>
      <c r="EF1221" s="135"/>
      <c r="EG1221" s="135"/>
      <c r="EH1221" s="135"/>
      <c r="EI1221" s="135"/>
      <c r="EJ1221" s="135"/>
      <c r="EK1221" s="135"/>
      <c r="EL1221" s="135"/>
      <c r="EM1221" s="135"/>
      <c r="EN1221" s="135"/>
      <c r="EO1221" s="135"/>
      <c r="EP1221" s="135"/>
      <c r="EQ1221" s="135"/>
      <c r="ER1221" s="135"/>
      <c r="ES1221" s="135"/>
      <c r="ET1221" s="135"/>
      <c r="EU1221" s="135"/>
      <c r="EV1221" s="135"/>
      <c r="EW1221" s="135"/>
      <c r="EX1221" s="135"/>
      <c r="EY1221" s="135"/>
      <c r="EZ1221" s="135"/>
      <c r="FA1221" s="135"/>
      <c r="FB1221" s="135"/>
      <c r="FC1221" s="135"/>
      <c r="FD1221" s="135"/>
      <c r="FE1221" s="135"/>
      <c r="FF1221" s="135"/>
      <c r="FG1221" s="135"/>
      <c r="FH1221" s="135"/>
      <c r="FI1221" s="135"/>
      <c r="FJ1221" s="135"/>
      <c r="FK1221" s="135"/>
      <c r="FL1221" s="135"/>
      <c r="FM1221" s="135"/>
      <c r="FN1221" s="135"/>
      <c r="FO1221" s="135"/>
      <c r="FP1221" s="135"/>
      <c r="FQ1221" s="135"/>
      <c r="FR1221" s="135"/>
      <c r="FS1221" s="135"/>
      <c r="FT1221" s="135"/>
      <c r="FU1221" s="135"/>
      <c r="FV1221" s="135"/>
      <c r="FW1221" s="135"/>
      <c r="FX1221" s="135"/>
      <c r="FY1221" s="135"/>
      <c r="FZ1221" s="135"/>
      <c r="GA1221" s="135"/>
      <c r="GB1221" s="135"/>
      <c r="GC1221" s="135"/>
      <c r="GD1221" s="135"/>
      <c r="GE1221" s="135"/>
      <c r="GF1221" s="135"/>
      <c r="GG1221" s="135"/>
      <c r="GH1221" s="135"/>
      <c r="GI1221" s="135"/>
      <c r="GJ1221" s="135"/>
      <c r="GK1221" s="135"/>
      <c r="GL1221" s="135"/>
      <c r="GM1221" s="135"/>
      <c r="GN1221" s="135"/>
      <c r="GO1221" s="135"/>
      <c r="GP1221" s="135"/>
      <c r="GQ1221" s="135"/>
      <c r="GR1221" s="135"/>
      <c r="GS1221" s="135"/>
      <c r="GT1221" s="135"/>
      <c r="GU1221" s="135"/>
      <c r="GV1221" s="135"/>
      <c r="GW1221" s="135"/>
      <c r="GX1221" s="135"/>
      <c r="GY1221" s="135"/>
      <c r="GZ1221" s="135"/>
      <c r="HA1221" s="135"/>
      <c r="HB1221" s="135"/>
      <c r="HC1221" s="135"/>
      <c r="HD1221" s="135"/>
      <c r="HE1221" s="135"/>
      <c r="HF1221" s="135"/>
      <c r="HG1221" s="135"/>
      <c r="HH1221" s="135"/>
      <c r="HI1221" s="135"/>
      <c r="HJ1221" s="135"/>
      <c r="HK1221" s="135"/>
      <c r="HL1221" s="135"/>
      <c r="HM1221" s="135"/>
      <c r="HN1221" s="135"/>
      <c r="HO1221" s="135"/>
      <c r="HP1221" s="135"/>
      <c r="HQ1221" s="135"/>
      <c r="HR1221" s="135"/>
      <c r="HS1221" s="135"/>
    </row>
    <row r="1222" spans="1:227" s="50" customFormat="1" ht="111" customHeight="1" x14ac:dyDescent="0.25">
      <c r="A1222" s="125">
        <v>1207</v>
      </c>
      <c r="B1222" s="71" t="s">
        <v>3948</v>
      </c>
      <c r="C1222" s="155" t="s">
        <v>74</v>
      </c>
      <c r="D1222" s="154" t="s">
        <v>3949</v>
      </c>
      <c r="E1222" s="154" t="s">
        <v>3255</v>
      </c>
      <c r="F1222" s="73">
        <v>32</v>
      </c>
      <c r="G1222" s="72">
        <v>8500</v>
      </c>
      <c r="H1222" s="98">
        <f t="shared" si="72"/>
        <v>272000</v>
      </c>
      <c r="I1222" s="72">
        <f t="shared" si="73"/>
        <v>304640</v>
      </c>
      <c r="J1222" s="76" t="s">
        <v>3708</v>
      </c>
      <c r="K1222" s="72" t="s">
        <v>19</v>
      </c>
      <c r="L1222" s="19" t="s">
        <v>3940</v>
      </c>
      <c r="M1222" s="133"/>
      <c r="N1222" s="134"/>
      <c r="O1222" s="135"/>
      <c r="P1222" s="135"/>
      <c r="Q1222" s="135"/>
      <c r="R1222" s="135"/>
      <c r="S1222" s="135"/>
      <c r="T1222" s="135"/>
      <c r="U1222" s="135"/>
      <c r="V1222" s="135"/>
      <c r="W1222" s="135"/>
      <c r="X1222" s="135"/>
      <c r="Y1222" s="135"/>
      <c r="Z1222" s="135"/>
      <c r="AA1222" s="135"/>
      <c r="AB1222" s="135"/>
      <c r="AC1222" s="135"/>
      <c r="AD1222" s="135"/>
      <c r="AE1222" s="135"/>
      <c r="AF1222" s="135"/>
      <c r="AG1222" s="135"/>
      <c r="AH1222" s="135"/>
      <c r="AI1222" s="135"/>
      <c r="AJ1222" s="135"/>
      <c r="AK1222" s="135"/>
      <c r="AL1222" s="135"/>
      <c r="AM1222" s="135"/>
      <c r="AN1222" s="135"/>
      <c r="AO1222" s="135"/>
      <c r="AP1222" s="135"/>
      <c r="AQ1222" s="135"/>
      <c r="AR1222" s="135"/>
      <c r="AS1222" s="135"/>
      <c r="AT1222" s="135"/>
      <c r="AU1222" s="135"/>
      <c r="AV1222" s="135"/>
      <c r="AW1222" s="135"/>
      <c r="AX1222" s="135"/>
      <c r="AY1222" s="135"/>
      <c r="AZ1222" s="135"/>
      <c r="BA1222" s="135"/>
      <c r="BB1222" s="135"/>
      <c r="BC1222" s="135"/>
      <c r="BD1222" s="135"/>
      <c r="BE1222" s="135"/>
      <c r="BF1222" s="135"/>
      <c r="BG1222" s="135"/>
      <c r="BH1222" s="135"/>
      <c r="BI1222" s="135"/>
      <c r="BJ1222" s="135"/>
      <c r="BK1222" s="135"/>
      <c r="BL1222" s="135"/>
      <c r="BM1222" s="135"/>
      <c r="BN1222" s="135"/>
      <c r="BO1222" s="135"/>
      <c r="BP1222" s="135"/>
      <c r="BQ1222" s="135"/>
      <c r="BR1222" s="135"/>
      <c r="BS1222" s="135"/>
      <c r="BT1222" s="135"/>
      <c r="BU1222" s="135"/>
      <c r="BV1222" s="135"/>
      <c r="BW1222" s="135"/>
      <c r="BX1222" s="135"/>
      <c r="BY1222" s="135"/>
      <c r="BZ1222" s="135"/>
      <c r="CA1222" s="135"/>
      <c r="CB1222" s="135"/>
      <c r="CC1222" s="135"/>
      <c r="CD1222" s="135"/>
      <c r="CE1222" s="135"/>
      <c r="CF1222" s="135"/>
      <c r="CG1222" s="135"/>
      <c r="CH1222" s="135"/>
      <c r="CI1222" s="135"/>
      <c r="CJ1222" s="135"/>
      <c r="CK1222" s="135"/>
      <c r="CL1222" s="135"/>
      <c r="CM1222" s="135"/>
      <c r="CN1222" s="135"/>
      <c r="CO1222" s="135"/>
      <c r="CP1222" s="135"/>
      <c r="CQ1222" s="135"/>
      <c r="CR1222" s="135"/>
      <c r="CS1222" s="135"/>
      <c r="CT1222" s="135"/>
      <c r="CU1222" s="135"/>
      <c r="CV1222" s="135"/>
      <c r="CW1222" s="135"/>
      <c r="CX1222" s="135"/>
      <c r="CY1222" s="135"/>
      <c r="CZ1222" s="135"/>
      <c r="DA1222" s="135"/>
      <c r="DB1222" s="135"/>
      <c r="DC1222" s="135"/>
      <c r="DD1222" s="135"/>
      <c r="DE1222" s="135"/>
      <c r="DF1222" s="135"/>
      <c r="DG1222" s="135"/>
      <c r="DH1222" s="135"/>
      <c r="DI1222" s="135"/>
      <c r="DJ1222" s="135"/>
      <c r="DK1222" s="135"/>
      <c r="DL1222" s="135"/>
      <c r="DM1222" s="135"/>
      <c r="DN1222" s="135"/>
      <c r="DO1222" s="135"/>
      <c r="DP1222" s="135"/>
      <c r="DQ1222" s="135"/>
      <c r="DR1222" s="135"/>
      <c r="DS1222" s="135"/>
      <c r="DT1222" s="135"/>
      <c r="DU1222" s="135"/>
      <c r="DV1222" s="135"/>
      <c r="DW1222" s="135"/>
      <c r="DX1222" s="135"/>
      <c r="DY1222" s="135"/>
      <c r="DZ1222" s="135"/>
      <c r="EA1222" s="135"/>
      <c r="EB1222" s="135"/>
      <c r="EC1222" s="135"/>
      <c r="ED1222" s="135"/>
      <c r="EE1222" s="135"/>
      <c r="EF1222" s="135"/>
      <c r="EG1222" s="135"/>
      <c r="EH1222" s="135"/>
      <c r="EI1222" s="135"/>
      <c r="EJ1222" s="135"/>
      <c r="EK1222" s="135"/>
      <c r="EL1222" s="135"/>
      <c r="EM1222" s="135"/>
      <c r="EN1222" s="135"/>
      <c r="EO1222" s="135"/>
      <c r="EP1222" s="135"/>
      <c r="EQ1222" s="135"/>
      <c r="ER1222" s="135"/>
      <c r="ES1222" s="135"/>
      <c r="ET1222" s="135"/>
      <c r="EU1222" s="135"/>
      <c r="EV1222" s="135"/>
      <c r="EW1222" s="135"/>
      <c r="EX1222" s="135"/>
      <c r="EY1222" s="135"/>
      <c r="EZ1222" s="135"/>
      <c r="FA1222" s="135"/>
      <c r="FB1222" s="135"/>
      <c r="FC1222" s="135"/>
      <c r="FD1222" s="135"/>
      <c r="FE1222" s="135"/>
      <c r="FF1222" s="135"/>
      <c r="FG1222" s="135"/>
      <c r="FH1222" s="135"/>
      <c r="FI1222" s="135"/>
      <c r="FJ1222" s="135"/>
      <c r="FK1222" s="135"/>
      <c r="FL1222" s="135"/>
      <c r="FM1222" s="135"/>
      <c r="FN1222" s="135"/>
      <c r="FO1222" s="135"/>
      <c r="FP1222" s="135"/>
      <c r="FQ1222" s="135"/>
      <c r="FR1222" s="135"/>
      <c r="FS1222" s="135"/>
      <c r="FT1222" s="135"/>
      <c r="FU1222" s="135"/>
      <c r="FV1222" s="135"/>
      <c r="FW1222" s="135"/>
      <c r="FX1222" s="135"/>
      <c r="FY1222" s="135"/>
      <c r="FZ1222" s="135"/>
      <c r="GA1222" s="135"/>
      <c r="GB1222" s="135"/>
      <c r="GC1222" s="135"/>
      <c r="GD1222" s="135"/>
      <c r="GE1222" s="135"/>
      <c r="GF1222" s="135"/>
      <c r="GG1222" s="135"/>
      <c r="GH1222" s="135"/>
      <c r="GI1222" s="135"/>
      <c r="GJ1222" s="135"/>
      <c r="GK1222" s="135"/>
      <c r="GL1222" s="135"/>
      <c r="GM1222" s="135"/>
      <c r="GN1222" s="135"/>
      <c r="GO1222" s="135"/>
      <c r="GP1222" s="135"/>
      <c r="GQ1222" s="135"/>
      <c r="GR1222" s="135"/>
      <c r="GS1222" s="135"/>
      <c r="GT1222" s="135"/>
      <c r="GU1222" s="135"/>
      <c r="GV1222" s="135"/>
      <c r="GW1222" s="135"/>
      <c r="GX1222" s="135"/>
      <c r="GY1222" s="135"/>
      <c r="GZ1222" s="135"/>
      <c r="HA1222" s="135"/>
      <c r="HB1222" s="135"/>
      <c r="HC1222" s="135"/>
      <c r="HD1222" s="135"/>
      <c r="HE1222" s="135"/>
      <c r="HF1222" s="135"/>
      <c r="HG1222" s="135"/>
      <c r="HH1222" s="135"/>
      <c r="HI1222" s="135"/>
      <c r="HJ1222" s="135"/>
      <c r="HK1222" s="135"/>
      <c r="HL1222" s="135"/>
      <c r="HM1222" s="135"/>
      <c r="HN1222" s="135"/>
      <c r="HO1222" s="135"/>
      <c r="HP1222" s="135"/>
      <c r="HQ1222" s="135"/>
      <c r="HR1222" s="135"/>
      <c r="HS1222" s="135"/>
    </row>
    <row r="1223" spans="1:227" s="50" customFormat="1" ht="111" customHeight="1" x14ac:dyDescent="0.25">
      <c r="A1223" s="125">
        <v>1208</v>
      </c>
      <c r="B1223" s="71" t="s">
        <v>3951</v>
      </c>
      <c r="C1223" s="155" t="s">
        <v>74</v>
      </c>
      <c r="D1223" s="154" t="s">
        <v>3950</v>
      </c>
      <c r="E1223" s="154" t="s">
        <v>3255</v>
      </c>
      <c r="F1223" s="73">
        <v>18</v>
      </c>
      <c r="G1223" s="72">
        <v>2100</v>
      </c>
      <c r="H1223" s="98">
        <f t="shared" si="70"/>
        <v>37800</v>
      </c>
      <c r="I1223" s="72">
        <f t="shared" si="71"/>
        <v>42336.000000000007</v>
      </c>
      <c r="J1223" s="76" t="s">
        <v>3708</v>
      </c>
      <c r="K1223" s="72" t="s">
        <v>19</v>
      </c>
      <c r="L1223" s="19" t="s">
        <v>3940</v>
      </c>
      <c r="M1223" s="133"/>
      <c r="N1223" s="134"/>
      <c r="O1223" s="135"/>
      <c r="P1223" s="135"/>
      <c r="Q1223" s="135"/>
      <c r="R1223" s="135"/>
      <c r="S1223" s="135"/>
      <c r="T1223" s="135"/>
      <c r="U1223" s="135"/>
      <c r="V1223" s="135"/>
      <c r="W1223" s="135"/>
      <c r="X1223" s="135"/>
      <c r="Y1223" s="135"/>
      <c r="Z1223" s="135"/>
      <c r="AA1223" s="135"/>
      <c r="AB1223" s="135"/>
      <c r="AC1223" s="135"/>
      <c r="AD1223" s="135"/>
      <c r="AE1223" s="135"/>
      <c r="AF1223" s="135"/>
      <c r="AG1223" s="135"/>
      <c r="AH1223" s="135"/>
      <c r="AI1223" s="135"/>
      <c r="AJ1223" s="135"/>
      <c r="AK1223" s="135"/>
      <c r="AL1223" s="135"/>
      <c r="AM1223" s="135"/>
      <c r="AN1223" s="135"/>
      <c r="AO1223" s="135"/>
      <c r="AP1223" s="135"/>
      <c r="AQ1223" s="135"/>
      <c r="AR1223" s="135"/>
      <c r="AS1223" s="135"/>
      <c r="AT1223" s="135"/>
      <c r="AU1223" s="135"/>
      <c r="AV1223" s="135"/>
      <c r="AW1223" s="135"/>
      <c r="AX1223" s="135"/>
      <c r="AY1223" s="135"/>
      <c r="AZ1223" s="135"/>
      <c r="BA1223" s="135"/>
      <c r="BB1223" s="135"/>
      <c r="BC1223" s="135"/>
      <c r="BD1223" s="135"/>
      <c r="BE1223" s="135"/>
      <c r="BF1223" s="135"/>
      <c r="BG1223" s="135"/>
      <c r="BH1223" s="135"/>
      <c r="BI1223" s="135"/>
      <c r="BJ1223" s="135"/>
      <c r="BK1223" s="135"/>
      <c r="BL1223" s="135"/>
      <c r="BM1223" s="135"/>
      <c r="BN1223" s="135"/>
      <c r="BO1223" s="135"/>
      <c r="BP1223" s="135"/>
      <c r="BQ1223" s="135"/>
      <c r="BR1223" s="135"/>
      <c r="BS1223" s="135"/>
      <c r="BT1223" s="135"/>
      <c r="BU1223" s="135"/>
      <c r="BV1223" s="135"/>
      <c r="BW1223" s="135"/>
      <c r="BX1223" s="135"/>
      <c r="BY1223" s="135"/>
      <c r="BZ1223" s="135"/>
      <c r="CA1223" s="135"/>
      <c r="CB1223" s="135"/>
      <c r="CC1223" s="135"/>
      <c r="CD1223" s="135"/>
      <c r="CE1223" s="135"/>
      <c r="CF1223" s="135"/>
      <c r="CG1223" s="135"/>
      <c r="CH1223" s="135"/>
      <c r="CI1223" s="135"/>
      <c r="CJ1223" s="135"/>
      <c r="CK1223" s="135"/>
      <c r="CL1223" s="135"/>
      <c r="CM1223" s="135"/>
      <c r="CN1223" s="135"/>
      <c r="CO1223" s="135"/>
      <c r="CP1223" s="135"/>
      <c r="CQ1223" s="135"/>
      <c r="CR1223" s="135"/>
      <c r="CS1223" s="135"/>
      <c r="CT1223" s="135"/>
      <c r="CU1223" s="135"/>
      <c r="CV1223" s="135"/>
      <c r="CW1223" s="135"/>
      <c r="CX1223" s="135"/>
      <c r="CY1223" s="135"/>
      <c r="CZ1223" s="135"/>
      <c r="DA1223" s="135"/>
      <c r="DB1223" s="135"/>
      <c r="DC1223" s="135"/>
      <c r="DD1223" s="135"/>
      <c r="DE1223" s="135"/>
      <c r="DF1223" s="135"/>
      <c r="DG1223" s="135"/>
      <c r="DH1223" s="135"/>
      <c r="DI1223" s="135"/>
      <c r="DJ1223" s="135"/>
      <c r="DK1223" s="135"/>
      <c r="DL1223" s="135"/>
      <c r="DM1223" s="135"/>
      <c r="DN1223" s="135"/>
      <c r="DO1223" s="135"/>
      <c r="DP1223" s="135"/>
      <c r="DQ1223" s="135"/>
      <c r="DR1223" s="135"/>
      <c r="DS1223" s="135"/>
      <c r="DT1223" s="135"/>
      <c r="DU1223" s="135"/>
      <c r="DV1223" s="135"/>
      <c r="DW1223" s="135"/>
      <c r="DX1223" s="135"/>
      <c r="DY1223" s="135"/>
      <c r="DZ1223" s="135"/>
      <c r="EA1223" s="135"/>
      <c r="EB1223" s="135"/>
      <c r="EC1223" s="135"/>
      <c r="ED1223" s="135"/>
      <c r="EE1223" s="135"/>
      <c r="EF1223" s="135"/>
      <c r="EG1223" s="135"/>
      <c r="EH1223" s="135"/>
      <c r="EI1223" s="135"/>
      <c r="EJ1223" s="135"/>
      <c r="EK1223" s="135"/>
      <c r="EL1223" s="135"/>
      <c r="EM1223" s="135"/>
      <c r="EN1223" s="135"/>
      <c r="EO1223" s="135"/>
      <c r="EP1223" s="135"/>
      <c r="EQ1223" s="135"/>
      <c r="ER1223" s="135"/>
      <c r="ES1223" s="135"/>
      <c r="ET1223" s="135"/>
      <c r="EU1223" s="135"/>
      <c r="EV1223" s="135"/>
      <c r="EW1223" s="135"/>
      <c r="EX1223" s="135"/>
      <c r="EY1223" s="135"/>
      <c r="EZ1223" s="135"/>
      <c r="FA1223" s="135"/>
      <c r="FB1223" s="135"/>
      <c r="FC1223" s="135"/>
      <c r="FD1223" s="135"/>
      <c r="FE1223" s="135"/>
      <c r="FF1223" s="135"/>
      <c r="FG1223" s="135"/>
      <c r="FH1223" s="135"/>
      <c r="FI1223" s="135"/>
      <c r="FJ1223" s="135"/>
      <c r="FK1223" s="135"/>
      <c r="FL1223" s="135"/>
      <c r="FM1223" s="135"/>
      <c r="FN1223" s="135"/>
      <c r="FO1223" s="135"/>
      <c r="FP1223" s="135"/>
      <c r="FQ1223" s="135"/>
      <c r="FR1223" s="135"/>
      <c r="FS1223" s="135"/>
      <c r="FT1223" s="135"/>
      <c r="FU1223" s="135"/>
      <c r="FV1223" s="135"/>
      <c r="FW1223" s="135"/>
      <c r="FX1223" s="135"/>
      <c r="FY1223" s="135"/>
      <c r="FZ1223" s="135"/>
      <c r="GA1223" s="135"/>
      <c r="GB1223" s="135"/>
      <c r="GC1223" s="135"/>
      <c r="GD1223" s="135"/>
      <c r="GE1223" s="135"/>
      <c r="GF1223" s="135"/>
      <c r="GG1223" s="135"/>
      <c r="GH1223" s="135"/>
      <c r="GI1223" s="135"/>
      <c r="GJ1223" s="135"/>
      <c r="GK1223" s="135"/>
      <c r="GL1223" s="135"/>
      <c r="GM1223" s="135"/>
      <c r="GN1223" s="135"/>
      <c r="GO1223" s="135"/>
      <c r="GP1223" s="135"/>
      <c r="GQ1223" s="135"/>
      <c r="GR1223" s="135"/>
      <c r="GS1223" s="135"/>
      <c r="GT1223" s="135"/>
      <c r="GU1223" s="135"/>
      <c r="GV1223" s="135"/>
      <c r="GW1223" s="135"/>
      <c r="GX1223" s="135"/>
      <c r="GY1223" s="135"/>
      <c r="GZ1223" s="135"/>
      <c r="HA1223" s="135"/>
      <c r="HB1223" s="135"/>
      <c r="HC1223" s="135"/>
      <c r="HD1223" s="135"/>
      <c r="HE1223" s="135"/>
      <c r="HF1223" s="135"/>
      <c r="HG1223" s="135"/>
      <c r="HH1223" s="135"/>
      <c r="HI1223" s="135"/>
      <c r="HJ1223" s="135"/>
      <c r="HK1223" s="135"/>
      <c r="HL1223" s="135"/>
      <c r="HM1223" s="135"/>
      <c r="HN1223" s="135"/>
      <c r="HO1223" s="135"/>
      <c r="HP1223" s="135"/>
      <c r="HQ1223" s="135"/>
      <c r="HR1223" s="135"/>
      <c r="HS1223" s="135"/>
    </row>
    <row r="1224" spans="1:227" s="50" customFormat="1" ht="111" customHeight="1" x14ac:dyDescent="0.25">
      <c r="A1224" s="125">
        <v>1209</v>
      </c>
      <c r="B1224" s="71" t="s">
        <v>3952</v>
      </c>
      <c r="C1224" s="155" t="s">
        <v>74</v>
      </c>
      <c r="D1224" s="154" t="s">
        <v>3953</v>
      </c>
      <c r="E1224" s="154" t="s">
        <v>3255</v>
      </c>
      <c r="F1224" s="73">
        <v>8</v>
      </c>
      <c r="G1224" s="72">
        <v>2100</v>
      </c>
      <c r="H1224" s="98">
        <f t="shared" ref="H1224:H1268" si="74">F1224*G1224</f>
        <v>16800</v>
      </c>
      <c r="I1224" s="72">
        <f t="shared" ref="I1224:I1268" si="75">H1224*1.12</f>
        <v>18816</v>
      </c>
      <c r="J1224" s="76" t="s">
        <v>3708</v>
      </c>
      <c r="K1224" s="72" t="s">
        <v>19</v>
      </c>
      <c r="L1224" s="19" t="s">
        <v>3940</v>
      </c>
      <c r="M1224" s="133"/>
      <c r="N1224" s="134"/>
      <c r="O1224" s="135"/>
      <c r="P1224" s="135"/>
      <c r="Q1224" s="135"/>
      <c r="R1224" s="135"/>
      <c r="S1224" s="135"/>
      <c r="T1224" s="135"/>
      <c r="U1224" s="135"/>
      <c r="V1224" s="135"/>
      <c r="W1224" s="135"/>
      <c r="X1224" s="135"/>
      <c r="Y1224" s="135"/>
      <c r="Z1224" s="135"/>
      <c r="AA1224" s="135"/>
      <c r="AB1224" s="135"/>
      <c r="AC1224" s="135"/>
      <c r="AD1224" s="135"/>
      <c r="AE1224" s="135"/>
      <c r="AF1224" s="135"/>
      <c r="AG1224" s="135"/>
      <c r="AH1224" s="135"/>
      <c r="AI1224" s="135"/>
      <c r="AJ1224" s="135"/>
      <c r="AK1224" s="135"/>
      <c r="AL1224" s="135"/>
      <c r="AM1224" s="135"/>
      <c r="AN1224" s="135"/>
      <c r="AO1224" s="135"/>
      <c r="AP1224" s="135"/>
      <c r="AQ1224" s="135"/>
      <c r="AR1224" s="135"/>
      <c r="AS1224" s="135"/>
      <c r="AT1224" s="135"/>
      <c r="AU1224" s="135"/>
      <c r="AV1224" s="135"/>
      <c r="AW1224" s="135"/>
      <c r="AX1224" s="135"/>
      <c r="AY1224" s="135"/>
      <c r="AZ1224" s="135"/>
      <c r="BA1224" s="135"/>
      <c r="BB1224" s="135"/>
      <c r="BC1224" s="135"/>
      <c r="BD1224" s="135"/>
      <c r="BE1224" s="135"/>
      <c r="BF1224" s="135"/>
      <c r="BG1224" s="135"/>
      <c r="BH1224" s="135"/>
      <c r="BI1224" s="135"/>
      <c r="BJ1224" s="135"/>
      <c r="BK1224" s="135"/>
      <c r="BL1224" s="135"/>
      <c r="BM1224" s="135"/>
      <c r="BN1224" s="135"/>
      <c r="BO1224" s="135"/>
      <c r="BP1224" s="135"/>
      <c r="BQ1224" s="135"/>
      <c r="BR1224" s="135"/>
      <c r="BS1224" s="135"/>
      <c r="BT1224" s="135"/>
      <c r="BU1224" s="135"/>
      <c r="BV1224" s="135"/>
      <c r="BW1224" s="135"/>
      <c r="BX1224" s="135"/>
      <c r="BY1224" s="135"/>
      <c r="BZ1224" s="135"/>
      <c r="CA1224" s="135"/>
      <c r="CB1224" s="135"/>
      <c r="CC1224" s="135"/>
      <c r="CD1224" s="135"/>
      <c r="CE1224" s="135"/>
      <c r="CF1224" s="135"/>
      <c r="CG1224" s="135"/>
      <c r="CH1224" s="135"/>
      <c r="CI1224" s="135"/>
      <c r="CJ1224" s="135"/>
      <c r="CK1224" s="135"/>
      <c r="CL1224" s="135"/>
      <c r="CM1224" s="135"/>
      <c r="CN1224" s="135"/>
      <c r="CO1224" s="135"/>
      <c r="CP1224" s="135"/>
      <c r="CQ1224" s="135"/>
      <c r="CR1224" s="135"/>
      <c r="CS1224" s="135"/>
      <c r="CT1224" s="135"/>
      <c r="CU1224" s="135"/>
      <c r="CV1224" s="135"/>
      <c r="CW1224" s="135"/>
      <c r="CX1224" s="135"/>
      <c r="CY1224" s="135"/>
      <c r="CZ1224" s="135"/>
      <c r="DA1224" s="135"/>
      <c r="DB1224" s="135"/>
      <c r="DC1224" s="135"/>
      <c r="DD1224" s="135"/>
      <c r="DE1224" s="135"/>
      <c r="DF1224" s="135"/>
      <c r="DG1224" s="135"/>
      <c r="DH1224" s="135"/>
      <c r="DI1224" s="135"/>
      <c r="DJ1224" s="135"/>
      <c r="DK1224" s="135"/>
      <c r="DL1224" s="135"/>
      <c r="DM1224" s="135"/>
      <c r="DN1224" s="135"/>
      <c r="DO1224" s="135"/>
      <c r="DP1224" s="135"/>
      <c r="DQ1224" s="135"/>
      <c r="DR1224" s="135"/>
      <c r="DS1224" s="135"/>
      <c r="DT1224" s="135"/>
      <c r="DU1224" s="135"/>
      <c r="DV1224" s="135"/>
      <c r="DW1224" s="135"/>
      <c r="DX1224" s="135"/>
      <c r="DY1224" s="135"/>
      <c r="DZ1224" s="135"/>
      <c r="EA1224" s="135"/>
      <c r="EB1224" s="135"/>
      <c r="EC1224" s="135"/>
      <c r="ED1224" s="135"/>
      <c r="EE1224" s="135"/>
      <c r="EF1224" s="135"/>
      <c r="EG1224" s="135"/>
      <c r="EH1224" s="135"/>
      <c r="EI1224" s="135"/>
      <c r="EJ1224" s="135"/>
      <c r="EK1224" s="135"/>
      <c r="EL1224" s="135"/>
      <c r="EM1224" s="135"/>
      <c r="EN1224" s="135"/>
      <c r="EO1224" s="135"/>
      <c r="EP1224" s="135"/>
      <c r="EQ1224" s="135"/>
      <c r="ER1224" s="135"/>
      <c r="ES1224" s="135"/>
      <c r="ET1224" s="135"/>
      <c r="EU1224" s="135"/>
      <c r="EV1224" s="135"/>
      <c r="EW1224" s="135"/>
      <c r="EX1224" s="135"/>
      <c r="EY1224" s="135"/>
      <c r="EZ1224" s="135"/>
      <c r="FA1224" s="135"/>
      <c r="FB1224" s="135"/>
      <c r="FC1224" s="135"/>
      <c r="FD1224" s="135"/>
      <c r="FE1224" s="135"/>
      <c r="FF1224" s="135"/>
      <c r="FG1224" s="135"/>
      <c r="FH1224" s="135"/>
      <c r="FI1224" s="135"/>
      <c r="FJ1224" s="135"/>
      <c r="FK1224" s="135"/>
      <c r="FL1224" s="135"/>
      <c r="FM1224" s="135"/>
      <c r="FN1224" s="135"/>
      <c r="FO1224" s="135"/>
      <c r="FP1224" s="135"/>
      <c r="FQ1224" s="135"/>
      <c r="FR1224" s="135"/>
      <c r="FS1224" s="135"/>
      <c r="FT1224" s="135"/>
      <c r="FU1224" s="135"/>
      <c r="FV1224" s="135"/>
      <c r="FW1224" s="135"/>
      <c r="FX1224" s="135"/>
      <c r="FY1224" s="135"/>
      <c r="FZ1224" s="135"/>
      <c r="GA1224" s="135"/>
      <c r="GB1224" s="135"/>
      <c r="GC1224" s="135"/>
      <c r="GD1224" s="135"/>
      <c r="GE1224" s="135"/>
      <c r="GF1224" s="135"/>
      <c r="GG1224" s="135"/>
      <c r="GH1224" s="135"/>
      <c r="GI1224" s="135"/>
      <c r="GJ1224" s="135"/>
      <c r="GK1224" s="135"/>
      <c r="GL1224" s="135"/>
      <c r="GM1224" s="135"/>
      <c r="GN1224" s="135"/>
      <c r="GO1224" s="135"/>
      <c r="GP1224" s="135"/>
      <c r="GQ1224" s="135"/>
      <c r="GR1224" s="135"/>
      <c r="GS1224" s="135"/>
      <c r="GT1224" s="135"/>
      <c r="GU1224" s="135"/>
      <c r="GV1224" s="135"/>
      <c r="GW1224" s="135"/>
      <c r="GX1224" s="135"/>
      <c r="GY1224" s="135"/>
      <c r="GZ1224" s="135"/>
      <c r="HA1224" s="135"/>
      <c r="HB1224" s="135"/>
      <c r="HC1224" s="135"/>
      <c r="HD1224" s="135"/>
      <c r="HE1224" s="135"/>
      <c r="HF1224" s="135"/>
      <c r="HG1224" s="135"/>
      <c r="HH1224" s="135"/>
      <c r="HI1224" s="135"/>
      <c r="HJ1224" s="135"/>
      <c r="HK1224" s="135"/>
      <c r="HL1224" s="135"/>
      <c r="HM1224" s="135"/>
      <c r="HN1224" s="135"/>
      <c r="HO1224" s="135"/>
      <c r="HP1224" s="135"/>
      <c r="HQ1224" s="135"/>
      <c r="HR1224" s="135"/>
      <c r="HS1224" s="135"/>
    </row>
    <row r="1225" spans="1:227" s="50" customFormat="1" ht="111" customHeight="1" x14ac:dyDescent="0.25">
      <c r="A1225" s="125">
        <v>1210</v>
      </c>
      <c r="B1225" s="71" t="s">
        <v>3954</v>
      </c>
      <c r="C1225" s="155" t="s">
        <v>74</v>
      </c>
      <c r="D1225" s="154" t="s">
        <v>3955</v>
      </c>
      <c r="E1225" s="154" t="s">
        <v>3255</v>
      </c>
      <c r="F1225" s="73">
        <v>4</v>
      </c>
      <c r="G1225" s="72">
        <v>2300</v>
      </c>
      <c r="H1225" s="98">
        <f t="shared" si="74"/>
        <v>9200</v>
      </c>
      <c r="I1225" s="72">
        <f t="shared" si="75"/>
        <v>10304.000000000002</v>
      </c>
      <c r="J1225" s="76" t="s">
        <v>3708</v>
      </c>
      <c r="K1225" s="72" t="s">
        <v>19</v>
      </c>
      <c r="L1225" s="19" t="s">
        <v>3940</v>
      </c>
      <c r="M1225" s="133"/>
      <c r="N1225" s="134"/>
      <c r="O1225" s="135"/>
      <c r="P1225" s="135"/>
      <c r="Q1225" s="135"/>
      <c r="R1225" s="135"/>
      <c r="S1225" s="135"/>
      <c r="T1225" s="135"/>
      <c r="U1225" s="135"/>
      <c r="V1225" s="135"/>
      <c r="W1225" s="135"/>
      <c r="X1225" s="135"/>
      <c r="Y1225" s="135"/>
      <c r="Z1225" s="135"/>
      <c r="AA1225" s="135"/>
      <c r="AB1225" s="135"/>
      <c r="AC1225" s="135"/>
      <c r="AD1225" s="135"/>
      <c r="AE1225" s="135"/>
      <c r="AF1225" s="135"/>
      <c r="AG1225" s="135"/>
      <c r="AH1225" s="135"/>
      <c r="AI1225" s="135"/>
      <c r="AJ1225" s="135"/>
      <c r="AK1225" s="135"/>
      <c r="AL1225" s="135"/>
      <c r="AM1225" s="135"/>
      <c r="AN1225" s="135"/>
      <c r="AO1225" s="135"/>
      <c r="AP1225" s="135"/>
      <c r="AQ1225" s="135"/>
      <c r="AR1225" s="135"/>
      <c r="AS1225" s="135"/>
      <c r="AT1225" s="135"/>
      <c r="AU1225" s="135"/>
      <c r="AV1225" s="135"/>
      <c r="AW1225" s="135"/>
      <c r="AX1225" s="135"/>
      <c r="AY1225" s="135"/>
      <c r="AZ1225" s="135"/>
      <c r="BA1225" s="135"/>
      <c r="BB1225" s="135"/>
      <c r="BC1225" s="135"/>
      <c r="BD1225" s="135"/>
      <c r="BE1225" s="135"/>
      <c r="BF1225" s="135"/>
      <c r="BG1225" s="135"/>
      <c r="BH1225" s="135"/>
      <c r="BI1225" s="135"/>
      <c r="BJ1225" s="135"/>
      <c r="BK1225" s="135"/>
      <c r="BL1225" s="135"/>
      <c r="BM1225" s="135"/>
      <c r="BN1225" s="135"/>
      <c r="BO1225" s="135"/>
      <c r="BP1225" s="135"/>
      <c r="BQ1225" s="135"/>
      <c r="BR1225" s="135"/>
      <c r="BS1225" s="135"/>
      <c r="BT1225" s="135"/>
      <c r="BU1225" s="135"/>
      <c r="BV1225" s="135"/>
      <c r="BW1225" s="135"/>
      <c r="BX1225" s="135"/>
      <c r="BY1225" s="135"/>
      <c r="BZ1225" s="135"/>
      <c r="CA1225" s="135"/>
      <c r="CB1225" s="135"/>
      <c r="CC1225" s="135"/>
      <c r="CD1225" s="135"/>
      <c r="CE1225" s="135"/>
      <c r="CF1225" s="135"/>
      <c r="CG1225" s="135"/>
      <c r="CH1225" s="135"/>
      <c r="CI1225" s="135"/>
      <c r="CJ1225" s="135"/>
      <c r="CK1225" s="135"/>
      <c r="CL1225" s="135"/>
      <c r="CM1225" s="135"/>
      <c r="CN1225" s="135"/>
      <c r="CO1225" s="135"/>
      <c r="CP1225" s="135"/>
      <c r="CQ1225" s="135"/>
      <c r="CR1225" s="135"/>
      <c r="CS1225" s="135"/>
      <c r="CT1225" s="135"/>
      <c r="CU1225" s="135"/>
      <c r="CV1225" s="135"/>
      <c r="CW1225" s="135"/>
      <c r="CX1225" s="135"/>
      <c r="CY1225" s="135"/>
      <c r="CZ1225" s="135"/>
      <c r="DA1225" s="135"/>
      <c r="DB1225" s="135"/>
      <c r="DC1225" s="135"/>
      <c r="DD1225" s="135"/>
      <c r="DE1225" s="135"/>
      <c r="DF1225" s="135"/>
      <c r="DG1225" s="135"/>
      <c r="DH1225" s="135"/>
      <c r="DI1225" s="135"/>
      <c r="DJ1225" s="135"/>
      <c r="DK1225" s="135"/>
      <c r="DL1225" s="135"/>
      <c r="DM1225" s="135"/>
      <c r="DN1225" s="135"/>
      <c r="DO1225" s="135"/>
      <c r="DP1225" s="135"/>
      <c r="DQ1225" s="135"/>
      <c r="DR1225" s="135"/>
      <c r="DS1225" s="135"/>
      <c r="DT1225" s="135"/>
      <c r="DU1225" s="135"/>
      <c r="DV1225" s="135"/>
      <c r="DW1225" s="135"/>
      <c r="DX1225" s="135"/>
      <c r="DY1225" s="135"/>
      <c r="DZ1225" s="135"/>
      <c r="EA1225" s="135"/>
      <c r="EB1225" s="135"/>
      <c r="EC1225" s="135"/>
      <c r="ED1225" s="135"/>
      <c r="EE1225" s="135"/>
      <c r="EF1225" s="135"/>
      <c r="EG1225" s="135"/>
      <c r="EH1225" s="135"/>
      <c r="EI1225" s="135"/>
      <c r="EJ1225" s="135"/>
      <c r="EK1225" s="135"/>
      <c r="EL1225" s="135"/>
      <c r="EM1225" s="135"/>
      <c r="EN1225" s="135"/>
      <c r="EO1225" s="135"/>
      <c r="EP1225" s="135"/>
      <c r="EQ1225" s="135"/>
      <c r="ER1225" s="135"/>
      <c r="ES1225" s="135"/>
      <c r="ET1225" s="135"/>
      <c r="EU1225" s="135"/>
      <c r="EV1225" s="135"/>
      <c r="EW1225" s="135"/>
      <c r="EX1225" s="135"/>
      <c r="EY1225" s="135"/>
      <c r="EZ1225" s="135"/>
      <c r="FA1225" s="135"/>
      <c r="FB1225" s="135"/>
      <c r="FC1225" s="135"/>
      <c r="FD1225" s="135"/>
      <c r="FE1225" s="135"/>
      <c r="FF1225" s="135"/>
      <c r="FG1225" s="135"/>
      <c r="FH1225" s="135"/>
      <c r="FI1225" s="135"/>
      <c r="FJ1225" s="135"/>
      <c r="FK1225" s="135"/>
      <c r="FL1225" s="135"/>
      <c r="FM1225" s="135"/>
      <c r="FN1225" s="135"/>
      <c r="FO1225" s="135"/>
      <c r="FP1225" s="135"/>
      <c r="FQ1225" s="135"/>
      <c r="FR1225" s="135"/>
      <c r="FS1225" s="135"/>
      <c r="FT1225" s="135"/>
      <c r="FU1225" s="135"/>
      <c r="FV1225" s="135"/>
      <c r="FW1225" s="135"/>
      <c r="FX1225" s="135"/>
      <c r="FY1225" s="135"/>
      <c r="FZ1225" s="135"/>
      <c r="GA1225" s="135"/>
      <c r="GB1225" s="135"/>
      <c r="GC1225" s="135"/>
      <c r="GD1225" s="135"/>
      <c r="GE1225" s="135"/>
      <c r="GF1225" s="135"/>
      <c r="GG1225" s="135"/>
      <c r="GH1225" s="135"/>
      <c r="GI1225" s="135"/>
      <c r="GJ1225" s="135"/>
      <c r="GK1225" s="135"/>
      <c r="GL1225" s="135"/>
      <c r="GM1225" s="135"/>
      <c r="GN1225" s="135"/>
      <c r="GO1225" s="135"/>
      <c r="GP1225" s="135"/>
      <c r="GQ1225" s="135"/>
      <c r="GR1225" s="135"/>
      <c r="GS1225" s="135"/>
      <c r="GT1225" s="135"/>
      <c r="GU1225" s="135"/>
      <c r="GV1225" s="135"/>
      <c r="GW1225" s="135"/>
      <c r="GX1225" s="135"/>
      <c r="GY1225" s="135"/>
      <c r="GZ1225" s="135"/>
      <c r="HA1225" s="135"/>
      <c r="HB1225" s="135"/>
      <c r="HC1225" s="135"/>
      <c r="HD1225" s="135"/>
      <c r="HE1225" s="135"/>
      <c r="HF1225" s="135"/>
      <c r="HG1225" s="135"/>
      <c r="HH1225" s="135"/>
      <c r="HI1225" s="135"/>
      <c r="HJ1225" s="135"/>
      <c r="HK1225" s="135"/>
      <c r="HL1225" s="135"/>
      <c r="HM1225" s="135"/>
      <c r="HN1225" s="135"/>
      <c r="HO1225" s="135"/>
      <c r="HP1225" s="135"/>
      <c r="HQ1225" s="135"/>
      <c r="HR1225" s="135"/>
      <c r="HS1225" s="135"/>
    </row>
    <row r="1226" spans="1:227" s="50" customFormat="1" ht="111" customHeight="1" x14ac:dyDescent="0.25">
      <c r="A1226" s="125">
        <v>1211</v>
      </c>
      <c r="B1226" s="71" t="s">
        <v>3956</v>
      </c>
      <c r="C1226" s="155" t="s">
        <v>74</v>
      </c>
      <c r="D1226" s="154" t="s">
        <v>3957</v>
      </c>
      <c r="E1226" s="154" t="s">
        <v>3255</v>
      </c>
      <c r="F1226" s="73">
        <v>8</v>
      </c>
      <c r="G1226" s="72">
        <v>2000</v>
      </c>
      <c r="H1226" s="98">
        <f t="shared" si="74"/>
        <v>16000</v>
      </c>
      <c r="I1226" s="72">
        <f t="shared" si="75"/>
        <v>17920</v>
      </c>
      <c r="J1226" s="76" t="s">
        <v>3708</v>
      </c>
      <c r="K1226" s="72" t="s">
        <v>19</v>
      </c>
      <c r="L1226" s="19" t="s">
        <v>3940</v>
      </c>
      <c r="M1226" s="133"/>
      <c r="N1226" s="134"/>
      <c r="O1226" s="135"/>
      <c r="P1226" s="135"/>
      <c r="Q1226" s="135"/>
      <c r="R1226" s="135"/>
      <c r="S1226" s="135"/>
      <c r="T1226" s="135"/>
      <c r="U1226" s="135"/>
      <c r="V1226" s="135"/>
      <c r="W1226" s="135"/>
      <c r="X1226" s="135"/>
      <c r="Y1226" s="135"/>
      <c r="Z1226" s="135"/>
      <c r="AA1226" s="135"/>
      <c r="AB1226" s="135"/>
      <c r="AC1226" s="135"/>
      <c r="AD1226" s="135"/>
      <c r="AE1226" s="135"/>
      <c r="AF1226" s="135"/>
      <c r="AG1226" s="135"/>
      <c r="AH1226" s="135"/>
      <c r="AI1226" s="135"/>
      <c r="AJ1226" s="135"/>
      <c r="AK1226" s="135"/>
      <c r="AL1226" s="135"/>
      <c r="AM1226" s="135"/>
      <c r="AN1226" s="135"/>
      <c r="AO1226" s="135"/>
      <c r="AP1226" s="135"/>
      <c r="AQ1226" s="135"/>
      <c r="AR1226" s="135"/>
      <c r="AS1226" s="135"/>
      <c r="AT1226" s="135"/>
      <c r="AU1226" s="135"/>
      <c r="AV1226" s="135"/>
      <c r="AW1226" s="135"/>
      <c r="AX1226" s="135"/>
      <c r="AY1226" s="135"/>
      <c r="AZ1226" s="135"/>
      <c r="BA1226" s="135"/>
      <c r="BB1226" s="135"/>
      <c r="BC1226" s="135"/>
      <c r="BD1226" s="135"/>
      <c r="BE1226" s="135"/>
      <c r="BF1226" s="135"/>
      <c r="BG1226" s="135"/>
      <c r="BH1226" s="135"/>
      <c r="BI1226" s="135"/>
      <c r="BJ1226" s="135"/>
      <c r="BK1226" s="135"/>
      <c r="BL1226" s="135"/>
      <c r="BM1226" s="135"/>
      <c r="BN1226" s="135"/>
      <c r="BO1226" s="135"/>
      <c r="BP1226" s="135"/>
      <c r="BQ1226" s="135"/>
      <c r="BR1226" s="135"/>
      <c r="BS1226" s="135"/>
      <c r="BT1226" s="135"/>
      <c r="BU1226" s="135"/>
      <c r="BV1226" s="135"/>
      <c r="BW1226" s="135"/>
      <c r="BX1226" s="135"/>
      <c r="BY1226" s="135"/>
      <c r="BZ1226" s="135"/>
      <c r="CA1226" s="135"/>
      <c r="CB1226" s="135"/>
      <c r="CC1226" s="135"/>
      <c r="CD1226" s="135"/>
      <c r="CE1226" s="135"/>
      <c r="CF1226" s="135"/>
      <c r="CG1226" s="135"/>
      <c r="CH1226" s="135"/>
      <c r="CI1226" s="135"/>
      <c r="CJ1226" s="135"/>
      <c r="CK1226" s="135"/>
      <c r="CL1226" s="135"/>
      <c r="CM1226" s="135"/>
      <c r="CN1226" s="135"/>
      <c r="CO1226" s="135"/>
      <c r="CP1226" s="135"/>
      <c r="CQ1226" s="135"/>
      <c r="CR1226" s="135"/>
      <c r="CS1226" s="135"/>
      <c r="CT1226" s="135"/>
      <c r="CU1226" s="135"/>
      <c r="CV1226" s="135"/>
      <c r="CW1226" s="135"/>
      <c r="CX1226" s="135"/>
      <c r="CY1226" s="135"/>
      <c r="CZ1226" s="135"/>
      <c r="DA1226" s="135"/>
      <c r="DB1226" s="135"/>
      <c r="DC1226" s="135"/>
      <c r="DD1226" s="135"/>
      <c r="DE1226" s="135"/>
      <c r="DF1226" s="135"/>
      <c r="DG1226" s="135"/>
      <c r="DH1226" s="135"/>
      <c r="DI1226" s="135"/>
      <c r="DJ1226" s="135"/>
      <c r="DK1226" s="135"/>
      <c r="DL1226" s="135"/>
      <c r="DM1226" s="135"/>
      <c r="DN1226" s="135"/>
      <c r="DO1226" s="135"/>
      <c r="DP1226" s="135"/>
      <c r="DQ1226" s="135"/>
      <c r="DR1226" s="135"/>
      <c r="DS1226" s="135"/>
      <c r="DT1226" s="135"/>
      <c r="DU1226" s="135"/>
      <c r="DV1226" s="135"/>
      <c r="DW1226" s="135"/>
      <c r="DX1226" s="135"/>
      <c r="DY1226" s="135"/>
      <c r="DZ1226" s="135"/>
      <c r="EA1226" s="135"/>
      <c r="EB1226" s="135"/>
      <c r="EC1226" s="135"/>
      <c r="ED1226" s="135"/>
      <c r="EE1226" s="135"/>
      <c r="EF1226" s="135"/>
      <c r="EG1226" s="135"/>
      <c r="EH1226" s="135"/>
      <c r="EI1226" s="135"/>
      <c r="EJ1226" s="135"/>
      <c r="EK1226" s="135"/>
      <c r="EL1226" s="135"/>
      <c r="EM1226" s="135"/>
      <c r="EN1226" s="135"/>
      <c r="EO1226" s="135"/>
      <c r="EP1226" s="135"/>
      <c r="EQ1226" s="135"/>
      <c r="ER1226" s="135"/>
      <c r="ES1226" s="135"/>
      <c r="ET1226" s="135"/>
      <c r="EU1226" s="135"/>
      <c r="EV1226" s="135"/>
      <c r="EW1226" s="135"/>
      <c r="EX1226" s="135"/>
      <c r="EY1226" s="135"/>
      <c r="EZ1226" s="135"/>
      <c r="FA1226" s="135"/>
      <c r="FB1226" s="135"/>
      <c r="FC1226" s="135"/>
      <c r="FD1226" s="135"/>
      <c r="FE1226" s="135"/>
      <c r="FF1226" s="135"/>
      <c r="FG1226" s="135"/>
      <c r="FH1226" s="135"/>
      <c r="FI1226" s="135"/>
      <c r="FJ1226" s="135"/>
      <c r="FK1226" s="135"/>
      <c r="FL1226" s="135"/>
      <c r="FM1226" s="135"/>
      <c r="FN1226" s="135"/>
      <c r="FO1226" s="135"/>
      <c r="FP1226" s="135"/>
      <c r="FQ1226" s="135"/>
      <c r="FR1226" s="135"/>
      <c r="FS1226" s="135"/>
      <c r="FT1226" s="135"/>
      <c r="FU1226" s="135"/>
      <c r="FV1226" s="135"/>
      <c r="FW1226" s="135"/>
      <c r="FX1226" s="135"/>
      <c r="FY1226" s="135"/>
      <c r="FZ1226" s="135"/>
      <c r="GA1226" s="135"/>
      <c r="GB1226" s="135"/>
      <c r="GC1226" s="135"/>
      <c r="GD1226" s="135"/>
      <c r="GE1226" s="135"/>
      <c r="GF1226" s="135"/>
      <c r="GG1226" s="135"/>
      <c r="GH1226" s="135"/>
      <c r="GI1226" s="135"/>
      <c r="GJ1226" s="135"/>
      <c r="GK1226" s="135"/>
      <c r="GL1226" s="135"/>
      <c r="GM1226" s="135"/>
      <c r="GN1226" s="135"/>
      <c r="GO1226" s="135"/>
      <c r="GP1226" s="135"/>
      <c r="GQ1226" s="135"/>
      <c r="GR1226" s="135"/>
      <c r="GS1226" s="135"/>
      <c r="GT1226" s="135"/>
      <c r="GU1226" s="135"/>
      <c r="GV1226" s="135"/>
      <c r="GW1226" s="135"/>
      <c r="GX1226" s="135"/>
      <c r="GY1226" s="135"/>
      <c r="GZ1226" s="135"/>
      <c r="HA1226" s="135"/>
      <c r="HB1226" s="135"/>
      <c r="HC1226" s="135"/>
      <c r="HD1226" s="135"/>
      <c r="HE1226" s="135"/>
      <c r="HF1226" s="135"/>
      <c r="HG1226" s="135"/>
      <c r="HH1226" s="135"/>
      <c r="HI1226" s="135"/>
      <c r="HJ1226" s="135"/>
      <c r="HK1226" s="135"/>
      <c r="HL1226" s="135"/>
      <c r="HM1226" s="135"/>
      <c r="HN1226" s="135"/>
      <c r="HO1226" s="135"/>
      <c r="HP1226" s="135"/>
      <c r="HQ1226" s="135"/>
      <c r="HR1226" s="135"/>
      <c r="HS1226" s="135"/>
    </row>
    <row r="1227" spans="1:227" s="50" customFormat="1" ht="111" customHeight="1" x14ac:dyDescent="0.25">
      <c r="A1227" s="125">
        <v>1212</v>
      </c>
      <c r="B1227" s="71" t="s">
        <v>3958</v>
      </c>
      <c r="C1227" s="155" t="s">
        <v>74</v>
      </c>
      <c r="D1227" s="154" t="s">
        <v>3959</v>
      </c>
      <c r="E1227" s="154" t="s">
        <v>3255</v>
      </c>
      <c r="F1227" s="73">
        <v>10</v>
      </c>
      <c r="G1227" s="72">
        <v>2400</v>
      </c>
      <c r="H1227" s="98">
        <f t="shared" si="74"/>
        <v>24000</v>
      </c>
      <c r="I1227" s="72">
        <f t="shared" si="75"/>
        <v>26880.000000000004</v>
      </c>
      <c r="J1227" s="76" t="s">
        <v>3708</v>
      </c>
      <c r="K1227" s="72" t="s">
        <v>19</v>
      </c>
      <c r="L1227" s="19" t="s">
        <v>3940</v>
      </c>
      <c r="M1227" s="133"/>
      <c r="N1227" s="134"/>
      <c r="O1227" s="135"/>
      <c r="P1227" s="135"/>
      <c r="Q1227" s="135"/>
      <c r="R1227" s="135"/>
      <c r="S1227" s="135"/>
      <c r="T1227" s="135"/>
      <c r="U1227" s="135"/>
      <c r="V1227" s="135"/>
      <c r="W1227" s="135"/>
      <c r="X1227" s="135"/>
      <c r="Y1227" s="135"/>
      <c r="Z1227" s="135"/>
      <c r="AA1227" s="135"/>
      <c r="AB1227" s="135"/>
      <c r="AC1227" s="135"/>
      <c r="AD1227" s="135"/>
      <c r="AE1227" s="135"/>
      <c r="AF1227" s="135"/>
      <c r="AG1227" s="135"/>
      <c r="AH1227" s="135"/>
      <c r="AI1227" s="135"/>
      <c r="AJ1227" s="135"/>
      <c r="AK1227" s="135"/>
      <c r="AL1227" s="135"/>
      <c r="AM1227" s="135"/>
      <c r="AN1227" s="135"/>
      <c r="AO1227" s="135"/>
      <c r="AP1227" s="135"/>
      <c r="AQ1227" s="135"/>
      <c r="AR1227" s="135"/>
      <c r="AS1227" s="135"/>
      <c r="AT1227" s="135"/>
      <c r="AU1227" s="135"/>
      <c r="AV1227" s="135"/>
      <c r="AW1227" s="135"/>
      <c r="AX1227" s="135"/>
      <c r="AY1227" s="135"/>
      <c r="AZ1227" s="135"/>
      <c r="BA1227" s="135"/>
      <c r="BB1227" s="135"/>
      <c r="BC1227" s="135"/>
      <c r="BD1227" s="135"/>
      <c r="BE1227" s="135"/>
      <c r="BF1227" s="135"/>
      <c r="BG1227" s="135"/>
      <c r="BH1227" s="135"/>
      <c r="BI1227" s="135"/>
      <c r="BJ1227" s="135"/>
      <c r="BK1227" s="135"/>
      <c r="BL1227" s="135"/>
      <c r="BM1227" s="135"/>
      <c r="BN1227" s="135"/>
      <c r="BO1227" s="135"/>
      <c r="BP1227" s="135"/>
      <c r="BQ1227" s="135"/>
      <c r="BR1227" s="135"/>
      <c r="BS1227" s="135"/>
      <c r="BT1227" s="135"/>
      <c r="BU1227" s="135"/>
      <c r="BV1227" s="135"/>
      <c r="BW1227" s="135"/>
      <c r="BX1227" s="135"/>
      <c r="BY1227" s="135"/>
      <c r="BZ1227" s="135"/>
      <c r="CA1227" s="135"/>
      <c r="CB1227" s="135"/>
      <c r="CC1227" s="135"/>
      <c r="CD1227" s="135"/>
      <c r="CE1227" s="135"/>
      <c r="CF1227" s="135"/>
      <c r="CG1227" s="135"/>
      <c r="CH1227" s="135"/>
      <c r="CI1227" s="135"/>
      <c r="CJ1227" s="135"/>
      <c r="CK1227" s="135"/>
      <c r="CL1227" s="135"/>
      <c r="CM1227" s="135"/>
      <c r="CN1227" s="135"/>
      <c r="CO1227" s="135"/>
      <c r="CP1227" s="135"/>
      <c r="CQ1227" s="135"/>
      <c r="CR1227" s="135"/>
      <c r="CS1227" s="135"/>
      <c r="CT1227" s="135"/>
      <c r="CU1227" s="135"/>
      <c r="CV1227" s="135"/>
      <c r="CW1227" s="135"/>
      <c r="CX1227" s="135"/>
      <c r="CY1227" s="135"/>
      <c r="CZ1227" s="135"/>
      <c r="DA1227" s="135"/>
      <c r="DB1227" s="135"/>
      <c r="DC1227" s="135"/>
      <c r="DD1227" s="135"/>
      <c r="DE1227" s="135"/>
      <c r="DF1227" s="135"/>
      <c r="DG1227" s="135"/>
      <c r="DH1227" s="135"/>
      <c r="DI1227" s="135"/>
      <c r="DJ1227" s="135"/>
      <c r="DK1227" s="135"/>
      <c r="DL1227" s="135"/>
      <c r="DM1227" s="135"/>
      <c r="DN1227" s="135"/>
      <c r="DO1227" s="135"/>
      <c r="DP1227" s="135"/>
      <c r="DQ1227" s="135"/>
      <c r="DR1227" s="135"/>
      <c r="DS1227" s="135"/>
      <c r="DT1227" s="135"/>
      <c r="DU1227" s="135"/>
      <c r="DV1227" s="135"/>
      <c r="DW1227" s="135"/>
      <c r="DX1227" s="135"/>
      <c r="DY1227" s="135"/>
      <c r="DZ1227" s="135"/>
      <c r="EA1227" s="135"/>
      <c r="EB1227" s="135"/>
      <c r="EC1227" s="135"/>
      <c r="ED1227" s="135"/>
      <c r="EE1227" s="135"/>
      <c r="EF1227" s="135"/>
      <c r="EG1227" s="135"/>
      <c r="EH1227" s="135"/>
      <c r="EI1227" s="135"/>
      <c r="EJ1227" s="135"/>
      <c r="EK1227" s="135"/>
      <c r="EL1227" s="135"/>
      <c r="EM1227" s="135"/>
      <c r="EN1227" s="135"/>
      <c r="EO1227" s="135"/>
      <c r="EP1227" s="135"/>
      <c r="EQ1227" s="135"/>
      <c r="ER1227" s="135"/>
      <c r="ES1227" s="135"/>
      <c r="ET1227" s="135"/>
      <c r="EU1227" s="135"/>
      <c r="EV1227" s="135"/>
      <c r="EW1227" s="135"/>
      <c r="EX1227" s="135"/>
      <c r="EY1227" s="135"/>
      <c r="EZ1227" s="135"/>
      <c r="FA1227" s="135"/>
      <c r="FB1227" s="135"/>
      <c r="FC1227" s="135"/>
      <c r="FD1227" s="135"/>
      <c r="FE1227" s="135"/>
      <c r="FF1227" s="135"/>
      <c r="FG1227" s="135"/>
      <c r="FH1227" s="135"/>
      <c r="FI1227" s="135"/>
      <c r="FJ1227" s="135"/>
      <c r="FK1227" s="135"/>
      <c r="FL1227" s="135"/>
      <c r="FM1227" s="135"/>
      <c r="FN1227" s="135"/>
      <c r="FO1227" s="135"/>
      <c r="FP1227" s="135"/>
      <c r="FQ1227" s="135"/>
      <c r="FR1227" s="135"/>
      <c r="FS1227" s="135"/>
      <c r="FT1227" s="135"/>
      <c r="FU1227" s="135"/>
      <c r="FV1227" s="135"/>
      <c r="FW1227" s="135"/>
      <c r="FX1227" s="135"/>
      <c r="FY1227" s="135"/>
      <c r="FZ1227" s="135"/>
      <c r="GA1227" s="135"/>
      <c r="GB1227" s="135"/>
      <c r="GC1227" s="135"/>
      <c r="GD1227" s="135"/>
      <c r="GE1227" s="135"/>
      <c r="GF1227" s="135"/>
      <c r="GG1227" s="135"/>
      <c r="GH1227" s="135"/>
      <c r="GI1227" s="135"/>
      <c r="GJ1227" s="135"/>
      <c r="GK1227" s="135"/>
      <c r="GL1227" s="135"/>
      <c r="GM1227" s="135"/>
      <c r="GN1227" s="135"/>
      <c r="GO1227" s="135"/>
      <c r="GP1227" s="135"/>
      <c r="GQ1227" s="135"/>
      <c r="GR1227" s="135"/>
      <c r="GS1227" s="135"/>
      <c r="GT1227" s="135"/>
      <c r="GU1227" s="135"/>
      <c r="GV1227" s="135"/>
      <c r="GW1227" s="135"/>
      <c r="GX1227" s="135"/>
      <c r="GY1227" s="135"/>
      <c r="GZ1227" s="135"/>
      <c r="HA1227" s="135"/>
      <c r="HB1227" s="135"/>
      <c r="HC1227" s="135"/>
      <c r="HD1227" s="135"/>
      <c r="HE1227" s="135"/>
      <c r="HF1227" s="135"/>
      <c r="HG1227" s="135"/>
      <c r="HH1227" s="135"/>
      <c r="HI1227" s="135"/>
      <c r="HJ1227" s="135"/>
      <c r="HK1227" s="135"/>
      <c r="HL1227" s="135"/>
      <c r="HM1227" s="135"/>
      <c r="HN1227" s="135"/>
      <c r="HO1227" s="135"/>
      <c r="HP1227" s="135"/>
      <c r="HQ1227" s="135"/>
      <c r="HR1227" s="135"/>
      <c r="HS1227" s="135"/>
    </row>
    <row r="1228" spans="1:227" s="50" customFormat="1" ht="111" customHeight="1" x14ac:dyDescent="0.25">
      <c r="A1228" s="125">
        <v>1213</v>
      </c>
      <c r="B1228" s="71" t="s">
        <v>3960</v>
      </c>
      <c r="C1228" s="155" t="s">
        <v>74</v>
      </c>
      <c r="D1228" s="154" t="s">
        <v>3961</v>
      </c>
      <c r="E1228" s="154" t="s">
        <v>3255</v>
      </c>
      <c r="F1228" s="73">
        <v>8</v>
      </c>
      <c r="G1228" s="72">
        <v>2600</v>
      </c>
      <c r="H1228" s="98">
        <f t="shared" si="74"/>
        <v>20800</v>
      </c>
      <c r="I1228" s="72">
        <f t="shared" si="75"/>
        <v>23296.000000000004</v>
      </c>
      <c r="J1228" s="76" t="s">
        <v>3708</v>
      </c>
      <c r="K1228" s="72" t="s">
        <v>19</v>
      </c>
      <c r="L1228" s="19" t="s">
        <v>3940</v>
      </c>
      <c r="M1228" s="133"/>
      <c r="N1228" s="134"/>
      <c r="O1228" s="135"/>
      <c r="P1228" s="135"/>
      <c r="Q1228" s="135"/>
      <c r="R1228" s="135"/>
      <c r="S1228" s="135"/>
      <c r="T1228" s="135"/>
      <c r="U1228" s="135"/>
      <c r="V1228" s="135"/>
      <c r="W1228" s="135"/>
      <c r="X1228" s="135"/>
      <c r="Y1228" s="135"/>
      <c r="Z1228" s="135"/>
      <c r="AA1228" s="135"/>
      <c r="AB1228" s="135"/>
      <c r="AC1228" s="135"/>
      <c r="AD1228" s="135"/>
      <c r="AE1228" s="135"/>
      <c r="AF1228" s="135"/>
      <c r="AG1228" s="135"/>
      <c r="AH1228" s="135"/>
      <c r="AI1228" s="135"/>
      <c r="AJ1228" s="135"/>
      <c r="AK1228" s="135"/>
      <c r="AL1228" s="135"/>
      <c r="AM1228" s="135"/>
      <c r="AN1228" s="135"/>
      <c r="AO1228" s="135"/>
      <c r="AP1228" s="135"/>
      <c r="AQ1228" s="135"/>
      <c r="AR1228" s="135"/>
      <c r="AS1228" s="135"/>
      <c r="AT1228" s="135"/>
      <c r="AU1228" s="135"/>
      <c r="AV1228" s="135"/>
      <c r="AW1228" s="135"/>
      <c r="AX1228" s="135"/>
      <c r="AY1228" s="135"/>
      <c r="AZ1228" s="135"/>
      <c r="BA1228" s="135"/>
      <c r="BB1228" s="135"/>
      <c r="BC1228" s="135"/>
      <c r="BD1228" s="135"/>
      <c r="BE1228" s="135"/>
      <c r="BF1228" s="135"/>
      <c r="BG1228" s="135"/>
      <c r="BH1228" s="135"/>
      <c r="BI1228" s="135"/>
      <c r="BJ1228" s="135"/>
      <c r="BK1228" s="135"/>
      <c r="BL1228" s="135"/>
      <c r="BM1228" s="135"/>
      <c r="BN1228" s="135"/>
      <c r="BO1228" s="135"/>
      <c r="BP1228" s="135"/>
      <c r="BQ1228" s="135"/>
      <c r="BR1228" s="135"/>
      <c r="BS1228" s="135"/>
      <c r="BT1228" s="135"/>
      <c r="BU1228" s="135"/>
      <c r="BV1228" s="135"/>
      <c r="BW1228" s="135"/>
      <c r="BX1228" s="135"/>
      <c r="BY1228" s="135"/>
      <c r="BZ1228" s="135"/>
      <c r="CA1228" s="135"/>
      <c r="CB1228" s="135"/>
      <c r="CC1228" s="135"/>
      <c r="CD1228" s="135"/>
      <c r="CE1228" s="135"/>
      <c r="CF1228" s="135"/>
      <c r="CG1228" s="135"/>
      <c r="CH1228" s="135"/>
      <c r="CI1228" s="135"/>
      <c r="CJ1228" s="135"/>
      <c r="CK1228" s="135"/>
      <c r="CL1228" s="135"/>
      <c r="CM1228" s="135"/>
      <c r="CN1228" s="135"/>
      <c r="CO1228" s="135"/>
      <c r="CP1228" s="135"/>
      <c r="CQ1228" s="135"/>
      <c r="CR1228" s="135"/>
      <c r="CS1228" s="135"/>
      <c r="CT1228" s="135"/>
      <c r="CU1228" s="135"/>
      <c r="CV1228" s="135"/>
      <c r="CW1228" s="135"/>
      <c r="CX1228" s="135"/>
      <c r="CY1228" s="135"/>
      <c r="CZ1228" s="135"/>
      <c r="DA1228" s="135"/>
      <c r="DB1228" s="135"/>
      <c r="DC1228" s="135"/>
      <c r="DD1228" s="135"/>
      <c r="DE1228" s="135"/>
      <c r="DF1228" s="135"/>
      <c r="DG1228" s="135"/>
      <c r="DH1228" s="135"/>
      <c r="DI1228" s="135"/>
      <c r="DJ1228" s="135"/>
      <c r="DK1228" s="135"/>
      <c r="DL1228" s="135"/>
      <c r="DM1228" s="135"/>
      <c r="DN1228" s="135"/>
      <c r="DO1228" s="135"/>
      <c r="DP1228" s="135"/>
      <c r="DQ1228" s="135"/>
      <c r="DR1228" s="135"/>
      <c r="DS1228" s="135"/>
      <c r="DT1228" s="135"/>
      <c r="DU1228" s="135"/>
      <c r="DV1228" s="135"/>
      <c r="DW1228" s="135"/>
      <c r="DX1228" s="135"/>
      <c r="DY1228" s="135"/>
      <c r="DZ1228" s="135"/>
      <c r="EA1228" s="135"/>
      <c r="EB1228" s="135"/>
      <c r="EC1228" s="135"/>
      <c r="ED1228" s="135"/>
      <c r="EE1228" s="135"/>
      <c r="EF1228" s="135"/>
      <c r="EG1228" s="135"/>
      <c r="EH1228" s="135"/>
      <c r="EI1228" s="135"/>
      <c r="EJ1228" s="135"/>
      <c r="EK1228" s="135"/>
      <c r="EL1228" s="135"/>
      <c r="EM1228" s="135"/>
      <c r="EN1228" s="135"/>
      <c r="EO1228" s="135"/>
      <c r="EP1228" s="135"/>
      <c r="EQ1228" s="135"/>
      <c r="ER1228" s="135"/>
      <c r="ES1228" s="135"/>
      <c r="ET1228" s="135"/>
      <c r="EU1228" s="135"/>
      <c r="EV1228" s="135"/>
      <c r="EW1228" s="135"/>
      <c r="EX1228" s="135"/>
      <c r="EY1228" s="135"/>
      <c r="EZ1228" s="135"/>
      <c r="FA1228" s="135"/>
      <c r="FB1228" s="135"/>
      <c r="FC1228" s="135"/>
      <c r="FD1228" s="135"/>
      <c r="FE1228" s="135"/>
      <c r="FF1228" s="135"/>
      <c r="FG1228" s="135"/>
      <c r="FH1228" s="135"/>
      <c r="FI1228" s="135"/>
      <c r="FJ1228" s="135"/>
      <c r="FK1228" s="135"/>
      <c r="FL1228" s="135"/>
      <c r="FM1228" s="135"/>
      <c r="FN1228" s="135"/>
      <c r="FO1228" s="135"/>
      <c r="FP1228" s="135"/>
      <c r="FQ1228" s="135"/>
      <c r="FR1228" s="135"/>
      <c r="FS1228" s="135"/>
      <c r="FT1228" s="135"/>
      <c r="FU1228" s="135"/>
      <c r="FV1228" s="135"/>
      <c r="FW1228" s="135"/>
      <c r="FX1228" s="135"/>
      <c r="FY1228" s="135"/>
      <c r="FZ1228" s="135"/>
      <c r="GA1228" s="135"/>
      <c r="GB1228" s="135"/>
      <c r="GC1228" s="135"/>
      <c r="GD1228" s="135"/>
      <c r="GE1228" s="135"/>
      <c r="GF1228" s="135"/>
      <c r="GG1228" s="135"/>
      <c r="GH1228" s="135"/>
      <c r="GI1228" s="135"/>
      <c r="GJ1228" s="135"/>
      <c r="GK1228" s="135"/>
      <c r="GL1228" s="135"/>
      <c r="GM1228" s="135"/>
      <c r="GN1228" s="135"/>
      <c r="GO1228" s="135"/>
      <c r="GP1228" s="135"/>
      <c r="GQ1228" s="135"/>
      <c r="GR1228" s="135"/>
      <c r="GS1228" s="135"/>
      <c r="GT1228" s="135"/>
      <c r="GU1228" s="135"/>
      <c r="GV1228" s="135"/>
      <c r="GW1228" s="135"/>
      <c r="GX1228" s="135"/>
      <c r="GY1228" s="135"/>
      <c r="GZ1228" s="135"/>
      <c r="HA1228" s="135"/>
      <c r="HB1228" s="135"/>
      <c r="HC1228" s="135"/>
      <c r="HD1228" s="135"/>
      <c r="HE1228" s="135"/>
      <c r="HF1228" s="135"/>
      <c r="HG1228" s="135"/>
      <c r="HH1228" s="135"/>
      <c r="HI1228" s="135"/>
      <c r="HJ1228" s="135"/>
      <c r="HK1228" s="135"/>
      <c r="HL1228" s="135"/>
      <c r="HM1228" s="135"/>
      <c r="HN1228" s="135"/>
      <c r="HO1228" s="135"/>
      <c r="HP1228" s="135"/>
      <c r="HQ1228" s="135"/>
      <c r="HR1228" s="135"/>
      <c r="HS1228" s="135"/>
    </row>
    <row r="1229" spans="1:227" s="50" customFormat="1" ht="111" customHeight="1" x14ac:dyDescent="0.25">
      <c r="A1229" s="125">
        <v>1214</v>
      </c>
      <c r="B1229" s="71" t="s">
        <v>3962</v>
      </c>
      <c r="C1229" s="155" t="s">
        <v>74</v>
      </c>
      <c r="D1229" s="154" t="s">
        <v>3963</v>
      </c>
      <c r="E1229" s="154" t="s">
        <v>3255</v>
      </c>
      <c r="F1229" s="73">
        <v>5</v>
      </c>
      <c r="G1229" s="72">
        <v>2900</v>
      </c>
      <c r="H1229" s="98">
        <f t="shared" si="74"/>
        <v>14500</v>
      </c>
      <c r="I1229" s="72">
        <f t="shared" si="75"/>
        <v>16240.000000000002</v>
      </c>
      <c r="J1229" s="76" t="s">
        <v>3708</v>
      </c>
      <c r="K1229" s="72" t="s">
        <v>19</v>
      </c>
      <c r="L1229" s="19" t="s">
        <v>3940</v>
      </c>
      <c r="M1229" s="133"/>
      <c r="N1229" s="134"/>
      <c r="O1229" s="135"/>
      <c r="P1229" s="135"/>
      <c r="Q1229" s="135"/>
      <c r="R1229" s="135"/>
      <c r="S1229" s="135"/>
      <c r="T1229" s="135"/>
      <c r="U1229" s="135"/>
      <c r="V1229" s="135"/>
      <c r="W1229" s="135"/>
      <c r="X1229" s="135"/>
      <c r="Y1229" s="135"/>
      <c r="Z1229" s="135"/>
      <c r="AA1229" s="135"/>
      <c r="AB1229" s="135"/>
      <c r="AC1229" s="135"/>
      <c r="AD1229" s="135"/>
      <c r="AE1229" s="135"/>
      <c r="AF1229" s="135"/>
      <c r="AG1229" s="135"/>
      <c r="AH1229" s="135"/>
      <c r="AI1229" s="135"/>
      <c r="AJ1229" s="135"/>
      <c r="AK1229" s="135"/>
      <c r="AL1229" s="135"/>
      <c r="AM1229" s="135"/>
      <c r="AN1229" s="135"/>
      <c r="AO1229" s="135"/>
      <c r="AP1229" s="135"/>
      <c r="AQ1229" s="135"/>
      <c r="AR1229" s="135"/>
      <c r="AS1229" s="135"/>
      <c r="AT1229" s="135"/>
      <c r="AU1229" s="135"/>
      <c r="AV1229" s="135"/>
      <c r="AW1229" s="135"/>
      <c r="AX1229" s="135"/>
      <c r="AY1229" s="135"/>
      <c r="AZ1229" s="135"/>
      <c r="BA1229" s="135"/>
      <c r="BB1229" s="135"/>
      <c r="BC1229" s="135"/>
      <c r="BD1229" s="135"/>
      <c r="BE1229" s="135"/>
      <c r="BF1229" s="135"/>
      <c r="BG1229" s="135"/>
      <c r="BH1229" s="135"/>
      <c r="BI1229" s="135"/>
      <c r="BJ1229" s="135"/>
      <c r="BK1229" s="135"/>
      <c r="BL1229" s="135"/>
      <c r="BM1229" s="135"/>
      <c r="BN1229" s="135"/>
      <c r="BO1229" s="135"/>
      <c r="BP1229" s="135"/>
      <c r="BQ1229" s="135"/>
      <c r="BR1229" s="135"/>
      <c r="BS1229" s="135"/>
      <c r="BT1229" s="135"/>
      <c r="BU1229" s="135"/>
      <c r="BV1229" s="135"/>
      <c r="BW1229" s="135"/>
      <c r="BX1229" s="135"/>
      <c r="BY1229" s="135"/>
      <c r="BZ1229" s="135"/>
      <c r="CA1229" s="135"/>
      <c r="CB1229" s="135"/>
      <c r="CC1229" s="135"/>
      <c r="CD1229" s="135"/>
      <c r="CE1229" s="135"/>
      <c r="CF1229" s="135"/>
      <c r="CG1229" s="135"/>
      <c r="CH1229" s="135"/>
      <c r="CI1229" s="135"/>
      <c r="CJ1229" s="135"/>
      <c r="CK1229" s="135"/>
      <c r="CL1229" s="135"/>
      <c r="CM1229" s="135"/>
      <c r="CN1229" s="135"/>
      <c r="CO1229" s="135"/>
      <c r="CP1229" s="135"/>
      <c r="CQ1229" s="135"/>
      <c r="CR1229" s="135"/>
      <c r="CS1229" s="135"/>
      <c r="CT1229" s="135"/>
      <c r="CU1229" s="135"/>
      <c r="CV1229" s="135"/>
      <c r="CW1229" s="135"/>
      <c r="CX1229" s="135"/>
      <c r="CY1229" s="135"/>
      <c r="CZ1229" s="135"/>
      <c r="DA1229" s="135"/>
      <c r="DB1229" s="135"/>
      <c r="DC1229" s="135"/>
      <c r="DD1229" s="135"/>
      <c r="DE1229" s="135"/>
      <c r="DF1229" s="135"/>
      <c r="DG1229" s="135"/>
      <c r="DH1229" s="135"/>
      <c r="DI1229" s="135"/>
      <c r="DJ1229" s="135"/>
      <c r="DK1229" s="135"/>
      <c r="DL1229" s="135"/>
      <c r="DM1229" s="135"/>
      <c r="DN1229" s="135"/>
      <c r="DO1229" s="135"/>
      <c r="DP1229" s="135"/>
      <c r="DQ1229" s="135"/>
      <c r="DR1229" s="135"/>
      <c r="DS1229" s="135"/>
      <c r="DT1229" s="135"/>
      <c r="DU1229" s="135"/>
      <c r="DV1229" s="135"/>
      <c r="DW1229" s="135"/>
      <c r="DX1229" s="135"/>
      <c r="DY1229" s="135"/>
      <c r="DZ1229" s="135"/>
      <c r="EA1229" s="135"/>
      <c r="EB1229" s="135"/>
      <c r="EC1229" s="135"/>
      <c r="ED1229" s="135"/>
      <c r="EE1229" s="135"/>
      <c r="EF1229" s="135"/>
      <c r="EG1229" s="135"/>
      <c r="EH1229" s="135"/>
      <c r="EI1229" s="135"/>
      <c r="EJ1229" s="135"/>
      <c r="EK1229" s="135"/>
      <c r="EL1229" s="135"/>
      <c r="EM1229" s="135"/>
      <c r="EN1229" s="135"/>
      <c r="EO1229" s="135"/>
      <c r="EP1229" s="135"/>
      <c r="EQ1229" s="135"/>
      <c r="ER1229" s="135"/>
      <c r="ES1229" s="135"/>
      <c r="ET1229" s="135"/>
      <c r="EU1229" s="135"/>
      <c r="EV1229" s="135"/>
      <c r="EW1229" s="135"/>
      <c r="EX1229" s="135"/>
      <c r="EY1229" s="135"/>
      <c r="EZ1229" s="135"/>
      <c r="FA1229" s="135"/>
      <c r="FB1229" s="135"/>
      <c r="FC1229" s="135"/>
      <c r="FD1229" s="135"/>
      <c r="FE1229" s="135"/>
      <c r="FF1229" s="135"/>
      <c r="FG1229" s="135"/>
      <c r="FH1229" s="135"/>
      <c r="FI1229" s="135"/>
      <c r="FJ1229" s="135"/>
      <c r="FK1229" s="135"/>
      <c r="FL1229" s="135"/>
      <c r="FM1229" s="135"/>
      <c r="FN1229" s="135"/>
      <c r="FO1229" s="135"/>
      <c r="FP1229" s="135"/>
      <c r="FQ1229" s="135"/>
      <c r="FR1229" s="135"/>
      <c r="FS1229" s="135"/>
      <c r="FT1229" s="135"/>
      <c r="FU1229" s="135"/>
      <c r="FV1229" s="135"/>
      <c r="FW1229" s="135"/>
      <c r="FX1229" s="135"/>
      <c r="FY1229" s="135"/>
      <c r="FZ1229" s="135"/>
      <c r="GA1229" s="135"/>
      <c r="GB1229" s="135"/>
      <c r="GC1229" s="135"/>
      <c r="GD1229" s="135"/>
      <c r="GE1229" s="135"/>
      <c r="GF1229" s="135"/>
      <c r="GG1229" s="135"/>
      <c r="GH1229" s="135"/>
      <c r="GI1229" s="135"/>
      <c r="GJ1229" s="135"/>
      <c r="GK1229" s="135"/>
      <c r="GL1229" s="135"/>
      <c r="GM1229" s="135"/>
      <c r="GN1229" s="135"/>
      <c r="GO1229" s="135"/>
      <c r="GP1229" s="135"/>
      <c r="GQ1229" s="135"/>
      <c r="GR1229" s="135"/>
      <c r="GS1229" s="135"/>
      <c r="GT1229" s="135"/>
      <c r="GU1229" s="135"/>
      <c r="GV1229" s="135"/>
      <c r="GW1229" s="135"/>
      <c r="GX1229" s="135"/>
      <c r="GY1229" s="135"/>
      <c r="GZ1229" s="135"/>
      <c r="HA1229" s="135"/>
      <c r="HB1229" s="135"/>
      <c r="HC1229" s="135"/>
      <c r="HD1229" s="135"/>
      <c r="HE1229" s="135"/>
      <c r="HF1229" s="135"/>
      <c r="HG1229" s="135"/>
      <c r="HH1229" s="135"/>
      <c r="HI1229" s="135"/>
      <c r="HJ1229" s="135"/>
      <c r="HK1229" s="135"/>
      <c r="HL1229" s="135"/>
      <c r="HM1229" s="135"/>
      <c r="HN1229" s="135"/>
      <c r="HO1229" s="135"/>
      <c r="HP1229" s="135"/>
      <c r="HQ1229" s="135"/>
      <c r="HR1229" s="135"/>
      <c r="HS1229" s="135"/>
    </row>
    <row r="1230" spans="1:227" s="50" customFormat="1" ht="111" customHeight="1" x14ac:dyDescent="0.25">
      <c r="A1230" s="125">
        <v>1215</v>
      </c>
      <c r="B1230" s="71" t="s">
        <v>3964</v>
      </c>
      <c r="C1230" s="155" t="s">
        <v>74</v>
      </c>
      <c r="D1230" s="154" t="s">
        <v>3965</v>
      </c>
      <c r="E1230" s="154" t="s">
        <v>3255</v>
      </c>
      <c r="F1230" s="73">
        <v>1</v>
      </c>
      <c r="G1230" s="72">
        <v>45000</v>
      </c>
      <c r="H1230" s="98">
        <f t="shared" si="74"/>
        <v>45000</v>
      </c>
      <c r="I1230" s="72">
        <f t="shared" si="75"/>
        <v>50400.000000000007</v>
      </c>
      <c r="J1230" s="76" t="s">
        <v>3708</v>
      </c>
      <c r="K1230" s="72" t="s">
        <v>19</v>
      </c>
      <c r="L1230" s="19" t="s">
        <v>3940</v>
      </c>
      <c r="M1230" s="133"/>
      <c r="N1230" s="134"/>
      <c r="O1230" s="135"/>
      <c r="P1230" s="135"/>
      <c r="Q1230" s="135"/>
      <c r="R1230" s="135"/>
      <c r="S1230" s="135"/>
      <c r="T1230" s="135"/>
      <c r="U1230" s="135"/>
      <c r="V1230" s="135"/>
      <c r="W1230" s="135"/>
      <c r="X1230" s="135"/>
      <c r="Y1230" s="135"/>
      <c r="Z1230" s="135"/>
      <c r="AA1230" s="135"/>
      <c r="AB1230" s="135"/>
      <c r="AC1230" s="135"/>
      <c r="AD1230" s="135"/>
      <c r="AE1230" s="135"/>
      <c r="AF1230" s="135"/>
      <c r="AG1230" s="135"/>
      <c r="AH1230" s="135"/>
      <c r="AI1230" s="135"/>
      <c r="AJ1230" s="135"/>
      <c r="AK1230" s="135"/>
      <c r="AL1230" s="135"/>
      <c r="AM1230" s="135"/>
      <c r="AN1230" s="135"/>
      <c r="AO1230" s="135"/>
      <c r="AP1230" s="135"/>
      <c r="AQ1230" s="135"/>
      <c r="AR1230" s="135"/>
      <c r="AS1230" s="135"/>
      <c r="AT1230" s="135"/>
      <c r="AU1230" s="135"/>
      <c r="AV1230" s="135"/>
      <c r="AW1230" s="135"/>
      <c r="AX1230" s="135"/>
      <c r="AY1230" s="135"/>
      <c r="AZ1230" s="135"/>
      <c r="BA1230" s="135"/>
      <c r="BB1230" s="135"/>
      <c r="BC1230" s="135"/>
      <c r="BD1230" s="135"/>
      <c r="BE1230" s="135"/>
      <c r="BF1230" s="135"/>
      <c r="BG1230" s="135"/>
      <c r="BH1230" s="135"/>
      <c r="BI1230" s="135"/>
      <c r="BJ1230" s="135"/>
      <c r="BK1230" s="135"/>
      <c r="BL1230" s="135"/>
      <c r="BM1230" s="135"/>
      <c r="BN1230" s="135"/>
      <c r="BO1230" s="135"/>
      <c r="BP1230" s="135"/>
      <c r="BQ1230" s="135"/>
      <c r="BR1230" s="135"/>
      <c r="BS1230" s="135"/>
      <c r="BT1230" s="135"/>
      <c r="BU1230" s="135"/>
      <c r="BV1230" s="135"/>
      <c r="BW1230" s="135"/>
      <c r="BX1230" s="135"/>
      <c r="BY1230" s="135"/>
      <c r="BZ1230" s="135"/>
      <c r="CA1230" s="135"/>
      <c r="CB1230" s="135"/>
      <c r="CC1230" s="135"/>
      <c r="CD1230" s="135"/>
      <c r="CE1230" s="135"/>
      <c r="CF1230" s="135"/>
      <c r="CG1230" s="135"/>
      <c r="CH1230" s="135"/>
      <c r="CI1230" s="135"/>
      <c r="CJ1230" s="135"/>
      <c r="CK1230" s="135"/>
      <c r="CL1230" s="135"/>
      <c r="CM1230" s="135"/>
      <c r="CN1230" s="135"/>
      <c r="CO1230" s="135"/>
      <c r="CP1230" s="135"/>
      <c r="CQ1230" s="135"/>
      <c r="CR1230" s="135"/>
      <c r="CS1230" s="135"/>
      <c r="CT1230" s="135"/>
      <c r="CU1230" s="135"/>
      <c r="CV1230" s="135"/>
      <c r="CW1230" s="135"/>
      <c r="CX1230" s="135"/>
      <c r="CY1230" s="135"/>
      <c r="CZ1230" s="135"/>
      <c r="DA1230" s="135"/>
      <c r="DB1230" s="135"/>
      <c r="DC1230" s="135"/>
      <c r="DD1230" s="135"/>
      <c r="DE1230" s="135"/>
      <c r="DF1230" s="135"/>
      <c r="DG1230" s="135"/>
      <c r="DH1230" s="135"/>
      <c r="DI1230" s="135"/>
      <c r="DJ1230" s="135"/>
      <c r="DK1230" s="135"/>
      <c r="DL1230" s="135"/>
      <c r="DM1230" s="135"/>
      <c r="DN1230" s="135"/>
      <c r="DO1230" s="135"/>
      <c r="DP1230" s="135"/>
      <c r="DQ1230" s="135"/>
      <c r="DR1230" s="135"/>
      <c r="DS1230" s="135"/>
      <c r="DT1230" s="135"/>
      <c r="DU1230" s="135"/>
      <c r="DV1230" s="135"/>
      <c r="DW1230" s="135"/>
      <c r="DX1230" s="135"/>
      <c r="DY1230" s="135"/>
      <c r="DZ1230" s="135"/>
      <c r="EA1230" s="135"/>
      <c r="EB1230" s="135"/>
      <c r="EC1230" s="135"/>
      <c r="ED1230" s="135"/>
      <c r="EE1230" s="135"/>
      <c r="EF1230" s="135"/>
      <c r="EG1230" s="135"/>
      <c r="EH1230" s="135"/>
      <c r="EI1230" s="135"/>
      <c r="EJ1230" s="135"/>
      <c r="EK1230" s="135"/>
      <c r="EL1230" s="135"/>
      <c r="EM1230" s="135"/>
      <c r="EN1230" s="135"/>
      <c r="EO1230" s="135"/>
      <c r="EP1230" s="135"/>
      <c r="EQ1230" s="135"/>
      <c r="ER1230" s="135"/>
      <c r="ES1230" s="135"/>
      <c r="ET1230" s="135"/>
      <c r="EU1230" s="135"/>
      <c r="EV1230" s="135"/>
      <c r="EW1230" s="135"/>
      <c r="EX1230" s="135"/>
      <c r="EY1230" s="135"/>
      <c r="EZ1230" s="135"/>
      <c r="FA1230" s="135"/>
      <c r="FB1230" s="135"/>
      <c r="FC1230" s="135"/>
      <c r="FD1230" s="135"/>
      <c r="FE1230" s="135"/>
      <c r="FF1230" s="135"/>
      <c r="FG1230" s="135"/>
      <c r="FH1230" s="135"/>
      <c r="FI1230" s="135"/>
      <c r="FJ1230" s="135"/>
      <c r="FK1230" s="135"/>
      <c r="FL1230" s="135"/>
      <c r="FM1230" s="135"/>
      <c r="FN1230" s="135"/>
      <c r="FO1230" s="135"/>
      <c r="FP1230" s="135"/>
      <c r="FQ1230" s="135"/>
      <c r="FR1230" s="135"/>
      <c r="FS1230" s="135"/>
      <c r="FT1230" s="135"/>
      <c r="FU1230" s="135"/>
      <c r="FV1230" s="135"/>
      <c r="FW1230" s="135"/>
      <c r="FX1230" s="135"/>
      <c r="FY1230" s="135"/>
      <c r="FZ1230" s="135"/>
      <c r="GA1230" s="135"/>
      <c r="GB1230" s="135"/>
      <c r="GC1230" s="135"/>
      <c r="GD1230" s="135"/>
      <c r="GE1230" s="135"/>
      <c r="GF1230" s="135"/>
      <c r="GG1230" s="135"/>
      <c r="GH1230" s="135"/>
      <c r="GI1230" s="135"/>
      <c r="GJ1230" s="135"/>
      <c r="GK1230" s="135"/>
      <c r="GL1230" s="135"/>
      <c r="GM1230" s="135"/>
      <c r="GN1230" s="135"/>
      <c r="GO1230" s="135"/>
      <c r="GP1230" s="135"/>
      <c r="GQ1230" s="135"/>
      <c r="GR1230" s="135"/>
      <c r="GS1230" s="135"/>
      <c r="GT1230" s="135"/>
      <c r="GU1230" s="135"/>
      <c r="GV1230" s="135"/>
      <c r="GW1230" s="135"/>
      <c r="GX1230" s="135"/>
      <c r="GY1230" s="135"/>
      <c r="GZ1230" s="135"/>
      <c r="HA1230" s="135"/>
      <c r="HB1230" s="135"/>
      <c r="HC1230" s="135"/>
      <c r="HD1230" s="135"/>
      <c r="HE1230" s="135"/>
      <c r="HF1230" s="135"/>
      <c r="HG1230" s="135"/>
      <c r="HH1230" s="135"/>
      <c r="HI1230" s="135"/>
      <c r="HJ1230" s="135"/>
      <c r="HK1230" s="135"/>
      <c r="HL1230" s="135"/>
      <c r="HM1230" s="135"/>
      <c r="HN1230" s="135"/>
      <c r="HO1230" s="135"/>
      <c r="HP1230" s="135"/>
      <c r="HQ1230" s="135"/>
      <c r="HR1230" s="135"/>
      <c r="HS1230" s="135"/>
    </row>
    <row r="1231" spans="1:227" s="50" customFormat="1" ht="111" customHeight="1" x14ac:dyDescent="0.25">
      <c r="A1231" s="125">
        <v>1216</v>
      </c>
      <c r="B1231" s="71" t="s">
        <v>3966</v>
      </c>
      <c r="C1231" s="155" t="s">
        <v>74</v>
      </c>
      <c r="D1231" s="154" t="s">
        <v>3967</v>
      </c>
      <c r="E1231" s="154" t="s">
        <v>3255</v>
      </c>
      <c r="F1231" s="73">
        <v>32</v>
      </c>
      <c r="G1231" s="72">
        <v>2600</v>
      </c>
      <c r="H1231" s="98">
        <f t="shared" si="74"/>
        <v>83200</v>
      </c>
      <c r="I1231" s="72">
        <f t="shared" si="75"/>
        <v>93184.000000000015</v>
      </c>
      <c r="J1231" s="76" t="s">
        <v>3708</v>
      </c>
      <c r="K1231" s="72" t="s">
        <v>19</v>
      </c>
      <c r="L1231" s="19" t="s">
        <v>3940</v>
      </c>
      <c r="M1231" s="133"/>
      <c r="N1231" s="134"/>
      <c r="O1231" s="135"/>
      <c r="P1231" s="135"/>
      <c r="Q1231" s="135"/>
      <c r="R1231" s="135"/>
      <c r="S1231" s="135"/>
      <c r="T1231" s="135"/>
      <c r="U1231" s="135"/>
      <c r="V1231" s="135"/>
      <c r="W1231" s="135"/>
      <c r="X1231" s="135"/>
      <c r="Y1231" s="135"/>
      <c r="Z1231" s="135"/>
      <c r="AA1231" s="135"/>
      <c r="AB1231" s="135"/>
      <c r="AC1231" s="135"/>
      <c r="AD1231" s="135"/>
      <c r="AE1231" s="135"/>
      <c r="AF1231" s="135"/>
      <c r="AG1231" s="135"/>
      <c r="AH1231" s="135"/>
      <c r="AI1231" s="135"/>
      <c r="AJ1231" s="135"/>
      <c r="AK1231" s="135"/>
      <c r="AL1231" s="135"/>
      <c r="AM1231" s="135"/>
      <c r="AN1231" s="135"/>
      <c r="AO1231" s="135"/>
      <c r="AP1231" s="135"/>
      <c r="AQ1231" s="135"/>
      <c r="AR1231" s="135"/>
      <c r="AS1231" s="135"/>
      <c r="AT1231" s="135"/>
      <c r="AU1231" s="135"/>
      <c r="AV1231" s="135"/>
      <c r="AW1231" s="135"/>
      <c r="AX1231" s="135"/>
      <c r="AY1231" s="135"/>
      <c r="AZ1231" s="135"/>
      <c r="BA1231" s="135"/>
      <c r="BB1231" s="135"/>
      <c r="BC1231" s="135"/>
      <c r="BD1231" s="135"/>
      <c r="BE1231" s="135"/>
      <c r="BF1231" s="135"/>
      <c r="BG1231" s="135"/>
      <c r="BH1231" s="135"/>
      <c r="BI1231" s="135"/>
      <c r="BJ1231" s="135"/>
      <c r="BK1231" s="135"/>
      <c r="BL1231" s="135"/>
      <c r="BM1231" s="135"/>
      <c r="BN1231" s="135"/>
      <c r="BO1231" s="135"/>
      <c r="BP1231" s="135"/>
      <c r="BQ1231" s="135"/>
      <c r="BR1231" s="135"/>
      <c r="BS1231" s="135"/>
      <c r="BT1231" s="135"/>
      <c r="BU1231" s="135"/>
      <c r="BV1231" s="135"/>
      <c r="BW1231" s="135"/>
      <c r="BX1231" s="135"/>
      <c r="BY1231" s="135"/>
      <c r="BZ1231" s="135"/>
      <c r="CA1231" s="135"/>
      <c r="CB1231" s="135"/>
      <c r="CC1231" s="135"/>
      <c r="CD1231" s="135"/>
      <c r="CE1231" s="135"/>
      <c r="CF1231" s="135"/>
      <c r="CG1231" s="135"/>
      <c r="CH1231" s="135"/>
      <c r="CI1231" s="135"/>
      <c r="CJ1231" s="135"/>
      <c r="CK1231" s="135"/>
      <c r="CL1231" s="135"/>
      <c r="CM1231" s="135"/>
      <c r="CN1231" s="135"/>
      <c r="CO1231" s="135"/>
      <c r="CP1231" s="135"/>
      <c r="CQ1231" s="135"/>
      <c r="CR1231" s="135"/>
      <c r="CS1231" s="135"/>
      <c r="CT1231" s="135"/>
      <c r="CU1231" s="135"/>
      <c r="CV1231" s="135"/>
      <c r="CW1231" s="135"/>
      <c r="CX1231" s="135"/>
      <c r="CY1231" s="135"/>
      <c r="CZ1231" s="135"/>
      <c r="DA1231" s="135"/>
      <c r="DB1231" s="135"/>
      <c r="DC1231" s="135"/>
      <c r="DD1231" s="135"/>
      <c r="DE1231" s="135"/>
      <c r="DF1231" s="135"/>
      <c r="DG1231" s="135"/>
      <c r="DH1231" s="135"/>
      <c r="DI1231" s="135"/>
      <c r="DJ1231" s="135"/>
      <c r="DK1231" s="135"/>
      <c r="DL1231" s="135"/>
      <c r="DM1231" s="135"/>
      <c r="DN1231" s="135"/>
      <c r="DO1231" s="135"/>
      <c r="DP1231" s="135"/>
      <c r="DQ1231" s="135"/>
      <c r="DR1231" s="135"/>
      <c r="DS1231" s="135"/>
      <c r="DT1231" s="135"/>
      <c r="DU1231" s="135"/>
      <c r="DV1231" s="135"/>
      <c r="DW1231" s="135"/>
      <c r="DX1231" s="135"/>
      <c r="DY1231" s="135"/>
      <c r="DZ1231" s="135"/>
      <c r="EA1231" s="135"/>
      <c r="EB1231" s="135"/>
      <c r="EC1231" s="135"/>
      <c r="ED1231" s="135"/>
      <c r="EE1231" s="135"/>
      <c r="EF1231" s="135"/>
      <c r="EG1231" s="135"/>
      <c r="EH1231" s="135"/>
      <c r="EI1231" s="135"/>
      <c r="EJ1231" s="135"/>
      <c r="EK1231" s="135"/>
      <c r="EL1231" s="135"/>
      <c r="EM1231" s="135"/>
      <c r="EN1231" s="135"/>
      <c r="EO1231" s="135"/>
      <c r="EP1231" s="135"/>
      <c r="EQ1231" s="135"/>
      <c r="ER1231" s="135"/>
      <c r="ES1231" s="135"/>
      <c r="ET1231" s="135"/>
      <c r="EU1231" s="135"/>
      <c r="EV1231" s="135"/>
      <c r="EW1231" s="135"/>
      <c r="EX1231" s="135"/>
      <c r="EY1231" s="135"/>
      <c r="EZ1231" s="135"/>
      <c r="FA1231" s="135"/>
      <c r="FB1231" s="135"/>
      <c r="FC1231" s="135"/>
      <c r="FD1231" s="135"/>
      <c r="FE1231" s="135"/>
      <c r="FF1231" s="135"/>
      <c r="FG1231" s="135"/>
      <c r="FH1231" s="135"/>
      <c r="FI1231" s="135"/>
      <c r="FJ1231" s="135"/>
      <c r="FK1231" s="135"/>
      <c r="FL1231" s="135"/>
      <c r="FM1231" s="135"/>
      <c r="FN1231" s="135"/>
      <c r="FO1231" s="135"/>
      <c r="FP1231" s="135"/>
      <c r="FQ1231" s="135"/>
      <c r="FR1231" s="135"/>
      <c r="FS1231" s="135"/>
      <c r="FT1231" s="135"/>
      <c r="FU1231" s="135"/>
      <c r="FV1231" s="135"/>
      <c r="FW1231" s="135"/>
      <c r="FX1231" s="135"/>
      <c r="FY1231" s="135"/>
      <c r="FZ1231" s="135"/>
      <c r="GA1231" s="135"/>
      <c r="GB1231" s="135"/>
      <c r="GC1231" s="135"/>
      <c r="GD1231" s="135"/>
      <c r="GE1231" s="135"/>
      <c r="GF1231" s="135"/>
      <c r="GG1231" s="135"/>
      <c r="GH1231" s="135"/>
      <c r="GI1231" s="135"/>
      <c r="GJ1231" s="135"/>
      <c r="GK1231" s="135"/>
      <c r="GL1231" s="135"/>
      <c r="GM1231" s="135"/>
      <c r="GN1231" s="135"/>
      <c r="GO1231" s="135"/>
      <c r="GP1231" s="135"/>
      <c r="GQ1231" s="135"/>
      <c r="GR1231" s="135"/>
      <c r="GS1231" s="135"/>
      <c r="GT1231" s="135"/>
      <c r="GU1231" s="135"/>
      <c r="GV1231" s="135"/>
      <c r="GW1231" s="135"/>
      <c r="GX1231" s="135"/>
      <c r="GY1231" s="135"/>
      <c r="GZ1231" s="135"/>
      <c r="HA1231" s="135"/>
      <c r="HB1231" s="135"/>
      <c r="HC1231" s="135"/>
      <c r="HD1231" s="135"/>
      <c r="HE1231" s="135"/>
      <c r="HF1231" s="135"/>
      <c r="HG1231" s="135"/>
      <c r="HH1231" s="135"/>
      <c r="HI1231" s="135"/>
      <c r="HJ1231" s="135"/>
      <c r="HK1231" s="135"/>
      <c r="HL1231" s="135"/>
      <c r="HM1231" s="135"/>
      <c r="HN1231" s="135"/>
      <c r="HO1231" s="135"/>
      <c r="HP1231" s="135"/>
      <c r="HQ1231" s="135"/>
      <c r="HR1231" s="135"/>
      <c r="HS1231" s="135"/>
    </row>
    <row r="1232" spans="1:227" s="50" customFormat="1" ht="111" customHeight="1" x14ac:dyDescent="0.25">
      <c r="A1232" s="125">
        <v>1217</v>
      </c>
      <c r="B1232" s="71" t="s">
        <v>3972</v>
      </c>
      <c r="C1232" s="155" t="s">
        <v>74</v>
      </c>
      <c r="D1232" s="154" t="s">
        <v>3973</v>
      </c>
      <c r="E1232" s="154" t="s">
        <v>3255</v>
      </c>
      <c r="F1232" s="73">
        <v>10</v>
      </c>
      <c r="G1232" s="72">
        <v>4400</v>
      </c>
      <c r="H1232" s="98">
        <f t="shared" ref="H1232:H1267" si="76">F1232*G1232</f>
        <v>44000</v>
      </c>
      <c r="I1232" s="72">
        <f t="shared" ref="I1232:I1267" si="77">H1232*1.12</f>
        <v>49280.000000000007</v>
      </c>
      <c r="J1232" s="76" t="s">
        <v>3974</v>
      </c>
      <c r="K1232" s="72" t="s">
        <v>19</v>
      </c>
      <c r="L1232" s="19" t="s">
        <v>3940</v>
      </c>
      <c r="M1232" s="133"/>
      <c r="N1232" s="134"/>
      <c r="O1232" s="135"/>
      <c r="P1232" s="135"/>
      <c r="Q1232" s="135"/>
      <c r="R1232" s="135"/>
      <c r="S1232" s="135"/>
      <c r="T1232" s="135"/>
      <c r="U1232" s="135"/>
      <c r="V1232" s="135"/>
      <c r="W1232" s="135"/>
      <c r="X1232" s="135"/>
      <c r="Y1232" s="135"/>
      <c r="Z1232" s="135"/>
      <c r="AA1232" s="135"/>
      <c r="AB1232" s="135"/>
      <c r="AC1232" s="135"/>
      <c r="AD1232" s="135"/>
      <c r="AE1232" s="135"/>
      <c r="AF1232" s="135"/>
      <c r="AG1232" s="135"/>
      <c r="AH1232" s="135"/>
      <c r="AI1232" s="135"/>
      <c r="AJ1232" s="135"/>
      <c r="AK1232" s="135"/>
      <c r="AL1232" s="135"/>
      <c r="AM1232" s="135"/>
      <c r="AN1232" s="135"/>
      <c r="AO1232" s="135"/>
      <c r="AP1232" s="135"/>
      <c r="AQ1232" s="135"/>
      <c r="AR1232" s="135"/>
      <c r="AS1232" s="135"/>
      <c r="AT1232" s="135"/>
      <c r="AU1232" s="135"/>
      <c r="AV1232" s="135"/>
      <c r="AW1232" s="135"/>
      <c r="AX1232" s="135"/>
      <c r="AY1232" s="135"/>
      <c r="AZ1232" s="135"/>
      <c r="BA1232" s="135"/>
      <c r="BB1232" s="135"/>
      <c r="BC1232" s="135"/>
      <c r="BD1232" s="135"/>
      <c r="BE1232" s="135"/>
      <c r="BF1232" s="135"/>
      <c r="BG1232" s="135"/>
      <c r="BH1232" s="135"/>
      <c r="BI1232" s="135"/>
      <c r="BJ1232" s="135"/>
      <c r="BK1232" s="135"/>
      <c r="BL1232" s="135"/>
      <c r="BM1232" s="135"/>
      <c r="BN1232" s="135"/>
      <c r="BO1232" s="135"/>
      <c r="BP1232" s="135"/>
      <c r="BQ1232" s="135"/>
      <c r="BR1232" s="135"/>
      <c r="BS1232" s="135"/>
      <c r="BT1232" s="135"/>
      <c r="BU1232" s="135"/>
      <c r="BV1232" s="135"/>
      <c r="BW1232" s="135"/>
      <c r="BX1232" s="135"/>
      <c r="BY1232" s="135"/>
      <c r="BZ1232" s="135"/>
      <c r="CA1232" s="135"/>
      <c r="CB1232" s="135"/>
      <c r="CC1232" s="135"/>
      <c r="CD1232" s="135"/>
      <c r="CE1232" s="135"/>
      <c r="CF1232" s="135"/>
      <c r="CG1232" s="135"/>
      <c r="CH1232" s="135"/>
      <c r="CI1232" s="135"/>
      <c r="CJ1232" s="135"/>
      <c r="CK1232" s="135"/>
      <c r="CL1232" s="135"/>
      <c r="CM1232" s="135"/>
      <c r="CN1232" s="135"/>
      <c r="CO1232" s="135"/>
      <c r="CP1232" s="135"/>
      <c r="CQ1232" s="135"/>
      <c r="CR1232" s="135"/>
      <c r="CS1232" s="135"/>
      <c r="CT1232" s="135"/>
      <c r="CU1232" s="135"/>
      <c r="CV1232" s="135"/>
      <c r="CW1232" s="135"/>
      <c r="CX1232" s="135"/>
      <c r="CY1232" s="135"/>
      <c r="CZ1232" s="135"/>
      <c r="DA1232" s="135"/>
      <c r="DB1232" s="135"/>
      <c r="DC1232" s="135"/>
      <c r="DD1232" s="135"/>
      <c r="DE1232" s="135"/>
      <c r="DF1232" s="135"/>
      <c r="DG1232" s="135"/>
      <c r="DH1232" s="135"/>
      <c r="DI1232" s="135"/>
      <c r="DJ1232" s="135"/>
      <c r="DK1232" s="135"/>
      <c r="DL1232" s="135"/>
      <c r="DM1232" s="135"/>
      <c r="DN1232" s="135"/>
      <c r="DO1232" s="135"/>
      <c r="DP1232" s="135"/>
      <c r="DQ1232" s="135"/>
      <c r="DR1232" s="135"/>
      <c r="DS1232" s="135"/>
      <c r="DT1232" s="135"/>
      <c r="DU1232" s="135"/>
      <c r="DV1232" s="135"/>
      <c r="DW1232" s="135"/>
      <c r="DX1232" s="135"/>
      <c r="DY1232" s="135"/>
      <c r="DZ1232" s="135"/>
      <c r="EA1232" s="135"/>
      <c r="EB1232" s="135"/>
      <c r="EC1232" s="135"/>
      <c r="ED1232" s="135"/>
      <c r="EE1232" s="135"/>
      <c r="EF1232" s="135"/>
      <c r="EG1232" s="135"/>
      <c r="EH1232" s="135"/>
      <c r="EI1232" s="135"/>
      <c r="EJ1232" s="135"/>
      <c r="EK1232" s="135"/>
      <c r="EL1232" s="135"/>
      <c r="EM1232" s="135"/>
      <c r="EN1232" s="135"/>
      <c r="EO1232" s="135"/>
      <c r="EP1232" s="135"/>
      <c r="EQ1232" s="135"/>
      <c r="ER1232" s="135"/>
      <c r="ES1232" s="135"/>
      <c r="ET1232" s="135"/>
      <c r="EU1232" s="135"/>
      <c r="EV1232" s="135"/>
      <c r="EW1232" s="135"/>
      <c r="EX1232" s="135"/>
      <c r="EY1232" s="135"/>
      <c r="EZ1232" s="135"/>
      <c r="FA1232" s="135"/>
      <c r="FB1232" s="135"/>
      <c r="FC1232" s="135"/>
      <c r="FD1232" s="135"/>
      <c r="FE1232" s="135"/>
      <c r="FF1232" s="135"/>
      <c r="FG1232" s="135"/>
      <c r="FH1232" s="135"/>
      <c r="FI1232" s="135"/>
      <c r="FJ1232" s="135"/>
      <c r="FK1232" s="135"/>
      <c r="FL1232" s="135"/>
      <c r="FM1232" s="135"/>
      <c r="FN1232" s="135"/>
      <c r="FO1232" s="135"/>
      <c r="FP1232" s="135"/>
      <c r="FQ1232" s="135"/>
      <c r="FR1232" s="135"/>
      <c r="FS1232" s="135"/>
      <c r="FT1232" s="135"/>
      <c r="FU1232" s="135"/>
      <c r="FV1232" s="135"/>
      <c r="FW1232" s="135"/>
      <c r="FX1232" s="135"/>
      <c r="FY1232" s="135"/>
      <c r="FZ1232" s="135"/>
      <c r="GA1232" s="135"/>
      <c r="GB1232" s="135"/>
      <c r="GC1232" s="135"/>
      <c r="GD1232" s="135"/>
      <c r="GE1232" s="135"/>
      <c r="GF1232" s="135"/>
      <c r="GG1232" s="135"/>
      <c r="GH1232" s="135"/>
      <c r="GI1232" s="135"/>
      <c r="GJ1232" s="135"/>
      <c r="GK1232" s="135"/>
      <c r="GL1232" s="135"/>
      <c r="GM1232" s="135"/>
      <c r="GN1232" s="135"/>
      <c r="GO1232" s="135"/>
      <c r="GP1232" s="135"/>
      <c r="GQ1232" s="135"/>
      <c r="GR1232" s="135"/>
      <c r="GS1232" s="135"/>
      <c r="GT1232" s="135"/>
      <c r="GU1232" s="135"/>
      <c r="GV1232" s="135"/>
      <c r="GW1232" s="135"/>
      <c r="GX1232" s="135"/>
      <c r="GY1232" s="135"/>
      <c r="GZ1232" s="135"/>
      <c r="HA1232" s="135"/>
      <c r="HB1232" s="135"/>
      <c r="HC1232" s="135"/>
      <c r="HD1232" s="135"/>
      <c r="HE1232" s="135"/>
      <c r="HF1232" s="135"/>
      <c r="HG1232" s="135"/>
      <c r="HH1232" s="135"/>
      <c r="HI1232" s="135"/>
      <c r="HJ1232" s="135"/>
      <c r="HK1232" s="135"/>
      <c r="HL1232" s="135"/>
      <c r="HM1232" s="135"/>
      <c r="HN1232" s="135"/>
      <c r="HO1232" s="135"/>
      <c r="HP1232" s="135"/>
      <c r="HQ1232" s="135"/>
      <c r="HR1232" s="135"/>
      <c r="HS1232" s="135"/>
    </row>
    <row r="1233" spans="1:227" s="50" customFormat="1" ht="111" customHeight="1" x14ac:dyDescent="0.25">
      <c r="A1233" s="125">
        <v>1218</v>
      </c>
      <c r="B1233" s="71" t="s">
        <v>3975</v>
      </c>
      <c r="C1233" s="155" t="s">
        <v>74</v>
      </c>
      <c r="D1233" s="154" t="s">
        <v>3976</v>
      </c>
      <c r="E1233" s="154" t="s">
        <v>3255</v>
      </c>
      <c r="F1233" s="73">
        <v>10</v>
      </c>
      <c r="G1233" s="72">
        <v>11160</v>
      </c>
      <c r="H1233" s="98">
        <f t="shared" si="76"/>
        <v>111600</v>
      </c>
      <c r="I1233" s="72">
        <f t="shared" si="77"/>
        <v>124992.00000000001</v>
      </c>
      <c r="J1233" s="76" t="s">
        <v>3974</v>
      </c>
      <c r="K1233" s="72" t="s">
        <v>19</v>
      </c>
      <c r="L1233" s="19" t="s">
        <v>3940</v>
      </c>
      <c r="M1233" s="133"/>
      <c r="N1233" s="134"/>
      <c r="O1233" s="135"/>
      <c r="P1233" s="135"/>
      <c r="Q1233" s="135"/>
      <c r="R1233" s="135"/>
      <c r="S1233" s="135"/>
      <c r="T1233" s="135"/>
      <c r="U1233" s="135"/>
      <c r="V1233" s="135"/>
      <c r="W1233" s="135"/>
      <c r="X1233" s="135"/>
      <c r="Y1233" s="135"/>
      <c r="Z1233" s="135"/>
      <c r="AA1233" s="135"/>
      <c r="AB1233" s="135"/>
      <c r="AC1233" s="135"/>
      <c r="AD1233" s="135"/>
      <c r="AE1233" s="135"/>
      <c r="AF1233" s="135"/>
      <c r="AG1233" s="135"/>
      <c r="AH1233" s="135"/>
      <c r="AI1233" s="135"/>
      <c r="AJ1233" s="135"/>
      <c r="AK1233" s="135"/>
      <c r="AL1233" s="135"/>
      <c r="AM1233" s="135"/>
      <c r="AN1233" s="135"/>
      <c r="AO1233" s="135"/>
      <c r="AP1233" s="135"/>
      <c r="AQ1233" s="135"/>
      <c r="AR1233" s="135"/>
      <c r="AS1233" s="135"/>
      <c r="AT1233" s="135"/>
      <c r="AU1233" s="135"/>
      <c r="AV1233" s="135"/>
      <c r="AW1233" s="135"/>
      <c r="AX1233" s="135"/>
      <c r="AY1233" s="135"/>
      <c r="AZ1233" s="135"/>
      <c r="BA1233" s="135"/>
      <c r="BB1233" s="135"/>
      <c r="BC1233" s="135"/>
      <c r="BD1233" s="135"/>
      <c r="BE1233" s="135"/>
      <c r="BF1233" s="135"/>
      <c r="BG1233" s="135"/>
      <c r="BH1233" s="135"/>
      <c r="BI1233" s="135"/>
      <c r="BJ1233" s="135"/>
      <c r="BK1233" s="135"/>
      <c r="BL1233" s="135"/>
      <c r="BM1233" s="135"/>
      <c r="BN1233" s="135"/>
      <c r="BO1233" s="135"/>
      <c r="BP1233" s="135"/>
      <c r="BQ1233" s="135"/>
      <c r="BR1233" s="135"/>
      <c r="BS1233" s="135"/>
      <c r="BT1233" s="135"/>
      <c r="BU1233" s="135"/>
      <c r="BV1233" s="135"/>
      <c r="BW1233" s="135"/>
      <c r="BX1233" s="135"/>
      <c r="BY1233" s="135"/>
      <c r="BZ1233" s="135"/>
      <c r="CA1233" s="135"/>
      <c r="CB1233" s="135"/>
      <c r="CC1233" s="135"/>
      <c r="CD1233" s="135"/>
      <c r="CE1233" s="135"/>
      <c r="CF1233" s="135"/>
      <c r="CG1233" s="135"/>
      <c r="CH1233" s="135"/>
      <c r="CI1233" s="135"/>
      <c r="CJ1233" s="135"/>
      <c r="CK1233" s="135"/>
      <c r="CL1233" s="135"/>
      <c r="CM1233" s="135"/>
      <c r="CN1233" s="135"/>
      <c r="CO1233" s="135"/>
      <c r="CP1233" s="135"/>
      <c r="CQ1233" s="135"/>
      <c r="CR1233" s="135"/>
      <c r="CS1233" s="135"/>
      <c r="CT1233" s="135"/>
      <c r="CU1233" s="135"/>
      <c r="CV1233" s="135"/>
      <c r="CW1233" s="135"/>
      <c r="CX1233" s="135"/>
      <c r="CY1233" s="135"/>
      <c r="CZ1233" s="135"/>
      <c r="DA1233" s="135"/>
      <c r="DB1233" s="135"/>
      <c r="DC1233" s="135"/>
      <c r="DD1233" s="135"/>
      <c r="DE1233" s="135"/>
      <c r="DF1233" s="135"/>
      <c r="DG1233" s="135"/>
      <c r="DH1233" s="135"/>
      <c r="DI1233" s="135"/>
      <c r="DJ1233" s="135"/>
      <c r="DK1233" s="135"/>
      <c r="DL1233" s="135"/>
      <c r="DM1233" s="135"/>
      <c r="DN1233" s="135"/>
      <c r="DO1233" s="135"/>
      <c r="DP1233" s="135"/>
      <c r="DQ1233" s="135"/>
      <c r="DR1233" s="135"/>
      <c r="DS1233" s="135"/>
      <c r="DT1233" s="135"/>
      <c r="DU1233" s="135"/>
      <c r="DV1233" s="135"/>
      <c r="DW1233" s="135"/>
      <c r="DX1233" s="135"/>
      <c r="DY1233" s="135"/>
      <c r="DZ1233" s="135"/>
      <c r="EA1233" s="135"/>
      <c r="EB1233" s="135"/>
      <c r="EC1233" s="135"/>
      <c r="ED1233" s="135"/>
      <c r="EE1233" s="135"/>
      <c r="EF1233" s="135"/>
      <c r="EG1233" s="135"/>
      <c r="EH1233" s="135"/>
      <c r="EI1233" s="135"/>
      <c r="EJ1233" s="135"/>
      <c r="EK1233" s="135"/>
      <c r="EL1233" s="135"/>
      <c r="EM1233" s="135"/>
      <c r="EN1233" s="135"/>
      <c r="EO1233" s="135"/>
      <c r="EP1233" s="135"/>
      <c r="EQ1233" s="135"/>
      <c r="ER1233" s="135"/>
      <c r="ES1233" s="135"/>
      <c r="ET1233" s="135"/>
      <c r="EU1233" s="135"/>
      <c r="EV1233" s="135"/>
      <c r="EW1233" s="135"/>
      <c r="EX1233" s="135"/>
      <c r="EY1233" s="135"/>
      <c r="EZ1233" s="135"/>
      <c r="FA1233" s="135"/>
      <c r="FB1233" s="135"/>
      <c r="FC1233" s="135"/>
      <c r="FD1233" s="135"/>
      <c r="FE1233" s="135"/>
      <c r="FF1233" s="135"/>
      <c r="FG1233" s="135"/>
      <c r="FH1233" s="135"/>
      <c r="FI1233" s="135"/>
      <c r="FJ1233" s="135"/>
      <c r="FK1233" s="135"/>
      <c r="FL1233" s="135"/>
      <c r="FM1233" s="135"/>
      <c r="FN1233" s="135"/>
      <c r="FO1233" s="135"/>
      <c r="FP1233" s="135"/>
      <c r="FQ1233" s="135"/>
      <c r="FR1233" s="135"/>
      <c r="FS1233" s="135"/>
      <c r="FT1233" s="135"/>
      <c r="FU1233" s="135"/>
      <c r="FV1233" s="135"/>
      <c r="FW1233" s="135"/>
      <c r="FX1233" s="135"/>
      <c r="FY1233" s="135"/>
      <c r="FZ1233" s="135"/>
      <c r="GA1233" s="135"/>
      <c r="GB1233" s="135"/>
      <c r="GC1233" s="135"/>
      <c r="GD1233" s="135"/>
      <c r="GE1233" s="135"/>
      <c r="GF1233" s="135"/>
      <c r="GG1233" s="135"/>
      <c r="GH1233" s="135"/>
      <c r="GI1233" s="135"/>
      <c r="GJ1233" s="135"/>
      <c r="GK1233" s="135"/>
      <c r="GL1233" s="135"/>
      <c r="GM1233" s="135"/>
      <c r="GN1233" s="135"/>
      <c r="GO1233" s="135"/>
      <c r="GP1233" s="135"/>
      <c r="GQ1233" s="135"/>
      <c r="GR1233" s="135"/>
      <c r="GS1233" s="135"/>
      <c r="GT1233" s="135"/>
      <c r="GU1233" s="135"/>
      <c r="GV1233" s="135"/>
      <c r="GW1233" s="135"/>
      <c r="GX1233" s="135"/>
      <c r="GY1233" s="135"/>
      <c r="GZ1233" s="135"/>
      <c r="HA1233" s="135"/>
      <c r="HB1233" s="135"/>
      <c r="HC1233" s="135"/>
      <c r="HD1233" s="135"/>
      <c r="HE1233" s="135"/>
      <c r="HF1233" s="135"/>
      <c r="HG1233" s="135"/>
      <c r="HH1233" s="135"/>
      <c r="HI1233" s="135"/>
      <c r="HJ1233" s="135"/>
      <c r="HK1233" s="135"/>
      <c r="HL1233" s="135"/>
      <c r="HM1233" s="135"/>
      <c r="HN1233" s="135"/>
      <c r="HO1233" s="135"/>
      <c r="HP1233" s="135"/>
      <c r="HQ1233" s="135"/>
      <c r="HR1233" s="135"/>
      <c r="HS1233" s="135"/>
    </row>
    <row r="1234" spans="1:227" s="50" customFormat="1" ht="111" customHeight="1" x14ac:dyDescent="0.25">
      <c r="A1234" s="125">
        <v>1219</v>
      </c>
      <c r="B1234" s="71" t="s">
        <v>3977</v>
      </c>
      <c r="C1234" s="155" t="s">
        <v>74</v>
      </c>
      <c r="D1234" s="154" t="s">
        <v>3978</v>
      </c>
      <c r="E1234" s="154" t="s">
        <v>3255</v>
      </c>
      <c r="F1234" s="73">
        <v>10</v>
      </c>
      <c r="G1234" s="72">
        <v>31920</v>
      </c>
      <c r="H1234" s="98">
        <f t="shared" si="76"/>
        <v>319200</v>
      </c>
      <c r="I1234" s="72">
        <f t="shared" si="77"/>
        <v>357504.00000000006</v>
      </c>
      <c r="J1234" s="76" t="s">
        <v>3974</v>
      </c>
      <c r="K1234" s="72" t="s">
        <v>19</v>
      </c>
      <c r="L1234" s="19" t="s">
        <v>3940</v>
      </c>
      <c r="M1234" s="133"/>
      <c r="N1234" s="134"/>
      <c r="O1234" s="135"/>
      <c r="P1234" s="135"/>
      <c r="Q1234" s="135"/>
      <c r="R1234" s="135"/>
      <c r="S1234" s="135"/>
      <c r="T1234" s="135"/>
      <c r="U1234" s="135"/>
      <c r="V1234" s="135"/>
      <c r="W1234" s="135"/>
      <c r="X1234" s="135"/>
      <c r="Y1234" s="135"/>
      <c r="Z1234" s="135"/>
      <c r="AA1234" s="135"/>
      <c r="AB1234" s="135"/>
      <c r="AC1234" s="135"/>
      <c r="AD1234" s="135"/>
      <c r="AE1234" s="135"/>
      <c r="AF1234" s="135"/>
      <c r="AG1234" s="135"/>
      <c r="AH1234" s="135"/>
      <c r="AI1234" s="135"/>
      <c r="AJ1234" s="135"/>
      <c r="AK1234" s="135"/>
      <c r="AL1234" s="135"/>
      <c r="AM1234" s="135"/>
      <c r="AN1234" s="135"/>
      <c r="AO1234" s="135"/>
      <c r="AP1234" s="135"/>
      <c r="AQ1234" s="135"/>
      <c r="AR1234" s="135"/>
      <c r="AS1234" s="135"/>
      <c r="AT1234" s="135"/>
      <c r="AU1234" s="135"/>
      <c r="AV1234" s="135"/>
      <c r="AW1234" s="135"/>
      <c r="AX1234" s="135"/>
      <c r="AY1234" s="135"/>
      <c r="AZ1234" s="135"/>
      <c r="BA1234" s="135"/>
      <c r="BB1234" s="135"/>
      <c r="BC1234" s="135"/>
      <c r="BD1234" s="135"/>
      <c r="BE1234" s="135"/>
      <c r="BF1234" s="135"/>
      <c r="BG1234" s="135"/>
      <c r="BH1234" s="135"/>
      <c r="BI1234" s="135"/>
      <c r="BJ1234" s="135"/>
      <c r="BK1234" s="135"/>
      <c r="BL1234" s="135"/>
      <c r="BM1234" s="135"/>
      <c r="BN1234" s="135"/>
      <c r="BO1234" s="135"/>
      <c r="BP1234" s="135"/>
      <c r="BQ1234" s="135"/>
      <c r="BR1234" s="135"/>
      <c r="BS1234" s="135"/>
      <c r="BT1234" s="135"/>
      <c r="BU1234" s="135"/>
      <c r="BV1234" s="135"/>
      <c r="BW1234" s="135"/>
      <c r="BX1234" s="135"/>
      <c r="BY1234" s="135"/>
      <c r="BZ1234" s="135"/>
      <c r="CA1234" s="135"/>
      <c r="CB1234" s="135"/>
      <c r="CC1234" s="135"/>
      <c r="CD1234" s="135"/>
      <c r="CE1234" s="135"/>
      <c r="CF1234" s="135"/>
      <c r="CG1234" s="135"/>
      <c r="CH1234" s="135"/>
      <c r="CI1234" s="135"/>
      <c r="CJ1234" s="135"/>
      <c r="CK1234" s="135"/>
      <c r="CL1234" s="135"/>
      <c r="CM1234" s="135"/>
      <c r="CN1234" s="135"/>
      <c r="CO1234" s="135"/>
      <c r="CP1234" s="135"/>
      <c r="CQ1234" s="135"/>
      <c r="CR1234" s="135"/>
      <c r="CS1234" s="135"/>
      <c r="CT1234" s="135"/>
      <c r="CU1234" s="135"/>
      <c r="CV1234" s="135"/>
      <c r="CW1234" s="135"/>
      <c r="CX1234" s="135"/>
      <c r="CY1234" s="135"/>
      <c r="CZ1234" s="135"/>
      <c r="DA1234" s="135"/>
      <c r="DB1234" s="135"/>
      <c r="DC1234" s="135"/>
      <c r="DD1234" s="135"/>
      <c r="DE1234" s="135"/>
      <c r="DF1234" s="135"/>
      <c r="DG1234" s="135"/>
      <c r="DH1234" s="135"/>
      <c r="DI1234" s="135"/>
      <c r="DJ1234" s="135"/>
      <c r="DK1234" s="135"/>
      <c r="DL1234" s="135"/>
      <c r="DM1234" s="135"/>
      <c r="DN1234" s="135"/>
      <c r="DO1234" s="135"/>
      <c r="DP1234" s="135"/>
      <c r="DQ1234" s="135"/>
      <c r="DR1234" s="135"/>
      <c r="DS1234" s="135"/>
      <c r="DT1234" s="135"/>
      <c r="DU1234" s="135"/>
      <c r="DV1234" s="135"/>
      <c r="DW1234" s="135"/>
      <c r="DX1234" s="135"/>
      <c r="DY1234" s="135"/>
      <c r="DZ1234" s="135"/>
      <c r="EA1234" s="135"/>
      <c r="EB1234" s="135"/>
      <c r="EC1234" s="135"/>
      <c r="ED1234" s="135"/>
      <c r="EE1234" s="135"/>
      <c r="EF1234" s="135"/>
      <c r="EG1234" s="135"/>
      <c r="EH1234" s="135"/>
      <c r="EI1234" s="135"/>
      <c r="EJ1234" s="135"/>
      <c r="EK1234" s="135"/>
      <c r="EL1234" s="135"/>
      <c r="EM1234" s="135"/>
      <c r="EN1234" s="135"/>
      <c r="EO1234" s="135"/>
      <c r="EP1234" s="135"/>
      <c r="EQ1234" s="135"/>
      <c r="ER1234" s="135"/>
      <c r="ES1234" s="135"/>
      <c r="ET1234" s="135"/>
      <c r="EU1234" s="135"/>
      <c r="EV1234" s="135"/>
      <c r="EW1234" s="135"/>
      <c r="EX1234" s="135"/>
      <c r="EY1234" s="135"/>
      <c r="EZ1234" s="135"/>
      <c r="FA1234" s="135"/>
      <c r="FB1234" s="135"/>
      <c r="FC1234" s="135"/>
      <c r="FD1234" s="135"/>
      <c r="FE1234" s="135"/>
      <c r="FF1234" s="135"/>
      <c r="FG1234" s="135"/>
      <c r="FH1234" s="135"/>
      <c r="FI1234" s="135"/>
      <c r="FJ1234" s="135"/>
      <c r="FK1234" s="135"/>
      <c r="FL1234" s="135"/>
      <c r="FM1234" s="135"/>
      <c r="FN1234" s="135"/>
      <c r="FO1234" s="135"/>
      <c r="FP1234" s="135"/>
      <c r="FQ1234" s="135"/>
      <c r="FR1234" s="135"/>
      <c r="FS1234" s="135"/>
      <c r="FT1234" s="135"/>
      <c r="FU1234" s="135"/>
      <c r="FV1234" s="135"/>
      <c r="FW1234" s="135"/>
      <c r="FX1234" s="135"/>
      <c r="FY1234" s="135"/>
      <c r="FZ1234" s="135"/>
      <c r="GA1234" s="135"/>
      <c r="GB1234" s="135"/>
      <c r="GC1234" s="135"/>
      <c r="GD1234" s="135"/>
      <c r="GE1234" s="135"/>
      <c r="GF1234" s="135"/>
      <c r="GG1234" s="135"/>
      <c r="GH1234" s="135"/>
      <c r="GI1234" s="135"/>
      <c r="GJ1234" s="135"/>
      <c r="GK1234" s="135"/>
      <c r="GL1234" s="135"/>
      <c r="GM1234" s="135"/>
      <c r="GN1234" s="135"/>
      <c r="GO1234" s="135"/>
      <c r="GP1234" s="135"/>
      <c r="GQ1234" s="135"/>
      <c r="GR1234" s="135"/>
      <c r="GS1234" s="135"/>
      <c r="GT1234" s="135"/>
      <c r="GU1234" s="135"/>
      <c r="GV1234" s="135"/>
      <c r="GW1234" s="135"/>
      <c r="GX1234" s="135"/>
      <c r="GY1234" s="135"/>
      <c r="GZ1234" s="135"/>
      <c r="HA1234" s="135"/>
      <c r="HB1234" s="135"/>
      <c r="HC1234" s="135"/>
      <c r="HD1234" s="135"/>
      <c r="HE1234" s="135"/>
      <c r="HF1234" s="135"/>
      <c r="HG1234" s="135"/>
      <c r="HH1234" s="135"/>
      <c r="HI1234" s="135"/>
      <c r="HJ1234" s="135"/>
      <c r="HK1234" s="135"/>
      <c r="HL1234" s="135"/>
      <c r="HM1234" s="135"/>
      <c r="HN1234" s="135"/>
      <c r="HO1234" s="135"/>
      <c r="HP1234" s="135"/>
      <c r="HQ1234" s="135"/>
      <c r="HR1234" s="135"/>
      <c r="HS1234" s="135"/>
    </row>
    <row r="1235" spans="1:227" s="50" customFormat="1" ht="111" customHeight="1" x14ac:dyDescent="0.25">
      <c r="A1235" s="125">
        <v>1220</v>
      </c>
      <c r="B1235" s="71" t="s">
        <v>3979</v>
      </c>
      <c r="C1235" s="156" t="s">
        <v>74</v>
      </c>
      <c r="D1235" s="157" t="s">
        <v>3980</v>
      </c>
      <c r="E1235" s="157" t="s">
        <v>3255</v>
      </c>
      <c r="F1235" s="73">
        <v>2000</v>
      </c>
      <c r="G1235" s="72">
        <v>150</v>
      </c>
      <c r="H1235" s="98">
        <f t="shared" si="76"/>
        <v>300000</v>
      </c>
      <c r="I1235" s="72">
        <f t="shared" si="77"/>
        <v>336000.00000000006</v>
      </c>
      <c r="J1235" s="76" t="s">
        <v>3974</v>
      </c>
      <c r="K1235" s="72" t="s">
        <v>19</v>
      </c>
      <c r="L1235" s="19" t="s">
        <v>3940</v>
      </c>
      <c r="M1235" s="133"/>
      <c r="N1235" s="134"/>
      <c r="O1235" s="135"/>
      <c r="P1235" s="135"/>
      <c r="Q1235" s="135"/>
      <c r="R1235" s="135"/>
      <c r="S1235" s="135"/>
      <c r="T1235" s="135"/>
      <c r="U1235" s="135"/>
      <c r="V1235" s="135"/>
      <c r="W1235" s="135"/>
      <c r="X1235" s="135"/>
      <c r="Y1235" s="135"/>
      <c r="Z1235" s="135"/>
      <c r="AA1235" s="135"/>
      <c r="AB1235" s="135"/>
      <c r="AC1235" s="135"/>
      <c r="AD1235" s="135"/>
      <c r="AE1235" s="135"/>
      <c r="AF1235" s="135"/>
      <c r="AG1235" s="135"/>
      <c r="AH1235" s="135"/>
      <c r="AI1235" s="135"/>
      <c r="AJ1235" s="135"/>
      <c r="AK1235" s="135"/>
      <c r="AL1235" s="135"/>
      <c r="AM1235" s="135"/>
      <c r="AN1235" s="135"/>
      <c r="AO1235" s="135"/>
      <c r="AP1235" s="135"/>
      <c r="AQ1235" s="135"/>
      <c r="AR1235" s="135"/>
      <c r="AS1235" s="135"/>
      <c r="AT1235" s="135"/>
      <c r="AU1235" s="135"/>
      <c r="AV1235" s="135"/>
      <c r="AW1235" s="135"/>
      <c r="AX1235" s="135"/>
      <c r="AY1235" s="135"/>
      <c r="AZ1235" s="135"/>
      <c r="BA1235" s="135"/>
      <c r="BB1235" s="135"/>
      <c r="BC1235" s="135"/>
      <c r="BD1235" s="135"/>
      <c r="BE1235" s="135"/>
      <c r="BF1235" s="135"/>
      <c r="BG1235" s="135"/>
      <c r="BH1235" s="135"/>
      <c r="BI1235" s="135"/>
      <c r="BJ1235" s="135"/>
      <c r="BK1235" s="135"/>
      <c r="BL1235" s="135"/>
      <c r="BM1235" s="135"/>
      <c r="BN1235" s="135"/>
      <c r="BO1235" s="135"/>
      <c r="BP1235" s="135"/>
      <c r="BQ1235" s="135"/>
      <c r="BR1235" s="135"/>
      <c r="BS1235" s="135"/>
      <c r="BT1235" s="135"/>
      <c r="BU1235" s="135"/>
      <c r="BV1235" s="135"/>
      <c r="BW1235" s="135"/>
      <c r="BX1235" s="135"/>
      <c r="BY1235" s="135"/>
      <c r="BZ1235" s="135"/>
      <c r="CA1235" s="135"/>
      <c r="CB1235" s="135"/>
      <c r="CC1235" s="135"/>
      <c r="CD1235" s="135"/>
      <c r="CE1235" s="135"/>
      <c r="CF1235" s="135"/>
      <c r="CG1235" s="135"/>
      <c r="CH1235" s="135"/>
      <c r="CI1235" s="135"/>
      <c r="CJ1235" s="135"/>
      <c r="CK1235" s="135"/>
      <c r="CL1235" s="135"/>
      <c r="CM1235" s="135"/>
      <c r="CN1235" s="135"/>
      <c r="CO1235" s="135"/>
      <c r="CP1235" s="135"/>
      <c r="CQ1235" s="135"/>
      <c r="CR1235" s="135"/>
      <c r="CS1235" s="135"/>
      <c r="CT1235" s="135"/>
      <c r="CU1235" s="135"/>
      <c r="CV1235" s="135"/>
      <c r="CW1235" s="135"/>
      <c r="CX1235" s="135"/>
      <c r="CY1235" s="135"/>
      <c r="CZ1235" s="135"/>
      <c r="DA1235" s="135"/>
      <c r="DB1235" s="135"/>
      <c r="DC1235" s="135"/>
      <c r="DD1235" s="135"/>
      <c r="DE1235" s="135"/>
      <c r="DF1235" s="135"/>
      <c r="DG1235" s="135"/>
      <c r="DH1235" s="135"/>
      <c r="DI1235" s="135"/>
      <c r="DJ1235" s="135"/>
      <c r="DK1235" s="135"/>
      <c r="DL1235" s="135"/>
      <c r="DM1235" s="135"/>
      <c r="DN1235" s="135"/>
      <c r="DO1235" s="135"/>
      <c r="DP1235" s="135"/>
      <c r="DQ1235" s="135"/>
      <c r="DR1235" s="135"/>
      <c r="DS1235" s="135"/>
      <c r="DT1235" s="135"/>
      <c r="DU1235" s="135"/>
      <c r="DV1235" s="135"/>
      <c r="DW1235" s="135"/>
      <c r="DX1235" s="135"/>
      <c r="DY1235" s="135"/>
      <c r="DZ1235" s="135"/>
      <c r="EA1235" s="135"/>
      <c r="EB1235" s="135"/>
      <c r="EC1235" s="135"/>
      <c r="ED1235" s="135"/>
      <c r="EE1235" s="135"/>
      <c r="EF1235" s="135"/>
      <c r="EG1235" s="135"/>
      <c r="EH1235" s="135"/>
      <c r="EI1235" s="135"/>
      <c r="EJ1235" s="135"/>
      <c r="EK1235" s="135"/>
      <c r="EL1235" s="135"/>
      <c r="EM1235" s="135"/>
      <c r="EN1235" s="135"/>
      <c r="EO1235" s="135"/>
      <c r="EP1235" s="135"/>
      <c r="EQ1235" s="135"/>
      <c r="ER1235" s="135"/>
      <c r="ES1235" s="135"/>
      <c r="ET1235" s="135"/>
      <c r="EU1235" s="135"/>
      <c r="EV1235" s="135"/>
      <c r="EW1235" s="135"/>
      <c r="EX1235" s="135"/>
      <c r="EY1235" s="135"/>
      <c r="EZ1235" s="135"/>
      <c r="FA1235" s="135"/>
      <c r="FB1235" s="135"/>
      <c r="FC1235" s="135"/>
      <c r="FD1235" s="135"/>
      <c r="FE1235" s="135"/>
      <c r="FF1235" s="135"/>
      <c r="FG1235" s="135"/>
      <c r="FH1235" s="135"/>
      <c r="FI1235" s="135"/>
      <c r="FJ1235" s="135"/>
      <c r="FK1235" s="135"/>
      <c r="FL1235" s="135"/>
      <c r="FM1235" s="135"/>
      <c r="FN1235" s="135"/>
      <c r="FO1235" s="135"/>
      <c r="FP1235" s="135"/>
      <c r="FQ1235" s="135"/>
      <c r="FR1235" s="135"/>
      <c r="FS1235" s="135"/>
      <c r="FT1235" s="135"/>
      <c r="FU1235" s="135"/>
      <c r="FV1235" s="135"/>
      <c r="FW1235" s="135"/>
      <c r="FX1235" s="135"/>
      <c r="FY1235" s="135"/>
      <c r="FZ1235" s="135"/>
      <c r="GA1235" s="135"/>
      <c r="GB1235" s="135"/>
      <c r="GC1235" s="135"/>
      <c r="GD1235" s="135"/>
      <c r="GE1235" s="135"/>
      <c r="GF1235" s="135"/>
      <c r="GG1235" s="135"/>
      <c r="GH1235" s="135"/>
      <c r="GI1235" s="135"/>
      <c r="GJ1235" s="135"/>
      <c r="GK1235" s="135"/>
      <c r="GL1235" s="135"/>
      <c r="GM1235" s="135"/>
      <c r="GN1235" s="135"/>
      <c r="GO1235" s="135"/>
      <c r="GP1235" s="135"/>
      <c r="GQ1235" s="135"/>
      <c r="GR1235" s="135"/>
      <c r="GS1235" s="135"/>
      <c r="GT1235" s="135"/>
      <c r="GU1235" s="135"/>
      <c r="GV1235" s="135"/>
      <c r="GW1235" s="135"/>
      <c r="GX1235" s="135"/>
      <c r="GY1235" s="135"/>
      <c r="GZ1235" s="135"/>
      <c r="HA1235" s="135"/>
      <c r="HB1235" s="135"/>
      <c r="HC1235" s="135"/>
      <c r="HD1235" s="135"/>
      <c r="HE1235" s="135"/>
      <c r="HF1235" s="135"/>
      <c r="HG1235" s="135"/>
      <c r="HH1235" s="135"/>
      <c r="HI1235" s="135"/>
      <c r="HJ1235" s="135"/>
      <c r="HK1235" s="135"/>
      <c r="HL1235" s="135"/>
      <c r="HM1235" s="135"/>
      <c r="HN1235" s="135"/>
      <c r="HO1235" s="135"/>
      <c r="HP1235" s="135"/>
      <c r="HQ1235" s="135"/>
      <c r="HR1235" s="135"/>
      <c r="HS1235" s="135"/>
    </row>
    <row r="1236" spans="1:227" s="50" customFormat="1" ht="111" customHeight="1" x14ac:dyDescent="0.25">
      <c r="A1236" s="125">
        <v>1221</v>
      </c>
      <c r="B1236" s="71" t="s">
        <v>3992</v>
      </c>
      <c r="C1236" s="156" t="s">
        <v>74</v>
      </c>
      <c r="D1236" s="157" t="s">
        <v>3993</v>
      </c>
      <c r="E1236" s="157" t="s">
        <v>3255</v>
      </c>
      <c r="F1236" s="73">
        <v>14</v>
      </c>
      <c r="G1236" s="72">
        <v>125000</v>
      </c>
      <c r="H1236" s="98">
        <f t="shared" si="76"/>
        <v>1750000</v>
      </c>
      <c r="I1236" s="72">
        <f t="shared" si="77"/>
        <v>1960000.0000000002</v>
      </c>
      <c r="J1236" s="76" t="s">
        <v>1491</v>
      </c>
      <c r="K1236" s="72" t="s">
        <v>19</v>
      </c>
      <c r="L1236" s="19" t="s">
        <v>3940</v>
      </c>
      <c r="M1236" s="133"/>
      <c r="N1236" s="134"/>
      <c r="O1236" s="135"/>
      <c r="P1236" s="135"/>
      <c r="Q1236" s="135"/>
      <c r="R1236" s="135"/>
      <c r="S1236" s="135"/>
      <c r="T1236" s="135"/>
      <c r="U1236" s="135"/>
      <c r="V1236" s="135"/>
      <c r="W1236" s="135"/>
      <c r="X1236" s="135"/>
      <c r="Y1236" s="135"/>
      <c r="Z1236" s="135"/>
      <c r="AA1236" s="135"/>
      <c r="AB1236" s="135"/>
      <c r="AC1236" s="135"/>
      <c r="AD1236" s="135"/>
      <c r="AE1236" s="135"/>
      <c r="AF1236" s="135"/>
      <c r="AG1236" s="135"/>
      <c r="AH1236" s="135"/>
      <c r="AI1236" s="135"/>
      <c r="AJ1236" s="135"/>
      <c r="AK1236" s="135"/>
      <c r="AL1236" s="135"/>
      <c r="AM1236" s="135"/>
      <c r="AN1236" s="135"/>
      <c r="AO1236" s="135"/>
      <c r="AP1236" s="135"/>
      <c r="AQ1236" s="135"/>
      <c r="AR1236" s="135"/>
      <c r="AS1236" s="135"/>
      <c r="AT1236" s="135"/>
      <c r="AU1236" s="135"/>
      <c r="AV1236" s="135"/>
      <c r="AW1236" s="135"/>
      <c r="AX1236" s="135"/>
      <c r="AY1236" s="135"/>
      <c r="AZ1236" s="135"/>
      <c r="BA1236" s="135"/>
      <c r="BB1236" s="135"/>
      <c r="BC1236" s="135"/>
      <c r="BD1236" s="135"/>
      <c r="BE1236" s="135"/>
      <c r="BF1236" s="135"/>
      <c r="BG1236" s="135"/>
      <c r="BH1236" s="135"/>
      <c r="BI1236" s="135"/>
      <c r="BJ1236" s="135"/>
      <c r="BK1236" s="135"/>
      <c r="BL1236" s="135"/>
      <c r="BM1236" s="135"/>
      <c r="BN1236" s="135"/>
      <c r="BO1236" s="135"/>
      <c r="BP1236" s="135"/>
      <c r="BQ1236" s="135"/>
      <c r="BR1236" s="135"/>
      <c r="BS1236" s="135"/>
      <c r="BT1236" s="135"/>
      <c r="BU1236" s="135"/>
      <c r="BV1236" s="135"/>
      <c r="BW1236" s="135"/>
      <c r="BX1236" s="135"/>
      <c r="BY1236" s="135"/>
      <c r="BZ1236" s="135"/>
      <c r="CA1236" s="135"/>
      <c r="CB1236" s="135"/>
      <c r="CC1236" s="135"/>
      <c r="CD1236" s="135"/>
      <c r="CE1236" s="135"/>
      <c r="CF1236" s="135"/>
      <c r="CG1236" s="135"/>
      <c r="CH1236" s="135"/>
      <c r="CI1236" s="135"/>
      <c r="CJ1236" s="135"/>
      <c r="CK1236" s="135"/>
      <c r="CL1236" s="135"/>
      <c r="CM1236" s="135"/>
      <c r="CN1236" s="135"/>
      <c r="CO1236" s="135"/>
      <c r="CP1236" s="135"/>
      <c r="CQ1236" s="135"/>
      <c r="CR1236" s="135"/>
      <c r="CS1236" s="135"/>
      <c r="CT1236" s="135"/>
      <c r="CU1236" s="135"/>
      <c r="CV1236" s="135"/>
      <c r="CW1236" s="135"/>
      <c r="CX1236" s="135"/>
      <c r="CY1236" s="135"/>
      <c r="CZ1236" s="135"/>
      <c r="DA1236" s="135"/>
      <c r="DB1236" s="135"/>
      <c r="DC1236" s="135"/>
      <c r="DD1236" s="135"/>
      <c r="DE1236" s="135"/>
      <c r="DF1236" s="135"/>
      <c r="DG1236" s="135"/>
      <c r="DH1236" s="135"/>
      <c r="DI1236" s="135"/>
      <c r="DJ1236" s="135"/>
      <c r="DK1236" s="135"/>
      <c r="DL1236" s="135"/>
      <c r="DM1236" s="135"/>
      <c r="DN1236" s="135"/>
      <c r="DO1236" s="135"/>
      <c r="DP1236" s="135"/>
      <c r="DQ1236" s="135"/>
      <c r="DR1236" s="135"/>
      <c r="DS1236" s="135"/>
      <c r="DT1236" s="135"/>
      <c r="DU1236" s="135"/>
      <c r="DV1236" s="135"/>
      <c r="DW1236" s="135"/>
      <c r="DX1236" s="135"/>
      <c r="DY1236" s="135"/>
      <c r="DZ1236" s="135"/>
      <c r="EA1236" s="135"/>
      <c r="EB1236" s="135"/>
      <c r="EC1236" s="135"/>
      <c r="ED1236" s="135"/>
      <c r="EE1236" s="135"/>
      <c r="EF1236" s="135"/>
      <c r="EG1236" s="135"/>
      <c r="EH1236" s="135"/>
      <c r="EI1236" s="135"/>
      <c r="EJ1236" s="135"/>
      <c r="EK1236" s="135"/>
      <c r="EL1236" s="135"/>
      <c r="EM1236" s="135"/>
      <c r="EN1236" s="135"/>
      <c r="EO1236" s="135"/>
      <c r="EP1236" s="135"/>
      <c r="EQ1236" s="135"/>
      <c r="ER1236" s="135"/>
      <c r="ES1236" s="135"/>
      <c r="ET1236" s="135"/>
      <c r="EU1236" s="135"/>
      <c r="EV1236" s="135"/>
      <c r="EW1236" s="135"/>
      <c r="EX1236" s="135"/>
      <c r="EY1236" s="135"/>
      <c r="EZ1236" s="135"/>
      <c r="FA1236" s="135"/>
      <c r="FB1236" s="135"/>
      <c r="FC1236" s="135"/>
      <c r="FD1236" s="135"/>
      <c r="FE1236" s="135"/>
      <c r="FF1236" s="135"/>
      <c r="FG1236" s="135"/>
      <c r="FH1236" s="135"/>
      <c r="FI1236" s="135"/>
      <c r="FJ1236" s="135"/>
      <c r="FK1236" s="135"/>
      <c r="FL1236" s="135"/>
      <c r="FM1236" s="135"/>
      <c r="FN1236" s="135"/>
      <c r="FO1236" s="135"/>
      <c r="FP1236" s="135"/>
      <c r="FQ1236" s="135"/>
      <c r="FR1236" s="135"/>
      <c r="FS1236" s="135"/>
      <c r="FT1236" s="135"/>
      <c r="FU1236" s="135"/>
      <c r="FV1236" s="135"/>
      <c r="FW1236" s="135"/>
      <c r="FX1236" s="135"/>
      <c r="FY1236" s="135"/>
      <c r="FZ1236" s="135"/>
      <c r="GA1236" s="135"/>
      <c r="GB1236" s="135"/>
      <c r="GC1236" s="135"/>
      <c r="GD1236" s="135"/>
      <c r="GE1236" s="135"/>
      <c r="GF1236" s="135"/>
      <c r="GG1236" s="135"/>
      <c r="GH1236" s="135"/>
      <c r="GI1236" s="135"/>
      <c r="GJ1236" s="135"/>
      <c r="GK1236" s="135"/>
      <c r="GL1236" s="135"/>
      <c r="GM1236" s="135"/>
      <c r="GN1236" s="135"/>
      <c r="GO1236" s="135"/>
      <c r="GP1236" s="135"/>
      <c r="GQ1236" s="135"/>
      <c r="GR1236" s="135"/>
      <c r="GS1236" s="135"/>
      <c r="GT1236" s="135"/>
      <c r="GU1236" s="135"/>
      <c r="GV1236" s="135"/>
      <c r="GW1236" s="135"/>
      <c r="GX1236" s="135"/>
      <c r="GY1236" s="135"/>
      <c r="GZ1236" s="135"/>
      <c r="HA1236" s="135"/>
      <c r="HB1236" s="135"/>
      <c r="HC1236" s="135"/>
      <c r="HD1236" s="135"/>
      <c r="HE1236" s="135"/>
      <c r="HF1236" s="135"/>
      <c r="HG1236" s="135"/>
      <c r="HH1236" s="135"/>
      <c r="HI1236" s="135"/>
      <c r="HJ1236" s="135"/>
      <c r="HK1236" s="135"/>
      <c r="HL1236" s="135"/>
      <c r="HM1236" s="135"/>
      <c r="HN1236" s="135"/>
      <c r="HO1236" s="135"/>
      <c r="HP1236" s="135"/>
      <c r="HQ1236" s="135"/>
      <c r="HR1236" s="135"/>
      <c r="HS1236" s="135"/>
    </row>
    <row r="1237" spans="1:227" s="50" customFormat="1" ht="111" customHeight="1" x14ac:dyDescent="0.25">
      <c r="A1237" s="125">
        <v>1222</v>
      </c>
      <c r="B1237" s="71" t="s">
        <v>3994</v>
      </c>
      <c r="C1237" s="161" t="s">
        <v>74</v>
      </c>
      <c r="D1237" s="159" t="s">
        <v>3995</v>
      </c>
      <c r="E1237" s="159" t="s">
        <v>3255</v>
      </c>
      <c r="F1237" s="73">
        <v>20</v>
      </c>
      <c r="G1237" s="72">
        <v>11000</v>
      </c>
      <c r="H1237" s="98">
        <f t="shared" si="76"/>
        <v>220000</v>
      </c>
      <c r="I1237" s="72">
        <f t="shared" si="77"/>
        <v>246400.00000000003</v>
      </c>
      <c r="J1237" s="76" t="s">
        <v>1491</v>
      </c>
      <c r="K1237" s="72" t="s">
        <v>19</v>
      </c>
      <c r="L1237" s="19" t="s">
        <v>3940</v>
      </c>
      <c r="M1237" s="133"/>
      <c r="N1237" s="134"/>
      <c r="O1237" s="135"/>
      <c r="P1237" s="135"/>
      <c r="Q1237" s="135"/>
      <c r="R1237" s="135"/>
      <c r="S1237" s="135"/>
      <c r="T1237" s="135"/>
      <c r="U1237" s="135"/>
      <c r="V1237" s="135"/>
      <c r="W1237" s="135"/>
      <c r="X1237" s="135"/>
      <c r="Y1237" s="135"/>
      <c r="Z1237" s="135"/>
      <c r="AA1237" s="135"/>
      <c r="AB1237" s="135"/>
      <c r="AC1237" s="135"/>
      <c r="AD1237" s="135"/>
      <c r="AE1237" s="135"/>
      <c r="AF1237" s="135"/>
      <c r="AG1237" s="135"/>
      <c r="AH1237" s="135"/>
      <c r="AI1237" s="135"/>
      <c r="AJ1237" s="135"/>
      <c r="AK1237" s="135"/>
      <c r="AL1237" s="135"/>
      <c r="AM1237" s="135"/>
      <c r="AN1237" s="135"/>
      <c r="AO1237" s="135"/>
      <c r="AP1237" s="135"/>
      <c r="AQ1237" s="135"/>
      <c r="AR1237" s="135"/>
      <c r="AS1237" s="135"/>
      <c r="AT1237" s="135"/>
      <c r="AU1237" s="135"/>
      <c r="AV1237" s="135"/>
      <c r="AW1237" s="135"/>
      <c r="AX1237" s="135"/>
      <c r="AY1237" s="135"/>
      <c r="AZ1237" s="135"/>
      <c r="BA1237" s="135"/>
      <c r="BB1237" s="135"/>
      <c r="BC1237" s="135"/>
      <c r="BD1237" s="135"/>
      <c r="BE1237" s="135"/>
      <c r="BF1237" s="135"/>
      <c r="BG1237" s="135"/>
      <c r="BH1237" s="135"/>
      <c r="BI1237" s="135"/>
      <c r="BJ1237" s="135"/>
      <c r="BK1237" s="135"/>
      <c r="BL1237" s="135"/>
      <c r="BM1237" s="135"/>
      <c r="BN1237" s="135"/>
      <c r="BO1237" s="135"/>
      <c r="BP1237" s="135"/>
      <c r="BQ1237" s="135"/>
      <c r="BR1237" s="135"/>
      <c r="BS1237" s="135"/>
      <c r="BT1237" s="135"/>
      <c r="BU1237" s="135"/>
      <c r="BV1237" s="135"/>
      <c r="BW1237" s="135"/>
      <c r="BX1237" s="135"/>
      <c r="BY1237" s="135"/>
      <c r="BZ1237" s="135"/>
      <c r="CA1237" s="135"/>
      <c r="CB1237" s="135"/>
      <c r="CC1237" s="135"/>
      <c r="CD1237" s="135"/>
      <c r="CE1237" s="135"/>
      <c r="CF1237" s="135"/>
      <c r="CG1237" s="135"/>
      <c r="CH1237" s="135"/>
      <c r="CI1237" s="135"/>
      <c r="CJ1237" s="135"/>
      <c r="CK1237" s="135"/>
      <c r="CL1237" s="135"/>
      <c r="CM1237" s="135"/>
      <c r="CN1237" s="135"/>
      <c r="CO1237" s="135"/>
      <c r="CP1237" s="135"/>
      <c r="CQ1237" s="135"/>
      <c r="CR1237" s="135"/>
      <c r="CS1237" s="135"/>
      <c r="CT1237" s="135"/>
      <c r="CU1237" s="135"/>
      <c r="CV1237" s="135"/>
      <c r="CW1237" s="135"/>
      <c r="CX1237" s="135"/>
      <c r="CY1237" s="135"/>
      <c r="CZ1237" s="135"/>
      <c r="DA1237" s="135"/>
      <c r="DB1237" s="135"/>
      <c r="DC1237" s="135"/>
      <c r="DD1237" s="135"/>
      <c r="DE1237" s="135"/>
      <c r="DF1237" s="135"/>
      <c r="DG1237" s="135"/>
      <c r="DH1237" s="135"/>
      <c r="DI1237" s="135"/>
      <c r="DJ1237" s="135"/>
      <c r="DK1237" s="135"/>
      <c r="DL1237" s="135"/>
      <c r="DM1237" s="135"/>
      <c r="DN1237" s="135"/>
      <c r="DO1237" s="135"/>
      <c r="DP1237" s="135"/>
      <c r="DQ1237" s="135"/>
      <c r="DR1237" s="135"/>
      <c r="DS1237" s="135"/>
      <c r="DT1237" s="135"/>
      <c r="DU1237" s="135"/>
      <c r="DV1237" s="135"/>
      <c r="DW1237" s="135"/>
      <c r="DX1237" s="135"/>
      <c r="DY1237" s="135"/>
      <c r="DZ1237" s="135"/>
      <c r="EA1237" s="135"/>
      <c r="EB1237" s="135"/>
      <c r="EC1237" s="135"/>
      <c r="ED1237" s="135"/>
      <c r="EE1237" s="135"/>
      <c r="EF1237" s="135"/>
      <c r="EG1237" s="135"/>
      <c r="EH1237" s="135"/>
      <c r="EI1237" s="135"/>
      <c r="EJ1237" s="135"/>
      <c r="EK1237" s="135"/>
      <c r="EL1237" s="135"/>
      <c r="EM1237" s="135"/>
      <c r="EN1237" s="135"/>
      <c r="EO1237" s="135"/>
      <c r="EP1237" s="135"/>
      <c r="EQ1237" s="135"/>
      <c r="ER1237" s="135"/>
      <c r="ES1237" s="135"/>
      <c r="ET1237" s="135"/>
      <c r="EU1237" s="135"/>
      <c r="EV1237" s="135"/>
      <c r="EW1237" s="135"/>
      <c r="EX1237" s="135"/>
      <c r="EY1237" s="135"/>
      <c r="EZ1237" s="135"/>
      <c r="FA1237" s="135"/>
      <c r="FB1237" s="135"/>
      <c r="FC1237" s="135"/>
      <c r="FD1237" s="135"/>
      <c r="FE1237" s="135"/>
      <c r="FF1237" s="135"/>
      <c r="FG1237" s="135"/>
      <c r="FH1237" s="135"/>
      <c r="FI1237" s="135"/>
      <c r="FJ1237" s="135"/>
      <c r="FK1237" s="135"/>
      <c r="FL1237" s="135"/>
      <c r="FM1237" s="135"/>
      <c r="FN1237" s="135"/>
      <c r="FO1237" s="135"/>
      <c r="FP1237" s="135"/>
      <c r="FQ1237" s="135"/>
      <c r="FR1237" s="135"/>
      <c r="FS1237" s="135"/>
      <c r="FT1237" s="135"/>
      <c r="FU1237" s="135"/>
      <c r="FV1237" s="135"/>
      <c r="FW1237" s="135"/>
      <c r="FX1237" s="135"/>
      <c r="FY1237" s="135"/>
      <c r="FZ1237" s="135"/>
      <c r="GA1237" s="135"/>
      <c r="GB1237" s="135"/>
      <c r="GC1237" s="135"/>
      <c r="GD1237" s="135"/>
      <c r="GE1237" s="135"/>
      <c r="GF1237" s="135"/>
      <c r="GG1237" s="135"/>
      <c r="GH1237" s="135"/>
      <c r="GI1237" s="135"/>
      <c r="GJ1237" s="135"/>
      <c r="GK1237" s="135"/>
      <c r="GL1237" s="135"/>
      <c r="GM1237" s="135"/>
      <c r="GN1237" s="135"/>
      <c r="GO1237" s="135"/>
      <c r="GP1237" s="135"/>
      <c r="GQ1237" s="135"/>
      <c r="GR1237" s="135"/>
      <c r="GS1237" s="135"/>
      <c r="GT1237" s="135"/>
      <c r="GU1237" s="135"/>
      <c r="GV1237" s="135"/>
      <c r="GW1237" s="135"/>
      <c r="GX1237" s="135"/>
      <c r="GY1237" s="135"/>
      <c r="GZ1237" s="135"/>
      <c r="HA1237" s="135"/>
      <c r="HB1237" s="135"/>
      <c r="HC1237" s="135"/>
      <c r="HD1237" s="135"/>
      <c r="HE1237" s="135"/>
      <c r="HF1237" s="135"/>
      <c r="HG1237" s="135"/>
      <c r="HH1237" s="135"/>
      <c r="HI1237" s="135"/>
      <c r="HJ1237" s="135"/>
      <c r="HK1237" s="135"/>
      <c r="HL1237" s="135"/>
      <c r="HM1237" s="135"/>
      <c r="HN1237" s="135"/>
      <c r="HO1237" s="135"/>
      <c r="HP1237" s="135"/>
      <c r="HQ1237" s="135"/>
      <c r="HR1237" s="135"/>
      <c r="HS1237" s="135"/>
    </row>
    <row r="1238" spans="1:227" s="50" customFormat="1" ht="111" customHeight="1" x14ac:dyDescent="0.25">
      <c r="A1238" s="125">
        <v>1223</v>
      </c>
      <c r="B1238" s="71" t="s">
        <v>4012</v>
      </c>
      <c r="C1238" s="161" t="s">
        <v>74</v>
      </c>
      <c r="D1238" s="159" t="s">
        <v>4010</v>
      </c>
      <c r="E1238" s="159" t="s">
        <v>3037</v>
      </c>
      <c r="F1238" s="73">
        <v>470</v>
      </c>
      <c r="G1238" s="72">
        <v>2946.42</v>
      </c>
      <c r="H1238" s="98">
        <f t="shared" si="76"/>
        <v>1384817.4000000001</v>
      </c>
      <c r="I1238" s="72">
        <f t="shared" si="77"/>
        <v>1550995.4880000004</v>
      </c>
      <c r="J1238" s="76" t="s">
        <v>4011</v>
      </c>
      <c r="K1238" s="72" t="s">
        <v>19</v>
      </c>
      <c r="L1238" s="19" t="s">
        <v>3999</v>
      </c>
      <c r="M1238" s="133"/>
      <c r="N1238" s="134"/>
      <c r="O1238" s="135"/>
      <c r="P1238" s="135"/>
      <c r="Q1238" s="135"/>
      <c r="R1238" s="135"/>
      <c r="S1238" s="135"/>
      <c r="T1238" s="135"/>
      <c r="U1238" s="135"/>
      <c r="V1238" s="135"/>
      <c r="W1238" s="135"/>
      <c r="X1238" s="135"/>
      <c r="Y1238" s="135"/>
      <c r="Z1238" s="135"/>
      <c r="AA1238" s="135"/>
      <c r="AB1238" s="135"/>
      <c r="AC1238" s="135"/>
      <c r="AD1238" s="135"/>
      <c r="AE1238" s="135"/>
      <c r="AF1238" s="135"/>
      <c r="AG1238" s="135"/>
      <c r="AH1238" s="135"/>
      <c r="AI1238" s="135"/>
      <c r="AJ1238" s="135"/>
      <c r="AK1238" s="135"/>
      <c r="AL1238" s="135"/>
      <c r="AM1238" s="135"/>
      <c r="AN1238" s="135"/>
      <c r="AO1238" s="135"/>
      <c r="AP1238" s="135"/>
      <c r="AQ1238" s="135"/>
      <c r="AR1238" s="135"/>
      <c r="AS1238" s="135"/>
      <c r="AT1238" s="135"/>
      <c r="AU1238" s="135"/>
      <c r="AV1238" s="135"/>
      <c r="AW1238" s="135"/>
      <c r="AX1238" s="135"/>
      <c r="AY1238" s="135"/>
      <c r="AZ1238" s="135"/>
      <c r="BA1238" s="135"/>
      <c r="BB1238" s="135"/>
      <c r="BC1238" s="135"/>
      <c r="BD1238" s="135"/>
      <c r="BE1238" s="135"/>
      <c r="BF1238" s="135"/>
      <c r="BG1238" s="135"/>
      <c r="BH1238" s="135"/>
      <c r="BI1238" s="135"/>
      <c r="BJ1238" s="135"/>
      <c r="BK1238" s="135"/>
      <c r="BL1238" s="135"/>
      <c r="BM1238" s="135"/>
      <c r="BN1238" s="135"/>
      <c r="BO1238" s="135"/>
      <c r="BP1238" s="135"/>
      <c r="BQ1238" s="135"/>
      <c r="BR1238" s="135"/>
      <c r="BS1238" s="135"/>
      <c r="BT1238" s="135"/>
      <c r="BU1238" s="135"/>
      <c r="BV1238" s="135"/>
      <c r="BW1238" s="135"/>
      <c r="BX1238" s="135"/>
      <c r="BY1238" s="135"/>
      <c r="BZ1238" s="135"/>
      <c r="CA1238" s="135"/>
      <c r="CB1238" s="135"/>
      <c r="CC1238" s="135"/>
      <c r="CD1238" s="135"/>
      <c r="CE1238" s="135"/>
      <c r="CF1238" s="135"/>
      <c r="CG1238" s="135"/>
      <c r="CH1238" s="135"/>
      <c r="CI1238" s="135"/>
      <c r="CJ1238" s="135"/>
      <c r="CK1238" s="135"/>
      <c r="CL1238" s="135"/>
      <c r="CM1238" s="135"/>
      <c r="CN1238" s="135"/>
      <c r="CO1238" s="135"/>
      <c r="CP1238" s="135"/>
      <c r="CQ1238" s="135"/>
      <c r="CR1238" s="135"/>
      <c r="CS1238" s="135"/>
      <c r="CT1238" s="135"/>
      <c r="CU1238" s="135"/>
      <c r="CV1238" s="135"/>
      <c r="CW1238" s="135"/>
      <c r="CX1238" s="135"/>
      <c r="CY1238" s="135"/>
      <c r="CZ1238" s="135"/>
      <c r="DA1238" s="135"/>
      <c r="DB1238" s="135"/>
      <c r="DC1238" s="135"/>
      <c r="DD1238" s="135"/>
      <c r="DE1238" s="135"/>
      <c r="DF1238" s="135"/>
      <c r="DG1238" s="135"/>
      <c r="DH1238" s="135"/>
      <c r="DI1238" s="135"/>
      <c r="DJ1238" s="135"/>
      <c r="DK1238" s="135"/>
      <c r="DL1238" s="135"/>
      <c r="DM1238" s="135"/>
      <c r="DN1238" s="135"/>
      <c r="DO1238" s="135"/>
      <c r="DP1238" s="135"/>
      <c r="DQ1238" s="135"/>
      <c r="DR1238" s="135"/>
      <c r="DS1238" s="135"/>
      <c r="DT1238" s="135"/>
      <c r="DU1238" s="135"/>
      <c r="DV1238" s="135"/>
      <c r="DW1238" s="135"/>
      <c r="DX1238" s="135"/>
      <c r="DY1238" s="135"/>
      <c r="DZ1238" s="135"/>
      <c r="EA1238" s="135"/>
      <c r="EB1238" s="135"/>
      <c r="EC1238" s="135"/>
      <c r="ED1238" s="135"/>
      <c r="EE1238" s="135"/>
      <c r="EF1238" s="135"/>
      <c r="EG1238" s="135"/>
      <c r="EH1238" s="135"/>
      <c r="EI1238" s="135"/>
      <c r="EJ1238" s="135"/>
      <c r="EK1238" s="135"/>
      <c r="EL1238" s="135"/>
      <c r="EM1238" s="135"/>
      <c r="EN1238" s="135"/>
      <c r="EO1238" s="135"/>
      <c r="EP1238" s="135"/>
      <c r="EQ1238" s="135"/>
      <c r="ER1238" s="135"/>
      <c r="ES1238" s="135"/>
      <c r="ET1238" s="135"/>
      <c r="EU1238" s="135"/>
      <c r="EV1238" s="135"/>
      <c r="EW1238" s="135"/>
      <c r="EX1238" s="135"/>
      <c r="EY1238" s="135"/>
      <c r="EZ1238" s="135"/>
      <c r="FA1238" s="135"/>
      <c r="FB1238" s="135"/>
      <c r="FC1238" s="135"/>
      <c r="FD1238" s="135"/>
      <c r="FE1238" s="135"/>
      <c r="FF1238" s="135"/>
      <c r="FG1238" s="135"/>
      <c r="FH1238" s="135"/>
      <c r="FI1238" s="135"/>
      <c r="FJ1238" s="135"/>
      <c r="FK1238" s="135"/>
      <c r="FL1238" s="135"/>
      <c r="FM1238" s="135"/>
      <c r="FN1238" s="135"/>
      <c r="FO1238" s="135"/>
      <c r="FP1238" s="135"/>
      <c r="FQ1238" s="135"/>
      <c r="FR1238" s="135"/>
      <c r="FS1238" s="135"/>
      <c r="FT1238" s="135"/>
      <c r="FU1238" s="135"/>
      <c r="FV1238" s="135"/>
      <c r="FW1238" s="135"/>
      <c r="FX1238" s="135"/>
      <c r="FY1238" s="135"/>
      <c r="FZ1238" s="135"/>
      <c r="GA1238" s="135"/>
      <c r="GB1238" s="135"/>
      <c r="GC1238" s="135"/>
      <c r="GD1238" s="135"/>
      <c r="GE1238" s="135"/>
      <c r="GF1238" s="135"/>
      <c r="GG1238" s="135"/>
      <c r="GH1238" s="135"/>
      <c r="GI1238" s="135"/>
      <c r="GJ1238" s="135"/>
      <c r="GK1238" s="135"/>
      <c r="GL1238" s="135"/>
      <c r="GM1238" s="135"/>
      <c r="GN1238" s="135"/>
      <c r="GO1238" s="135"/>
      <c r="GP1238" s="135"/>
      <c r="GQ1238" s="135"/>
      <c r="GR1238" s="135"/>
      <c r="GS1238" s="135"/>
      <c r="GT1238" s="135"/>
      <c r="GU1238" s="135"/>
      <c r="GV1238" s="135"/>
      <c r="GW1238" s="135"/>
      <c r="GX1238" s="135"/>
      <c r="GY1238" s="135"/>
      <c r="GZ1238" s="135"/>
      <c r="HA1238" s="135"/>
      <c r="HB1238" s="135"/>
      <c r="HC1238" s="135"/>
      <c r="HD1238" s="135"/>
      <c r="HE1238" s="135"/>
      <c r="HF1238" s="135"/>
      <c r="HG1238" s="135"/>
      <c r="HH1238" s="135"/>
      <c r="HI1238" s="135"/>
      <c r="HJ1238" s="135"/>
      <c r="HK1238" s="135"/>
      <c r="HL1238" s="135"/>
      <c r="HM1238" s="135"/>
      <c r="HN1238" s="135"/>
      <c r="HO1238" s="135"/>
      <c r="HP1238" s="135"/>
      <c r="HQ1238" s="135"/>
      <c r="HR1238" s="135"/>
      <c r="HS1238" s="135"/>
    </row>
    <row r="1239" spans="1:227" s="50" customFormat="1" ht="111" customHeight="1" x14ac:dyDescent="0.25">
      <c r="A1239" s="125">
        <v>1224</v>
      </c>
      <c r="B1239" s="71" t="s">
        <v>4013</v>
      </c>
      <c r="C1239" s="162" t="s">
        <v>74</v>
      </c>
      <c r="D1239" s="163" t="s">
        <v>4014</v>
      </c>
      <c r="E1239" s="163" t="s">
        <v>4015</v>
      </c>
      <c r="F1239" s="73">
        <v>372</v>
      </c>
      <c r="G1239" s="72">
        <v>2500</v>
      </c>
      <c r="H1239" s="98">
        <f t="shared" si="76"/>
        <v>930000</v>
      </c>
      <c r="I1239" s="72">
        <f t="shared" si="77"/>
        <v>1041600.0000000001</v>
      </c>
      <c r="J1239" s="76" t="s">
        <v>4060</v>
      </c>
      <c r="K1239" s="72" t="s">
        <v>19</v>
      </c>
      <c r="L1239" s="19" t="s">
        <v>4061</v>
      </c>
      <c r="M1239" s="133"/>
      <c r="N1239" s="134"/>
      <c r="O1239" s="135"/>
      <c r="P1239" s="135"/>
      <c r="Q1239" s="135"/>
      <c r="R1239" s="135"/>
      <c r="S1239" s="135"/>
      <c r="T1239" s="135"/>
      <c r="U1239" s="135"/>
      <c r="V1239" s="135"/>
      <c r="W1239" s="135"/>
      <c r="X1239" s="135"/>
      <c r="Y1239" s="135"/>
      <c r="Z1239" s="135"/>
      <c r="AA1239" s="135"/>
      <c r="AB1239" s="135"/>
      <c r="AC1239" s="135"/>
      <c r="AD1239" s="135"/>
      <c r="AE1239" s="135"/>
      <c r="AF1239" s="135"/>
      <c r="AG1239" s="135"/>
      <c r="AH1239" s="135"/>
      <c r="AI1239" s="135"/>
      <c r="AJ1239" s="135"/>
      <c r="AK1239" s="135"/>
      <c r="AL1239" s="135"/>
      <c r="AM1239" s="135"/>
      <c r="AN1239" s="135"/>
      <c r="AO1239" s="135"/>
      <c r="AP1239" s="135"/>
      <c r="AQ1239" s="135"/>
      <c r="AR1239" s="135"/>
      <c r="AS1239" s="135"/>
      <c r="AT1239" s="135"/>
      <c r="AU1239" s="135"/>
      <c r="AV1239" s="135"/>
      <c r="AW1239" s="135"/>
      <c r="AX1239" s="135"/>
      <c r="AY1239" s="135"/>
      <c r="AZ1239" s="135"/>
      <c r="BA1239" s="135"/>
      <c r="BB1239" s="135"/>
      <c r="BC1239" s="135"/>
      <c r="BD1239" s="135"/>
      <c r="BE1239" s="135"/>
      <c r="BF1239" s="135"/>
      <c r="BG1239" s="135"/>
      <c r="BH1239" s="135"/>
      <c r="BI1239" s="135"/>
      <c r="BJ1239" s="135"/>
      <c r="BK1239" s="135"/>
      <c r="BL1239" s="135"/>
      <c r="BM1239" s="135"/>
      <c r="BN1239" s="135"/>
      <c r="BO1239" s="135"/>
      <c r="BP1239" s="135"/>
      <c r="BQ1239" s="135"/>
      <c r="BR1239" s="135"/>
      <c r="BS1239" s="135"/>
      <c r="BT1239" s="135"/>
      <c r="BU1239" s="135"/>
      <c r="BV1239" s="135"/>
      <c r="BW1239" s="135"/>
      <c r="BX1239" s="135"/>
      <c r="BY1239" s="135"/>
      <c r="BZ1239" s="135"/>
      <c r="CA1239" s="135"/>
      <c r="CB1239" s="135"/>
      <c r="CC1239" s="135"/>
      <c r="CD1239" s="135"/>
      <c r="CE1239" s="135"/>
      <c r="CF1239" s="135"/>
      <c r="CG1239" s="135"/>
      <c r="CH1239" s="135"/>
      <c r="CI1239" s="135"/>
      <c r="CJ1239" s="135"/>
      <c r="CK1239" s="135"/>
      <c r="CL1239" s="135"/>
      <c r="CM1239" s="135"/>
      <c r="CN1239" s="135"/>
      <c r="CO1239" s="135"/>
      <c r="CP1239" s="135"/>
      <c r="CQ1239" s="135"/>
      <c r="CR1239" s="135"/>
      <c r="CS1239" s="135"/>
      <c r="CT1239" s="135"/>
      <c r="CU1239" s="135"/>
      <c r="CV1239" s="135"/>
      <c r="CW1239" s="135"/>
      <c r="CX1239" s="135"/>
      <c r="CY1239" s="135"/>
      <c r="CZ1239" s="135"/>
      <c r="DA1239" s="135"/>
      <c r="DB1239" s="135"/>
      <c r="DC1239" s="135"/>
      <c r="DD1239" s="135"/>
      <c r="DE1239" s="135"/>
      <c r="DF1239" s="135"/>
      <c r="DG1239" s="135"/>
      <c r="DH1239" s="135"/>
      <c r="DI1239" s="135"/>
      <c r="DJ1239" s="135"/>
      <c r="DK1239" s="135"/>
      <c r="DL1239" s="135"/>
      <c r="DM1239" s="135"/>
      <c r="DN1239" s="135"/>
      <c r="DO1239" s="135"/>
      <c r="DP1239" s="135"/>
      <c r="DQ1239" s="135"/>
      <c r="DR1239" s="135"/>
      <c r="DS1239" s="135"/>
      <c r="DT1239" s="135"/>
      <c r="DU1239" s="135"/>
      <c r="DV1239" s="135"/>
      <c r="DW1239" s="135"/>
      <c r="DX1239" s="135"/>
      <c r="DY1239" s="135"/>
      <c r="DZ1239" s="135"/>
      <c r="EA1239" s="135"/>
      <c r="EB1239" s="135"/>
      <c r="EC1239" s="135"/>
      <c r="ED1239" s="135"/>
      <c r="EE1239" s="135"/>
      <c r="EF1239" s="135"/>
      <c r="EG1239" s="135"/>
      <c r="EH1239" s="135"/>
      <c r="EI1239" s="135"/>
      <c r="EJ1239" s="135"/>
      <c r="EK1239" s="135"/>
      <c r="EL1239" s="135"/>
      <c r="EM1239" s="135"/>
      <c r="EN1239" s="135"/>
      <c r="EO1239" s="135"/>
      <c r="EP1239" s="135"/>
      <c r="EQ1239" s="135"/>
      <c r="ER1239" s="135"/>
      <c r="ES1239" s="135"/>
      <c r="ET1239" s="135"/>
      <c r="EU1239" s="135"/>
      <c r="EV1239" s="135"/>
      <c r="EW1239" s="135"/>
      <c r="EX1239" s="135"/>
      <c r="EY1239" s="135"/>
      <c r="EZ1239" s="135"/>
      <c r="FA1239" s="135"/>
      <c r="FB1239" s="135"/>
      <c r="FC1239" s="135"/>
      <c r="FD1239" s="135"/>
      <c r="FE1239" s="135"/>
      <c r="FF1239" s="135"/>
      <c r="FG1239" s="135"/>
      <c r="FH1239" s="135"/>
      <c r="FI1239" s="135"/>
      <c r="FJ1239" s="135"/>
      <c r="FK1239" s="135"/>
      <c r="FL1239" s="135"/>
      <c r="FM1239" s="135"/>
      <c r="FN1239" s="135"/>
      <c r="FO1239" s="135"/>
      <c r="FP1239" s="135"/>
      <c r="FQ1239" s="135"/>
      <c r="FR1239" s="135"/>
      <c r="FS1239" s="135"/>
      <c r="FT1239" s="135"/>
      <c r="FU1239" s="135"/>
      <c r="FV1239" s="135"/>
      <c r="FW1239" s="135"/>
      <c r="FX1239" s="135"/>
      <c r="FY1239" s="135"/>
      <c r="FZ1239" s="135"/>
      <c r="GA1239" s="135"/>
      <c r="GB1239" s="135"/>
      <c r="GC1239" s="135"/>
      <c r="GD1239" s="135"/>
      <c r="GE1239" s="135"/>
      <c r="GF1239" s="135"/>
      <c r="GG1239" s="135"/>
      <c r="GH1239" s="135"/>
      <c r="GI1239" s="135"/>
      <c r="GJ1239" s="135"/>
      <c r="GK1239" s="135"/>
      <c r="GL1239" s="135"/>
      <c r="GM1239" s="135"/>
      <c r="GN1239" s="135"/>
      <c r="GO1239" s="135"/>
      <c r="GP1239" s="135"/>
      <c r="GQ1239" s="135"/>
      <c r="GR1239" s="135"/>
      <c r="GS1239" s="135"/>
      <c r="GT1239" s="135"/>
      <c r="GU1239" s="135"/>
      <c r="GV1239" s="135"/>
      <c r="GW1239" s="135"/>
      <c r="GX1239" s="135"/>
      <c r="GY1239" s="135"/>
      <c r="GZ1239" s="135"/>
      <c r="HA1239" s="135"/>
      <c r="HB1239" s="135"/>
      <c r="HC1239" s="135"/>
      <c r="HD1239" s="135"/>
      <c r="HE1239" s="135"/>
      <c r="HF1239" s="135"/>
      <c r="HG1239" s="135"/>
      <c r="HH1239" s="135"/>
      <c r="HI1239" s="135"/>
      <c r="HJ1239" s="135"/>
      <c r="HK1239" s="135"/>
      <c r="HL1239" s="135"/>
      <c r="HM1239" s="135"/>
      <c r="HN1239" s="135"/>
      <c r="HO1239" s="135"/>
      <c r="HP1239" s="135"/>
      <c r="HQ1239" s="135"/>
      <c r="HR1239" s="135"/>
      <c r="HS1239" s="135"/>
    </row>
    <row r="1240" spans="1:227" s="50" customFormat="1" ht="111" customHeight="1" x14ac:dyDescent="0.25">
      <c r="A1240" s="125">
        <v>1225</v>
      </c>
      <c r="B1240" s="71" t="s">
        <v>4016</v>
      </c>
      <c r="C1240" s="162" t="s">
        <v>74</v>
      </c>
      <c r="D1240" s="163" t="s">
        <v>4017</v>
      </c>
      <c r="E1240" s="163" t="s">
        <v>3687</v>
      </c>
      <c r="F1240" s="73">
        <v>40</v>
      </c>
      <c r="G1240" s="72">
        <v>29600</v>
      </c>
      <c r="H1240" s="98">
        <f t="shared" si="76"/>
        <v>1184000</v>
      </c>
      <c r="I1240" s="72">
        <f t="shared" si="77"/>
        <v>1326080.0000000002</v>
      </c>
      <c r="J1240" s="76" t="s">
        <v>4018</v>
      </c>
      <c r="K1240" s="72" t="s">
        <v>19</v>
      </c>
      <c r="L1240" s="19" t="s">
        <v>4019</v>
      </c>
      <c r="M1240" s="133"/>
      <c r="N1240" s="134"/>
      <c r="O1240" s="135"/>
      <c r="P1240" s="135"/>
      <c r="Q1240" s="135"/>
      <c r="R1240" s="135"/>
      <c r="S1240" s="135"/>
      <c r="T1240" s="135"/>
      <c r="U1240" s="135"/>
      <c r="V1240" s="135"/>
      <c r="W1240" s="135"/>
      <c r="X1240" s="135"/>
      <c r="Y1240" s="135"/>
      <c r="Z1240" s="135"/>
      <c r="AA1240" s="135"/>
      <c r="AB1240" s="135"/>
      <c r="AC1240" s="135"/>
      <c r="AD1240" s="135"/>
      <c r="AE1240" s="135"/>
      <c r="AF1240" s="135"/>
      <c r="AG1240" s="135"/>
      <c r="AH1240" s="135"/>
      <c r="AI1240" s="135"/>
      <c r="AJ1240" s="135"/>
      <c r="AK1240" s="135"/>
      <c r="AL1240" s="135"/>
      <c r="AM1240" s="135"/>
      <c r="AN1240" s="135"/>
      <c r="AO1240" s="135"/>
      <c r="AP1240" s="135"/>
      <c r="AQ1240" s="135"/>
      <c r="AR1240" s="135"/>
      <c r="AS1240" s="135"/>
      <c r="AT1240" s="135"/>
      <c r="AU1240" s="135"/>
      <c r="AV1240" s="135"/>
      <c r="AW1240" s="135"/>
      <c r="AX1240" s="135"/>
      <c r="AY1240" s="135"/>
      <c r="AZ1240" s="135"/>
      <c r="BA1240" s="135"/>
      <c r="BB1240" s="135"/>
      <c r="BC1240" s="135"/>
      <c r="BD1240" s="135"/>
      <c r="BE1240" s="135"/>
      <c r="BF1240" s="135"/>
      <c r="BG1240" s="135"/>
      <c r="BH1240" s="135"/>
      <c r="BI1240" s="135"/>
      <c r="BJ1240" s="135"/>
      <c r="BK1240" s="135"/>
      <c r="BL1240" s="135"/>
      <c r="BM1240" s="135"/>
      <c r="BN1240" s="135"/>
      <c r="BO1240" s="135"/>
      <c r="BP1240" s="135"/>
      <c r="BQ1240" s="135"/>
      <c r="BR1240" s="135"/>
      <c r="BS1240" s="135"/>
      <c r="BT1240" s="135"/>
      <c r="BU1240" s="135"/>
      <c r="BV1240" s="135"/>
      <c r="BW1240" s="135"/>
      <c r="BX1240" s="135"/>
      <c r="BY1240" s="135"/>
      <c r="BZ1240" s="135"/>
      <c r="CA1240" s="135"/>
      <c r="CB1240" s="135"/>
      <c r="CC1240" s="135"/>
      <c r="CD1240" s="135"/>
      <c r="CE1240" s="135"/>
      <c r="CF1240" s="135"/>
      <c r="CG1240" s="135"/>
      <c r="CH1240" s="135"/>
      <c r="CI1240" s="135"/>
      <c r="CJ1240" s="135"/>
      <c r="CK1240" s="135"/>
      <c r="CL1240" s="135"/>
      <c r="CM1240" s="135"/>
      <c r="CN1240" s="135"/>
      <c r="CO1240" s="135"/>
      <c r="CP1240" s="135"/>
      <c r="CQ1240" s="135"/>
      <c r="CR1240" s="135"/>
      <c r="CS1240" s="135"/>
      <c r="CT1240" s="135"/>
      <c r="CU1240" s="135"/>
      <c r="CV1240" s="135"/>
      <c r="CW1240" s="135"/>
      <c r="CX1240" s="135"/>
      <c r="CY1240" s="135"/>
      <c r="CZ1240" s="135"/>
      <c r="DA1240" s="135"/>
      <c r="DB1240" s="135"/>
      <c r="DC1240" s="135"/>
      <c r="DD1240" s="135"/>
      <c r="DE1240" s="135"/>
      <c r="DF1240" s="135"/>
      <c r="DG1240" s="135"/>
      <c r="DH1240" s="135"/>
      <c r="DI1240" s="135"/>
      <c r="DJ1240" s="135"/>
      <c r="DK1240" s="135"/>
      <c r="DL1240" s="135"/>
      <c r="DM1240" s="135"/>
      <c r="DN1240" s="135"/>
      <c r="DO1240" s="135"/>
      <c r="DP1240" s="135"/>
      <c r="DQ1240" s="135"/>
      <c r="DR1240" s="135"/>
      <c r="DS1240" s="135"/>
      <c r="DT1240" s="135"/>
      <c r="DU1240" s="135"/>
      <c r="DV1240" s="135"/>
      <c r="DW1240" s="135"/>
      <c r="DX1240" s="135"/>
      <c r="DY1240" s="135"/>
      <c r="DZ1240" s="135"/>
      <c r="EA1240" s="135"/>
      <c r="EB1240" s="135"/>
      <c r="EC1240" s="135"/>
      <c r="ED1240" s="135"/>
      <c r="EE1240" s="135"/>
      <c r="EF1240" s="135"/>
      <c r="EG1240" s="135"/>
      <c r="EH1240" s="135"/>
      <c r="EI1240" s="135"/>
      <c r="EJ1240" s="135"/>
      <c r="EK1240" s="135"/>
      <c r="EL1240" s="135"/>
      <c r="EM1240" s="135"/>
      <c r="EN1240" s="135"/>
      <c r="EO1240" s="135"/>
      <c r="EP1240" s="135"/>
      <c r="EQ1240" s="135"/>
      <c r="ER1240" s="135"/>
      <c r="ES1240" s="135"/>
      <c r="ET1240" s="135"/>
      <c r="EU1240" s="135"/>
      <c r="EV1240" s="135"/>
      <c r="EW1240" s="135"/>
      <c r="EX1240" s="135"/>
      <c r="EY1240" s="135"/>
      <c r="EZ1240" s="135"/>
      <c r="FA1240" s="135"/>
      <c r="FB1240" s="135"/>
      <c r="FC1240" s="135"/>
      <c r="FD1240" s="135"/>
      <c r="FE1240" s="135"/>
      <c r="FF1240" s="135"/>
      <c r="FG1240" s="135"/>
      <c r="FH1240" s="135"/>
      <c r="FI1240" s="135"/>
      <c r="FJ1240" s="135"/>
      <c r="FK1240" s="135"/>
      <c r="FL1240" s="135"/>
      <c r="FM1240" s="135"/>
      <c r="FN1240" s="135"/>
      <c r="FO1240" s="135"/>
      <c r="FP1240" s="135"/>
      <c r="FQ1240" s="135"/>
      <c r="FR1240" s="135"/>
      <c r="FS1240" s="135"/>
      <c r="FT1240" s="135"/>
      <c r="FU1240" s="135"/>
      <c r="FV1240" s="135"/>
      <c r="FW1240" s="135"/>
      <c r="FX1240" s="135"/>
      <c r="FY1240" s="135"/>
      <c r="FZ1240" s="135"/>
      <c r="GA1240" s="135"/>
      <c r="GB1240" s="135"/>
      <c r="GC1240" s="135"/>
      <c r="GD1240" s="135"/>
      <c r="GE1240" s="135"/>
      <c r="GF1240" s="135"/>
      <c r="GG1240" s="135"/>
      <c r="GH1240" s="135"/>
      <c r="GI1240" s="135"/>
      <c r="GJ1240" s="135"/>
      <c r="GK1240" s="135"/>
      <c r="GL1240" s="135"/>
      <c r="GM1240" s="135"/>
      <c r="GN1240" s="135"/>
      <c r="GO1240" s="135"/>
      <c r="GP1240" s="135"/>
      <c r="GQ1240" s="135"/>
      <c r="GR1240" s="135"/>
      <c r="GS1240" s="135"/>
      <c r="GT1240" s="135"/>
      <c r="GU1240" s="135"/>
      <c r="GV1240" s="135"/>
      <c r="GW1240" s="135"/>
      <c r="GX1240" s="135"/>
      <c r="GY1240" s="135"/>
      <c r="GZ1240" s="135"/>
      <c r="HA1240" s="135"/>
      <c r="HB1240" s="135"/>
      <c r="HC1240" s="135"/>
      <c r="HD1240" s="135"/>
      <c r="HE1240" s="135"/>
      <c r="HF1240" s="135"/>
      <c r="HG1240" s="135"/>
      <c r="HH1240" s="135"/>
      <c r="HI1240" s="135"/>
      <c r="HJ1240" s="135"/>
      <c r="HK1240" s="135"/>
      <c r="HL1240" s="135"/>
      <c r="HM1240" s="135"/>
      <c r="HN1240" s="135"/>
      <c r="HO1240" s="135"/>
      <c r="HP1240" s="135"/>
      <c r="HQ1240" s="135"/>
      <c r="HR1240" s="135"/>
      <c r="HS1240" s="135"/>
    </row>
    <row r="1241" spans="1:227" s="50" customFormat="1" ht="111" customHeight="1" x14ac:dyDescent="0.25">
      <c r="A1241" s="125">
        <v>1226</v>
      </c>
      <c r="B1241" s="71" t="s">
        <v>4020</v>
      </c>
      <c r="C1241" s="162" t="s">
        <v>74</v>
      </c>
      <c r="D1241" s="163" t="s">
        <v>4021</v>
      </c>
      <c r="E1241" s="163" t="s">
        <v>3687</v>
      </c>
      <c r="F1241" s="73">
        <v>3</v>
      </c>
      <c r="G1241" s="72">
        <v>256700</v>
      </c>
      <c r="H1241" s="98">
        <f t="shared" si="76"/>
        <v>770100</v>
      </c>
      <c r="I1241" s="72">
        <f t="shared" si="77"/>
        <v>862512.00000000012</v>
      </c>
      <c r="J1241" s="76" t="s">
        <v>4018</v>
      </c>
      <c r="K1241" s="72" t="s">
        <v>19</v>
      </c>
      <c r="L1241" s="19" t="s">
        <v>4075</v>
      </c>
      <c r="M1241" s="133"/>
      <c r="N1241" s="134"/>
      <c r="O1241" s="135"/>
      <c r="P1241" s="135"/>
      <c r="Q1241" s="135"/>
      <c r="R1241" s="135"/>
      <c r="S1241" s="135"/>
      <c r="T1241" s="135"/>
      <c r="U1241" s="135"/>
      <c r="V1241" s="135"/>
      <c r="W1241" s="135"/>
      <c r="X1241" s="135"/>
      <c r="Y1241" s="135"/>
      <c r="Z1241" s="135"/>
      <c r="AA1241" s="135"/>
      <c r="AB1241" s="135"/>
      <c r="AC1241" s="135"/>
      <c r="AD1241" s="135"/>
      <c r="AE1241" s="135"/>
      <c r="AF1241" s="135"/>
      <c r="AG1241" s="135"/>
      <c r="AH1241" s="135"/>
      <c r="AI1241" s="135"/>
      <c r="AJ1241" s="135"/>
      <c r="AK1241" s="135"/>
      <c r="AL1241" s="135"/>
      <c r="AM1241" s="135"/>
      <c r="AN1241" s="135"/>
      <c r="AO1241" s="135"/>
      <c r="AP1241" s="135"/>
      <c r="AQ1241" s="135"/>
      <c r="AR1241" s="135"/>
      <c r="AS1241" s="135"/>
      <c r="AT1241" s="135"/>
      <c r="AU1241" s="135"/>
      <c r="AV1241" s="135"/>
      <c r="AW1241" s="135"/>
      <c r="AX1241" s="135"/>
      <c r="AY1241" s="135"/>
      <c r="AZ1241" s="135"/>
      <c r="BA1241" s="135"/>
      <c r="BB1241" s="135"/>
      <c r="BC1241" s="135"/>
      <c r="BD1241" s="135"/>
      <c r="BE1241" s="135"/>
      <c r="BF1241" s="135"/>
      <c r="BG1241" s="135"/>
      <c r="BH1241" s="135"/>
      <c r="BI1241" s="135"/>
      <c r="BJ1241" s="135"/>
      <c r="BK1241" s="135"/>
      <c r="BL1241" s="135"/>
      <c r="BM1241" s="135"/>
      <c r="BN1241" s="135"/>
      <c r="BO1241" s="135"/>
      <c r="BP1241" s="135"/>
      <c r="BQ1241" s="135"/>
      <c r="BR1241" s="135"/>
      <c r="BS1241" s="135"/>
      <c r="BT1241" s="135"/>
      <c r="BU1241" s="135"/>
      <c r="BV1241" s="135"/>
      <c r="BW1241" s="135"/>
      <c r="BX1241" s="135"/>
      <c r="BY1241" s="135"/>
      <c r="BZ1241" s="135"/>
      <c r="CA1241" s="135"/>
      <c r="CB1241" s="135"/>
      <c r="CC1241" s="135"/>
      <c r="CD1241" s="135"/>
      <c r="CE1241" s="135"/>
      <c r="CF1241" s="135"/>
      <c r="CG1241" s="135"/>
      <c r="CH1241" s="135"/>
      <c r="CI1241" s="135"/>
      <c r="CJ1241" s="135"/>
      <c r="CK1241" s="135"/>
      <c r="CL1241" s="135"/>
      <c r="CM1241" s="135"/>
      <c r="CN1241" s="135"/>
      <c r="CO1241" s="135"/>
      <c r="CP1241" s="135"/>
      <c r="CQ1241" s="135"/>
      <c r="CR1241" s="135"/>
      <c r="CS1241" s="135"/>
      <c r="CT1241" s="135"/>
      <c r="CU1241" s="135"/>
      <c r="CV1241" s="135"/>
      <c r="CW1241" s="135"/>
      <c r="CX1241" s="135"/>
      <c r="CY1241" s="135"/>
      <c r="CZ1241" s="135"/>
      <c r="DA1241" s="135"/>
      <c r="DB1241" s="135"/>
      <c r="DC1241" s="135"/>
      <c r="DD1241" s="135"/>
      <c r="DE1241" s="135"/>
      <c r="DF1241" s="135"/>
      <c r="DG1241" s="135"/>
      <c r="DH1241" s="135"/>
      <c r="DI1241" s="135"/>
      <c r="DJ1241" s="135"/>
      <c r="DK1241" s="135"/>
      <c r="DL1241" s="135"/>
      <c r="DM1241" s="135"/>
      <c r="DN1241" s="135"/>
      <c r="DO1241" s="135"/>
      <c r="DP1241" s="135"/>
      <c r="DQ1241" s="135"/>
      <c r="DR1241" s="135"/>
      <c r="DS1241" s="135"/>
      <c r="DT1241" s="135"/>
      <c r="DU1241" s="135"/>
      <c r="DV1241" s="135"/>
      <c r="DW1241" s="135"/>
      <c r="DX1241" s="135"/>
      <c r="DY1241" s="135"/>
      <c r="DZ1241" s="135"/>
      <c r="EA1241" s="135"/>
      <c r="EB1241" s="135"/>
      <c r="EC1241" s="135"/>
      <c r="ED1241" s="135"/>
      <c r="EE1241" s="135"/>
      <c r="EF1241" s="135"/>
      <c r="EG1241" s="135"/>
      <c r="EH1241" s="135"/>
      <c r="EI1241" s="135"/>
      <c r="EJ1241" s="135"/>
      <c r="EK1241" s="135"/>
      <c r="EL1241" s="135"/>
      <c r="EM1241" s="135"/>
      <c r="EN1241" s="135"/>
      <c r="EO1241" s="135"/>
      <c r="EP1241" s="135"/>
      <c r="EQ1241" s="135"/>
      <c r="ER1241" s="135"/>
      <c r="ES1241" s="135"/>
      <c r="ET1241" s="135"/>
      <c r="EU1241" s="135"/>
      <c r="EV1241" s="135"/>
      <c r="EW1241" s="135"/>
      <c r="EX1241" s="135"/>
      <c r="EY1241" s="135"/>
      <c r="EZ1241" s="135"/>
      <c r="FA1241" s="135"/>
      <c r="FB1241" s="135"/>
      <c r="FC1241" s="135"/>
      <c r="FD1241" s="135"/>
      <c r="FE1241" s="135"/>
      <c r="FF1241" s="135"/>
      <c r="FG1241" s="135"/>
      <c r="FH1241" s="135"/>
      <c r="FI1241" s="135"/>
      <c r="FJ1241" s="135"/>
      <c r="FK1241" s="135"/>
      <c r="FL1241" s="135"/>
      <c r="FM1241" s="135"/>
      <c r="FN1241" s="135"/>
      <c r="FO1241" s="135"/>
      <c r="FP1241" s="135"/>
      <c r="FQ1241" s="135"/>
      <c r="FR1241" s="135"/>
      <c r="FS1241" s="135"/>
      <c r="FT1241" s="135"/>
      <c r="FU1241" s="135"/>
      <c r="FV1241" s="135"/>
      <c r="FW1241" s="135"/>
      <c r="FX1241" s="135"/>
      <c r="FY1241" s="135"/>
      <c r="FZ1241" s="135"/>
      <c r="GA1241" s="135"/>
      <c r="GB1241" s="135"/>
      <c r="GC1241" s="135"/>
      <c r="GD1241" s="135"/>
      <c r="GE1241" s="135"/>
      <c r="GF1241" s="135"/>
      <c r="GG1241" s="135"/>
      <c r="GH1241" s="135"/>
      <c r="GI1241" s="135"/>
      <c r="GJ1241" s="135"/>
      <c r="GK1241" s="135"/>
      <c r="GL1241" s="135"/>
      <c r="GM1241" s="135"/>
      <c r="GN1241" s="135"/>
      <c r="GO1241" s="135"/>
      <c r="GP1241" s="135"/>
      <c r="GQ1241" s="135"/>
      <c r="GR1241" s="135"/>
      <c r="GS1241" s="135"/>
      <c r="GT1241" s="135"/>
      <c r="GU1241" s="135"/>
      <c r="GV1241" s="135"/>
      <c r="GW1241" s="135"/>
      <c r="GX1241" s="135"/>
      <c r="GY1241" s="135"/>
      <c r="GZ1241" s="135"/>
      <c r="HA1241" s="135"/>
      <c r="HB1241" s="135"/>
      <c r="HC1241" s="135"/>
      <c r="HD1241" s="135"/>
      <c r="HE1241" s="135"/>
      <c r="HF1241" s="135"/>
      <c r="HG1241" s="135"/>
      <c r="HH1241" s="135"/>
      <c r="HI1241" s="135"/>
      <c r="HJ1241" s="135"/>
      <c r="HK1241" s="135"/>
      <c r="HL1241" s="135"/>
      <c r="HM1241" s="135"/>
      <c r="HN1241" s="135"/>
      <c r="HO1241" s="135"/>
      <c r="HP1241" s="135"/>
      <c r="HQ1241" s="135"/>
      <c r="HR1241" s="135"/>
      <c r="HS1241" s="135"/>
    </row>
    <row r="1242" spans="1:227" s="50" customFormat="1" ht="111" customHeight="1" x14ac:dyDescent="0.25">
      <c r="A1242" s="125">
        <v>1227</v>
      </c>
      <c r="B1242" s="71" t="s">
        <v>4022</v>
      </c>
      <c r="C1242" s="162" t="s">
        <v>74</v>
      </c>
      <c r="D1242" s="163" t="s">
        <v>4023</v>
      </c>
      <c r="E1242" s="163" t="s">
        <v>3687</v>
      </c>
      <c r="F1242" s="73">
        <v>9</v>
      </c>
      <c r="G1242" s="72">
        <v>27000</v>
      </c>
      <c r="H1242" s="98">
        <f t="shared" si="76"/>
        <v>243000</v>
      </c>
      <c r="I1242" s="72">
        <f t="shared" si="77"/>
        <v>272160</v>
      </c>
      <c r="J1242" s="76" t="s">
        <v>3836</v>
      </c>
      <c r="K1242" s="72" t="s">
        <v>19</v>
      </c>
      <c r="L1242" s="19" t="s">
        <v>4019</v>
      </c>
      <c r="M1242" s="133"/>
      <c r="N1242" s="134"/>
      <c r="O1242" s="135"/>
      <c r="P1242" s="135"/>
      <c r="Q1242" s="135"/>
      <c r="R1242" s="135"/>
      <c r="S1242" s="135"/>
      <c r="T1242" s="135"/>
      <c r="U1242" s="135"/>
      <c r="V1242" s="135"/>
      <c r="W1242" s="135"/>
      <c r="X1242" s="135"/>
      <c r="Y1242" s="135"/>
      <c r="Z1242" s="135"/>
      <c r="AA1242" s="135"/>
      <c r="AB1242" s="135"/>
      <c r="AC1242" s="135"/>
      <c r="AD1242" s="135"/>
      <c r="AE1242" s="135"/>
      <c r="AF1242" s="135"/>
      <c r="AG1242" s="135"/>
      <c r="AH1242" s="135"/>
      <c r="AI1242" s="135"/>
      <c r="AJ1242" s="135"/>
      <c r="AK1242" s="135"/>
      <c r="AL1242" s="135"/>
      <c r="AM1242" s="135"/>
      <c r="AN1242" s="135"/>
      <c r="AO1242" s="135"/>
      <c r="AP1242" s="135"/>
      <c r="AQ1242" s="135"/>
      <c r="AR1242" s="135"/>
      <c r="AS1242" s="135"/>
      <c r="AT1242" s="135"/>
      <c r="AU1242" s="135"/>
      <c r="AV1242" s="135"/>
      <c r="AW1242" s="135"/>
      <c r="AX1242" s="135"/>
      <c r="AY1242" s="135"/>
      <c r="AZ1242" s="135"/>
      <c r="BA1242" s="135"/>
      <c r="BB1242" s="135"/>
      <c r="BC1242" s="135"/>
      <c r="BD1242" s="135"/>
      <c r="BE1242" s="135"/>
      <c r="BF1242" s="135"/>
      <c r="BG1242" s="135"/>
      <c r="BH1242" s="135"/>
      <c r="BI1242" s="135"/>
      <c r="BJ1242" s="135"/>
      <c r="BK1242" s="135"/>
      <c r="BL1242" s="135"/>
      <c r="BM1242" s="135"/>
      <c r="BN1242" s="135"/>
      <c r="BO1242" s="135"/>
      <c r="BP1242" s="135"/>
      <c r="BQ1242" s="135"/>
      <c r="BR1242" s="135"/>
      <c r="BS1242" s="135"/>
      <c r="BT1242" s="135"/>
      <c r="BU1242" s="135"/>
      <c r="BV1242" s="135"/>
      <c r="BW1242" s="135"/>
      <c r="BX1242" s="135"/>
      <c r="BY1242" s="135"/>
      <c r="BZ1242" s="135"/>
      <c r="CA1242" s="135"/>
      <c r="CB1242" s="135"/>
      <c r="CC1242" s="135"/>
      <c r="CD1242" s="135"/>
      <c r="CE1242" s="135"/>
      <c r="CF1242" s="135"/>
      <c r="CG1242" s="135"/>
      <c r="CH1242" s="135"/>
      <c r="CI1242" s="135"/>
      <c r="CJ1242" s="135"/>
      <c r="CK1242" s="135"/>
      <c r="CL1242" s="135"/>
      <c r="CM1242" s="135"/>
      <c r="CN1242" s="135"/>
      <c r="CO1242" s="135"/>
      <c r="CP1242" s="135"/>
      <c r="CQ1242" s="135"/>
      <c r="CR1242" s="135"/>
      <c r="CS1242" s="135"/>
      <c r="CT1242" s="135"/>
      <c r="CU1242" s="135"/>
      <c r="CV1242" s="135"/>
      <c r="CW1242" s="135"/>
      <c r="CX1242" s="135"/>
      <c r="CY1242" s="135"/>
      <c r="CZ1242" s="135"/>
      <c r="DA1242" s="135"/>
      <c r="DB1242" s="135"/>
      <c r="DC1242" s="135"/>
      <c r="DD1242" s="135"/>
      <c r="DE1242" s="135"/>
      <c r="DF1242" s="135"/>
      <c r="DG1242" s="135"/>
      <c r="DH1242" s="135"/>
      <c r="DI1242" s="135"/>
      <c r="DJ1242" s="135"/>
      <c r="DK1242" s="135"/>
      <c r="DL1242" s="135"/>
      <c r="DM1242" s="135"/>
      <c r="DN1242" s="135"/>
      <c r="DO1242" s="135"/>
      <c r="DP1242" s="135"/>
      <c r="DQ1242" s="135"/>
      <c r="DR1242" s="135"/>
      <c r="DS1242" s="135"/>
      <c r="DT1242" s="135"/>
      <c r="DU1242" s="135"/>
      <c r="DV1242" s="135"/>
      <c r="DW1242" s="135"/>
      <c r="DX1242" s="135"/>
      <c r="DY1242" s="135"/>
      <c r="DZ1242" s="135"/>
      <c r="EA1242" s="135"/>
      <c r="EB1242" s="135"/>
      <c r="EC1242" s="135"/>
      <c r="ED1242" s="135"/>
      <c r="EE1242" s="135"/>
      <c r="EF1242" s="135"/>
      <c r="EG1242" s="135"/>
      <c r="EH1242" s="135"/>
      <c r="EI1242" s="135"/>
      <c r="EJ1242" s="135"/>
      <c r="EK1242" s="135"/>
      <c r="EL1242" s="135"/>
      <c r="EM1242" s="135"/>
      <c r="EN1242" s="135"/>
      <c r="EO1242" s="135"/>
      <c r="EP1242" s="135"/>
      <c r="EQ1242" s="135"/>
      <c r="ER1242" s="135"/>
      <c r="ES1242" s="135"/>
      <c r="ET1242" s="135"/>
      <c r="EU1242" s="135"/>
      <c r="EV1242" s="135"/>
      <c r="EW1242" s="135"/>
      <c r="EX1242" s="135"/>
      <c r="EY1242" s="135"/>
      <c r="EZ1242" s="135"/>
      <c r="FA1242" s="135"/>
      <c r="FB1242" s="135"/>
      <c r="FC1242" s="135"/>
      <c r="FD1242" s="135"/>
      <c r="FE1242" s="135"/>
      <c r="FF1242" s="135"/>
      <c r="FG1242" s="135"/>
      <c r="FH1242" s="135"/>
      <c r="FI1242" s="135"/>
      <c r="FJ1242" s="135"/>
      <c r="FK1242" s="135"/>
      <c r="FL1242" s="135"/>
      <c r="FM1242" s="135"/>
      <c r="FN1242" s="135"/>
      <c r="FO1242" s="135"/>
      <c r="FP1242" s="135"/>
      <c r="FQ1242" s="135"/>
      <c r="FR1242" s="135"/>
      <c r="FS1242" s="135"/>
      <c r="FT1242" s="135"/>
      <c r="FU1242" s="135"/>
      <c r="FV1242" s="135"/>
      <c r="FW1242" s="135"/>
      <c r="FX1242" s="135"/>
      <c r="FY1242" s="135"/>
      <c r="FZ1242" s="135"/>
      <c r="GA1242" s="135"/>
      <c r="GB1242" s="135"/>
      <c r="GC1242" s="135"/>
      <c r="GD1242" s="135"/>
      <c r="GE1242" s="135"/>
      <c r="GF1242" s="135"/>
      <c r="GG1242" s="135"/>
      <c r="GH1242" s="135"/>
      <c r="GI1242" s="135"/>
      <c r="GJ1242" s="135"/>
      <c r="GK1242" s="135"/>
      <c r="GL1242" s="135"/>
      <c r="GM1242" s="135"/>
      <c r="GN1242" s="135"/>
      <c r="GO1242" s="135"/>
      <c r="GP1242" s="135"/>
      <c r="GQ1242" s="135"/>
      <c r="GR1242" s="135"/>
      <c r="GS1242" s="135"/>
      <c r="GT1242" s="135"/>
      <c r="GU1242" s="135"/>
      <c r="GV1242" s="135"/>
      <c r="GW1242" s="135"/>
      <c r="GX1242" s="135"/>
      <c r="GY1242" s="135"/>
      <c r="GZ1242" s="135"/>
      <c r="HA1242" s="135"/>
      <c r="HB1242" s="135"/>
      <c r="HC1242" s="135"/>
      <c r="HD1242" s="135"/>
      <c r="HE1242" s="135"/>
      <c r="HF1242" s="135"/>
      <c r="HG1242" s="135"/>
      <c r="HH1242" s="135"/>
      <c r="HI1242" s="135"/>
      <c r="HJ1242" s="135"/>
      <c r="HK1242" s="135"/>
      <c r="HL1242" s="135"/>
      <c r="HM1242" s="135"/>
      <c r="HN1242" s="135"/>
      <c r="HO1242" s="135"/>
      <c r="HP1242" s="135"/>
      <c r="HQ1242" s="135"/>
      <c r="HR1242" s="135"/>
      <c r="HS1242" s="135"/>
    </row>
    <row r="1243" spans="1:227" s="50" customFormat="1" ht="111" customHeight="1" x14ac:dyDescent="0.25">
      <c r="A1243" s="125">
        <v>1228</v>
      </c>
      <c r="B1243" s="71" t="s">
        <v>4024</v>
      </c>
      <c r="C1243" s="162" t="s">
        <v>74</v>
      </c>
      <c r="D1243" s="163" t="s">
        <v>4041</v>
      </c>
      <c r="E1243" s="163" t="s">
        <v>3687</v>
      </c>
      <c r="F1243" s="73">
        <v>6</v>
      </c>
      <c r="G1243" s="72">
        <v>2200</v>
      </c>
      <c r="H1243" s="98">
        <f t="shared" si="76"/>
        <v>13200</v>
      </c>
      <c r="I1243" s="72">
        <f t="shared" si="77"/>
        <v>14784.000000000002</v>
      </c>
      <c r="J1243" s="76" t="s">
        <v>3836</v>
      </c>
      <c r="K1243" s="72" t="s">
        <v>19</v>
      </c>
      <c r="L1243" s="19" t="s">
        <v>4019</v>
      </c>
      <c r="M1243" s="133"/>
      <c r="N1243" s="134"/>
      <c r="O1243" s="135"/>
      <c r="P1243" s="135"/>
      <c r="Q1243" s="135"/>
      <c r="R1243" s="135"/>
      <c r="S1243" s="135"/>
      <c r="T1243" s="135"/>
      <c r="U1243" s="135"/>
      <c r="V1243" s="135"/>
      <c r="W1243" s="135"/>
      <c r="X1243" s="135"/>
      <c r="Y1243" s="135"/>
      <c r="Z1243" s="135"/>
      <c r="AA1243" s="135"/>
      <c r="AB1243" s="135"/>
      <c r="AC1243" s="135"/>
      <c r="AD1243" s="135"/>
      <c r="AE1243" s="135"/>
      <c r="AF1243" s="135"/>
      <c r="AG1243" s="135"/>
      <c r="AH1243" s="135"/>
      <c r="AI1243" s="135"/>
      <c r="AJ1243" s="135"/>
      <c r="AK1243" s="135"/>
      <c r="AL1243" s="135"/>
      <c r="AM1243" s="135"/>
      <c r="AN1243" s="135"/>
      <c r="AO1243" s="135"/>
      <c r="AP1243" s="135"/>
      <c r="AQ1243" s="135"/>
      <c r="AR1243" s="135"/>
      <c r="AS1243" s="135"/>
      <c r="AT1243" s="135"/>
      <c r="AU1243" s="135"/>
      <c r="AV1243" s="135"/>
      <c r="AW1243" s="135"/>
      <c r="AX1243" s="135"/>
      <c r="AY1243" s="135"/>
      <c r="AZ1243" s="135"/>
      <c r="BA1243" s="135"/>
      <c r="BB1243" s="135"/>
      <c r="BC1243" s="135"/>
      <c r="BD1243" s="135"/>
      <c r="BE1243" s="135"/>
      <c r="BF1243" s="135"/>
      <c r="BG1243" s="135"/>
      <c r="BH1243" s="135"/>
      <c r="BI1243" s="135"/>
      <c r="BJ1243" s="135"/>
      <c r="BK1243" s="135"/>
      <c r="BL1243" s="135"/>
      <c r="BM1243" s="135"/>
      <c r="BN1243" s="135"/>
      <c r="BO1243" s="135"/>
      <c r="BP1243" s="135"/>
      <c r="BQ1243" s="135"/>
      <c r="BR1243" s="135"/>
      <c r="BS1243" s="135"/>
      <c r="BT1243" s="135"/>
      <c r="BU1243" s="135"/>
      <c r="BV1243" s="135"/>
      <c r="BW1243" s="135"/>
      <c r="BX1243" s="135"/>
      <c r="BY1243" s="135"/>
      <c r="BZ1243" s="135"/>
      <c r="CA1243" s="135"/>
      <c r="CB1243" s="135"/>
      <c r="CC1243" s="135"/>
      <c r="CD1243" s="135"/>
      <c r="CE1243" s="135"/>
      <c r="CF1243" s="135"/>
      <c r="CG1243" s="135"/>
      <c r="CH1243" s="135"/>
      <c r="CI1243" s="135"/>
      <c r="CJ1243" s="135"/>
      <c r="CK1243" s="135"/>
      <c r="CL1243" s="135"/>
      <c r="CM1243" s="135"/>
      <c r="CN1243" s="135"/>
      <c r="CO1243" s="135"/>
      <c r="CP1243" s="135"/>
      <c r="CQ1243" s="135"/>
      <c r="CR1243" s="135"/>
      <c r="CS1243" s="135"/>
      <c r="CT1243" s="135"/>
      <c r="CU1243" s="135"/>
      <c r="CV1243" s="135"/>
      <c r="CW1243" s="135"/>
      <c r="CX1243" s="135"/>
      <c r="CY1243" s="135"/>
      <c r="CZ1243" s="135"/>
      <c r="DA1243" s="135"/>
      <c r="DB1243" s="135"/>
      <c r="DC1243" s="135"/>
      <c r="DD1243" s="135"/>
      <c r="DE1243" s="135"/>
      <c r="DF1243" s="135"/>
      <c r="DG1243" s="135"/>
      <c r="DH1243" s="135"/>
      <c r="DI1243" s="135"/>
      <c r="DJ1243" s="135"/>
      <c r="DK1243" s="135"/>
      <c r="DL1243" s="135"/>
      <c r="DM1243" s="135"/>
      <c r="DN1243" s="135"/>
      <c r="DO1243" s="135"/>
      <c r="DP1243" s="135"/>
      <c r="DQ1243" s="135"/>
      <c r="DR1243" s="135"/>
      <c r="DS1243" s="135"/>
      <c r="DT1243" s="135"/>
      <c r="DU1243" s="135"/>
      <c r="DV1243" s="135"/>
      <c r="DW1243" s="135"/>
      <c r="DX1243" s="135"/>
      <c r="DY1243" s="135"/>
      <c r="DZ1243" s="135"/>
      <c r="EA1243" s="135"/>
      <c r="EB1243" s="135"/>
      <c r="EC1243" s="135"/>
      <c r="ED1243" s="135"/>
      <c r="EE1243" s="135"/>
      <c r="EF1243" s="135"/>
      <c r="EG1243" s="135"/>
      <c r="EH1243" s="135"/>
      <c r="EI1243" s="135"/>
      <c r="EJ1243" s="135"/>
      <c r="EK1243" s="135"/>
      <c r="EL1243" s="135"/>
      <c r="EM1243" s="135"/>
      <c r="EN1243" s="135"/>
      <c r="EO1243" s="135"/>
      <c r="EP1243" s="135"/>
      <c r="EQ1243" s="135"/>
      <c r="ER1243" s="135"/>
      <c r="ES1243" s="135"/>
      <c r="ET1243" s="135"/>
      <c r="EU1243" s="135"/>
      <c r="EV1243" s="135"/>
      <c r="EW1243" s="135"/>
      <c r="EX1243" s="135"/>
      <c r="EY1243" s="135"/>
      <c r="EZ1243" s="135"/>
      <c r="FA1243" s="135"/>
      <c r="FB1243" s="135"/>
      <c r="FC1243" s="135"/>
      <c r="FD1243" s="135"/>
      <c r="FE1243" s="135"/>
      <c r="FF1243" s="135"/>
      <c r="FG1243" s="135"/>
      <c r="FH1243" s="135"/>
      <c r="FI1243" s="135"/>
      <c r="FJ1243" s="135"/>
      <c r="FK1243" s="135"/>
      <c r="FL1243" s="135"/>
      <c r="FM1243" s="135"/>
      <c r="FN1243" s="135"/>
      <c r="FO1243" s="135"/>
      <c r="FP1243" s="135"/>
      <c r="FQ1243" s="135"/>
      <c r="FR1243" s="135"/>
      <c r="FS1243" s="135"/>
      <c r="FT1243" s="135"/>
      <c r="FU1243" s="135"/>
      <c r="FV1243" s="135"/>
      <c r="FW1243" s="135"/>
      <c r="FX1243" s="135"/>
      <c r="FY1243" s="135"/>
      <c r="FZ1243" s="135"/>
      <c r="GA1243" s="135"/>
      <c r="GB1243" s="135"/>
      <c r="GC1243" s="135"/>
      <c r="GD1243" s="135"/>
      <c r="GE1243" s="135"/>
      <c r="GF1243" s="135"/>
      <c r="GG1243" s="135"/>
      <c r="GH1243" s="135"/>
      <c r="GI1243" s="135"/>
      <c r="GJ1243" s="135"/>
      <c r="GK1243" s="135"/>
      <c r="GL1243" s="135"/>
      <c r="GM1243" s="135"/>
      <c r="GN1243" s="135"/>
      <c r="GO1243" s="135"/>
      <c r="GP1243" s="135"/>
      <c r="GQ1243" s="135"/>
      <c r="GR1243" s="135"/>
      <c r="GS1243" s="135"/>
      <c r="GT1243" s="135"/>
      <c r="GU1243" s="135"/>
      <c r="GV1243" s="135"/>
      <c r="GW1243" s="135"/>
      <c r="GX1243" s="135"/>
      <c r="GY1243" s="135"/>
      <c r="GZ1243" s="135"/>
      <c r="HA1243" s="135"/>
      <c r="HB1243" s="135"/>
      <c r="HC1243" s="135"/>
      <c r="HD1243" s="135"/>
      <c r="HE1243" s="135"/>
      <c r="HF1243" s="135"/>
      <c r="HG1243" s="135"/>
      <c r="HH1243" s="135"/>
      <c r="HI1243" s="135"/>
      <c r="HJ1243" s="135"/>
      <c r="HK1243" s="135"/>
      <c r="HL1243" s="135"/>
      <c r="HM1243" s="135"/>
      <c r="HN1243" s="135"/>
      <c r="HO1243" s="135"/>
      <c r="HP1243" s="135"/>
      <c r="HQ1243" s="135"/>
      <c r="HR1243" s="135"/>
      <c r="HS1243" s="135"/>
    </row>
    <row r="1244" spans="1:227" s="50" customFormat="1" ht="111" customHeight="1" x14ac:dyDescent="0.25">
      <c r="A1244" s="125">
        <v>1229</v>
      </c>
      <c r="B1244" s="71" t="s">
        <v>4025</v>
      </c>
      <c r="C1244" s="162" t="s">
        <v>74</v>
      </c>
      <c r="D1244" s="163" t="s">
        <v>4042</v>
      </c>
      <c r="E1244" s="163" t="s">
        <v>3687</v>
      </c>
      <c r="F1244" s="73">
        <v>4</v>
      </c>
      <c r="G1244" s="72">
        <v>4700</v>
      </c>
      <c r="H1244" s="98">
        <f t="shared" si="76"/>
        <v>18800</v>
      </c>
      <c r="I1244" s="72">
        <f t="shared" si="77"/>
        <v>21056.000000000004</v>
      </c>
      <c r="J1244" s="76" t="s">
        <v>3836</v>
      </c>
      <c r="K1244" s="72" t="s">
        <v>19</v>
      </c>
      <c r="L1244" s="19" t="s">
        <v>4019</v>
      </c>
      <c r="M1244" s="133"/>
      <c r="N1244" s="134"/>
      <c r="O1244" s="135"/>
      <c r="P1244" s="135"/>
      <c r="Q1244" s="135"/>
      <c r="R1244" s="135"/>
      <c r="S1244" s="135"/>
      <c r="T1244" s="135"/>
      <c r="U1244" s="135"/>
      <c r="V1244" s="135"/>
      <c r="W1244" s="135"/>
      <c r="X1244" s="135"/>
      <c r="Y1244" s="135"/>
      <c r="Z1244" s="135"/>
      <c r="AA1244" s="135"/>
      <c r="AB1244" s="135"/>
      <c r="AC1244" s="135"/>
      <c r="AD1244" s="135"/>
      <c r="AE1244" s="135"/>
      <c r="AF1244" s="135"/>
      <c r="AG1244" s="135"/>
      <c r="AH1244" s="135"/>
      <c r="AI1244" s="135"/>
      <c r="AJ1244" s="135"/>
      <c r="AK1244" s="135"/>
      <c r="AL1244" s="135"/>
      <c r="AM1244" s="135"/>
      <c r="AN1244" s="135"/>
      <c r="AO1244" s="135"/>
      <c r="AP1244" s="135"/>
      <c r="AQ1244" s="135"/>
      <c r="AR1244" s="135"/>
      <c r="AS1244" s="135"/>
      <c r="AT1244" s="135"/>
      <c r="AU1244" s="135"/>
      <c r="AV1244" s="135"/>
      <c r="AW1244" s="135"/>
      <c r="AX1244" s="135"/>
      <c r="AY1244" s="135"/>
      <c r="AZ1244" s="135"/>
      <c r="BA1244" s="135"/>
      <c r="BB1244" s="135"/>
      <c r="BC1244" s="135"/>
      <c r="BD1244" s="135"/>
      <c r="BE1244" s="135"/>
      <c r="BF1244" s="135"/>
      <c r="BG1244" s="135"/>
      <c r="BH1244" s="135"/>
      <c r="BI1244" s="135"/>
      <c r="BJ1244" s="135"/>
      <c r="BK1244" s="135"/>
      <c r="BL1244" s="135"/>
      <c r="BM1244" s="135"/>
      <c r="BN1244" s="135"/>
      <c r="BO1244" s="135"/>
      <c r="BP1244" s="135"/>
      <c r="BQ1244" s="135"/>
      <c r="BR1244" s="135"/>
      <c r="BS1244" s="135"/>
      <c r="BT1244" s="135"/>
      <c r="BU1244" s="135"/>
      <c r="BV1244" s="135"/>
      <c r="BW1244" s="135"/>
      <c r="BX1244" s="135"/>
      <c r="BY1244" s="135"/>
      <c r="BZ1244" s="135"/>
      <c r="CA1244" s="135"/>
      <c r="CB1244" s="135"/>
      <c r="CC1244" s="135"/>
      <c r="CD1244" s="135"/>
      <c r="CE1244" s="135"/>
      <c r="CF1244" s="135"/>
      <c r="CG1244" s="135"/>
      <c r="CH1244" s="135"/>
      <c r="CI1244" s="135"/>
      <c r="CJ1244" s="135"/>
      <c r="CK1244" s="135"/>
      <c r="CL1244" s="135"/>
      <c r="CM1244" s="135"/>
      <c r="CN1244" s="135"/>
      <c r="CO1244" s="135"/>
      <c r="CP1244" s="135"/>
      <c r="CQ1244" s="135"/>
      <c r="CR1244" s="135"/>
      <c r="CS1244" s="135"/>
      <c r="CT1244" s="135"/>
      <c r="CU1244" s="135"/>
      <c r="CV1244" s="135"/>
      <c r="CW1244" s="135"/>
      <c r="CX1244" s="135"/>
      <c r="CY1244" s="135"/>
      <c r="CZ1244" s="135"/>
      <c r="DA1244" s="135"/>
      <c r="DB1244" s="135"/>
      <c r="DC1244" s="135"/>
      <c r="DD1244" s="135"/>
      <c r="DE1244" s="135"/>
      <c r="DF1244" s="135"/>
      <c r="DG1244" s="135"/>
      <c r="DH1244" s="135"/>
      <c r="DI1244" s="135"/>
      <c r="DJ1244" s="135"/>
      <c r="DK1244" s="135"/>
      <c r="DL1244" s="135"/>
      <c r="DM1244" s="135"/>
      <c r="DN1244" s="135"/>
      <c r="DO1244" s="135"/>
      <c r="DP1244" s="135"/>
      <c r="DQ1244" s="135"/>
      <c r="DR1244" s="135"/>
      <c r="DS1244" s="135"/>
      <c r="DT1244" s="135"/>
      <c r="DU1244" s="135"/>
      <c r="DV1244" s="135"/>
      <c r="DW1244" s="135"/>
      <c r="DX1244" s="135"/>
      <c r="DY1244" s="135"/>
      <c r="DZ1244" s="135"/>
      <c r="EA1244" s="135"/>
      <c r="EB1244" s="135"/>
      <c r="EC1244" s="135"/>
      <c r="ED1244" s="135"/>
      <c r="EE1244" s="135"/>
      <c r="EF1244" s="135"/>
      <c r="EG1244" s="135"/>
      <c r="EH1244" s="135"/>
      <c r="EI1244" s="135"/>
      <c r="EJ1244" s="135"/>
      <c r="EK1244" s="135"/>
      <c r="EL1244" s="135"/>
      <c r="EM1244" s="135"/>
      <c r="EN1244" s="135"/>
      <c r="EO1244" s="135"/>
      <c r="EP1244" s="135"/>
      <c r="EQ1244" s="135"/>
      <c r="ER1244" s="135"/>
      <c r="ES1244" s="135"/>
      <c r="ET1244" s="135"/>
      <c r="EU1244" s="135"/>
      <c r="EV1244" s="135"/>
      <c r="EW1244" s="135"/>
      <c r="EX1244" s="135"/>
      <c r="EY1244" s="135"/>
      <c r="EZ1244" s="135"/>
      <c r="FA1244" s="135"/>
      <c r="FB1244" s="135"/>
      <c r="FC1244" s="135"/>
      <c r="FD1244" s="135"/>
      <c r="FE1244" s="135"/>
      <c r="FF1244" s="135"/>
      <c r="FG1244" s="135"/>
      <c r="FH1244" s="135"/>
      <c r="FI1244" s="135"/>
      <c r="FJ1244" s="135"/>
      <c r="FK1244" s="135"/>
      <c r="FL1244" s="135"/>
      <c r="FM1244" s="135"/>
      <c r="FN1244" s="135"/>
      <c r="FO1244" s="135"/>
      <c r="FP1244" s="135"/>
      <c r="FQ1244" s="135"/>
      <c r="FR1244" s="135"/>
      <c r="FS1244" s="135"/>
      <c r="FT1244" s="135"/>
      <c r="FU1244" s="135"/>
      <c r="FV1244" s="135"/>
      <c r="FW1244" s="135"/>
      <c r="FX1244" s="135"/>
      <c r="FY1244" s="135"/>
      <c r="FZ1244" s="135"/>
      <c r="GA1244" s="135"/>
      <c r="GB1244" s="135"/>
      <c r="GC1244" s="135"/>
      <c r="GD1244" s="135"/>
      <c r="GE1244" s="135"/>
      <c r="GF1244" s="135"/>
      <c r="GG1244" s="135"/>
      <c r="GH1244" s="135"/>
      <c r="GI1244" s="135"/>
      <c r="GJ1244" s="135"/>
      <c r="GK1244" s="135"/>
      <c r="GL1244" s="135"/>
      <c r="GM1244" s="135"/>
      <c r="GN1244" s="135"/>
      <c r="GO1244" s="135"/>
      <c r="GP1244" s="135"/>
      <c r="GQ1244" s="135"/>
      <c r="GR1244" s="135"/>
      <c r="GS1244" s="135"/>
      <c r="GT1244" s="135"/>
      <c r="GU1244" s="135"/>
      <c r="GV1244" s="135"/>
      <c r="GW1244" s="135"/>
      <c r="GX1244" s="135"/>
      <c r="GY1244" s="135"/>
      <c r="GZ1244" s="135"/>
      <c r="HA1244" s="135"/>
      <c r="HB1244" s="135"/>
      <c r="HC1244" s="135"/>
      <c r="HD1244" s="135"/>
      <c r="HE1244" s="135"/>
      <c r="HF1244" s="135"/>
      <c r="HG1244" s="135"/>
      <c r="HH1244" s="135"/>
      <c r="HI1244" s="135"/>
      <c r="HJ1244" s="135"/>
      <c r="HK1244" s="135"/>
      <c r="HL1244" s="135"/>
      <c r="HM1244" s="135"/>
      <c r="HN1244" s="135"/>
      <c r="HO1244" s="135"/>
      <c r="HP1244" s="135"/>
      <c r="HQ1244" s="135"/>
      <c r="HR1244" s="135"/>
      <c r="HS1244" s="135"/>
    </row>
    <row r="1245" spans="1:227" s="50" customFormat="1" ht="111" customHeight="1" x14ac:dyDescent="0.25">
      <c r="A1245" s="125">
        <v>1230</v>
      </c>
      <c r="B1245" s="71" t="s">
        <v>4026</v>
      </c>
      <c r="C1245" s="162" t="s">
        <v>74</v>
      </c>
      <c r="D1245" s="163" t="s">
        <v>4027</v>
      </c>
      <c r="E1245" s="163" t="s">
        <v>3687</v>
      </c>
      <c r="F1245" s="73">
        <v>5</v>
      </c>
      <c r="G1245" s="72">
        <v>13450</v>
      </c>
      <c r="H1245" s="98">
        <f t="shared" si="76"/>
        <v>67250</v>
      </c>
      <c r="I1245" s="72">
        <f t="shared" si="77"/>
        <v>75320</v>
      </c>
      <c r="J1245" s="76" t="s">
        <v>3836</v>
      </c>
      <c r="K1245" s="72" t="s">
        <v>19</v>
      </c>
      <c r="L1245" s="19" t="s">
        <v>4019</v>
      </c>
      <c r="M1245" s="133"/>
      <c r="N1245" s="134"/>
      <c r="O1245" s="135"/>
      <c r="P1245" s="135"/>
      <c r="Q1245" s="135"/>
      <c r="R1245" s="135"/>
      <c r="S1245" s="135"/>
      <c r="T1245" s="135"/>
      <c r="U1245" s="135"/>
      <c r="V1245" s="135"/>
      <c r="W1245" s="135"/>
      <c r="X1245" s="135"/>
      <c r="Y1245" s="135"/>
      <c r="Z1245" s="135"/>
      <c r="AA1245" s="135"/>
      <c r="AB1245" s="135"/>
      <c r="AC1245" s="135"/>
      <c r="AD1245" s="135"/>
      <c r="AE1245" s="135"/>
      <c r="AF1245" s="135"/>
      <c r="AG1245" s="135"/>
      <c r="AH1245" s="135"/>
      <c r="AI1245" s="135"/>
      <c r="AJ1245" s="135"/>
      <c r="AK1245" s="135"/>
      <c r="AL1245" s="135"/>
      <c r="AM1245" s="135"/>
      <c r="AN1245" s="135"/>
      <c r="AO1245" s="135"/>
      <c r="AP1245" s="135"/>
      <c r="AQ1245" s="135"/>
      <c r="AR1245" s="135"/>
      <c r="AS1245" s="135"/>
      <c r="AT1245" s="135"/>
      <c r="AU1245" s="135"/>
      <c r="AV1245" s="135"/>
      <c r="AW1245" s="135"/>
      <c r="AX1245" s="135"/>
      <c r="AY1245" s="135"/>
      <c r="AZ1245" s="135"/>
      <c r="BA1245" s="135"/>
      <c r="BB1245" s="135"/>
      <c r="BC1245" s="135"/>
      <c r="BD1245" s="135"/>
      <c r="BE1245" s="135"/>
      <c r="BF1245" s="135"/>
      <c r="BG1245" s="135"/>
      <c r="BH1245" s="135"/>
      <c r="BI1245" s="135"/>
      <c r="BJ1245" s="135"/>
      <c r="BK1245" s="135"/>
      <c r="BL1245" s="135"/>
      <c r="BM1245" s="135"/>
      <c r="BN1245" s="135"/>
      <c r="BO1245" s="135"/>
      <c r="BP1245" s="135"/>
      <c r="BQ1245" s="135"/>
      <c r="BR1245" s="135"/>
      <c r="BS1245" s="135"/>
      <c r="BT1245" s="135"/>
      <c r="BU1245" s="135"/>
      <c r="BV1245" s="135"/>
      <c r="BW1245" s="135"/>
      <c r="BX1245" s="135"/>
      <c r="BY1245" s="135"/>
      <c r="BZ1245" s="135"/>
      <c r="CA1245" s="135"/>
      <c r="CB1245" s="135"/>
      <c r="CC1245" s="135"/>
      <c r="CD1245" s="135"/>
      <c r="CE1245" s="135"/>
      <c r="CF1245" s="135"/>
      <c r="CG1245" s="135"/>
      <c r="CH1245" s="135"/>
      <c r="CI1245" s="135"/>
      <c r="CJ1245" s="135"/>
      <c r="CK1245" s="135"/>
      <c r="CL1245" s="135"/>
      <c r="CM1245" s="135"/>
      <c r="CN1245" s="135"/>
      <c r="CO1245" s="135"/>
      <c r="CP1245" s="135"/>
      <c r="CQ1245" s="135"/>
      <c r="CR1245" s="135"/>
      <c r="CS1245" s="135"/>
      <c r="CT1245" s="135"/>
      <c r="CU1245" s="135"/>
      <c r="CV1245" s="135"/>
      <c r="CW1245" s="135"/>
      <c r="CX1245" s="135"/>
      <c r="CY1245" s="135"/>
      <c r="CZ1245" s="135"/>
      <c r="DA1245" s="135"/>
      <c r="DB1245" s="135"/>
      <c r="DC1245" s="135"/>
      <c r="DD1245" s="135"/>
      <c r="DE1245" s="135"/>
      <c r="DF1245" s="135"/>
      <c r="DG1245" s="135"/>
      <c r="DH1245" s="135"/>
      <c r="DI1245" s="135"/>
      <c r="DJ1245" s="135"/>
      <c r="DK1245" s="135"/>
      <c r="DL1245" s="135"/>
      <c r="DM1245" s="135"/>
      <c r="DN1245" s="135"/>
      <c r="DO1245" s="135"/>
      <c r="DP1245" s="135"/>
      <c r="DQ1245" s="135"/>
      <c r="DR1245" s="135"/>
      <c r="DS1245" s="135"/>
      <c r="DT1245" s="135"/>
      <c r="DU1245" s="135"/>
      <c r="DV1245" s="135"/>
      <c r="DW1245" s="135"/>
      <c r="DX1245" s="135"/>
      <c r="DY1245" s="135"/>
      <c r="DZ1245" s="135"/>
      <c r="EA1245" s="135"/>
      <c r="EB1245" s="135"/>
      <c r="EC1245" s="135"/>
      <c r="ED1245" s="135"/>
      <c r="EE1245" s="135"/>
      <c r="EF1245" s="135"/>
      <c r="EG1245" s="135"/>
      <c r="EH1245" s="135"/>
      <c r="EI1245" s="135"/>
      <c r="EJ1245" s="135"/>
      <c r="EK1245" s="135"/>
      <c r="EL1245" s="135"/>
      <c r="EM1245" s="135"/>
      <c r="EN1245" s="135"/>
      <c r="EO1245" s="135"/>
      <c r="EP1245" s="135"/>
      <c r="EQ1245" s="135"/>
      <c r="ER1245" s="135"/>
      <c r="ES1245" s="135"/>
      <c r="ET1245" s="135"/>
      <c r="EU1245" s="135"/>
      <c r="EV1245" s="135"/>
      <c r="EW1245" s="135"/>
      <c r="EX1245" s="135"/>
      <c r="EY1245" s="135"/>
      <c r="EZ1245" s="135"/>
      <c r="FA1245" s="135"/>
      <c r="FB1245" s="135"/>
      <c r="FC1245" s="135"/>
      <c r="FD1245" s="135"/>
      <c r="FE1245" s="135"/>
      <c r="FF1245" s="135"/>
      <c r="FG1245" s="135"/>
      <c r="FH1245" s="135"/>
      <c r="FI1245" s="135"/>
      <c r="FJ1245" s="135"/>
      <c r="FK1245" s="135"/>
      <c r="FL1245" s="135"/>
      <c r="FM1245" s="135"/>
      <c r="FN1245" s="135"/>
      <c r="FO1245" s="135"/>
      <c r="FP1245" s="135"/>
      <c r="FQ1245" s="135"/>
      <c r="FR1245" s="135"/>
      <c r="FS1245" s="135"/>
      <c r="FT1245" s="135"/>
      <c r="FU1245" s="135"/>
      <c r="FV1245" s="135"/>
      <c r="FW1245" s="135"/>
      <c r="FX1245" s="135"/>
      <c r="FY1245" s="135"/>
      <c r="FZ1245" s="135"/>
      <c r="GA1245" s="135"/>
      <c r="GB1245" s="135"/>
      <c r="GC1245" s="135"/>
      <c r="GD1245" s="135"/>
      <c r="GE1245" s="135"/>
      <c r="GF1245" s="135"/>
      <c r="GG1245" s="135"/>
      <c r="GH1245" s="135"/>
      <c r="GI1245" s="135"/>
      <c r="GJ1245" s="135"/>
      <c r="GK1245" s="135"/>
      <c r="GL1245" s="135"/>
      <c r="GM1245" s="135"/>
      <c r="GN1245" s="135"/>
      <c r="GO1245" s="135"/>
      <c r="GP1245" s="135"/>
      <c r="GQ1245" s="135"/>
      <c r="GR1245" s="135"/>
      <c r="GS1245" s="135"/>
      <c r="GT1245" s="135"/>
      <c r="GU1245" s="135"/>
      <c r="GV1245" s="135"/>
      <c r="GW1245" s="135"/>
      <c r="GX1245" s="135"/>
      <c r="GY1245" s="135"/>
      <c r="GZ1245" s="135"/>
      <c r="HA1245" s="135"/>
      <c r="HB1245" s="135"/>
      <c r="HC1245" s="135"/>
      <c r="HD1245" s="135"/>
      <c r="HE1245" s="135"/>
      <c r="HF1245" s="135"/>
      <c r="HG1245" s="135"/>
      <c r="HH1245" s="135"/>
      <c r="HI1245" s="135"/>
      <c r="HJ1245" s="135"/>
      <c r="HK1245" s="135"/>
      <c r="HL1245" s="135"/>
      <c r="HM1245" s="135"/>
      <c r="HN1245" s="135"/>
      <c r="HO1245" s="135"/>
      <c r="HP1245" s="135"/>
      <c r="HQ1245" s="135"/>
      <c r="HR1245" s="135"/>
      <c r="HS1245" s="135"/>
    </row>
    <row r="1246" spans="1:227" s="50" customFormat="1" ht="111" customHeight="1" x14ac:dyDescent="0.25">
      <c r="A1246" s="125">
        <v>1231</v>
      </c>
      <c r="B1246" s="71" t="s">
        <v>4028</v>
      </c>
      <c r="C1246" s="162" t="s">
        <v>74</v>
      </c>
      <c r="D1246" s="163" t="s">
        <v>4036</v>
      </c>
      <c r="E1246" s="163" t="s">
        <v>3687</v>
      </c>
      <c r="F1246" s="73">
        <v>5</v>
      </c>
      <c r="G1246" s="72">
        <v>20900</v>
      </c>
      <c r="H1246" s="98">
        <f t="shared" si="76"/>
        <v>104500</v>
      </c>
      <c r="I1246" s="72">
        <f t="shared" si="77"/>
        <v>117040.00000000001</v>
      </c>
      <c r="J1246" s="76" t="s">
        <v>3836</v>
      </c>
      <c r="K1246" s="72" t="s">
        <v>19</v>
      </c>
      <c r="L1246" s="19" t="s">
        <v>4019</v>
      </c>
      <c r="M1246" s="133"/>
      <c r="N1246" s="134"/>
      <c r="O1246" s="135"/>
      <c r="P1246" s="135"/>
      <c r="Q1246" s="135"/>
      <c r="R1246" s="135"/>
      <c r="S1246" s="135"/>
      <c r="T1246" s="135"/>
      <c r="U1246" s="135"/>
      <c r="V1246" s="135"/>
      <c r="W1246" s="135"/>
      <c r="X1246" s="135"/>
      <c r="Y1246" s="135"/>
      <c r="Z1246" s="135"/>
      <c r="AA1246" s="135"/>
      <c r="AB1246" s="135"/>
      <c r="AC1246" s="135"/>
      <c r="AD1246" s="135"/>
      <c r="AE1246" s="135"/>
      <c r="AF1246" s="135"/>
      <c r="AG1246" s="135"/>
      <c r="AH1246" s="135"/>
      <c r="AI1246" s="135"/>
      <c r="AJ1246" s="135"/>
      <c r="AK1246" s="135"/>
      <c r="AL1246" s="135"/>
      <c r="AM1246" s="135"/>
      <c r="AN1246" s="135"/>
      <c r="AO1246" s="135"/>
      <c r="AP1246" s="135"/>
      <c r="AQ1246" s="135"/>
      <c r="AR1246" s="135"/>
      <c r="AS1246" s="135"/>
      <c r="AT1246" s="135"/>
      <c r="AU1246" s="135"/>
      <c r="AV1246" s="135"/>
      <c r="AW1246" s="135"/>
      <c r="AX1246" s="135"/>
      <c r="AY1246" s="135"/>
      <c r="AZ1246" s="135"/>
      <c r="BA1246" s="135"/>
      <c r="BB1246" s="135"/>
      <c r="BC1246" s="135"/>
      <c r="BD1246" s="135"/>
      <c r="BE1246" s="135"/>
      <c r="BF1246" s="135"/>
      <c r="BG1246" s="135"/>
      <c r="BH1246" s="135"/>
      <c r="BI1246" s="135"/>
      <c r="BJ1246" s="135"/>
      <c r="BK1246" s="135"/>
      <c r="BL1246" s="135"/>
      <c r="BM1246" s="135"/>
      <c r="BN1246" s="135"/>
      <c r="BO1246" s="135"/>
      <c r="BP1246" s="135"/>
      <c r="BQ1246" s="135"/>
      <c r="BR1246" s="135"/>
      <c r="BS1246" s="135"/>
      <c r="BT1246" s="135"/>
      <c r="BU1246" s="135"/>
      <c r="BV1246" s="135"/>
      <c r="BW1246" s="135"/>
      <c r="BX1246" s="135"/>
      <c r="BY1246" s="135"/>
      <c r="BZ1246" s="135"/>
      <c r="CA1246" s="135"/>
      <c r="CB1246" s="135"/>
      <c r="CC1246" s="135"/>
      <c r="CD1246" s="135"/>
      <c r="CE1246" s="135"/>
      <c r="CF1246" s="135"/>
      <c r="CG1246" s="135"/>
      <c r="CH1246" s="135"/>
      <c r="CI1246" s="135"/>
      <c r="CJ1246" s="135"/>
      <c r="CK1246" s="135"/>
      <c r="CL1246" s="135"/>
      <c r="CM1246" s="135"/>
      <c r="CN1246" s="135"/>
      <c r="CO1246" s="135"/>
      <c r="CP1246" s="135"/>
      <c r="CQ1246" s="135"/>
      <c r="CR1246" s="135"/>
      <c r="CS1246" s="135"/>
      <c r="CT1246" s="135"/>
      <c r="CU1246" s="135"/>
      <c r="CV1246" s="135"/>
      <c r="CW1246" s="135"/>
      <c r="CX1246" s="135"/>
      <c r="CY1246" s="135"/>
      <c r="CZ1246" s="135"/>
      <c r="DA1246" s="135"/>
      <c r="DB1246" s="135"/>
      <c r="DC1246" s="135"/>
      <c r="DD1246" s="135"/>
      <c r="DE1246" s="135"/>
      <c r="DF1246" s="135"/>
      <c r="DG1246" s="135"/>
      <c r="DH1246" s="135"/>
      <c r="DI1246" s="135"/>
      <c r="DJ1246" s="135"/>
      <c r="DK1246" s="135"/>
      <c r="DL1246" s="135"/>
      <c r="DM1246" s="135"/>
      <c r="DN1246" s="135"/>
      <c r="DO1246" s="135"/>
      <c r="DP1246" s="135"/>
      <c r="DQ1246" s="135"/>
      <c r="DR1246" s="135"/>
      <c r="DS1246" s="135"/>
      <c r="DT1246" s="135"/>
      <c r="DU1246" s="135"/>
      <c r="DV1246" s="135"/>
      <c r="DW1246" s="135"/>
      <c r="DX1246" s="135"/>
      <c r="DY1246" s="135"/>
      <c r="DZ1246" s="135"/>
      <c r="EA1246" s="135"/>
      <c r="EB1246" s="135"/>
      <c r="EC1246" s="135"/>
      <c r="ED1246" s="135"/>
      <c r="EE1246" s="135"/>
      <c r="EF1246" s="135"/>
      <c r="EG1246" s="135"/>
      <c r="EH1246" s="135"/>
      <c r="EI1246" s="135"/>
      <c r="EJ1246" s="135"/>
      <c r="EK1246" s="135"/>
      <c r="EL1246" s="135"/>
      <c r="EM1246" s="135"/>
      <c r="EN1246" s="135"/>
      <c r="EO1246" s="135"/>
      <c r="EP1246" s="135"/>
      <c r="EQ1246" s="135"/>
      <c r="ER1246" s="135"/>
      <c r="ES1246" s="135"/>
      <c r="ET1246" s="135"/>
      <c r="EU1246" s="135"/>
      <c r="EV1246" s="135"/>
      <c r="EW1246" s="135"/>
      <c r="EX1246" s="135"/>
      <c r="EY1246" s="135"/>
      <c r="EZ1246" s="135"/>
      <c r="FA1246" s="135"/>
      <c r="FB1246" s="135"/>
      <c r="FC1246" s="135"/>
      <c r="FD1246" s="135"/>
      <c r="FE1246" s="135"/>
      <c r="FF1246" s="135"/>
      <c r="FG1246" s="135"/>
      <c r="FH1246" s="135"/>
      <c r="FI1246" s="135"/>
      <c r="FJ1246" s="135"/>
      <c r="FK1246" s="135"/>
      <c r="FL1246" s="135"/>
      <c r="FM1246" s="135"/>
      <c r="FN1246" s="135"/>
      <c r="FO1246" s="135"/>
      <c r="FP1246" s="135"/>
      <c r="FQ1246" s="135"/>
      <c r="FR1246" s="135"/>
      <c r="FS1246" s="135"/>
      <c r="FT1246" s="135"/>
      <c r="FU1246" s="135"/>
      <c r="FV1246" s="135"/>
      <c r="FW1246" s="135"/>
      <c r="FX1246" s="135"/>
      <c r="FY1246" s="135"/>
      <c r="FZ1246" s="135"/>
      <c r="GA1246" s="135"/>
      <c r="GB1246" s="135"/>
      <c r="GC1246" s="135"/>
      <c r="GD1246" s="135"/>
      <c r="GE1246" s="135"/>
      <c r="GF1246" s="135"/>
      <c r="GG1246" s="135"/>
      <c r="GH1246" s="135"/>
      <c r="GI1246" s="135"/>
      <c r="GJ1246" s="135"/>
      <c r="GK1246" s="135"/>
      <c r="GL1246" s="135"/>
      <c r="GM1246" s="135"/>
      <c r="GN1246" s="135"/>
      <c r="GO1246" s="135"/>
      <c r="GP1246" s="135"/>
      <c r="GQ1246" s="135"/>
      <c r="GR1246" s="135"/>
      <c r="GS1246" s="135"/>
      <c r="GT1246" s="135"/>
      <c r="GU1246" s="135"/>
      <c r="GV1246" s="135"/>
      <c r="GW1246" s="135"/>
      <c r="GX1246" s="135"/>
      <c r="GY1246" s="135"/>
      <c r="GZ1246" s="135"/>
      <c r="HA1246" s="135"/>
      <c r="HB1246" s="135"/>
      <c r="HC1246" s="135"/>
      <c r="HD1246" s="135"/>
      <c r="HE1246" s="135"/>
      <c r="HF1246" s="135"/>
      <c r="HG1246" s="135"/>
      <c r="HH1246" s="135"/>
      <c r="HI1246" s="135"/>
      <c r="HJ1246" s="135"/>
      <c r="HK1246" s="135"/>
      <c r="HL1246" s="135"/>
      <c r="HM1246" s="135"/>
      <c r="HN1246" s="135"/>
      <c r="HO1246" s="135"/>
      <c r="HP1246" s="135"/>
      <c r="HQ1246" s="135"/>
      <c r="HR1246" s="135"/>
      <c r="HS1246" s="135"/>
    </row>
    <row r="1247" spans="1:227" s="50" customFormat="1" ht="111" customHeight="1" x14ac:dyDescent="0.25">
      <c r="A1247" s="125">
        <v>1232</v>
      </c>
      <c r="B1247" s="71" t="s">
        <v>4029</v>
      </c>
      <c r="C1247" s="162" t="s">
        <v>74</v>
      </c>
      <c r="D1247" s="163" t="s">
        <v>4030</v>
      </c>
      <c r="E1247" s="163" t="s">
        <v>3687</v>
      </c>
      <c r="F1247" s="73">
        <v>11</v>
      </c>
      <c r="G1247" s="72">
        <v>30000</v>
      </c>
      <c r="H1247" s="98">
        <f t="shared" si="76"/>
        <v>330000</v>
      </c>
      <c r="I1247" s="72">
        <f t="shared" si="77"/>
        <v>369600.00000000006</v>
      </c>
      <c r="J1247" s="76" t="s">
        <v>3836</v>
      </c>
      <c r="K1247" s="72" t="s">
        <v>19</v>
      </c>
      <c r="L1247" s="19" t="s">
        <v>4019</v>
      </c>
      <c r="M1247" s="133"/>
      <c r="N1247" s="134"/>
      <c r="O1247" s="135"/>
      <c r="P1247" s="135"/>
      <c r="Q1247" s="135"/>
      <c r="R1247" s="135"/>
      <c r="S1247" s="135"/>
      <c r="T1247" s="135"/>
      <c r="U1247" s="135"/>
      <c r="V1247" s="135"/>
      <c r="W1247" s="135"/>
      <c r="X1247" s="135"/>
      <c r="Y1247" s="135"/>
      <c r="Z1247" s="135"/>
      <c r="AA1247" s="135"/>
      <c r="AB1247" s="135"/>
      <c r="AC1247" s="135"/>
      <c r="AD1247" s="135"/>
      <c r="AE1247" s="135"/>
      <c r="AF1247" s="135"/>
      <c r="AG1247" s="135"/>
      <c r="AH1247" s="135"/>
      <c r="AI1247" s="135"/>
      <c r="AJ1247" s="135"/>
      <c r="AK1247" s="135"/>
      <c r="AL1247" s="135"/>
      <c r="AM1247" s="135"/>
      <c r="AN1247" s="135"/>
      <c r="AO1247" s="135"/>
      <c r="AP1247" s="135"/>
      <c r="AQ1247" s="135"/>
      <c r="AR1247" s="135"/>
      <c r="AS1247" s="135"/>
      <c r="AT1247" s="135"/>
      <c r="AU1247" s="135"/>
      <c r="AV1247" s="135"/>
      <c r="AW1247" s="135"/>
      <c r="AX1247" s="135"/>
      <c r="AY1247" s="135"/>
      <c r="AZ1247" s="135"/>
      <c r="BA1247" s="135"/>
      <c r="BB1247" s="135"/>
      <c r="BC1247" s="135"/>
      <c r="BD1247" s="135"/>
      <c r="BE1247" s="135"/>
      <c r="BF1247" s="135"/>
      <c r="BG1247" s="135"/>
      <c r="BH1247" s="135"/>
      <c r="BI1247" s="135"/>
      <c r="BJ1247" s="135"/>
      <c r="BK1247" s="135"/>
      <c r="BL1247" s="135"/>
      <c r="BM1247" s="135"/>
      <c r="BN1247" s="135"/>
      <c r="BO1247" s="135"/>
      <c r="BP1247" s="135"/>
      <c r="BQ1247" s="135"/>
      <c r="BR1247" s="135"/>
      <c r="BS1247" s="135"/>
      <c r="BT1247" s="135"/>
      <c r="BU1247" s="135"/>
      <c r="BV1247" s="135"/>
      <c r="BW1247" s="135"/>
      <c r="BX1247" s="135"/>
      <c r="BY1247" s="135"/>
      <c r="BZ1247" s="135"/>
      <c r="CA1247" s="135"/>
      <c r="CB1247" s="135"/>
      <c r="CC1247" s="135"/>
      <c r="CD1247" s="135"/>
      <c r="CE1247" s="135"/>
      <c r="CF1247" s="135"/>
      <c r="CG1247" s="135"/>
      <c r="CH1247" s="135"/>
      <c r="CI1247" s="135"/>
      <c r="CJ1247" s="135"/>
      <c r="CK1247" s="135"/>
      <c r="CL1247" s="135"/>
      <c r="CM1247" s="135"/>
      <c r="CN1247" s="135"/>
      <c r="CO1247" s="135"/>
      <c r="CP1247" s="135"/>
      <c r="CQ1247" s="135"/>
      <c r="CR1247" s="135"/>
      <c r="CS1247" s="135"/>
      <c r="CT1247" s="135"/>
      <c r="CU1247" s="135"/>
      <c r="CV1247" s="135"/>
      <c r="CW1247" s="135"/>
      <c r="CX1247" s="135"/>
      <c r="CY1247" s="135"/>
      <c r="CZ1247" s="135"/>
      <c r="DA1247" s="135"/>
      <c r="DB1247" s="135"/>
      <c r="DC1247" s="135"/>
      <c r="DD1247" s="135"/>
      <c r="DE1247" s="135"/>
      <c r="DF1247" s="135"/>
      <c r="DG1247" s="135"/>
      <c r="DH1247" s="135"/>
      <c r="DI1247" s="135"/>
      <c r="DJ1247" s="135"/>
      <c r="DK1247" s="135"/>
      <c r="DL1247" s="135"/>
      <c r="DM1247" s="135"/>
      <c r="DN1247" s="135"/>
      <c r="DO1247" s="135"/>
      <c r="DP1247" s="135"/>
      <c r="DQ1247" s="135"/>
      <c r="DR1247" s="135"/>
      <c r="DS1247" s="135"/>
      <c r="DT1247" s="135"/>
      <c r="DU1247" s="135"/>
      <c r="DV1247" s="135"/>
      <c r="DW1247" s="135"/>
      <c r="DX1247" s="135"/>
      <c r="DY1247" s="135"/>
      <c r="DZ1247" s="135"/>
      <c r="EA1247" s="135"/>
      <c r="EB1247" s="135"/>
      <c r="EC1247" s="135"/>
      <c r="ED1247" s="135"/>
      <c r="EE1247" s="135"/>
      <c r="EF1247" s="135"/>
      <c r="EG1247" s="135"/>
      <c r="EH1247" s="135"/>
      <c r="EI1247" s="135"/>
      <c r="EJ1247" s="135"/>
      <c r="EK1247" s="135"/>
      <c r="EL1247" s="135"/>
      <c r="EM1247" s="135"/>
      <c r="EN1247" s="135"/>
      <c r="EO1247" s="135"/>
      <c r="EP1247" s="135"/>
      <c r="EQ1247" s="135"/>
      <c r="ER1247" s="135"/>
      <c r="ES1247" s="135"/>
      <c r="ET1247" s="135"/>
      <c r="EU1247" s="135"/>
      <c r="EV1247" s="135"/>
      <c r="EW1247" s="135"/>
      <c r="EX1247" s="135"/>
      <c r="EY1247" s="135"/>
      <c r="EZ1247" s="135"/>
      <c r="FA1247" s="135"/>
      <c r="FB1247" s="135"/>
      <c r="FC1247" s="135"/>
      <c r="FD1247" s="135"/>
      <c r="FE1247" s="135"/>
      <c r="FF1247" s="135"/>
      <c r="FG1247" s="135"/>
      <c r="FH1247" s="135"/>
      <c r="FI1247" s="135"/>
      <c r="FJ1247" s="135"/>
      <c r="FK1247" s="135"/>
      <c r="FL1247" s="135"/>
      <c r="FM1247" s="135"/>
      <c r="FN1247" s="135"/>
      <c r="FO1247" s="135"/>
      <c r="FP1247" s="135"/>
      <c r="FQ1247" s="135"/>
      <c r="FR1247" s="135"/>
      <c r="FS1247" s="135"/>
      <c r="FT1247" s="135"/>
      <c r="FU1247" s="135"/>
      <c r="FV1247" s="135"/>
      <c r="FW1247" s="135"/>
      <c r="FX1247" s="135"/>
      <c r="FY1247" s="135"/>
      <c r="FZ1247" s="135"/>
      <c r="GA1247" s="135"/>
      <c r="GB1247" s="135"/>
      <c r="GC1247" s="135"/>
      <c r="GD1247" s="135"/>
      <c r="GE1247" s="135"/>
      <c r="GF1247" s="135"/>
      <c r="GG1247" s="135"/>
      <c r="GH1247" s="135"/>
      <c r="GI1247" s="135"/>
      <c r="GJ1247" s="135"/>
      <c r="GK1247" s="135"/>
      <c r="GL1247" s="135"/>
      <c r="GM1247" s="135"/>
      <c r="GN1247" s="135"/>
      <c r="GO1247" s="135"/>
      <c r="GP1247" s="135"/>
      <c r="GQ1247" s="135"/>
      <c r="GR1247" s="135"/>
      <c r="GS1247" s="135"/>
      <c r="GT1247" s="135"/>
      <c r="GU1247" s="135"/>
      <c r="GV1247" s="135"/>
      <c r="GW1247" s="135"/>
      <c r="GX1247" s="135"/>
      <c r="GY1247" s="135"/>
      <c r="GZ1247" s="135"/>
      <c r="HA1247" s="135"/>
      <c r="HB1247" s="135"/>
      <c r="HC1247" s="135"/>
      <c r="HD1247" s="135"/>
      <c r="HE1247" s="135"/>
      <c r="HF1247" s="135"/>
      <c r="HG1247" s="135"/>
      <c r="HH1247" s="135"/>
      <c r="HI1247" s="135"/>
      <c r="HJ1247" s="135"/>
      <c r="HK1247" s="135"/>
      <c r="HL1247" s="135"/>
      <c r="HM1247" s="135"/>
      <c r="HN1247" s="135"/>
      <c r="HO1247" s="135"/>
      <c r="HP1247" s="135"/>
      <c r="HQ1247" s="135"/>
      <c r="HR1247" s="135"/>
      <c r="HS1247" s="135"/>
    </row>
    <row r="1248" spans="1:227" s="50" customFormat="1" ht="111" customHeight="1" x14ac:dyDescent="0.25">
      <c r="A1248" s="125">
        <v>1233</v>
      </c>
      <c r="B1248" s="71" t="s">
        <v>4031</v>
      </c>
      <c r="C1248" s="162" t="s">
        <v>74</v>
      </c>
      <c r="D1248" s="163" t="s">
        <v>4037</v>
      </c>
      <c r="E1248" s="163" t="s">
        <v>3687</v>
      </c>
      <c r="F1248" s="73">
        <v>5</v>
      </c>
      <c r="G1248" s="72">
        <v>3000</v>
      </c>
      <c r="H1248" s="98">
        <f t="shared" si="76"/>
        <v>15000</v>
      </c>
      <c r="I1248" s="72">
        <f t="shared" si="77"/>
        <v>16800</v>
      </c>
      <c r="J1248" s="76" t="s">
        <v>3836</v>
      </c>
      <c r="K1248" s="72" t="s">
        <v>19</v>
      </c>
      <c r="L1248" s="19" t="s">
        <v>4019</v>
      </c>
      <c r="M1248" s="133"/>
      <c r="N1248" s="134"/>
      <c r="O1248" s="135"/>
      <c r="P1248" s="135"/>
      <c r="Q1248" s="135"/>
      <c r="R1248" s="135"/>
      <c r="S1248" s="135"/>
      <c r="T1248" s="135"/>
      <c r="U1248" s="135"/>
      <c r="V1248" s="135"/>
      <c r="W1248" s="135"/>
      <c r="X1248" s="135"/>
      <c r="Y1248" s="135"/>
      <c r="Z1248" s="135"/>
      <c r="AA1248" s="135"/>
      <c r="AB1248" s="135"/>
      <c r="AC1248" s="135"/>
      <c r="AD1248" s="135"/>
      <c r="AE1248" s="135"/>
      <c r="AF1248" s="135"/>
      <c r="AG1248" s="135"/>
      <c r="AH1248" s="135"/>
      <c r="AI1248" s="135"/>
      <c r="AJ1248" s="135"/>
      <c r="AK1248" s="135"/>
      <c r="AL1248" s="135"/>
      <c r="AM1248" s="135"/>
      <c r="AN1248" s="135"/>
      <c r="AO1248" s="135"/>
      <c r="AP1248" s="135"/>
      <c r="AQ1248" s="135"/>
      <c r="AR1248" s="135"/>
      <c r="AS1248" s="135"/>
      <c r="AT1248" s="135"/>
      <c r="AU1248" s="135"/>
      <c r="AV1248" s="135"/>
      <c r="AW1248" s="135"/>
      <c r="AX1248" s="135"/>
      <c r="AY1248" s="135"/>
      <c r="AZ1248" s="135"/>
      <c r="BA1248" s="135"/>
      <c r="BB1248" s="135"/>
      <c r="BC1248" s="135"/>
      <c r="BD1248" s="135"/>
      <c r="BE1248" s="135"/>
      <c r="BF1248" s="135"/>
      <c r="BG1248" s="135"/>
      <c r="BH1248" s="135"/>
      <c r="BI1248" s="135"/>
      <c r="BJ1248" s="135"/>
      <c r="BK1248" s="135"/>
      <c r="BL1248" s="135"/>
      <c r="BM1248" s="135"/>
      <c r="BN1248" s="135"/>
      <c r="BO1248" s="135"/>
      <c r="BP1248" s="135"/>
      <c r="BQ1248" s="135"/>
      <c r="BR1248" s="135"/>
      <c r="BS1248" s="135"/>
      <c r="BT1248" s="135"/>
      <c r="BU1248" s="135"/>
      <c r="BV1248" s="135"/>
      <c r="BW1248" s="135"/>
      <c r="BX1248" s="135"/>
      <c r="BY1248" s="135"/>
      <c r="BZ1248" s="135"/>
      <c r="CA1248" s="135"/>
      <c r="CB1248" s="135"/>
      <c r="CC1248" s="135"/>
      <c r="CD1248" s="135"/>
      <c r="CE1248" s="135"/>
      <c r="CF1248" s="135"/>
      <c r="CG1248" s="135"/>
      <c r="CH1248" s="135"/>
      <c r="CI1248" s="135"/>
      <c r="CJ1248" s="135"/>
      <c r="CK1248" s="135"/>
      <c r="CL1248" s="135"/>
      <c r="CM1248" s="135"/>
      <c r="CN1248" s="135"/>
      <c r="CO1248" s="135"/>
      <c r="CP1248" s="135"/>
      <c r="CQ1248" s="135"/>
      <c r="CR1248" s="135"/>
      <c r="CS1248" s="135"/>
      <c r="CT1248" s="135"/>
      <c r="CU1248" s="135"/>
      <c r="CV1248" s="135"/>
      <c r="CW1248" s="135"/>
      <c r="CX1248" s="135"/>
      <c r="CY1248" s="135"/>
      <c r="CZ1248" s="135"/>
      <c r="DA1248" s="135"/>
      <c r="DB1248" s="135"/>
      <c r="DC1248" s="135"/>
      <c r="DD1248" s="135"/>
      <c r="DE1248" s="135"/>
      <c r="DF1248" s="135"/>
      <c r="DG1248" s="135"/>
      <c r="DH1248" s="135"/>
      <c r="DI1248" s="135"/>
      <c r="DJ1248" s="135"/>
      <c r="DK1248" s="135"/>
      <c r="DL1248" s="135"/>
      <c r="DM1248" s="135"/>
      <c r="DN1248" s="135"/>
      <c r="DO1248" s="135"/>
      <c r="DP1248" s="135"/>
      <c r="DQ1248" s="135"/>
      <c r="DR1248" s="135"/>
      <c r="DS1248" s="135"/>
      <c r="DT1248" s="135"/>
      <c r="DU1248" s="135"/>
      <c r="DV1248" s="135"/>
      <c r="DW1248" s="135"/>
      <c r="DX1248" s="135"/>
      <c r="DY1248" s="135"/>
      <c r="DZ1248" s="135"/>
      <c r="EA1248" s="135"/>
      <c r="EB1248" s="135"/>
      <c r="EC1248" s="135"/>
      <c r="ED1248" s="135"/>
      <c r="EE1248" s="135"/>
      <c r="EF1248" s="135"/>
      <c r="EG1248" s="135"/>
      <c r="EH1248" s="135"/>
      <c r="EI1248" s="135"/>
      <c r="EJ1248" s="135"/>
      <c r="EK1248" s="135"/>
      <c r="EL1248" s="135"/>
      <c r="EM1248" s="135"/>
      <c r="EN1248" s="135"/>
      <c r="EO1248" s="135"/>
      <c r="EP1248" s="135"/>
      <c r="EQ1248" s="135"/>
      <c r="ER1248" s="135"/>
      <c r="ES1248" s="135"/>
      <c r="ET1248" s="135"/>
      <c r="EU1248" s="135"/>
      <c r="EV1248" s="135"/>
      <c r="EW1248" s="135"/>
      <c r="EX1248" s="135"/>
      <c r="EY1248" s="135"/>
      <c r="EZ1248" s="135"/>
      <c r="FA1248" s="135"/>
      <c r="FB1248" s="135"/>
      <c r="FC1248" s="135"/>
      <c r="FD1248" s="135"/>
      <c r="FE1248" s="135"/>
      <c r="FF1248" s="135"/>
      <c r="FG1248" s="135"/>
      <c r="FH1248" s="135"/>
      <c r="FI1248" s="135"/>
      <c r="FJ1248" s="135"/>
      <c r="FK1248" s="135"/>
      <c r="FL1248" s="135"/>
      <c r="FM1248" s="135"/>
      <c r="FN1248" s="135"/>
      <c r="FO1248" s="135"/>
      <c r="FP1248" s="135"/>
      <c r="FQ1248" s="135"/>
      <c r="FR1248" s="135"/>
      <c r="FS1248" s="135"/>
      <c r="FT1248" s="135"/>
      <c r="FU1248" s="135"/>
      <c r="FV1248" s="135"/>
      <c r="FW1248" s="135"/>
      <c r="FX1248" s="135"/>
      <c r="FY1248" s="135"/>
      <c r="FZ1248" s="135"/>
      <c r="GA1248" s="135"/>
      <c r="GB1248" s="135"/>
      <c r="GC1248" s="135"/>
      <c r="GD1248" s="135"/>
      <c r="GE1248" s="135"/>
      <c r="GF1248" s="135"/>
      <c r="GG1248" s="135"/>
      <c r="GH1248" s="135"/>
      <c r="GI1248" s="135"/>
      <c r="GJ1248" s="135"/>
      <c r="GK1248" s="135"/>
      <c r="GL1248" s="135"/>
      <c r="GM1248" s="135"/>
      <c r="GN1248" s="135"/>
      <c r="GO1248" s="135"/>
      <c r="GP1248" s="135"/>
      <c r="GQ1248" s="135"/>
      <c r="GR1248" s="135"/>
      <c r="GS1248" s="135"/>
      <c r="GT1248" s="135"/>
      <c r="GU1248" s="135"/>
      <c r="GV1248" s="135"/>
      <c r="GW1248" s="135"/>
      <c r="GX1248" s="135"/>
      <c r="GY1248" s="135"/>
      <c r="GZ1248" s="135"/>
      <c r="HA1248" s="135"/>
      <c r="HB1248" s="135"/>
      <c r="HC1248" s="135"/>
      <c r="HD1248" s="135"/>
      <c r="HE1248" s="135"/>
      <c r="HF1248" s="135"/>
      <c r="HG1248" s="135"/>
      <c r="HH1248" s="135"/>
      <c r="HI1248" s="135"/>
      <c r="HJ1248" s="135"/>
      <c r="HK1248" s="135"/>
      <c r="HL1248" s="135"/>
      <c r="HM1248" s="135"/>
      <c r="HN1248" s="135"/>
      <c r="HO1248" s="135"/>
      <c r="HP1248" s="135"/>
      <c r="HQ1248" s="135"/>
      <c r="HR1248" s="135"/>
      <c r="HS1248" s="135"/>
    </row>
    <row r="1249" spans="1:227" s="50" customFormat="1" ht="111" customHeight="1" x14ac:dyDescent="0.25">
      <c r="A1249" s="125">
        <v>1234</v>
      </c>
      <c r="B1249" s="71" t="s">
        <v>4032</v>
      </c>
      <c r="C1249" s="162" t="s">
        <v>74</v>
      </c>
      <c r="D1249" s="163" t="s">
        <v>4034</v>
      </c>
      <c r="E1249" s="163" t="s">
        <v>3687</v>
      </c>
      <c r="F1249" s="73">
        <v>23</v>
      </c>
      <c r="G1249" s="72">
        <v>6000</v>
      </c>
      <c r="H1249" s="98">
        <f t="shared" si="76"/>
        <v>138000</v>
      </c>
      <c r="I1249" s="72">
        <f t="shared" si="77"/>
        <v>154560.00000000003</v>
      </c>
      <c r="J1249" s="76" t="s">
        <v>3836</v>
      </c>
      <c r="K1249" s="72" t="s">
        <v>19</v>
      </c>
      <c r="L1249" s="19" t="s">
        <v>4019</v>
      </c>
      <c r="M1249" s="133"/>
      <c r="N1249" s="134"/>
      <c r="O1249" s="135"/>
      <c r="P1249" s="135"/>
      <c r="Q1249" s="135"/>
      <c r="R1249" s="135"/>
      <c r="S1249" s="135"/>
      <c r="T1249" s="135"/>
      <c r="U1249" s="135"/>
      <c r="V1249" s="135"/>
      <c r="W1249" s="135"/>
      <c r="X1249" s="135"/>
      <c r="Y1249" s="135"/>
      <c r="Z1249" s="135"/>
      <c r="AA1249" s="135"/>
      <c r="AB1249" s="135"/>
      <c r="AC1249" s="135"/>
      <c r="AD1249" s="135"/>
      <c r="AE1249" s="135"/>
      <c r="AF1249" s="135"/>
      <c r="AG1249" s="135"/>
      <c r="AH1249" s="135"/>
      <c r="AI1249" s="135"/>
      <c r="AJ1249" s="135"/>
      <c r="AK1249" s="135"/>
      <c r="AL1249" s="135"/>
      <c r="AM1249" s="135"/>
      <c r="AN1249" s="135"/>
      <c r="AO1249" s="135"/>
      <c r="AP1249" s="135"/>
      <c r="AQ1249" s="135"/>
      <c r="AR1249" s="135"/>
      <c r="AS1249" s="135"/>
      <c r="AT1249" s="135"/>
      <c r="AU1249" s="135"/>
      <c r="AV1249" s="135"/>
      <c r="AW1249" s="135"/>
      <c r="AX1249" s="135"/>
      <c r="AY1249" s="135"/>
      <c r="AZ1249" s="135"/>
      <c r="BA1249" s="135"/>
      <c r="BB1249" s="135"/>
      <c r="BC1249" s="135"/>
      <c r="BD1249" s="135"/>
      <c r="BE1249" s="135"/>
      <c r="BF1249" s="135"/>
      <c r="BG1249" s="135"/>
      <c r="BH1249" s="135"/>
      <c r="BI1249" s="135"/>
      <c r="BJ1249" s="135"/>
      <c r="BK1249" s="135"/>
      <c r="BL1249" s="135"/>
      <c r="BM1249" s="135"/>
      <c r="BN1249" s="135"/>
      <c r="BO1249" s="135"/>
      <c r="BP1249" s="135"/>
      <c r="BQ1249" s="135"/>
      <c r="BR1249" s="135"/>
      <c r="BS1249" s="135"/>
      <c r="BT1249" s="135"/>
      <c r="BU1249" s="135"/>
      <c r="BV1249" s="135"/>
      <c r="BW1249" s="135"/>
      <c r="BX1249" s="135"/>
      <c r="BY1249" s="135"/>
      <c r="BZ1249" s="135"/>
      <c r="CA1249" s="135"/>
      <c r="CB1249" s="135"/>
      <c r="CC1249" s="135"/>
      <c r="CD1249" s="135"/>
      <c r="CE1249" s="135"/>
      <c r="CF1249" s="135"/>
      <c r="CG1249" s="135"/>
      <c r="CH1249" s="135"/>
      <c r="CI1249" s="135"/>
      <c r="CJ1249" s="135"/>
      <c r="CK1249" s="135"/>
      <c r="CL1249" s="135"/>
      <c r="CM1249" s="135"/>
      <c r="CN1249" s="135"/>
      <c r="CO1249" s="135"/>
      <c r="CP1249" s="135"/>
      <c r="CQ1249" s="135"/>
      <c r="CR1249" s="135"/>
      <c r="CS1249" s="135"/>
      <c r="CT1249" s="135"/>
      <c r="CU1249" s="135"/>
      <c r="CV1249" s="135"/>
      <c r="CW1249" s="135"/>
      <c r="CX1249" s="135"/>
      <c r="CY1249" s="135"/>
      <c r="CZ1249" s="135"/>
      <c r="DA1249" s="135"/>
      <c r="DB1249" s="135"/>
      <c r="DC1249" s="135"/>
      <c r="DD1249" s="135"/>
      <c r="DE1249" s="135"/>
      <c r="DF1249" s="135"/>
      <c r="DG1249" s="135"/>
      <c r="DH1249" s="135"/>
      <c r="DI1249" s="135"/>
      <c r="DJ1249" s="135"/>
      <c r="DK1249" s="135"/>
      <c r="DL1249" s="135"/>
      <c r="DM1249" s="135"/>
      <c r="DN1249" s="135"/>
      <c r="DO1249" s="135"/>
      <c r="DP1249" s="135"/>
      <c r="DQ1249" s="135"/>
      <c r="DR1249" s="135"/>
      <c r="DS1249" s="135"/>
      <c r="DT1249" s="135"/>
      <c r="DU1249" s="135"/>
      <c r="DV1249" s="135"/>
      <c r="DW1249" s="135"/>
      <c r="DX1249" s="135"/>
      <c r="DY1249" s="135"/>
      <c r="DZ1249" s="135"/>
      <c r="EA1249" s="135"/>
      <c r="EB1249" s="135"/>
      <c r="EC1249" s="135"/>
      <c r="ED1249" s="135"/>
      <c r="EE1249" s="135"/>
      <c r="EF1249" s="135"/>
      <c r="EG1249" s="135"/>
      <c r="EH1249" s="135"/>
      <c r="EI1249" s="135"/>
      <c r="EJ1249" s="135"/>
      <c r="EK1249" s="135"/>
      <c r="EL1249" s="135"/>
      <c r="EM1249" s="135"/>
      <c r="EN1249" s="135"/>
      <c r="EO1249" s="135"/>
      <c r="EP1249" s="135"/>
      <c r="EQ1249" s="135"/>
      <c r="ER1249" s="135"/>
      <c r="ES1249" s="135"/>
      <c r="ET1249" s="135"/>
      <c r="EU1249" s="135"/>
      <c r="EV1249" s="135"/>
      <c r="EW1249" s="135"/>
      <c r="EX1249" s="135"/>
      <c r="EY1249" s="135"/>
      <c r="EZ1249" s="135"/>
      <c r="FA1249" s="135"/>
      <c r="FB1249" s="135"/>
      <c r="FC1249" s="135"/>
      <c r="FD1249" s="135"/>
      <c r="FE1249" s="135"/>
      <c r="FF1249" s="135"/>
      <c r="FG1249" s="135"/>
      <c r="FH1249" s="135"/>
      <c r="FI1249" s="135"/>
      <c r="FJ1249" s="135"/>
      <c r="FK1249" s="135"/>
      <c r="FL1249" s="135"/>
      <c r="FM1249" s="135"/>
      <c r="FN1249" s="135"/>
      <c r="FO1249" s="135"/>
      <c r="FP1249" s="135"/>
      <c r="FQ1249" s="135"/>
      <c r="FR1249" s="135"/>
      <c r="FS1249" s="135"/>
      <c r="FT1249" s="135"/>
      <c r="FU1249" s="135"/>
      <c r="FV1249" s="135"/>
      <c r="FW1249" s="135"/>
      <c r="FX1249" s="135"/>
      <c r="FY1249" s="135"/>
      <c r="FZ1249" s="135"/>
      <c r="GA1249" s="135"/>
      <c r="GB1249" s="135"/>
      <c r="GC1249" s="135"/>
      <c r="GD1249" s="135"/>
      <c r="GE1249" s="135"/>
      <c r="GF1249" s="135"/>
      <c r="GG1249" s="135"/>
      <c r="GH1249" s="135"/>
      <c r="GI1249" s="135"/>
      <c r="GJ1249" s="135"/>
      <c r="GK1249" s="135"/>
      <c r="GL1249" s="135"/>
      <c r="GM1249" s="135"/>
      <c r="GN1249" s="135"/>
      <c r="GO1249" s="135"/>
      <c r="GP1249" s="135"/>
      <c r="GQ1249" s="135"/>
      <c r="GR1249" s="135"/>
      <c r="GS1249" s="135"/>
      <c r="GT1249" s="135"/>
      <c r="GU1249" s="135"/>
      <c r="GV1249" s="135"/>
      <c r="GW1249" s="135"/>
      <c r="GX1249" s="135"/>
      <c r="GY1249" s="135"/>
      <c r="GZ1249" s="135"/>
      <c r="HA1249" s="135"/>
      <c r="HB1249" s="135"/>
      <c r="HC1249" s="135"/>
      <c r="HD1249" s="135"/>
      <c r="HE1249" s="135"/>
      <c r="HF1249" s="135"/>
      <c r="HG1249" s="135"/>
      <c r="HH1249" s="135"/>
      <c r="HI1249" s="135"/>
      <c r="HJ1249" s="135"/>
      <c r="HK1249" s="135"/>
      <c r="HL1249" s="135"/>
      <c r="HM1249" s="135"/>
      <c r="HN1249" s="135"/>
      <c r="HO1249" s="135"/>
      <c r="HP1249" s="135"/>
      <c r="HQ1249" s="135"/>
      <c r="HR1249" s="135"/>
      <c r="HS1249" s="135"/>
    </row>
    <row r="1250" spans="1:227" s="50" customFormat="1" ht="111" customHeight="1" x14ac:dyDescent="0.25">
      <c r="A1250" s="125">
        <v>1235</v>
      </c>
      <c r="B1250" s="71" t="s">
        <v>4033</v>
      </c>
      <c r="C1250" s="162" t="s">
        <v>74</v>
      </c>
      <c r="D1250" s="163" t="s">
        <v>4035</v>
      </c>
      <c r="E1250" s="163" t="s">
        <v>3687</v>
      </c>
      <c r="F1250" s="73">
        <v>4</v>
      </c>
      <c r="G1250" s="72">
        <v>3500</v>
      </c>
      <c r="H1250" s="98">
        <f t="shared" si="76"/>
        <v>14000</v>
      </c>
      <c r="I1250" s="72">
        <f t="shared" si="77"/>
        <v>15680.000000000002</v>
      </c>
      <c r="J1250" s="76" t="s">
        <v>3836</v>
      </c>
      <c r="K1250" s="72" t="s">
        <v>19</v>
      </c>
      <c r="L1250" s="19" t="s">
        <v>4019</v>
      </c>
      <c r="M1250" s="133"/>
      <c r="N1250" s="134"/>
      <c r="O1250" s="135"/>
      <c r="P1250" s="135"/>
      <c r="Q1250" s="135"/>
      <c r="R1250" s="135"/>
      <c r="S1250" s="135"/>
      <c r="T1250" s="135"/>
      <c r="U1250" s="135"/>
      <c r="V1250" s="135"/>
      <c r="W1250" s="135"/>
      <c r="X1250" s="135"/>
      <c r="Y1250" s="135"/>
      <c r="Z1250" s="135"/>
      <c r="AA1250" s="135"/>
      <c r="AB1250" s="135"/>
      <c r="AC1250" s="135"/>
      <c r="AD1250" s="135"/>
      <c r="AE1250" s="135"/>
      <c r="AF1250" s="135"/>
      <c r="AG1250" s="135"/>
      <c r="AH1250" s="135"/>
      <c r="AI1250" s="135"/>
      <c r="AJ1250" s="135"/>
      <c r="AK1250" s="135"/>
      <c r="AL1250" s="135"/>
      <c r="AM1250" s="135"/>
      <c r="AN1250" s="135"/>
      <c r="AO1250" s="135"/>
      <c r="AP1250" s="135"/>
      <c r="AQ1250" s="135"/>
      <c r="AR1250" s="135"/>
      <c r="AS1250" s="135"/>
      <c r="AT1250" s="135"/>
      <c r="AU1250" s="135"/>
      <c r="AV1250" s="135"/>
      <c r="AW1250" s="135"/>
      <c r="AX1250" s="135"/>
      <c r="AY1250" s="135"/>
      <c r="AZ1250" s="135"/>
      <c r="BA1250" s="135"/>
      <c r="BB1250" s="135"/>
      <c r="BC1250" s="135"/>
      <c r="BD1250" s="135"/>
      <c r="BE1250" s="135"/>
      <c r="BF1250" s="135"/>
      <c r="BG1250" s="135"/>
      <c r="BH1250" s="135"/>
      <c r="BI1250" s="135"/>
      <c r="BJ1250" s="135"/>
      <c r="BK1250" s="135"/>
      <c r="BL1250" s="135"/>
      <c r="BM1250" s="135"/>
      <c r="BN1250" s="135"/>
      <c r="BO1250" s="135"/>
      <c r="BP1250" s="135"/>
      <c r="BQ1250" s="135"/>
      <c r="BR1250" s="135"/>
      <c r="BS1250" s="135"/>
      <c r="BT1250" s="135"/>
      <c r="BU1250" s="135"/>
      <c r="BV1250" s="135"/>
      <c r="BW1250" s="135"/>
      <c r="BX1250" s="135"/>
      <c r="BY1250" s="135"/>
      <c r="BZ1250" s="135"/>
      <c r="CA1250" s="135"/>
      <c r="CB1250" s="135"/>
      <c r="CC1250" s="135"/>
      <c r="CD1250" s="135"/>
      <c r="CE1250" s="135"/>
      <c r="CF1250" s="135"/>
      <c r="CG1250" s="135"/>
      <c r="CH1250" s="135"/>
      <c r="CI1250" s="135"/>
      <c r="CJ1250" s="135"/>
      <c r="CK1250" s="135"/>
      <c r="CL1250" s="135"/>
      <c r="CM1250" s="135"/>
      <c r="CN1250" s="135"/>
      <c r="CO1250" s="135"/>
      <c r="CP1250" s="135"/>
      <c r="CQ1250" s="135"/>
      <c r="CR1250" s="135"/>
      <c r="CS1250" s="135"/>
      <c r="CT1250" s="135"/>
      <c r="CU1250" s="135"/>
      <c r="CV1250" s="135"/>
      <c r="CW1250" s="135"/>
      <c r="CX1250" s="135"/>
      <c r="CY1250" s="135"/>
      <c r="CZ1250" s="135"/>
      <c r="DA1250" s="135"/>
      <c r="DB1250" s="135"/>
      <c r="DC1250" s="135"/>
      <c r="DD1250" s="135"/>
      <c r="DE1250" s="135"/>
      <c r="DF1250" s="135"/>
      <c r="DG1250" s="135"/>
      <c r="DH1250" s="135"/>
      <c r="DI1250" s="135"/>
      <c r="DJ1250" s="135"/>
      <c r="DK1250" s="135"/>
      <c r="DL1250" s="135"/>
      <c r="DM1250" s="135"/>
      <c r="DN1250" s="135"/>
      <c r="DO1250" s="135"/>
      <c r="DP1250" s="135"/>
      <c r="DQ1250" s="135"/>
      <c r="DR1250" s="135"/>
      <c r="DS1250" s="135"/>
      <c r="DT1250" s="135"/>
      <c r="DU1250" s="135"/>
      <c r="DV1250" s="135"/>
      <c r="DW1250" s="135"/>
      <c r="DX1250" s="135"/>
      <c r="DY1250" s="135"/>
      <c r="DZ1250" s="135"/>
      <c r="EA1250" s="135"/>
      <c r="EB1250" s="135"/>
      <c r="EC1250" s="135"/>
      <c r="ED1250" s="135"/>
      <c r="EE1250" s="135"/>
      <c r="EF1250" s="135"/>
      <c r="EG1250" s="135"/>
      <c r="EH1250" s="135"/>
      <c r="EI1250" s="135"/>
      <c r="EJ1250" s="135"/>
      <c r="EK1250" s="135"/>
      <c r="EL1250" s="135"/>
      <c r="EM1250" s="135"/>
      <c r="EN1250" s="135"/>
      <c r="EO1250" s="135"/>
      <c r="EP1250" s="135"/>
      <c r="EQ1250" s="135"/>
      <c r="ER1250" s="135"/>
      <c r="ES1250" s="135"/>
      <c r="ET1250" s="135"/>
      <c r="EU1250" s="135"/>
      <c r="EV1250" s="135"/>
      <c r="EW1250" s="135"/>
      <c r="EX1250" s="135"/>
      <c r="EY1250" s="135"/>
      <c r="EZ1250" s="135"/>
      <c r="FA1250" s="135"/>
      <c r="FB1250" s="135"/>
      <c r="FC1250" s="135"/>
      <c r="FD1250" s="135"/>
      <c r="FE1250" s="135"/>
      <c r="FF1250" s="135"/>
      <c r="FG1250" s="135"/>
      <c r="FH1250" s="135"/>
      <c r="FI1250" s="135"/>
      <c r="FJ1250" s="135"/>
      <c r="FK1250" s="135"/>
      <c r="FL1250" s="135"/>
      <c r="FM1250" s="135"/>
      <c r="FN1250" s="135"/>
      <c r="FO1250" s="135"/>
      <c r="FP1250" s="135"/>
      <c r="FQ1250" s="135"/>
      <c r="FR1250" s="135"/>
      <c r="FS1250" s="135"/>
      <c r="FT1250" s="135"/>
      <c r="FU1250" s="135"/>
      <c r="FV1250" s="135"/>
      <c r="FW1250" s="135"/>
      <c r="FX1250" s="135"/>
      <c r="FY1250" s="135"/>
      <c r="FZ1250" s="135"/>
      <c r="GA1250" s="135"/>
      <c r="GB1250" s="135"/>
      <c r="GC1250" s="135"/>
      <c r="GD1250" s="135"/>
      <c r="GE1250" s="135"/>
      <c r="GF1250" s="135"/>
      <c r="GG1250" s="135"/>
      <c r="GH1250" s="135"/>
      <c r="GI1250" s="135"/>
      <c r="GJ1250" s="135"/>
      <c r="GK1250" s="135"/>
      <c r="GL1250" s="135"/>
      <c r="GM1250" s="135"/>
      <c r="GN1250" s="135"/>
      <c r="GO1250" s="135"/>
      <c r="GP1250" s="135"/>
      <c r="GQ1250" s="135"/>
      <c r="GR1250" s="135"/>
      <c r="GS1250" s="135"/>
      <c r="GT1250" s="135"/>
      <c r="GU1250" s="135"/>
      <c r="GV1250" s="135"/>
      <c r="GW1250" s="135"/>
      <c r="GX1250" s="135"/>
      <c r="GY1250" s="135"/>
      <c r="GZ1250" s="135"/>
      <c r="HA1250" s="135"/>
      <c r="HB1250" s="135"/>
      <c r="HC1250" s="135"/>
      <c r="HD1250" s="135"/>
      <c r="HE1250" s="135"/>
      <c r="HF1250" s="135"/>
      <c r="HG1250" s="135"/>
      <c r="HH1250" s="135"/>
      <c r="HI1250" s="135"/>
      <c r="HJ1250" s="135"/>
      <c r="HK1250" s="135"/>
      <c r="HL1250" s="135"/>
      <c r="HM1250" s="135"/>
      <c r="HN1250" s="135"/>
      <c r="HO1250" s="135"/>
      <c r="HP1250" s="135"/>
      <c r="HQ1250" s="135"/>
      <c r="HR1250" s="135"/>
      <c r="HS1250" s="135"/>
    </row>
    <row r="1251" spans="1:227" s="50" customFormat="1" ht="111" customHeight="1" x14ac:dyDescent="0.25">
      <c r="A1251" s="125">
        <v>1236</v>
      </c>
      <c r="B1251" s="71" t="s">
        <v>4038</v>
      </c>
      <c r="C1251" s="162" t="s">
        <v>74</v>
      </c>
      <c r="D1251" s="163" t="s">
        <v>4039</v>
      </c>
      <c r="E1251" s="163" t="s">
        <v>3687</v>
      </c>
      <c r="F1251" s="73">
        <v>16</v>
      </c>
      <c r="G1251" s="72">
        <v>2500</v>
      </c>
      <c r="H1251" s="98">
        <f t="shared" si="76"/>
        <v>40000</v>
      </c>
      <c r="I1251" s="72">
        <f t="shared" si="77"/>
        <v>44800.000000000007</v>
      </c>
      <c r="J1251" s="76" t="s">
        <v>3836</v>
      </c>
      <c r="K1251" s="72" t="s">
        <v>19</v>
      </c>
      <c r="L1251" s="19" t="s">
        <v>4019</v>
      </c>
      <c r="M1251" s="133"/>
      <c r="N1251" s="134"/>
      <c r="O1251" s="135"/>
      <c r="P1251" s="135"/>
      <c r="Q1251" s="135"/>
      <c r="R1251" s="135"/>
      <c r="S1251" s="135"/>
      <c r="T1251" s="135"/>
      <c r="U1251" s="135"/>
      <c r="V1251" s="135"/>
      <c r="W1251" s="135"/>
      <c r="X1251" s="135"/>
      <c r="Y1251" s="135"/>
      <c r="Z1251" s="135"/>
      <c r="AA1251" s="135"/>
      <c r="AB1251" s="135"/>
      <c r="AC1251" s="135"/>
      <c r="AD1251" s="135"/>
      <c r="AE1251" s="135"/>
      <c r="AF1251" s="135"/>
      <c r="AG1251" s="135"/>
      <c r="AH1251" s="135"/>
      <c r="AI1251" s="135"/>
      <c r="AJ1251" s="135"/>
      <c r="AK1251" s="135"/>
      <c r="AL1251" s="135"/>
      <c r="AM1251" s="135"/>
      <c r="AN1251" s="135"/>
      <c r="AO1251" s="135"/>
      <c r="AP1251" s="135"/>
      <c r="AQ1251" s="135"/>
      <c r="AR1251" s="135"/>
      <c r="AS1251" s="135"/>
      <c r="AT1251" s="135"/>
      <c r="AU1251" s="135"/>
      <c r="AV1251" s="135"/>
      <c r="AW1251" s="135"/>
      <c r="AX1251" s="135"/>
      <c r="AY1251" s="135"/>
      <c r="AZ1251" s="135"/>
      <c r="BA1251" s="135"/>
      <c r="BB1251" s="135"/>
      <c r="BC1251" s="135"/>
      <c r="BD1251" s="135"/>
      <c r="BE1251" s="135"/>
      <c r="BF1251" s="135"/>
      <c r="BG1251" s="135"/>
      <c r="BH1251" s="135"/>
      <c r="BI1251" s="135"/>
      <c r="BJ1251" s="135"/>
      <c r="BK1251" s="135"/>
      <c r="BL1251" s="135"/>
      <c r="BM1251" s="135"/>
      <c r="BN1251" s="135"/>
      <c r="BO1251" s="135"/>
      <c r="BP1251" s="135"/>
      <c r="BQ1251" s="135"/>
      <c r="BR1251" s="135"/>
      <c r="BS1251" s="135"/>
      <c r="BT1251" s="135"/>
      <c r="BU1251" s="135"/>
      <c r="BV1251" s="135"/>
      <c r="BW1251" s="135"/>
      <c r="BX1251" s="135"/>
      <c r="BY1251" s="135"/>
      <c r="BZ1251" s="135"/>
      <c r="CA1251" s="135"/>
      <c r="CB1251" s="135"/>
      <c r="CC1251" s="135"/>
      <c r="CD1251" s="135"/>
      <c r="CE1251" s="135"/>
      <c r="CF1251" s="135"/>
      <c r="CG1251" s="135"/>
      <c r="CH1251" s="135"/>
      <c r="CI1251" s="135"/>
      <c r="CJ1251" s="135"/>
      <c r="CK1251" s="135"/>
      <c r="CL1251" s="135"/>
      <c r="CM1251" s="135"/>
      <c r="CN1251" s="135"/>
      <c r="CO1251" s="135"/>
      <c r="CP1251" s="135"/>
      <c r="CQ1251" s="135"/>
      <c r="CR1251" s="135"/>
      <c r="CS1251" s="135"/>
      <c r="CT1251" s="135"/>
      <c r="CU1251" s="135"/>
      <c r="CV1251" s="135"/>
      <c r="CW1251" s="135"/>
      <c r="CX1251" s="135"/>
      <c r="CY1251" s="135"/>
      <c r="CZ1251" s="135"/>
      <c r="DA1251" s="135"/>
      <c r="DB1251" s="135"/>
      <c r="DC1251" s="135"/>
      <c r="DD1251" s="135"/>
      <c r="DE1251" s="135"/>
      <c r="DF1251" s="135"/>
      <c r="DG1251" s="135"/>
      <c r="DH1251" s="135"/>
      <c r="DI1251" s="135"/>
      <c r="DJ1251" s="135"/>
      <c r="DK1251" s="135"/>
      <c r="DL1251" s="135"/>
      <c r="DM1251" s="135"/>
      <c r="DN1251" s="135"/>
      <c r="DO1251" s="135"/>
      <c r="DP1251" s="135"/>
      <c r="DQ1251" s="135"/>
      <c r="DR1251" s="135"/>
      <c r="DS1251" s="135"/>
      <c r="DT1251" s="135"/>
      <c r="DU1251" s="135"/>
      <c r="DV1251" s="135"/>
      <c r="DW1251" s="135"/>
      <c r="DX1251" s="135"/>
      <c r="DY1251" s="135"/>
      <c r="DZ1251" s="135"/>
      <c r="EA1251" s="135"/>
      <c r="EB1251" s="135"/>
      <c r="EC1251" s="135"/>
      <c r="ED1251" s="135"/>
      <c r="EE1251" s="135"/>
      <c r="EF1251" s="135"/>
      <c r="EG1251" s="135"/>
      <c r="EH1251" s="135"/>
      <c r="EI1251" s="135"/>
      <c r="EJ1251" s="135"/>
      <c r="EK1251" s="135"/>
      <c r="EL1251" s="135"/>
      <c r="EM1251" s="135"/>
      <c r="EN1251" s="135"/>
      <c r="EO1251" s="135"/>
      <c r="EP1251" s="135"/>
      <c r="EQ1251" s="135"/>
      <c r="ER1251" s="135"/>
      <c r="ES1251" s="135"/>
      <c r="ET1251" s="135"/>
      <c r="EU1251" s="135"/>
      <c r="EV1251" s="135"/>
      <c r="EW1251" s="135"/>
      <c r="EX1251" s="135"/>
      <c r="EY1251" s="135"/>
      <c r="EZ1251" s="135"/>
      <c r="FA1251" s="135"/>
      <c r="FB1251" s="135"/>
      <c r="FC1251" s="135"/>
      <c r="FD1251" s="135"/>
      <c r="FE1251" s="135"/>
      <c r="FF1251" s="135"/>
      <c r="FG1251" s="135"/>
      <c r="FH1251" s="135"/>
      <c r="FI1251" s="135"/>
      <c r="FJ1251" s="135"/>
      <c r="FK1251" s="135"/>
      <c r="FL1251" s="135"/>
      <c r="FM1251" s="135"/>
      <c r="FN1251" s="135"/>
      <c r="FO1251" s="135"/>
      <c r="FP1251" s="135"/>
      <c r="FQ1251" s="135"/>
      <c r="FR1251" s="135"/>
      <c r="FS1251" s="135"/>
      <c r="FT1251" s="135"/>
      <c r="FU1251" s="135"/>
      <c r="FV1251" s="135"/>
      <c r="FW1251" s="135"/>
      <c r="FX1251" s="135"/>
      <c r="FY1251" s="135"/>
      <c r="FZ1251" s="135"/>
      <c r="GA1251" s="135"/>
      <c r="GB1251" s="135"/>
      <c r="GC1251" s="135"/>
      <c r="GD1251" s="135"/>
      <c r="GE1251" s="135"/>
      <c r="GF1251" s="135"/>
      <c r="GG1251" s="135"/>
      <c r="GH1251" s="135"/>
      <c r="GI1251" s="135"/>
      <c r="GJ1251" s="135"/>
      <c r="GK1251" s="135"/>
      <c r="GL1251" s="135"/>
      <c r="GM1251" s="135"/>
      <c r="GN1251" s="135"/>
      <c r="GO1251" s="135"/>
      <c r="GP1251" s="135"/>
      <c r="GQ1251" s="135"/>
      <c r="GR1251" s="135"/>
      <c r="GS1251" s="135"/>
      <c r="GT1251" s="135"/>
      <c r="GU1251" s="135"/>
      <c r="GV1251" s="135"/>
      <c r="GW1251" s="135"/>
      <c r="GX1251" s="135"/>
      <c r="GY1251" s="135"/>
      <c r="GZ1251" s="135"/>
      <c r="HA1251" s="135"/>
      <c r="HB1251" s="135"/>
      <c r="HC1251" s="135"/>
      <c r="HD1251" s="135"/>
      <c r="HE1251" s="135"/>
      <c r="HF1251" s="135"/>
      <c r="HG1251" s="135"/>
      <c r="HH1251" s="135"/>
      <c r="HI1251" s="135"/>
      <c r="HJ1251" s="135"/>
      <c r="HK1251" s="135"/>
      <c r="HL1251" s="135"/>
      <c r="HM1251" s="135"/>
      <c r="HN1251" s="135"/>
      <c r="HO1251" s="135"/>
      <c r="HP1251" s="135"/>
      <c r="HQ1251" s="135"/>
      <c r="HR1251" s="135"/>
      <c r="HS1251" s="135"/>
    </row>
    <row r="1252" spans="1:227" s="50" customFormat="1" ht="111" customHeight="1" x14ac:dyDescent="0.25">
      <c r="A1252" s="125">
        <v>1237</v>
      </c>
      <c r="B1252" s="71" t="s">
        <v>4043</v>
      </c>
      <c r="C1252" s="162" t="s">
        <v>74</v>
      </c>
      <c r="D1252" s="163" t="s">
        <v>4044</v>
      </c>
      <c r="E1252" s="163" t="s">
        <v>4040</v>
      </c>
      <c r="F1252" s="73">
        <v>40</v>
      </c>
      <c r="G1252" s="72">
        <v>2500</v>
      </c>
      <c r="H1252" s="98">
        <f t="shared" si="76"/>
        <v>100000</v>
      </c>
      <c r="I1252" s="72">
        <f t="shared" si="77"/>
        <v>112000.00000000001</v>
      </c>
      <c r="J1252" s="76" t="s">
        <v>3836</v>
      </c>
      <c r="K1252" s="72" t="s">
        <v>19</v>
      </c>
      <c r="L1252" s="19" t="s">
        <v>4019</v>
      </c>
      <c r="M1252" s="133"/>
      <c r="N1252" s="134"/>
      <c r="O1252" s="135"/>
      <c r="P1252" s="135"/>
      <c r="Q1252" s="135"/>
      <c r="R1252" s="135"/>
      <c r="S1252" s="135"/>
      <c r="T1252" s="135"/>
      <c r="U1252" s="135"/>
      <c r="V1252" s="135"/>
      <c r="W1252" s="135"/>
      <c r="X1252" s="135"/>
      <c r="Y1252" s="135"/>
      <c r="Z1252" s="135"/>
      <c r="AA1252" s="135"/>
      <c r="AB1252" s="135"/>
      <c r="AC1252" s="135"/>
      <c r="AD1252" s="135"/>
      <c r="AE1252" s="135"/>
      <c r="AF1252" s="135"/>
      <c r="AG1252" s="135"/>
      <c r="AH1252" s="135"/>
      <c r="AI1252" s="135"/>
      <c r="AJ1252" s="135"/>
      <c r="AK1252" s="135"/>
      <c r="AL1252" s="135"/>
      <c r="AM1252" s="135"/>
      <c r="AN1252" s="135"/>
      <c r="AO1252" s="135"/>
      <c r="AP1252" s="135"/>
      <c r="AQ1252" s="135"/>
      <c r="AR1252" s="135"/>
      <c r="AS1252" s="135"/>
      <c r="AT1252" s="135"/>
      <c r="AU1252" s="135"/>
      <c r="AV1252" s="135"/>
      <c r="AW1252" s="135"/>
      <c r="AX1252" s="135"/>
      <c r="AY1252" s="135"/>
      <c r="AZ1252" s="135"/>
      <c r="BA1252" s="135"/>
      <c r="BB1252" s="135"/>
      <c r="BC1252" s="135"/>
      <c r="BD1252" s="135"/>
      <c r="BE1252" s="135"/>
      <c r="BF1252" s="135"/>
      <c r="BG1252" s="135"/>
      <c r="BH1252" s="135"/>
      <c r="BI1252" s="135"/>
      <c r="BJ1252" s="135"/>
      <c r="BK1252" s="135"/>
      <c r="BL1252" s="135"/>
      <c r="BM1252" s="135"/>
      <c r="BN1252" s="135"/>
      <c r="BO1252" s="135"/>
      <c r="BP1252" s="135"/>
      <c r="BQ1252" s="135"/>
      <c r="BR1252" s="135"/>
      <c r="BS1252" s="135"/>
      <c r="BT1252" s="135"/>
      <c r="BU1252" s="135"/>
      <c r="BV1252" s="135"/>
      <c r="BW1252" s="135"/>
      <c r="BX1252" s="135"/>
      <c r="BY1252" s="135"/>
      <c r="BZ1252" s="135"/>
      <c r="CA1252" s="135"/>
      <c r="CB1252" s="135"/>
      <c r="CC1252" s="135"/>
      <c r="CD1252" s="135"/>
      <c r="CE1252" s="135"/>
      <c r="CF1252" s="135"/>
      <c r="CG1252" s="135"/>
      <c r="CH1252" s="135"/>
      <c r="CI1252" s="135"/>
      <c r="CJ1252" s="135"/>
      <c r="CK1252" s="135"/>
      <c r="CL1252" s="135"/>
      <c r="CM1252" s="135"/>
      <c r="CN1252" s="135"/>
      <c r="CO1252" s="135"/>
      <c r="CP1252" s="135"/>
      <c r="CQ1252" s="135"/>
      <c r="CR1252" s="135"/>
      <c r="CS1252" s="135"/>
      <c r="CT1252" s="135"/>
      <c r="CU1252" s="135"/>
      <c r="CV1252" s="135"/>
      <c r="CW1252" s="135"/>
      <c r="CX1252" s="135"/>
      <c r="CY1252" s="135"/>
      <c r="CZ1252" s="135"/>
      <c r="DA1252" s="135"/>
      <c r="DB1252" s="135"/>
      <c r="DC1252" s="135"/>
      <c r="DD1252" s="135"/>
      <c r="DE1252" s="135"/>
      <c r="DF1252" s="135"/>
      <c r="DG1252" s="135"/>
      <c r="DH1252" s="135"/>
      <c r="DI1252" s="135"/>
      <c r="DJ1252" s="135"/>
      <c r="DK1252" s="135"/>
      <c r="DL1252" s="135"/>
      <c r="DM1252" s="135"/>
      <c r="DN1252" s="135"/>
      <c r="DO1252" s="135"/>
      <c r="DP1252" s="135"/>
      <c r="DQ1252" s="135"/>
      <c r="DR1252" s="135"/>
      <c r="DS1252" s="135"/>
      <c r="DT1252" s="135"/>
      <c r="DU1252" s="135"/>
      <c r="DV1252" s="135"/>
      <c r="DW1252" s="135"/>
      <c r="DX1252" s="135"/>
      <c r="DY1252" s="135"/>
      <c r="DZ1252" s="135"/>
      <c r="EA1252" s="135"/>
      <c r="EB1252" s="135"/>
      <c r="EC1252" s="135"/>
      <c r="ED1252" s="135"/>
      <c r="EE1252" s="135"/>
      <c r="EF1252" s="135"/>
      <c r="EG1252" s="135"/>
      <c r="EH1252" s="135"/>
      <c r="EI1252" s="135"/>
      <c r="EJ1252" s="135"/>
      <c r="EK1252" s="135"/>
      <c r="EL1252" s="135"/>
      <c r="EM1252" s="135"/>
      <c r="EN1252" s="135"/>
      <c r="EO1252" s="135"/>
      <c r="EP1252" s="135"/>
      <c r="EQ1252" s="135"/>
      <c r="ER1252" s="135"/>
      <c r="ES1252" s="135"/>
      <c r="ET1252" s="135"/>
      <c r="EU1252" s="135"/>
      <c r="EV1252" s="135"/>
      <c r="EW1252" s="135"/>
      <c r="EX1252" s="135"/>
      <c r="EY1252" s="135"/>
      <c r="EZ1252" s="135"/>
      <c r="FA1252" s="135"/>
      <c r="FB1252" s="135"/>
      <c r="FC1252" s="135"/>
      <c r="FD1252" s="135"/>
      <c r="FE1252" s="135"/>
      <c r="FF1252" s="135"/>
      <c r="FG1252" s="135"/>
      <c r="FH1252" s="135"/>
      <c r="FI1252" s="135"/>
      <c r="FJ1252" s="135"/>
      <c r="FK1252" s="135"/>
      <c r="FL1252" s="135"/>
      <c r="FM1252" s="135"/>
      <c r="FN1252" s="135"/>
      <c r="FO1252" s="135"/>
      <c r="FP1252" s="135"/>
      <c r="FQ1252" s="135"/>
      <c r="FR1252" s="135"/>
      <c r="FS1252" s="135"/>
      <c r="FT1252" s="135"/>
      <c r="FU1252" s="135"/>
      <c r="FV1252" s="135"/>
      <c r="FW1252" s="135"/>
      <c r="FX1252" s="135"/>
      <c r="FY1252" s="135"/>
      <c r="FZ1252" s="135"/>
      <c r="GA1252" s="135"/>
      <c r="GB1252" s="135"/>
      <c r="GC1252" s="135"/>
      <c r="GD1252" s="135"/>
      <c r="GE1252" s="135"/>
      <c r="GF1252" s="135"/>
      <c r="GG1252" s="135"/>
      <c r="GH1252" s="135"/>
      <c r="GI1252" s="135"/>
      <c r="GJ1252" s="135"/>
      <c r="GK1252" s="135"/>
      <c r="GL1252" s="135"/>
      <c r="GM1252" s="135"/>
      <c r="GN1252" s="135"/>
      <c r="GO1252" s="135"/>
      <c r="GP1252" s="135"/>
      <c r="GQ1252" s="135"/>
      <c r="GR1252" s="135"/>
      <c r="GS1252" s="135"/>
      <c r="GT1252" s="135"/>
      <c r="GU1252" s="135"/>
      <c r="GV1252" s="135"/>
      <c r="GW1252" s="135"/>
      <c r="GX1252" s="135"/>
      <c r="GY1252" s="135"/>
      <c r="GZ1252" s="135"/>
      <c r="HA1252" s="135"/>
      <c r="HB1252" s="135"/>
      <c r="HC1252" s="135"/>
      <c r="HD1252" s="135"/>
      <c r="HE1252" s="135"/>
      <c r="HF1252" s="135"/>
      <c r="HG1252" s="135"/>
      <c r="HH1252" s="135"/>
      <c r="HI1252" s="135"/>
      <c r="HJ1252" s="135"/>
      <c r="HK1252" s="135"/>
      <c r="HL1252" s="135"/>
      <c r="HM1252" s="135"/>
      <c r="HN1252" s="135"/>
      <c r="HO1252" s="135"/>
      <c r="HP1252" s="135"/>
      <c r="HQ1252" s="135"/>
      <c r="HR1252" s="135"/>
      <c r="HS1252" s="135"/>
    </row>
    <row r="1253" spans="1:227" s="50" customFormat="1" ht="111" customHeight="1" x14ac:dyDescent="0.25">
      <c r="A1253" s="125">
        <v>1238</v>
      </c>
      <c r="B1253" s="71" t="s">
        <v>4045</v>
      </c>
      <c r="C1253" s="162" t="s">
        <v>74</v>
      </c>
      <c r="D1253" s="163" t="s">
        <v>4046</v>
      </c>
      <c r="E1253" s="163" t="s">
        <v>4040</v>
      </c>
      <c r="F1253" s="73">
        <v>70</v>
      </c>
      <c r="G1253" s="72">
        <v>300</v>
      </c>
      <c r="H1253" s="98">
        <f t="shared" si="76"/>
        <v>21000</v>
      </c>
      <c r="I1253" s="72">
        <f t="shared" si="77"/>
        <v>23520.000000000004</v>
      </c>
      <c r="J1253" s="76" t="s">
        <v>3836</v>
      </c>
      <c r="K1253" s="72" t="s">
        <v>19</v>
      </c>
      <c r="L1253" s="19" t="s">
        <v>4019</v>
      </c>
      <c r="M1253" s="133"/>
      <c r="N1253" s="134"/>
      <c r="O1253" s="135"/>
      <c r="P1253" s="135"/>
      <c r="Q1253" s="135"/>
      <c r="R1253" s="135"/>
      <c r="S1253" s="135"/>
      <c r="T1253" s="135"/>
      <c r="U1253" s="135"/>
      <c r="V1253" s="135"/>
      <c r="W1253" s="135"/>
      <c r="X1253" s="135"/>
      <c r="Y1253" s="135"/>
      <c r="Z1253" s="135"/>
      <c r="AA1253" s="135"/>
      <c r="AB1253" s="135"/>
      <c r="AC1253" s="135"/>
      <c r="AD1253" s="135"/>
      <c r="AE1253" s="135"/>
      <c r="AF1253" s="135"/>
      <c r="AG1253" s="135"/>
      <c r="AH1253" s="135"/>
      <c r="AI1253" s="135"/>
      <c r="AJ1253" s="135"/>
      <c r="AK1253" s="135"/>
      <c r="AL1253" s="135"/>
      <c r="AM1253" s="135"/>
      <c r="AN1253" s="135"/>
      <c r="AO1253" s="135"/>
      <c r="AP1253" s="135"/>
      <c r="AQ1253" s="135"/>
      <c r="AR1253" s="135"/>
      <c r="AS1253" s="135"/>
      <c r="AT1253" s="135"/>
      <c r="AU1253" s="135"/>
      <c r="AV1253" s="135"/>
      <c r="AW1253" s="135"/>
      <c r="AX1253" s="135"/>
      <c r="AY1253" s="135"/>
      <c r="AZ1253" s="135"/>
      <c r="BA1253" s="135"/>
      <c r="BB1253" s="135"/>
      <c r="BC1253" s="135"/>
      <c r="BD1253" s="135"/>
      <c r="BE1253" s="135"/>
      <c r="BF1253" s="135"/>
      <c r="BG1253" s="135"/>
      <c r="BH1253" s="135"/>
      <c r="BI1253" s="135"/>
      <c r="BJ1253" s="135"/>
      <c r="BK1253" s="135"/>
      <c r="BL1253" s="135"/>
      <c r="BM1253" s="135"/>
      <c r="BN1253" s="135"/>
      <c r="BO1253" s="135"/>
      <c r="BP1253" s="135"/>
      <c r="BQ1253" s="135"/>
      <c r="BR1253" s="135"/>
      <c r="BS1253" s="135"/>
      <c r="BT1253" s="135"/>
      <c r="BU1253" s="135"/>
      <c r="BV1253" s="135"/>
      <c r="BW1253" s="135"/>
      <c r="BX1253" s="135"/>
      <c r="BY1253" s="135"/>
      <c r="BZ1253" s="135"/>
      <c r="CA1253" s="135"/>
      <c r="CB1253" s="135"/>
      <c r="CC1253" s="135"/>
      <c r="CD1253" s="135"/>
      <c r="CE1253" s="135"/>
      <c r="CF1253" s="135"/>
      <c r="CG1253" s="135"/>
      <c r="CH1253" s="135"/>
      <c r="CI1253" s="135"/>
      <c r="CJ1253" s="135"/>
      <c r="CK1253" s="135"/>
      <c r="CL1253" s="135"/>
      <c r="CM1253" s="135"/>
      <c r="CN1253" s="135"/>
      <c r="CO1253" s="135"/>
      <c r="CP1253" s="135"/>
      <c r="CQ1253" s="135"/>
      <c r="CR1253" s="135"/>
      <c r="CS1253" s="135"/>
      <c r="CT1253" s="135"/>
      <c r="CU1253" s="135"/>
      <c r="CV1253" s="135"/>
      <c r="CW1253" s="135"/>
      <c r="CX1253" s="135"/>
      <c r="CY1253" s="135"/>
      <c r="CZ1253" s="135"/>
      <c r="DA1253" s="135"/>
      <c r="DB1253" s="135"/>
      <c r="DC1253" s="135"/>
      <c r="DD1253" s="135"/>
      <c r="DE1253" s="135"/>
      <c r="DF1253" s="135"/>
      <c r="DG1253" s="135"/>
      <c r="DH1253" s="135"/>
      <c r="DI1253" s="135"/>
      <c r="DJ1253" s="135"/>
      <c r="DK1253" s="135"/>
      <c r="DL1253" s="135"/>
      <c r="DM1253" s="135"/>
      <c r="DN1253" s="135"/>
      <c r="DO1253" s="135"/>
      <c r="DP1253" s="135"/>
      <c r="DQ1253" s="135"/>
      <c r="DR1253" s="135"/>
      <c r="DS1253" s="135"/>
      <c r="DT1253" s="135"/>
      <c r="DU1253" s="135"/>
      <c r="DV1253" s="135"/>
      <c r="DW1253" s="135"/>
      <c r="DX1253" s="135"/>
      <c r="DY1253" s="135"/>
      <c r="DZ1253" s="135"/>
      <c r="EA1253" s="135"/>
      <c r="EB1253" s="135"/>
      <c r="EC1253" s="135"/>
      <c r="ED1253" s="135"/>
      <c r="EE1253" s="135"/>
      <c r="EF1253" s="135"/>
      <c r="EG1253" s="135"/>
      <c r="EH1253" s="135"/>
      <c r="EI1253" s="135"/>
      <c r="EJ1253" s="135"/>
      <c r="EK1253" s="135"/>
      <c r="EL1253" s="135"/>
      <c r="EM1253" s="135"/>
      <c r="EN1253" s="135"/>
      <c r="EO1253" s="135"/>
      <c r="EP1253" s="135"/>
      <c r="EQ1253" s="135"/>
      <c r="ER1253" s="135"/>
      <c r="ES1253" s="135"/>
      <c r="ET1253" s="135"/>
      <c r="EU1253" s="135"/>
      <c r="EV1253" s="135"/>
      <c r="EW1253" s="135"/>
      <c r="EX1253" s="135"/>
      <c r="EY1253" s="135"/>
      <c r="EZ1253" s="135"/>
      <c r="FA1253" s="135"/>
      <c r="FB1253" s="135"/>
      <c r="FC1253" s="135"/>
      <c r="FD1253" s="135"/>
      <c r="FE1253" s="135"/>
      <c r="FF1253" s="135"/>
      <c r="FG1253" s="135"/>
      <c r="FH1253" s="135"/>
      <c r="FI1253" s="135"/>
      <c r="FJ1253" s="135"/>
      <c r="FK1253" s="135"/>
      <c r="FL1253" s="135"/>
      <c r="FM1253" s="135"/>
      <c r="FN1253" s="135"/>
      <c r="FO1253" s="135"/>
      <c r="FP1253" s="135"/>
      <c r="FQ1253" s="135"/>
      <c r="FR1253" s="135"/>
      <c r="FS1253" s="135"/>
      <c r="FT1253" s="135"/>
      <c r="FU1253" s="135"/>
      <c r="FV1253" s="135"/>
      <c r="FW1253" s="135"/>
      <c r="FX1253" s="135"/>
      <c r="FY1253" s="135"/>
      <c r="FZ1253" s="135"/>
      <c r="GA1253" s="135"/>
      <c r="GB1253" s="135"/>
      <c r="GC1253" s="135"/>
      <c r="GD1253" s="135"/>
      <c r="GE1253" s="135"/>
      <c r="GF1253" s="135"/>
      <c r="GG1253" s="135"/>
      <c r="GH1253" s="135"/>
      <c r="GI1253" s="135"/>
      <c r="GJ1253" s="135"/>
      <c r="GK1253" s="135"/>
      <c r="GL1253" s="135"/>
      <c r="GM1253" s="135"/>
      <c r="GN1253" s="135"/>
      <c r="GO1253" s="135"/>
      <c r="GP1253" s="135"/>
      <c r="GQ1253" s="135"/>
      <c r="GR1253" s="135"/>
      <c r="GS1253" s="135"/>
      <c r="GT1253" s="135"/>
      <c r="GU1253" s="135"/>
      <c r="GV1253" s="135"/>
      <c r="GW1253" s="135"/>
      <c r="GX1253" s="135"/>
      <c r="GY1253" s="135"/>
      <c r="GZ1253" s="135"/>
      <c r="HA1253" s="135"/>
      <c r="HB1253" s="135"/>
      <c r="HC1253" s="135"/>
      <c r="HD1253" s="135"/>
      <c r="HE1253" s="135"/>
      <c r="HF1253" s="135"/>
      <c r="HG1253" s="135"/>
      <c r="HH1253" s="135"/>
      <c r="HI1253" s="135"/>
      <c r="HJ1253" s="135"/>
      <c r="HK1253" s="135"/>
      <c r="HL1253" s="135"/>
      <c r="HM1253" s="135"/>
      <c r="HN1253" s="135"/>
      <c r="HO1253" s="135"/>
      <c r="HP1253" s="135"/>
      <c r="HQ1253" s="135"/>
      <c r="HR1253" s="135"/>
      <c r="HS1253" s="135"/>
    </row>
    <row r="1254" spans="1:227" s="50" customFormat="1" ht="111" customHeight="1" x14ac:dyDescent="0.25">
      <c r="A1254" s="125">
        <v>1239</v>
      </c>
      <c r="B1254" s="71" t="s">
        <v>4047</v>
      </c>
      <c r="C1254" s="162" t="s">
        <v>74</v>
      </c>
      <c r="D1254" s="163" t="s">
        <v>4049</v>
      </c>
      <c r="E1254" s="163" t="s">
        <v>3687</v>
      </c>
      <c r="F1254" s="73">
        <v>5</v>
      </c>
      <c r="G1254" s="72">
        <v>5000</v>
      </c>
      <c r="H1254" s="98">
        <f t="shared" si="76"/>
        <v>25000</v>
      </c>
      <c r="I1254" s="72">
        <f t="shared" si="77"/>
        <v>28000.000000000004</v>
      </c>
      <c r="J1254" s="76" t="s">
        <v>3836</v>
      </c>
      <c r="K1254" s="72" t="s">
        <v>19</v>
      </c>
      <c r="L1254" s="19" t="s">
        <v>4019</v>
      </c>
      <c r="M1254" s="133"/>
      <c r="N1254" s="134"/>
      <c r="O1254" s="135"/>
      <c r="P1254" s="135"/>
      <c r="Q1254" s="135"/>
      <c r="R1254" s="135"/>
      <c r="S1254" s="135"/>
      <c r="T1254" s="135"/>
      <c r="U1254" s="135"/>
      <c r="V1254" s="135"/>
      <c r="W1254" s="135"/>
      <c r="X1254" s="135"/>
      <c r="Y1254" s="135"/>
      <c r="Z1254" s="135"/>
      <c r="AA1254" s="135"/>
      <c r="AB1254" s="135"/>
      <c r="AC1254" s="135"/>
      <c r="AD1254" s="135"/>
      <c r="AE1254" s="135"/>
      <c r="AF1254" s="135"/>
      <c r="AG1254" s="135"/>
      <c r="AH1254" s="135"/>
      <c r="AI1254" s="135"/>
      <c r="AJ1254" s="135"/>
      <c r="AK1254" s="135"/>
      <c r="AL1254" s="135"/>
      <c r="AM1254" s="135"/>
      <c r="AN1254" s="135"/>
      <c r="AO1254" s="135"/>
      <c r="AP1254" s="135"/>
      <c r="AQ1254" s="135"/>
      <c r="AR1254" s="135"/>
      <c r="AS1254" s="135"/>
      <c r="AT1254" s="135"/>
      <c r="AU1254" s="135"/>
      <c r="AV1254" s="135"/>
      <c r="AW1254" s="135"/>
      <c r="AX1254" s="135"/>
      <c r="AY1254" s="135"/>
      <c r="AZ1254" s="135"/>
      <c r="BA1254" s="135"/>
      <c r="BB1254" s="135"/>
      <c r="BC1254" s="135"/>
      <c r="BD1254" s="135"/>
      <c r="BE1254" s="135"/>
      <c r="BF1254" s="135"/>
      <c r="BG1254" s="135"/>
      <c r="BH1254" s="135"/>
      <c r="BI1254" s="135"/>
      <c r="BJ1254" s="135"/>
      <c r="BK1254" s="135"/>
      <c r="BL1254" s="135"/>
      <c r="BM1254" s="135"/>
      <c r="BN1254" s="135"/>
      <c r="BO1254" s="135"/>
      <c r="BP1254" s="135"/>
      <c r="BQ1254" s="135"/>
      <c r="BR1254" s="135"/>
      <c r="BS1254" s="135"/>
      <c r="BT1254" s="135"/>
      <c r="BU1254" s="135"/>
      <c r="BV1254" s="135"/>
      <c r="BW1254" s="135"/>
      <c r="BX1254" s="135"/>
      <c r="BY1254" s="135"/>
      <c r="BZ1254" s="135"/>
      <c r="CA1254" s="135"/>
      <c r="CB1254" s="135"/>
      <c r="CC1254" s="135"/>
      <c r="CD1254" s="135"/>
      <c r="CE1254" s="135"/>
      <c r="CF1254" s="135"/>
      <c r="CG1254" s="135"/>
      <c r="CH1254" s="135"/>
      <c r="CI1254" s="135"/>
      <c r="CJ1254" s="135"/>
      <c r="CK1254" s="135"/>
      <c r="CL1254" s="135"/>
      <c r="CM1254" s="135"/>
      <c r="CN1254" s="135"/>
      <c r="CO1254" s="135"/>
      <c r="CP1254" s="135"/>
      <c r="CQ1254" s="135"/>
      <c r="CR1254" s="135"/>
      <c r="CS1254" s="135"/>
      <c r="CT1254" s="135"/>
      <c r="CU1254" s="135"/>
      <c r="CV1254" s="135"/>
      <c r="CW1254" s="135"/>
      <c r="CX1254" s="135"/>
      <c r="CY1254" s="135"/>
      <c r="CZ1254" s="135"/>
      <c r="DA1254" s="135"/>
      <c r="DB1254" s="135"/>
      <c r="DC1254" s="135"/>
      <c r="DD1254" s="135"/>
      <c r="DE1254" s="135"/>
      <c r="DF1254" s="135"/>
      <c r="DG1254" s="135"/>
      <c r="DH1254" s="135"/>
      <c r="DI1254" s="135"/>
      <c r="DJ1254" s="135"/>
      <c r="DK1254" s="135"/>
      <c r="DL1254" s="135"/>
      <c r="DM1254" s="135"/>
      <c r="DN1254" s="135"/>
      <c r="DO1254" s="135"/>
      <c r="DP1254" s="135"/>
      <c r="DQ1254" s="135"/>
      <c r="DR1254" s="135"/>
      <c r="DS1254" s="135"/>
      <c r="DT1254" s="135"/>
      <c r="DU1254" s="135"/>
      <c r="DV1254" s="135"/>
      <c r="DW1254" s="135"/>
      <c r="DX1254" s="135"/>
      <c r="DY1254" s="135"/>
      <c r="DZ1254" s="135"/>
      <c r="EA1254" s="135"/>
      <c r="EB1254" s="135"/>
      <c r="EC1254" s="135"/>
      <c r="ED1254" s="135"/>
      <c r="EE1254" s="135"/>
      <c r="EF1254" s="135"/>
      <c r="EG1254" s="135"/>
      <c r="EH1254" s="135"/>
      <c r="EI1254" s="135"/>
      <c r="EJ1254" s="135"/>
      <c r="EK1254" s="135"/>
      <c r="EL1254" s="135"/>
      <c r="EM1254" s="135"/>
      <c r="EN1254" s="135"/>
      <c r="EO1254" s="135"/>
      <c r="EP1254" s="135"/>
      <c r="EQ1254" s="135"/>
      <c r="ER1254" s="135"/>
      <c r="ES1254" s="135"/>
      <c r="ET1254" s="135"/>
      <c r="EU1254" s="135"/>
      <c r="EV1254" s="135"/>
      <c r="EW1254" s="135"/>
      <c r="EX1254" s="135"/>
      <c r="EY1254" s="135"/>
      <c r="EZ1254" s="135"/>
      <c r="FA1254" s="135"/>
      <c r="FB1254" s="135"/>
      <c r="FC1254" s="135"/>
      <c r="FD1254" s="135"/>
      <c r="FE1254" s="135"/>
      <c r="FF1254" s="135"/>
      <c r="FG1254" s="135"/>
      <c r="FH1254" s="135"/>
      <c r="FI1254" s="135"/>
      <c r="FJ1254" s="135"/>
      <c r="FK1254" s="135"/>
      <c r="FL1254" s="135"/>
      <c r="FM1254" s="135"/>
      <c r="FN1254" s="135"/>
      <c r="FO1254" s="135"/>
      <c r="FP1254" s="135"/>
      <c r="FQ1254" s="135"/>
      <c r="FR1254" s="135"/>
      <c r="FS1254" s="135"/>
      <c r="FT1254" s="135"/>
      <c r="FU1254" s="135"/>
      <c r="FV1254" s="135"/>
      <c r="FW1254" s="135"/>
      <c r="FX1254" s="135"/>
      <c r="FY1254" s="135"/>
      <c r="FZ1254" s="135"/>
      <c r="GA1254" s="135"/>
      <c r="GB1254" s="135"/>
      <c r="GC1254" s="135"/>
      <c r="GD1254" s="135"/>
      <c r="GE1254" s="135"/>
      <c r="GF1254" s="135"/>
      <c r="GG1254" s="135"/>
      <c r="GH1254" s="135"/>
      <c r="GI1254" s="135"/>
      <c r="GJ1254" s="135"/>
      <c r="GK1254" s="135"/>
      <c r="GL1254" s="135"/>
      <c r="GM1254" s="135"/>
      <c r="GN1254" s="135"/>
      <c r="GO1254" s="135"/>
      <c r="GP1254" s="135"/>
      <c r="GQ1254" s="135"/>
      <c r="GR1254" s="135"/>
      <c r="GS1254" s="135"/>
      <c r="GT1254" s="135"/>
      <c r="GU1254" s="135"/>
      <c r="GV1254" s="135"/>
      <c r="GW1254" s="135"/>
      <c r="GX1254" s="135"/>
      <c r="GY1254" s="135"/>
      <c r="GZ1254" s="135"/>
      <c r="HA1254" s="135"/>
      <c r="HB1254" s="135"/>
      <c r="HC1254" s="135"/>
      <c r="HD1254" s="135"/>
      <c r="HE1254" s="135"/>
      <c r="HF1254" s="135"/>
      <c r="HG1254" s="135"/>
      <c r="HH1254" s="135"/>
      <c r="HI1254" s="135"/>
      <c r="HJ1254" s="135"/>
      <c r="HK1254" s="135"/>
      <c r="HL1254" s="135"/>
      <c r="HM1254" s="135"/>
      <c r="HN1254" s="135"/>
      <c r="HO1254" s="135"/>
      <c r="HP1254" s="135"/>
      <c r="HQ1254" s="135"/>
      <c r="HR1254" s="135"/>
      <c r="HS1254" s="135"/>
    </row>
    <row r="1255" spans="1:227" s="50" customFormat="1" ht="111" customHeight="1" x14ac:dyDescent="0.25">
      <c r="A1255" s="125">
        <v>1240</v>
      </c>
      <c r="B1255" s="71" t="s">
        <v>4047</v>
      </c>
      <c r="C1255" s="162" t="s">
        <v>74</v>
      </c>
      <c r="D1255" s="163" t="s">
        <v>4048</v>
      </c>
      <c r="E1255" s="163" t="s">
        <v>3687</v>
      </c>
      <c r="F1255" s="73">
        <v>8</v>
      </c>
      <c r="G1255" s="72">
        <v>7000</v>
      </c>
      <c r="H1255" s="98">
        <f t="shared" si="76"/>
        <v>56000</v>
      </c>
      <c r="I1255" s="72">
        <f t="shared" si="77"/>
        <v>62720.000000000007</v>
      </c>
      <c r="J1255" s="76" t="s">
        <v>3836</v>
      </c>
      <c r="K1255" s="72" t="s">
        <v>19</v>
      </c>
      <c r="L1255" s="19" t="s">
        <v>4019</v>
      </c>
      <c r="M1255" s="133"/>
      <c r="N1255" s="134"/>
      <c r="O1255" s="135"/>
      <c r="P1255" s="135"/>
      <c r="Q1255" s="135"/>
      <c r="R1255" s="135"/>
      <c r="S1255" s="135"/>
      <c r="T1255" s="135"/>
      <c r="U1255" s="135"/>
      <c r="V1255" s="135"/>
      <c r="W1255" s="135"/>
      <c r="X1255" s="135"/>
      <c r="Y1255" s="135"/>
      <c r="Z1255" s="135"/>
      <c r="AA1255" s="135"/>
      <c r="AB1255" s="135"/>
      <c r="AC1255" s="135"/>
      <c r="AD1255" s="135"/>
      <c r="AE1255" s="135"/>
      <c r="AF1255" s="135"/>
      <c r="AG1255" s="135"/>
      <c r="AH1255" s="135"/>
      <c r="AI1255" s="135"/>
      <c r="AJ1255" s="135"/>
      <c r="AK1255" s="135"/>
      <c r="AL1255" s="135"/>
      <c r="AM1255" s="135"/>
      <c r="AN1255" s="135"/>
      <c r="AO1255" s="135"/>
      <c r="AP1255" s="135"/>
      <c r="AQ1255" s="135"/>
      <c r="AR1255" s="135"/>
      <c r="AS1255" s="135"/>
      <c r="AT1255" s="135"/>
      <c r="AU1255" s="135"/>
      <c r="AV1255" s="135"/>
      <c r="AW1255" s="135"/>
      <c r="AX1255" s="135"/>
      <c r="AY1255" s="135"/>
      <c r="AZ1255" s="135"/>
      <c r="BA1255" s="135"/>
      <c r="BB1255" s="135"/>
      <c r="BC1255" s="135"/>
      <c r="BD1255" s="135"/>
      <c r="BE1255" s="135"/>
      <c r="BF1255" s="135"/>
      <c r="BG1255" s="135"/>
      <c r="BH1255" s="135"/>
      <c r="BI1255" s="135"/>
      <c r="BJ1255" s="135"/>
      <c r="BK1255" s="135"/>
      <c r="BL1255" s="135"/>
      <c r="BM1255" s="135"/>
      <c r="BN1255" s="135"/>
      <c r="BO1255" s="135"/>
      <c r="BP1255" s="135"/>
      <c r="BQ1255" s="135"/>
      <c r="BR1255" s="135"/>
      <c r="BS1255" s="135"/>
      <c r="BT1255" s="135"/>
      <c r="BU1255" s="135"/>
      <c r="BV1255" s="135"/>
      <c r="BW1255" s="135"/>
      <c r="BX1255" s="135"/>
      <c r="BY1255" s="135"/>
      <c r="BZ1255" s="135"/>
      <c r="CA1255" s="135"/>
      <c r="CB1255" s="135"/>
      <c r="CC1255" s="135"/>
      <c r="CD1255" s="135"/>
      <c r="CE1255" s="135"/>
      <c r="CF1255" s="135"/>
      <c r="CG1255" s="135"/>
      <c r="CH1255" s="135"/>
      <c r="CI1255" s="135"/>
      <c r="CJ1255" s="135"/>
      <c r="CK1255" s="135"/>
      <c r="CL1255" s="135"/>
      <c r="CM1255" s="135"/>
      <c r="CN1255" s="135"/>
      <c r="CO1255" s="135"/>
      <c r="CP1255" s="135"/>
      <c r="CQ1255" s="135"/>
      <c r="CR1255" s="135"/>
      <c r="CS1255" s="135"/>
      <c r="CT1255" s="135"/>
      <c r="CU1255" s="135"/>
      <c r="CV1255" s="135"/>
      <c r="CW1255" s="135"/>
      <c r="CX1255" s="135"/>
      <c r="CY1255" s="135"/>
      <c r="CZ1255" s="135"/>
      <c r="DA1255" s="135"/>
      <c r="DB1255" s="135"/>
      <c r="DC1255" s="135"/>
      <c r="DD1255" s="135"/>
      <c r="DE1255" s="135"/>
      <c r="DF1255" s="135"/>
      <c r="DG1255" s="135"/>
      <c r="DH1255" s="135"/>
      <c r="DI1255" s="135"/>
      <c r="DJ1255" s="135"/>
      <c r="DK1255" s="135"/>
      <c r="DL1255" s="135"/>
      <c r="DM1255" s="135"/>
      <c r="DN1255" s="135"/>
      <c r="DO1255" s="135"/>
      <c r="DP1255" s="135"/>
      <c r="DQ1255" s="135"/>
      <c r="DR1255" s="135"/>
      <c r="DS1255" s="135"/>
      <c r="DT1255" s="135"/>
      <c r="DU1255" s="135"/>
      <c r="DV1255" s="135"/>
      <c r="DW1255" s="135"/>
      <c r="DX1255" s="135"/>
      <c r="DY1255" s="135"/>
      <c r="DZ1255" s="135"/>
      <c r="EA1255" s="135"/>
      <c r="EB1255" s="135"/>
      <c r="EC1255" s="135"/>
      <c r="ED1255" s="135"/>
      <c r="EE1255" s="135"/>
      <c r="EF1255" s="135"/>
      <c r="EG1255" s="135"/>
      <c r="EH1255" s="135"/>
      <c r="EI1255" s="135"/>
      <c r="EJ1255" s="135"/>
      <c r="EK1255" s="135"/>
      <c r="EL1255" s="135"/>
      <c r="EM1255" s="135"/>
      <c r="EN1255" s="135"/>
      <c r="EO1255" s="135"/>
      <c r="EP1255" s="135"/>
      <c r="EQ1255" s="135"/>
      <c r="ER1255" s="135"/>
      <c r="ES1255" s="135"/>
      <c r="ET1255" s="135"/>
      <c r="EU1255" s="135"/>
      <c r="EV1255" s="135"/>
      <c r="EW1255" s="135"/>
      <c r="EX1255" s="135"/>
      <c r="EY1255" s="135"/>
      <c r="EZ1255" s="135"/>
      <c r="FA1255" s="135"/>
      <c r="FB1255" s="135"/>
      <c r="FC1255" s="135"/>
      <c r="FD1255" s="135"/>
      <c r="FE1255" s="135"/>
      <c r="FF1255" s="135"/>
      <c r="FG1255" s="135"/>
      <c r="FH1255" s="135"/>
      <c r="FI1255" s="135"/>
      <c r="FJ1255" s="135"/>
      <c r="FK1255" s="135"/>
      <c r="FL1255" s="135"/>
      <c r="FM1255" s="135"/>
      <c r="FN1255" s="135"/>
      <c r="FO1255" s="135"/>
      <c r="FP1255" s="135"/>
      <c r="FQ1255" s="135"/>
      <c r="FR1255" s="135"/>
      <c r="FS1255" s="135"/>
      <c r="FT1255" s="135"/>
      <c r="FU1255" s="135"/>
      <c r="FV1255" s="135"/>
      <c r="FW1255" s="135"/>
      <c r="FX1255" s="135"/>
      <c r="FY1255" s="135"/>
      <c r="FZ1255" s="135"/>
      <c r="GA1255" s="135"/>
      <c r="GB1255" s="135"/>
      <c r="GC1255" s="135"/>
      <c r="GD1255" s="135"/>
      <c r="GE1255" s="135"/>
      <c r="GF1255" s="135"/>
      <c r="GG1255" s="135"/>
      <c r="GH1255" s="135"/>
      <c r="GI1255" s="135"/>
      <c r="GJ1255" s="135"/>
      <c r="GK1255" s="135"/>
      <c r="GL1255" s="135"/>
      <c r="GM1255" s="135"/>
      <c r="GN1255" s="135"/>
      <c r="GO1255" s="135"/>
      <c r="GP1255" s="135"/>
      <c r="GQ1255" s="135"/>
      <c r="GR1255" s="135"/>
      <c r="GS1255" s="135"/>
      <c r="GT1255" s="135"/>
      <c r="GU1255" s="135"/>
      <c r="GV1255" s="135"/>
      <c r="GW1255" s="135"/>
      <c r="GX1255" s="135"/>
      <c r="GY1255" s="135"/>
      <c r="GZ1255" s="135"/>
      <c r="HA1255" s="135"/>
      <c r="HB1255" s="135"/>
      <c r="HC1255" s="135"/>
      <c r="HD1255" s="135"/>
      <c r="HE1255" s="135"/>
      <c r="HF1255" s="135"/>
      <c r="HG1255" s="135"/>
      <c r="HH1255" s="135"/>
      <c r="HI1255" s="135"/>
      <c r="HJ1255" s="135"/>
      <c r="HK1255" s="135"/>
      <c r="HL1255" s="135"/>
      <c r="HM1255" s="135"/>
      <c r="HN1255" s="135"/>
      <c r="HO1255" s="135"/>
      <c r="HP1255" s="135"/>
      <c r="HQ1255" s="135"/>
      <c r="HR1255" s="135"/>
      <c r="HS1255" s="135"/>
    </row>
    <row r="1256" spans="1:227" s="50" customFormat="1" ht="111" customHeight="1" x14ac:dyDescent="0.25">
      <c r="A1256" s="125">
        <v>1241</v>
      </c>
      <c r="B1256" s="71" t="s">
        <v>4050</v>
      </c>
      <c r="C1256" s="162" t="s">
        <v>74</v>
      </c>
      <c r="D1256" s="163" t="s">
        <v>4051</v>
      </c>
      <c r="E1256" s="163" t="s">
        <v>3687</v>
      </c>
      <c r="F1256" s="73">
        <v>4</v>
      </c>
      <c r="G1256" s="72">
        <v>18000</v>
      </c>
      <c r="H1256" s="98">
        <f t="shared" si="76"/>
        <v>72000</v>
      </c>
      <c r="I1256" s="72">
        <f t="shared" si="77"/>
        <v>80640.000000000015</v>
      </c>
      <c r="J1256" s="76" t="s">
        <v>3836</v>
      </c>
      <c r="K1256" s="72" t="s">
        <v>19</v>
      </c>
      <c r="L1256" s="19" t="s">
        <v>4019</v>
      </c>
      <c r="M1256" s="133"/>
      <c r="N1256" s="134"/>
      <c r="O1256" s="135"/>
      <c r="P1256" s="135"/>
      <c r="Q1256" s="135"/>
      <c r="R1256" s="135"/>
      <c r="S1256" s="135"/>
      <c r="T1256" s="135"/>
      <c r="U1256" s="135"/>
      <c r="V1256" s="135"/>
      <c r="W1256" s="135"/>
      <c r="X1256" s="135"/>
      <c r="Y1256" s="135"/>
      <c r="Z1256" s="135"/>
      <c r="AA1256" s="135"/>
      <c r="AB1256" s="135"/>
      <c r="AC1256" s="135"/>
      <c r="AD1256" s="135"/>
      <c r="AE1256" s="135"/>
      <c r="AF1256" s="135"/>
      <c r="AG1256" s="135"/>
      <c r="AH1256" s="135"/>
      <c r="AI1256" s="135"/>
      <c r="AJ1256" s="135"/>
      <c r="AK1256" s="135"/>
      <c r="AL1256" s="135"/>
      <c r="AM1256" s="135"/>
      <c r="AN1256" s="135"/>
      <c r="AO1256" s="135"/>
      <c r="AP1256" s="135"/>
      <c r="AQ1256" s="135"/>
      <c r="AR1256" s="135"/>
      <c r="AS1256" s="135"/>
      <c r="AT1256" s="135"/>
      <c r="AU1256" s="135"/>
      <c r="AV1256" s="135"/>
      <c r="AW1256" s="135"/>
      <c r="AX1256" s="135"/>
      <c r="AY1256" s="135"/>
      <c r="AZ1256" s="135"/>
      <c r="BA1256" s="135"/>
      <c r="BB1256" s="135"/>
      <c r="BC1256" s="135"/>
      <c r="BD1256" s="135"/>
      <c r="BE1256" s="135"/>
      <c r="BF1256" s="135"/>
      <c r="BG1256" s="135"/>
      <c r="BH1256" s="135"/>
      <c r="BI1256" s="135"/>
      <c r="BJ1256" s="135"/>
      <c r="BK1256" s="135"/>
      <c r="BL1256" s="135"/>
      <c r="BM1256" s="135"/>
      <c r="BN1256" s="135"/>
      <c r="BO1256" s="135"/>
      <c r="BP1256" s="135"/>
      <c r="BQ1256" s="135"/>
      <c r="BR1256" s="135"/>
      <c r="BS1256" s="135"/>
      <c r="BT1256" s="135"/>
      <c r="BU1256" s="135"/>
      <c r="BV1256" s="135"/>
      <c r="BW1256" s="135"/>
      <c r="BX1256" s="135"/>
      <c r="BY1256" s="135"/>
      <c r="BZ1256" s="135"/>
      <c r="CA1256" s="135"/>
      <c r="CB1256" s="135"/>
      <c r="CC1256" s="135"/>
      <c r="CD1256" s="135"/>
      <c r="CE1256" s="135"/>
      <c r="CF1256" s="135"/>
      <c r="CG1256" s="135"/>
      <c r="CH1256" s="135"/>
      <c r="CI1256" s="135"/>
      <c r="CJ1256" s="135"/>
      <c r="CK1256" s="135"/>
      <c r="CL1256" s="135"/>
      <c r="CM1256" s="135"/>
      <c r="CN1256" s="135"/>
      <c r="CO1256" s="135"/>
      <c r="CP1256" s="135"/>
      <c r="CQ1256" s="135"/>
      <c r="CR1256" s="135"/>
      <c r="CS1256" s="135"/>
      <c r="CT1256" s="135"/>
      <c r="CU1256" s="135"/>
      <c r="CV1256" s="135"/>
      <c r="CW1256" s="135"/>
      <c r="CX1256" s="135"/>
      <c r="CY1256" s="135"/>
      <c r="CZ1256" s="135"/>
      <c r="DA1256" s="135"/>
      <c r="DB1256" s="135"/>
      <c r="DC1256" s="135"/>
      <c r="DD1256" s="135"/>
      <c r="DE1256" s="135"/>
      <c r="DF1256" s="135"/>
      <c r="DG1256" s="135"/>
      <c r="DH1256" s="135"/>
      <c r="DI1256" s="135"/>
      <c r="DJ1256" s="135"/>
      <c r="DK1256" s="135"/>
      <c r="DL1256" s="135"/>
      <c r="DM1256" s="135"/>
      <c r="DN1256" s="135"/>
      <c r="DO1256" s="135"/>
      <c r="DP1256" s="135"/>
      <c r="DQ1256" s="135"/>
      <c r="DR1256" s="135"/>
      <c r="DS1256" s="135"/>
      <c r="DT1256" s="135"/>
      <c r="DU1256" s="135"/>
      <c r="DV1256" s="135"/>
      <c r="DW1256" s="135"/>
      <c r="DX1256" s="135"/>
      <c r="DY1256" s="135"/>
      <c r="DZ1256" s="135"/>
      <c r="EA1256" s="135"/>
      <c r="EB1256" s="135"/>
      <c r="EC1256" s="135"/>
      <c r="ED1256" s="135"/>
      <c r="EE1256" s="135"/>
      <c r="EF1256" s="135"/>
      <c r="EG1256" s="135"/>
      <c r="EH1256" s="135"/>
      <c r="EI1256" s="135"/>
      <c r="EJ1256" s="135"/>
      <c r="EK1256" s="135"/>
      <c r="EL1256" s="135"/>
      <c r="EM1256" s="135"/>
      <c r="EN1256" s="135"/>
      <c r="EO1256" s="135"/>
      <c r="EP1256" s="135"/>
      <c r="EQ1256" s="135"/>
      <c r="ER1256" s="135"/>
      <c r="ES1256" s="135"/>
      <c r="ET1256" s="135"/>
      <c r="EU1256" s="135"/>
      <c r="EV1256" s="135"/>
      <c r="EW1256" s="135"/>
      <c r="EX1256" s="135"/>
      <c r="EY1256" s="135"/>
      <c r="EZ1256" s="135"/>
      <c r="FA1256" s="135"/>
      <c r="FB1256" s="135"/>
      <c r="FC1256" s="135"/>
      <c r="FD1256" s="135"/>
      <c r="FE1256" s="135"/>
      <c r="FF1256" s="135"/>
      <c r="FG1256" s="135"/>
      <c r="FH1256" s="135"/>
      <c r="FI1256" s="135"/>
      <c r="FJ1256" s="135"/>
      <c r="FK1256" s="135"/>
      <c r="FL1256" s="135"/>
      <c r="FM1256" s="135"/>
      <c r="FN1256" s="135"/>
      <c r="FO1256" s="135"/>
      <c r="FP1256" s="135"/>
      <c r="FQ1256" s="135"/>
      <c r="FR1256" s="135"/>
      <c r="FS1256" s="135"/>
      <c r="FT1256" s="135"/>
      <c r="FU1256" s="135"/>
      <c r="FV1256" s="135"/>
      <c r="FW1256" s="135"/>
      <c r="FX1256" s="135"/>
      <c r="FY1256" s="135"/>
      <c r="FZ1256" s="135"/>
      <c r="GA1256" s="135"/>
      <c r="GB1256" s="135"/>
      <c r="GC1256" s="135"/>
      <c r="GD1256" s="135"/>
      <c r="GE1256" s="135"/>
      <c r="GF1256" s="135"/>
      <c r="GG1256" s="135"/>
      <c r="GH1256" s="135"/>
      <c r="GI1256" s="135"/>
      <c r="GJ1256" s="135"/>
      <c r="GK1256" s="135"/>
      <c r="GL1256" s="135"/>
      <c r="GM1256" s="135"/>
      <c r="GN1256" s="135"/>
      <c r="GO1256" s="135"/>
      <c r="GP1256" s="135"/>
      <c r="GQ1256" s="135"/>
      <c r="GR1256" s="135"/>
      <c r="GS1256" s="135"/>
      <c r="GT1256" s="135"/>
      <c r="GU1256" s="135"/>
      <c r="GV1256" s="135"/>
      <c r="GW1256" s="135"/>
      <c r="GX1256" s="135"/>
      <c r="GY1256" s="135"/>
      <c r="GZ1256" s="135"/>
      <c r="HA1256" s="135"/>
      <c r="HB1256" s="135"/>
      <c r="HC1256" s="135"/>
      <c r="HD1256" s="135"/>
      <c r="HE1256" s="135"/>
      <c r="HF1256" s="135"/>
      <c r="HG1256" s="135"/>
      <c r="HH1256" s="135"/>
      <c r="HI1256" s="135"/>
      <c r="HJ1256" s="135"/>
      <c r="HK1256" s="135"/>
      <c r="HL1256" s="135"/>
      <c r="HM1256" s="135"/>
      <c r="HN1256" s="135"/>
      <c r="HO1256" s="135"/>
      <c r="HP1256" s="135"/>
      <c r="HQ1256" s="135"/>
      <c r="HR1256" s="135"/>
      <c r="HS1256" s="135"/>
    </row>
    <row r="1257" spans="1:227" s="50" customFormat="1" ht="111" customHeight="1" x14ac:dyDescent="0.25">
      <c r="A1257" s="125">
        <v>1242</v>
      </c>
      <c r="B1257" s="71" t="s">
        <v>4050</v>
      </c>
      <c r="C1257" s="162" t="s">
        <v>74</v>
      </c>
      <c r="D1257" s="163" t="s">
        <v>4052</v>
      </c>
      <c r="E1257" s="163" t="s">
        <v>3687</v>
      </c>
      <c r="F1257" s="73">
        <v>8</v>
      </c>
      <c r="G1257" s="72">
        <v>5000</v>
      </c>
      <c r="H1257" s="98">
        <f t="shared" si="76"/>
        <v>40000</v>
      </c>
      <c r="I1257" s="72">
        <f t="shared" si="77"/>
        <v>44800.000000000007</v>
      </c>
      <c r="J1257" s="76" t="s">
        <v>3836</v>
      </c>
      <c r="K1257" s="72" t="s">
        <v>19</v>
      </c>
      <c r="L1257" s="19" t="s">
        <v>4019</v>
      </c>
      <c r="M1257" s="133"/>
      <c r="N1257" s="134"/>
      <c r="O1257" s="135"/>
      <c r="P1257" s="135"/>
      <c r="Q1257" s="135"/>
      <c r="R1257" s="135"/>
      <c r="S1257" s="135"/>
      <c r="T1257" s="135"/>
      <c r="U1257" s="135"/>
      <c r="V1257" s="135"/>
      <c r="W1257" s="135"/>
      <c r="X1257" s="135"/>
      <c r="Y1257" s="135"/>
      <c r="Z1257" s="135"/>
      <c r="AA1257" s="135"/>
      <c r="AB1257" s="135"/>
      <c r="AC1257" s="135"/>
      <c r="AD1257" s="135"/>
      <c r="AE1257" s="135"/>
      <c r="AF1257" s="135"/>
      <c r="AG1257" s="135"/>
      <c r="AH1257" s="135"/>
      <c r="AI1257" s="135"/>
      <c r="AJ1257" s="135"/>
      <c r="AK1257" s="135"/>
      <c r="AL1257" s="135"/>
      <c r="AM1257" s="135"/>
      <c r="AN1257" s="135"/>
      <c r="AO1257" s="135"/>
      <c r="AP1257" s="135"/>
      <c r="AQ1257" s="135"/>
      <c r="AR1257" s="135"/>
      <c r="AS1257" s="135"/>
      <c r="AT1257" s="135"/>
      <c r="AU1257" s="135"/>
      <c r="AV1257" s="135"/>
      <c r="AW1257" s="135"/>
      <c r="AX1257" s="135"/>
      <c r="AY1257" s="135"/>
      <c r="AZ1257" s="135"/>
      <c r="BA1257" s="135"/>
      <c r="BB1257" s="135"/>
      <c r="BC1257" s="135"/>
      <c r="BD1257" s="135"/>
      <c r="BE1257" s="135"/>
      <c r="BF1257" s="135"/>
      <c r="BG1257" s="135"/>
      <c r="BH1257" s="135"/>
      <c r="BI1257" s="135"/>
      <c r="BJ1257" s="135"/>
      <c r="BK1257" s="135"/>
      <c r="BL1257" s="135"/>
      <c r="BM1257" s="135"/>
      <c r="BN1257" s="135"/>
      <c r="BO1257" s="135"/>
      <c r="BP1257" s="135"/>
      <c r="BQ1257" s="135"/>
      <c r="BR1257" s="135"/>
      <c r="BS1257" s="135"/>
      <c r="BT1257" s="135"/>
      <c r="BU1257" s="135"/>
      <c r="BV1257" s="135"/>
      <c r="BW1257" s="135"/>
      <c r="BX1257" s="135"/>
      <c r="BY1257" s="135"/>
      <c r="BZ1257" s="135"/>
      <c r="CA1257" s="135"/>
      <c r="CB1257" s="135"/>
      <c r="CC1257" s="135"/>
      <c r="CD1257" s="135"/>
      <c r="CE1257" s="135"/>
      <c r="CF1257" s="135"/>
      <c r="CG1257" s="135"/>
      <c r="CH1257" s="135"/>
      <c r="CI1257" s="135"/>
      <c r="CJ1257" s="135"/>
      <c r="CK1257" s="135"/>
      <c r="CL1257" s="135"/>
      <c r="CM1257" s="135"/>
      <c r="CN1257" s="135"/>
      <c r="CO1257" s="135"/>
      <c r="CP1257" s="135"/>
      <c r="CQ1257" s="135"/>
      <c r="CR1257" s="135"/>
      <c r="CS1257" s="135"/>
      <c r="CT1257" s="135"/>
      <c r="CU1257" s="135"/>
      <c r="CV1257" s="135"/>
      <c r="CW1257" s="135"/>
      <c r="CX1257" s="135"/>
      <c r="CY1257" s="135"/>
      <c r="CZ1257" s="135"/>
      <c r="DA1257" s="135"/>
      <c r="DB1257" s="135"/>
      <c r="DC1257" s="135"/>
      <c r="DD1257" s="135"/>
      <c r="DE1257" s="135"/>
      <c r="DF1257" s="135"/>
      <c r="DG1257" s="135"/>
      <c r="DH1257" s="135"/>
      <c r="DI1257" s="135"/>
      <c r="DJ1257" s="135"/>
      <c r="DK1257" s="135"/>
      <c r="DL1257" s="135"/>
      <c r="DM1257" s="135"/>
      <c r="DN1257" s="135"/>
      <c r="DO1257" s="135"/>
      <c r="DP1257" s="135"/>
      <c r="DQ1257" s="135"/>
      <c r="DR1257" s="135"/>
      <c r="DS1257" s="135"/>
      <c r="DT1257" s="135"/>
      <c r="DU1257" s="135"/>
      <c r="DV1257" s="135"/>
      <c r="DW1257" s="135"/>
      <c r="DX1257" s="135"/>
      <c r="DY1257" s="135"/>
      <c r="DZ1257" s="135"/>
      <c r="EA1257" s="135"/>
      <c r="EB1257" s="135"/>
      <c r="EC1257" s="135"/>
      <c r="ED1257" s="135"/>
      <c r="EE1257" s="135"/>
      <c r="EF1257" s="135"/>
      <c r="EG1257" s="135"/>
      <c r="EH1257" s="135"/>
      <c r="EI1257" s="135"/>
      <c r="EJ1257" s="135"/>
      <c r="EK1257" s="135"/>
      <c r="EL1257" s="135"/>
      <c r="EM1257" s="135"/>
      <c r="EN1257" s="135"/>
      <c r="EO1257" s="135"/>
      <c r="EP1257" s="135"/>
      <c r="EQ1257" s="135"/>
      <c r="ER1257" s="135"/>
      <c r="ES1257" s="135"/>
      <c r="ET1257" s="135"/>
      <c r="EU1257" s="135"/>
      <c r="EV1257" s="135"/>
      <c r="EW1257" s="135"/>
      <c r="EX1257" s="135"/>
      <c r="EY1257" s="135"/>
      <c r="EZ1257" s="135"/>
      <c r="FA1257" s="135"/>
      <c r="FB1257" s="135"/>
      <c r="FC1257" s="135"/>
      <c r="FD1257" s="135"/>
      <c r="FE1257" s="135"/>
      <c r="FF1257" s="135"/>
      <c r="FG1257" s="135"/>
      <c r="FH1257" s="135"/>
      <c r="FI1257" s="135"/>
      <c r="FJ1257" s="135"/>
      <c r="FK1257" s="135"/>
      <c r="FL1257" s="135"/>
      <c r="FM1257" s="135"/>
      <c r="FN1257" s="135"/>
      <c r="FO1257" s="135"/>
      <c r="FP1257" s="135"/>
      <c r="FQ1257" s="135"/>
      <c r="FR1257" s="135"/>
      <c r="FS1257" s="135"/>
      <c r="FT1257" s="135"/>
      <c r="FU1257" s="135"/>
      <c r="FV1257" s="135"/>
      <c r="FW1257" s="135"/>
      <c r="FX1257" s="135"/>
      <c r="FY1257" s="135"/>
      <c r="FZ1257" s="135"/>
      <c r="GA1257" s="135"/>
      <c r="GB1257" s="135"/>
      <c r="GC1257" s="135"/>
      <c r="GD1257" s="135"/>
      <c r="GE1257" s="135"/>
      <c r="GF1257" s="135"/>
      <c r="GG1257" s="135"/>
      <c r="GH1257" s="135"/>
      <c r="GI1257" s="135"/>
      <c r="GJ1257" s="135"/>
      <c r="GK1257" s="135"/>
      <c r="GL1257" s="135"/>
      <c r="GM1257" s="135"/>
      <c r="GN1257" s="135"/>
      <c r="GO1257" s="135"/>
      <c r="GP1257" s="135"/>
      <c r="GQ1257" s="135"/>
      <c r="GR1257" s="135"/>
      <c r="GS1257" s="135"/>
      <c r="GT1257" s="135"/>
      <c r="GU1257" s="135"/>
      <c r="GV1257" s="135"/>
      <c r="GW1257" s="135"/>
      <c r="GX1257" s="135"/>
      <c r="GY1257" s="135"/>
      <c r="GZ1257" s="135"/>
      <c r="HA1257" s="135"/>
      <c r="HB1257" s="135"/>
      <c r="HC1257" s="135"/>
      <c r="HD1257" s="135"/>
      <c r="HE1257" s="135"/>
      <c r="HF1257" s="135"/>
      <c r="HG1257" s="135"/>
      <c r="HH1257" s="135"/>
      <c r="HI1257" s="135"/>
      <c r="HJ1257" s="135"/>
      <c r="HK1257" s="135"/>
      <c r="HL1257" s="135"/>
      <c r="HM1257" s="135"/>
      <c r="HN1257" s="135"/>
      <c r="HO1257" s="135"/>
      <c r="HP1257" s="135"/>
      <c r="HQ1257" s="135"/>
      <c r="HR1257" s="135"/>
      <c r="HS1257" s="135"/>
    </row>
    <row r="1258" spans="1:227" s="50" customFormat="1" ht="111" customHeight="1" x14ac:dyDescent="0.25">
      <c r="A1258" s="125">
        <v>1243</v>
      </c>
      <c r="B1258" s="71" t="s">
        <v>4050</v>
      </c>
      <c r="C1258" s="165" t="s">
        <v>74</v>
      </c>
      <c r="D1258" s="166" t="s">
        <v>4053</v>
      </c>
      <c r="E1258" s="166" t="s">
        <v>3687</v>
      </c>
      <c r="F1258" s="73">
        <v>20</v>
      </c>
      <c r="G1258" s="72">
        <v>1800</v>
      </c>
      <c r="H1258" s="98">
        <f t="shared" si="76"/>
        <v>36000</v>
      </c>
      <c r="I1258" s="72">
        <f t="shared" si="77"/>
        <v>40320.000000000007</v>
      </c>
      <c r="J1258" s="76" t="s">
        <v>3836</v>
      </c>
      <c r="K1258" s="72" t="s">
        <v>19</v>
      </c>
      <c r="L1258" s="19" t="s">
        <v>4019</v>
      </c>
      <c r="M1258" s="133"/>
      <c r="N1258" s="134"/>
      <c r="O1258" s="135"/>
      <c r="P1258" s="135"/>
      <c r="Q1258" s="135"/>
      <c r="R1258" s="135"/>
      <c r="S1258" s="135"/>
      <c r="T1258" s="135"/>
      <c r="U1258" s="135"/>
      <c r="V1258" s="135"/>
      <c r="W1258" s="135"/>
      <c r="X1258" s="135"/>
      <c r="Y1258" s="135"/>
      <c r="Z1258" s="135"/>
      <c r="AA1258" s="135"/>
      <c r="AB1258" s="135"/>
      <c r="AC1258" s="135"/>
      <c r="AD1258" s="135"/>
      <c r="AE1258" s="135"/>
      <c r="AF1258" s="135"/>
      <c r="AG1258" s="135"/>
      <c r="AH1258" s="135"/>
      <c r="AI1258" s="135"/>
      <c r="AJ1258" s="135"/>
      <c r="AK1258" s="135"/>
      <c r="AL1258" s="135"/>
      <c r="AM1258" s="135"/>
      <c r="AN1258" s="135"/>
      <c r="AO1258" s="135"/>
      <c r="AP1258" s="135"/>
      <c r="AQ1258" s="135"/>
      <c r="AR1258" s="135"/>
      <c r="AS1258" s="135"/>
      <c r="AT1258" s="135"/>
      <c r="AU1258" s="135"/>
      <c r="AV1258" s="135"/>
      <c r="AW1258" s="135"/>
      <c r="AX1258" s="135"/>
      <c r="AY1258" s="135"/>
      <c r="AZ1258" s="135"/>
      <c r="BA1258" s="135"/>
      <c r="BB1258" s="135"/>
      <c r="BC1258" s="135"/>
      <c r="BD1258" s="135"/>
      <c r="BE1258" s="135"/>
      <c r="BF1258" s="135"/>
      <c r="BG1258" s="135"/>
      <c r="BH1258" s="135"/>
      <c r="BI1258" s="135"/>
      <c r="BJ1258" s="135"/>
      <c r="BK1258" s="135"/>
      <c r="BL1258" s="135"/>
      <c r="BM1258" s="135"/>
      <c r="BN1258" s="135"/>
      <c r="BO1258" s="135"/>
      <c r="BP1258" s="135"/>
      <c r="BQ1258" s="135"/>
      <c r="BR1258" s="135"/>
      <c r="BS1258" s="135"/>
      <c r="BT1258" s="135"/>
      <c r="BU1258" s="135"/>
      <c r="BV1258" s="135"/>
      <c r="BW1258" s="135"/>
      <c r="BX1258" s="135"/>
      <c r="BY1258" s="135"/>
      <c r="BZ1258" s="135"/>
      <c r="CA1258" s="135"/>
      <c r="CB1258" s="135"/>
      <c r="CC1258" s="135"/>
      <c r="CD1258" s="135"/>
      <c r="CE1258" s="135"/>
      <c r="CF1258" s="135"/>
      <c r="CG1258" s="135"/>
      <c r="CH1258" s="135"/>
      <c r="CI1258" s="135"/>
      <c r="CJ1258" s="135"/>
      <c r="CK1258" s="135"/>
      <c r="CL1258" s="135"/>
      <c r="CM1258" s="135"/>
      <c r="CN1258" s="135"/>
      <c r="CO1258" s="135"/>
      <c r="CP1258" s="135"/>
      <c r="CQ1258" s="135"/>
      <c r="CR1258" s="135"/>
      <c r="CS1258" s="135"/>
      <c r="CT1258" s="135"/>
      <c r="CU1258" s="135"/>
      <c r="CV1258" s="135"/>
      <c r="CW1258" s="135"/>
      <c r="CX1258" s="135"/>
      <c r="CY1258" s="135"/>
      <c r="CZ1258" s="135"/>
      <c r="DA1258" s="135"/>
      <c r="DB1258" s="135"/>
      <c r="DC1258" s="135"/>
      <c r="DD1258" s="135"/>
      <c r="DE1258" s="135"/>
      <c r="DF1258" s="135"/>
      <c r="DG1258" s="135"/>
      <c r="DH1258" s="135"/>
      <c r="DI1258" s="135"/>
      <c r="DJ1258" s="135"/>
      <c r="DK1258" s="135"/>
      <c r="DL1258" s="135"/>
      <c r="DM1258" s="135"/>
      <c r="DN1258" s="135"/>
      <c r="DO1258" s="135"/>
      <c r="DP1258" s="135"/>
      <c r="DQ1258" s="135"/>
      <c r="DR1258" s="135"/>
      <c r="DS1258" s="135"/>
      <c r="DT1258" s="135"/>
      <c r="DU1258" s="135"/>
      <c r="DV1258" s="135"/>
      <c r="DW1258" s="135"/>
      <c r="DX1258" s="135"/>
      <c r="DY1258" s="135"/>
      <c r="DZ1258" s="135"/>
      <c r="EA1258" s="135"/>
      <c r="EB1258" s="135"/>
      <c r="EC1258" s="135"/>
      <c r="ED1258" s="135"/>
      <c r="EE1258" s="135"/>
      <c r="EF1258" s="135"/>
      <c r="EG1258" s="135"/>
      <c r="EH1258" s="135"/>
      <c r="EI1258" s="135"/>
      <c r="EJ1258" s="135"/>
      <c r="EK1258" s="135"/>
      <c r="EL1258" s="135"/>
      <c r="EM1258" s="135"/>
      <c r="EN1258" s="135"/>
      <c r="EO1258" s="135"/>
      <c r="EP1258" s="135"/>
      <c r="EQ1258" s="135"/>
      <c r="ER1258" s="135"/>
      <c r="ES1258" s="135"/>
      <c r="ET1258" s="135"/>
      <c r="EU1258" s="135"/>
      <c r="EV1258" s="135"/>
      <c r="EW1258" s="135"/>
      <c r="EX1258" s="135"/>
      <c r="EY1258" s="135"/>
      <c r="EZ1258" s="135"/>
      <c r="FA1258" s="135"/>
      <c r="FB1258" s="135"/>
      <c r="FC1258" s="135"/>
      <c r="FD1258" s="135"/>
      <c r="FE1258" s="135"/>
      <c r="FF1258" s="135"/>
      <c r="FG1258" s="135"/>
      <c r="FH1258" s="135"/>
      <c r="FI1258" s="135"/>
      <c r="FJ1258" s="135"/>
      <c r="FK1258" s="135"/>
      <c r="FL1258" s="135"/>
      <c r="FM1258" s="135"/>
      <c r="FN1258" s="135"/>
      <c r="FO1258" s="135"/>
      <c r="FP1258" s="135"/>
      <c r="FQ1258" s="135"/>
      <c r="FR1258" s="135"/>
      <c r="FS1258" s="135"/>
      <c r="FT1258" s="135"/>
      <c r="FU1258" s="135"/>
      <c r="FV1258" s="135"/>
      <c r="FW1258" s="135"/>
      <c r="FX1258" s="135"/>
      <c r="FY1258" s="135"/>
      <c r="FZ1258" s="135"/>
      <c r="GA1258" s="135"/>
      <c r="GB1258" s="135"/>
      <c r="GC1258" s="135"/>
      <c r="GD1258" s="135"/>
      <c r="GE1258" s="135"/>
      <c r="GF1258" s="135"/>
      <c r="GG1258" s="135"/>
      <c r="GH1258" s="135"/>
      <c r="GI1258" s="135"/>
      <c r="GJ1258" s="135"/>
      <c r="GK1258" s="135"/>
      <c r="GL1258" s="135"/>
      <c r="GM1258" s="135"/>
      <c r="GN1258" s="135"/>
      <c r="GO1258" s="135"/>
      <c r="GP1258" s="135"/>
      <c r="GQ1258" s="135"/>
      <c r="GR1258" s="135"/>
      <c r="GS1258" s="135"/>
      <c r="GT1258" s="135"/>
      <c r="GU1258" s="135"/>
      <c r="GV1258" s="135"/>
      <c r="GW1258" s="135"/>
      <c r="GX1258" s="135"/>
      <c r="GY1258" s="135"/>
      <c r="GZ1258" s="135"/>
      <c r="HA1258" s="135"/>
      <c r="HB1258" s="135"/>
      <c r="HC1258" s="135"/>
      <c r="HD1258" s="135"/>
      <c r="HE1258" s="135"/>
      <c r="HF1258" s="135"/>
      <c r="HG1258" s="135"/>
      <c r="HH1258" s="135"/>
      <c r="HI1258" s="135"/>
      <c r="HJ1258" s="135"/>
      <c r="HK1258" s="135"/>
      <c r="HL1258" s="135"/>
      <c r="HM1258" s="135"/>
      <c r="HN1258" s="135"/>
      <c r="HO1258" s="135"/>
      <c r="HP1258" s="135"/>
      <c r="HQ1258" s="135"/>
      <c r="HR1258" s="135"/>
      <c r="HS1258" s="135"/>
    </row>
    <row r="1259" spans="1:227" s="50" customFormat="1" ht="111" customHeight="1" x14ac:dyDescent="0.25">
      <c r="A1259" s="125">
        <v>1244</v>
      </c>
      <c r="B1259" s="71" t="s">
        <v>3977</v>
      </c>
      <c r="C1259" s="169" t="s">
        <v>74</v>
      </c>
      <c r="D1259" s="168" t="s">
        <v>4070</v>
      </c>
      <c r="E1259" s="168" t="s">
        <v>3687</v>
      </c>
      <c r="F1259" s="73">
        <v>4</v>
      </c>
      <c r="G1259" s="72">
        <v>35357.15</v>
      </c>
      <c r="H1259" s="98">
        <f t="shared" si="76"/>
        <v>141428.6</v>
      </c>
      <c r="I1259" s="72">
        <f t="shared" si="77"/>
        <v>158400.03200000004</v>
      </c>
      <c r="J1259" s="76" t="s">
        <v>4071</v>
      </c>
      <c r="K1259" s="72" t="s">
        <v>19</v>
      </c>
      <c r="L1259" s="19" t="s">
        <v>4072</v>
      </c>
      <c r="M1259" s="133"/>
      <c r="N1259" s="134"/>
      <c r="O1259" s="135"/>
      <c r="P1259" s="135"/>
      <c r="Q1259" s="135"/>
      <c r="R1259" s="135"/>
      <c r="S1259" s="135"/>
      <c r="T1259" s="135"/>
      <c r="U1259" s="135"/>
      <c r="V1259" s="135"/>
      <c r="W1259" s="135"/>
      <c r="X1259" s="135"/>
      <c r="Y1259" s="135"/>
      <c r="Z1259" s="135"/>
      <c r="AA1259" s="135"/>
      <c r="AB1259" s="135"/>
      <c r="AC1259" s="135"/>
      <c r="AD1259" s="135"/>
      <c r="AE1259" s="135"/>
      <c r="AF1259" s="135"/>
      <c r="AG1259" s="135"/>
      <c r="AH1259" s="135"/>
      <c r="AI1259" s="135"/>
      <c r="AJ1259" s="135"/>
      <c r="AK1259" s="135"/>
      <c r="AL1259" s="135"/>
      <c r="AM1259" s="135"/>
      <c r="AN1259" s="135"/>
      <c r="AO1259" s="135"/>
      <c r="AP1259" s="135"/>
      <c r="AQ1259" s="135"/>
      <c r="AR1259" s="135"/>
      <c r="AS1259" s="135"/>
      <c r="AT1259" s="135"/>
      <c r="AU1259" s="135"/>
      <c r="AV1259" s="135"/>
      <c r="AW1259" s="135"/>
      <c r="AX1259" s="135"/>
      <c r="AY1259" s="135"/>
      <c r="AZ1259" s="135"/>
      <c r="BA1259" s="135"/>
      <c r="BB1259" s="135"/>
      <c r="BC1259" s="135"/>
      <c r="BD1259" s="135"/>
      <c r="BE1259" s="135"/>
      <c r="BF1259" s="135"/>
      <c r="BG1259" s="135"/>
      <c r="BH1259" s="135"/>
      <c r="BI1259" s="135"/>
      <c r="BJ1259" s="135"/>
      <c r="BK1259" s="135"/>
      <c r="BL1259" s="135"/>
      <c r="BM1259" s="135"/>
      <c r="BN1259" s="135"/>
      <c r="BO1259" s="135"/>
      <c r="BP1259" s="135"/>
      <c r="BQ1259" s="135"/>
      <c r="BR1259" s="135"/>
      <c r="BS1259" s="135"/>
      <c r="BT1259" s="135"/>
      <c r="BU1259" s="135"/>
      <c r="BV1259" s="135"/>
      <c r="BW1259" s="135"/>
      <c r="BX1259" s="135"/>
      <c r="BY1259" s="135"/>
      <c r="BZ1259" s="135"/>
      <c r="CA1259" s="135"/>
      <c r="CB1259" s="135"/>
      <c r="CC1259" s="135"/>
      <c r="CD1259" s="135"/>
      <c r="CE1259" s="135"/>
      <c r="CF1259" s="135"/>
      <c r="CG1259" s="135"/>
      <c r="CH1259" s="135"/>
      <c r="CI1259" s="135"/>
      <c r="CJ1259" s="135"/>
      <c r="CK1259" s="135"/>
      <c r="CL1259" s="135"/>
      <c r="CM1259" s="135"/>
      <c r="CN1259" s="135"/>
      <c r="CO1259" s="135"/>
      <c r="CP1259" s="135"/>
      <c r="CQ1259" s="135"/>
      <c r="CR1259" s="135"/>
      <c r="CS1259" s="135"/>
      <c r="CT1259" s="135"/>
      <c r="CU1259" s="135"/>
      <c r="CV1259" s="135"/>
      <c r="CW1259" s="135"/>
      <c r="CX1259" s="135"/>
      <c r="CY1259" s="135"/>
      <c r="CZ1259" s="135"/>
      <c r="DA1259" s="135"/>
      <c r="DB1259" s="135"/>
      <c r="DC1259" s="135"/>
      <c r="DD1259" s="135"/>
      <c r="DE1259" s="135"/>
      <c r="DF1259" s="135"/>
      <c r="DG1259" s="135"/>
      <c r="DH1259" s="135"/>
      <c r="DI1259" s="135"/>
      <c r="DJ1259" s="135"/>
      <c r="DK1259" s="135"/>
      <c r="DL1259" s="135"/>
      <c r="DM1259" s="135"/>
      <c r="DN1259" s="135"/>
      <c r="DO1259" s="135"/>
      <c r="DP1259" s="135"/>
      <c r="DQ1259" s="135"/>
      <c r="DR1259" s="135"/>
      <c r="DS1259" s="135"/>
      <c r="DT1259" s="135"/>
      <c r="DU1259" s="135"/>
      <c r="DV1259" s="135"/>
      <c r="DW1259" s="135"/>
      <c r="DX1259" s="135"/>
      <c r="DY1259" s="135"/>
      <c r="DZ1259" s="135"/>
      <c r="EA1259" s="135"/>
      <c r="EB1259" s="135"/>
      <c r="EC1259" s="135"/>
      <c r="ED1259" s="135"/>
      <c r="EE1259" s="135"/>
      <c r="EF1259" s="135"/>
      <c r="EG1259" s="135"/>
      <c r="EH1259" s="135"/>
      <c r="EI1259" s="135"/>
      <c r="EJ1259" s="135"/>
      <c r="EK1259" s="135"/>
      <c r="EL1259" s="135"/>
      <c r="EM1259" s="135"/>
      <c r="EN1259" s="135"/>
      <c r="EO1259" s="135"/>
      <c r="EP1259" s="135"/>
      <c r="EQ1259" s="135"/>
      <c r="ER1259" s="135"/>
      <c r="ES1259" s="135"/>
      <c r="ET1259" s="135"/>
      <c r="EU1259" s="135"/>
      <c r="EV1259" s="135"/>
      <c r="EW1259" s="135"/>
      <c r="EX1259" s="135"/>
      <c r="EY1259" s="135"/>
      <c r="EZ1259" s="135"/>
      <c r="FA1259" s="135"/>
      <c r="FB1259" s="135"/>
      <c r="FC1259" s="135"/>
      <c r="FD1259" s="135"/>
      <c r="FE1259" s="135"/>
      <c r="FF1259" s="135"/>
      <c r="FG1259" s="135"/>
      <c r="FH1259" s="135"/>
      <c r="FI1259" s="135"/>
      <c r="FJ1259" s="135"/>
      <c r="FK1259" s="135"/>
      <c r="FL1259" s="135"/>
      <c r="FM1259" s="135"/>
      <c r="FN1259" s="135"/>
      <c r="FO1259" s="135"/>
      <c r="FP1259" s="135"/>
      <c r="FQ1259" s="135"/>
      <c r="FR1259" s="135"/>
      <c r="FS1259" s="135"/>
      <c r="FT1259" s="135"/>
      <c r="FU1259" s="135"/>
      <c r="FV1259" s="135"/>
      <c r="FW1259" s="135"/>
      <c r="FX1259" s="135"/>
      <c r="FY1259" s="135"/>
      <c r="FZ1259" s="135"/>
      <c r="GA1259" s="135"/>
      <c r="GB1259" s="135"/>
      <c r="GC1259" s="135"/>
      <c r="GD1259" s="135"/>
      <c r="GE1259" s="135"/>
      <c r="GF1259" s="135"/>
      <c r="GG1259" s="135"/>
      <c r="GH1259" s="135"/>
      <c r="GI1259" s="135"/>
      <c r="GJ1259" s="135"/>
      <c r="GK1259" s="135"/>
      <c r="GL1259" s="135"/>
      <c r="GM1259" s="135"/>
      <c r="GN1259" s="135"/>
      <c r="GO1259" s="135"/>
      <c r="GP1259" s="135"/>
      <c r="GQ1259" s="135"/>
      <c r="GR1259" s="135"/>
      <c r="GS1259" s="135"/>
      <c r="GT1259" s="135"/>
      <c r="GU1259" s="135"/>
      <c r="GV1259" s="135"/>
      <c r="GW1259" s="135"/>
      <c r="GX1259" s="135"/>
      <c r="GY1259" s="135"/>
      <c r="GZ1259" s="135"/>
      <c r="HA1259" s="135"/>
      <c r="HB1259" s="135"/>
      <c r="HC1259" s="135"/>
      <c r="HD1259" s="135"/>
      <c r="HE1259" s="135"/>
      <c r="HF1259" s="135"/>
      <c r="HG1259" s="135"/>
      <c r="HH1259" s="135"/>
      <c r="HI1259" s="135"/>
      <c r="HJ1259" s="135"/>
      <c r="HK1259" s="135"/>
      <c r="HL1259" s="135"/>
      <c r="HM1259" s="135"/>
      <c r="HN1259" s="135"/>
      <c r="HO1259" s="135"/>
      <c r="HP1259" s="135"/>
      <c r="HQ1259" s="135"/>
      <c r="HR1259" s="135"/>
      <c r="HS1259" s="135"/>
    </row>
    <row r="1260" spans="1:227" s="50" customFormat="1" ht="111" customHeight="1" x14ac:dyDescent="0.25">
      <c r="A1260" s="125">
        <v>1245</v>
      </c>
      <c r="B1260" s="71" t="s">
        <v>3992</v>
      </c>
      <c r="C1260" s="169" t="s">
        <v>74</v>
      </c>
      <c r="D1260" s="168" t="s">
        <v>3993</v>
      </c>
      <c r="E1260" s="168" t="s">
        <v>3687</v>
      </c>
      <c r="F1260" s="73">
        <v>14</v>
      </c>
      <c r="G1260" s="72">
        <v>125000</v>
      </c>
      <c r="H1260" s="98">
        <f t="shared" si="76"/>
        <v>1750000</v>
      </c>
      <c r="I1260" s="72">
        <f t="shared" si="77"/>
        <v>1960000.0000000002</v>
      </c>
      <c r="J1260" s="76" t="s">
        <v>1491</v>
      </c>
      <c r="K1260" s="72" t="s">
        <v>19</v>
      </c>
      <c r="L1260" s="19" t="s">
        <v>4072</v>
      </c>
      <c r="M1260" s="133"/>
      <c r="N1260" s="134"/>
      <c r="O1260" s="135"/>
      <c r="P1260" s="135"/>
      <c r="Q1260" s="135"/>
      <c r="R1260" s="135"/>
      <c r="S1260" s="135"/>
      <c r="T1260" s="135"/>
      <c r="U1260" s="135"/>
      <c r="V1260" s="135"/>
      <c r="W1260" s="135"/>
      <c r="X1260" s="135"/>
      <c r="Y1260" s="135"/>
      <c r="Z1260" s="135"/>
      <c r="AA1260" s="135"/>
      <c r="AB1260" s="135"/>
      <c r="AC1260" s="135"/>
      <c r="AD1260" s="135"/>
      <c r="AE1260" s="135"/>
      <c r="AF1260" s="135"/>
      <c r="AG1260" s="135"/>
      <c r="AH1260" s="135"/>
      <c r="AI1260" s="135"/>
      <c r="AJ1260" s="135"/>
      <c r="AK1260" s="135"/>
      <c r="AL1260" s="135"/>
      <c r="AM1260" s="135"/>
      <c r="AN1260" s="135"/>
      <c r="AO1260" s="135"/>
      <c r="AP1260" s="135"/>
      <c r="AQ1260" s="135"/>
      <c r="AR1260" s="135"/>
      <c r="AS1260" s="135"/>
      <c r="AT1260" s="135"/>
      <c r="AU1260" s="135"/>
      <c r="AV1260" s="135"/>
      <c r="AW1260" s="135"/>
      <c r="AX1260" s="135"/>
      <c r="AY1260" s="135"/>
      <c r="AZ1260" s="135"/>
      <c r="BA1260" s="135"/>
      <c r="BB1260" s="135"/>
      <c r="BC1260" s="135"/>
      <c r="BD1260" s="135"/>
      <c r="BE1260" s="135"/>
      <c r="BF1260" s="135"/>
      <c r="BG1260" s="135"/>
      <c r="BH1260" s="135"/>
      <c r="BI1260" s="135"/>
      <c r="BJ1260" s="135"/>
      <c r="BK1260" s="135"/>
      <c r="BL1260" s="135"/>
      <c r="BM1260" s="135"/>
      <c r="BN1260" s="135"/>
      <c r="BO1260" s="135"/>
      <c r="BP1260" s="135"/>
      <c r="BQ1260" s="135"/>
      <c r="BR1260" s="135"/>
      <c r="BS1260" s="135"/>
      <c r="BT1260" s="135"/>
      <c r="BU1260" s="135"/>
      <c r="BV1260" s="135"/>
      <c r="BW1260" s="135"/>
      <c r="BX1260" s="135"/>
      <c r="BY1260" s="135"/>
      <c r="BZ1260" s="135"/>
      <c r="CA1260" s="135"/>
      <c r="CB1260" s="135"/>
      <c r="CC1260" s="135"/>
      <c r="CD1260" s="135"/>
      <c r="CE1260" s="135"/>
      <c r="CF1260" s="135"/>
      <c r="CG1260" s="135"/>
      <c r="CH1260" s="135"/>
      <c r="CI1260" s="135"/>
      <c r="CJ1260" s="135"/>
      <c r="CK1260" s="135"/>
      <c r="CL1260" s="135"/>
      <c r="CM1260" s="135"/>
      <c r="CN1260" s="135"/>
      <c r="CO1260" s="135"/>
      <c r="CP1260" s="135"/>
      <c r="CQ1260" s="135"/>
      <c r="CR1260" s="135"/>
      <c r="CS1260" s="135"/>
      <c r="CT1260" s="135"/>
      <c r="CU1260" s="135"/>
      <c r="CV1260" s="135"/>
      <c r="CW1260" s="135"/>
      <c r="CX1260" s="135"/>
      <c r="CY1260" s="135"/>
      <c r="CZ1260" s="135"/>
      <c r="DA1260" s="135"/>
      <c r="DB1260" s="135"/>
      <c r="DC1260" s="135"/>
      <c r="DD1260" s="135"/>
      <c r="DE1260" s="135"/>
      <c r="DF1260" s="135"/>
      <c r="DG1260" s="135"/>
      <c r="DH1260" s="135"/>
      <c r="DI1260" s="135"/>
      <c r="DJ1260" s="135"/>
      <c r="DK1260" s="135"/>
      <c r="DL1260" s="135"/>
      <c r="DM1260" s="135"/>
      <c r="DN1260" s="135"/>
      <c r="DO1260" s="135"/>
      <c r="DP1260" s="135"/>
      <c r="DQ1260" s="135"/>
      <c r="DR1260" s="135"/>
      <c r="DS1260" s="135"/>
      <c r="DT1260" s="135"/>
      <c r="DU1260" s="135"/>
      <c r="DV1260" s="135"/>
      <c r="DW1260" s="135"/>
      <c r="DX1260" s="135"/>
      <c r="DY1260" s="135"/>
      <c r="DZ1260" s="135"/>
      <c r="EA1260" s="135"/>
      <c r="EB1260" s="135"/>
      <c r="EC1260" s="135"/>
      <c r="ED1260" s="135"/>
      <c r="EE1260" s="135"/>
      <c r="EF1260" s="135"/>
      <c r="EG1260" s="135"/>
      <c r="EH1260" s="135"/>
      <c r="EI1260" s="135"/>
      <c r="EJ1260" s="135"/>
      <c r="EK1260" s="135"/>
      <c r="EL1260" s="135"/>
      <c r="EM1260" s="135"/>
      <c r="EN1260" s="135"/>
      <c r="EO1260" s="135"/>
      <c r="EP1260" s="135"/>
      <c r="EQ1260" s="135"/>
      <c r="ER1260" s="135"/>
      <c r="ES1260" s="135"/>
      <c r="ET1260" s="135"/>
      <c r="EU1260" s="135"/>
      <c r="EV1260" s="135"/>
      <c r="EW1260" s="135"/>
      <c r="EX1260" s="135"/>
      <c r="EY1260" s="135"/>
      <c r="EZ1260" s="135"/>
      <c r="FA1260" s="135"/>
      <c r="FB1260" s="135"/>
      <c r="FC1260" s="135"/>
      <c r="FD1260" s="135"/>
      <c r="FE1260" s="135"/>
      <c r="FF1260" s="135"/>
      <c r="FG1260" s="135"/>
      <c r="FH1260" s="135"/>
      <c r="FI1260" s="135"/>
      <c r="FJ1260" s="135"/>
      <c r="FK1260" s="135"/>
      <c r="FL1260" s="135"/>
      <c r="FM1260" s="135"/>
      <c r="FN1260" s="135"/>
      <c r="FO1260" s="135"/>
      <c r="FP1260" s="135"/>
      <c r="FQ1260" s="135"/>
      <c r="FR1260" s="135"/>
      <c r="FS1260" s="135"/>
      <c r="FT1260" s="135"/>
      <c r="FU1260" s="135"/>
      <c r="FV1260" s="135"/>
      <c r="FW1260" s="135"/>
      <c r="FX1260" s="135"/>
      <c r="FY1260" s="135"/>
      <c r="FZ1260" s="135"/>
      <c r="GA1260" s="135"/>
      <c r="GB1260" s="135"/>
      <c r="GC1260" s="135"/>
      <c r="GD1260" s="135"/>
      <c r="GE1260" s="135"/>
      <c r="GF1260" s="135"/>
      <c r="GG1260" s="135"/>
      <c r="GH1260" s="135"/>
      <c r="GI1260" s="135"/>
      <c r="GJ1260" s="135"/>
      <c r="GK1260" s="135"/>
      <c r="GL1260" s="135"/>
      <c r="GM1260" s="135"/>
      <c r="GN1260" s="135"/>
      <c r="GO1260" s="135"/>
      <c r="GP1260" s="135"/>
      <c r="GQ1260" s="135"/>
      <c r="GR1260" s="135"/>
      <c r="GS1260" s="135"/>
      <c r="GT1260" s="135"/>
      <c r="GU1260" s="135"/>
      <c r="GV1260" s="135"/>
      <c r="GW1260" s="135"/>
      <c r="GX1260" s="135"/>
      <c r="GY1260" s="135"/>
      <c r="GZ1260" s="135"/>
      <c r="HA1260" s="135"/>
      <c r="HB1260" s="135"/>
      <c r="HC1260" s="135"/>
      <c r="HD1260" s="135"/>
      <c r="HE1260" s="135"/>
      <c r="HF1260" s="135"/>
      <c r="HG1260" s="135"/>
      <c r="HH1260" s="135"/>
      <c r="HI1260" s="135"/>
      <c r="HJ1260" s="135"/>
      <c r="HK1260" s="135"/>
      <c r="HL1260" s="135"/>
      <c r="HM1260" s="135"/>
      <c r="HN1260" s="135"/>
      <c r="HO1260" s="135"/>
      <c r="HP1260" s="135"/>
      <c r="HQ1260" s="135"/>
      <c r="HR1260" s="135"/>
      <c r="HS1260" s="135"/>
    </row>
    <row r="1261" spans="1:227" s="50" customFormat="1" ht="111" customHeight="1" x14ac:dyDescent="0.25">
      <c r="A1261" s="125">
        <v>1246</v>
      </c>
      <c r="B1261" s="71" t="s">
        <v>3994</v>
      </c>
      <c r="C1261" s="170" t="s">
        <v>74</v>
      </c>
      <c r="D1261" s="171" t="s">
        <v>3995</v>
      </c>
      <c r="E1261" s="171" t="s">
        <v>3687</v>
      </c>
      <c r="F1261" s="73">
        <v>20</v>
      </c>
      <c r="G1261" s="72">
        <v>11000</v>
      </c>
      <c r="H1261" s="98">
        <f t="shared" si="76"/>
        <v>220000</v>
      </c>
      <c r="I1261" s="72">
        <f t="shared" si="77"/>
        <v>246400.00000000003</v>
      </c>
      <c r="J1261" s="76" t="s">
        <v>1491</v>
      </c>
      <c r="K1261" s="72" t="s">
        <v>19</v>
      </c>
      <c r="L1261" s="19" t="s">
        <v>4072</v>
      </c>
      <c r="M1261" s="133"/>
      <c r="N1261" s="134"/>
      <c r="O1261" s="135"/>
      <c r="P1261" s="135"/>
      <c r="Q1261" s="135"/>
      <c r="R1261" s="135"/>
      <c r="S1261" s="135"/>
      <c r="T1261" s="135"/>
      <c r="U1261" s="135"/>
      <c r="V1261" s="135"/>
      <c r="W1261" s="135"/>
      <c r="X1261" s="135"/>
      <c r="Y1261" s="135"/>
      <c r="Z1261" s="135"/>
      <c r="AA1261" s="135"/>
      <c r="AB1261" s="135"/>
      <c r="AC1261" s="135"/>
      <c r="AD1261" s="135"/>
      <c r="AE1261" s="135"/>
      <c r="AF1261" s="135"/>
      <c r="AG1261" s="135"/>
      <c r="AH1261" s="135"/>
      <c r="AI1261" s="135"/>
      <c r="AJ1261" s="135"/>
      <c r="AK1261" s="135"/>
      <c r="AL1261" s="135"/>
      <c r="AM1261" s="135"/>
      <c r="AN1261" s="135"/>
      <c r="AO1261" s="135"/>
      <c r="AP1261" s="135"/>
      <c r="AQ1261" s="135"/>
      <c r="AR1261" s="135"/>
      <c r="AS1261" s="135"/>
      <c r="AT1261" s="135"/>
      <c r="AU1261" s="135"/>
      <c r="AV1261" s="135"/>
      <c r="AW1261" s="135"/>
      <c r="AX1261" s="135"/>
      <c r="AY1261" s="135"/>
      <c r="AZ1261" s="135"/>
      <c r="BA1261" s="135"/>
      <c r="BB1261" s="135"/>
      <c r="BC1261" s="135"/>
      <c r="BD1261" s="135"/>
      <c r="BE1261" s="135"/>
      <c r="BF1261" s="135"/>
      <c r="BG1261" s="135"/>
      <c r="BH1261" s="135"/>
      <c r="BI1261" s="135"/>
      <c r="BJ1261" s="135"/>
      <c r="BK1261" s="135"/>
      <c r="BL1261" s="135"/>
      <c r="BM1261" s="135"/>
      <c r="BN1261" s="135"/>
      <c r="BO1261" s="135"/>
      <c r="BP1261" s="135"/>
      <c r="BQ1261" s="135"/>
      <c r="BR1261" s="135"/>
      <c r="BS1261" s="135"/>
      <c r="BT1261" s="135"/>
      <c r="BU1261" s="135"/>
      <c r="BV1261" s="135"/>
      <c r="BW1261" s="135"/>
      <c r="BX1261" s="135"/>
      <c r="BY1261" s="135"/>
      <c r="BZ1261" s="135"/>
      <c r="CA1261" s="135"/>
      <c r="CB1261" s="135"/>
      <c r="CC1261" s="135"/>
      <c r="CD1261" s="135"/>
      <c r="CE1261" s="135"/>
      <c r="CF1261" s="135"/>
      <c r="CG1261" s="135"/>
      <c r="CH1261" s="135"/>
      <c r="CI1261" s="135"/>
      <c r="CJ1261" s="135"/>
      <c r="CK1261" s="135"/>
      <c r="CL1261" s="135"/>
      <c r="CM1261" s="135"/>
      <c r="CN1261" s="135"/>
      <c r="CO1261" s="135"/>
      <c r="CP1261" s="135"/>
      <c r="CQ1261" s="135"/>
      <c r="CR1261" s="135"/>
      <c r="CS1261" s="135"/>
      <c r="CT1261" s="135"/>
      <c r="CU1261" s="135"/>
      <c r="CV1261" s="135"/>
      <c r="CW1261" s="135"/>
      <c r="CX1261" s="135"/>
      <c r="CY1261" s="135"/>
      <c r="CZ1261" s="135"/>
      <c r="DA1261" s="135"/>
      <c r="DB1261" s="135"/>
      <c r="DC1261" s="135"/>
      <c r="DD1261" s="135"/>
      <c r="DE1261" s="135"/>
      <c r="DF1261" s="135"/>
      <c r="DG1261" s="135"/>
      <c r="DH1261" s="135"/>
      <c r="DI1261" s="135"/>
      <c r="DJ1261" s="135"/>
      <c r="DK1261" s="135"/>
      <c r="DL1261" s="135"/>
      <c r="DM1261" s="135"/>
      <c r="DN1261" s="135"/>
      <c r="DO1261" s="135"/>
      <c r="DP1261" s="135"/>
      <c r="DQ1261" s="135"/>
      <c r="DR1261" s="135"/>
      <c r="DS1261" s="135"/>
      <c r="DT1261" s="135"/>
      <c r="DU1261" s="135"/>
      <c r="DV1261" s="135"/>
      <c r="DW1261" s="135"/>
      <c r="DX1261" s="135"/>
      <c r="DY1261" s="135"/>
      <c r="DZ1261" s="135"/>
      <c r="EA1261" s="135"/>
      <c r="EB1261" s="135"/>
      <c r="EC1261" s="135"/>
      <c r="ED1261" s="135"/>
      <c r="EE1261" s="135"/>
      <c r="EF1261" s="135"/>
      <c r="EG1261" s="135"/>
      <c r="EH1261" s="135"/>
      <c r="EI1261" s="135"/>
      <c r="EJ1261" s="135"/>
      <c r="EK1261" s="135"/>
      <c r="EL1261" s="135"/>
      <c r="EM1261" s="135"/>
      <c r="EN1261" s="135"/>
      <c r="EO1261" s="135"/>
      <c r="EP1261" s="135"/>
      <c r="EQ1261" s="135"/>
      <c r="ER1261" s="135"/>
      <c r="ES1261" s="135"/>
      <c r="ET1261" s="135"/>
      <c r="EU1261" s="135"/>
      <c r="EV1261" s="135"/>
      <c r="EW1261" s="135"/>
      <c r="EX1261" s="135"/>
      <c r="EY1261" s="135"/>
      <c r="EZ1261" s="135"/>
      <c r="FA1261" s="135"/>
      <c r="FB1261" s="135"/>
      <c r="FC1261" s="135"/>
      <c r="FD1261" s="135"/>
      <c r="FE1261" s="135"/>
      <c r="FF1261" s="135"/>
      <c r="FG1261" s="135"/>
      <c r="FH1261" s="135"/>
      <c r="FI1261" s="135"/>
      <c r="FJ1261" s="135"/>
      <c r="FK1261" s="135"/>
      <c r="FL1261" s="135"/>
      <c r="FM1261" s="135"/>
      <c r="FN1261" s="135"/>
      <c r="FO1261" s="135"/>
      <c r="FP1261" s="135"/>
      <c r="FQ1261" s="135"/>
      <c r="FR1261" s="135"/>
      <c r="FS1261" s="135"/>
      <c r="FT1261" s="135"/>
      <c r="FU1261" s="135"/>
      <c r="FV1261" s="135"/>
      <c r="FW1261" s="135"/>
      <c r="FX1261" s="135"/>
      <c r="FY1261" s="135"/>
      <c r="FZ1261" s="135"/>
      <c r="GA1261" s="135"/>
      <c r="GB1261" s="135"/>
      <c r="GC1261" s="135"/>
      <c r="GD1261" s="135"/>
      <c r="GE1261" s="135"/>
      <c r="GF1261" s="135"/>
      <c r="GG1261" s="135"/>
      <c r="GH1261" s="135"/>
      <c r="GI1261" s="135"/>
      <c r="GJ1261" s="135"/>
      <c r="GK1261" s="135"/>
      <c r="GL1261" s="135"/>
      <c r="GM1261" s="135"/>
      <c r="GN1261" s="135"/>
      <c r="GO1261" s="135"/>
      <c r="GP1261" s="135"/>
      <c r="GQ1261" s="135"/>
      <c r="GR1261" s="135"/>
      <c r="GS1261" s="135"/>
      <c r="GT1261" s="135"/>
      <c r="GU1261" s="135"/>
      <c r="GV1261" s="135"/>
      <c r="GW1261" s="135"/>
      <c r="GX1261" s="135"/>
      <c r="GY1261" s="135"/>
      <c r="GZ1261" s="135"/>
      <c r="HA1261" s="135"/>
      <c r="HB1261" s="135"/>
      <c r="HC1261" s="135"/>
      <c r="HD1261" s="135"/>
      <c r="HE1261" s="135"/>
      <c r="HF1261" s="135"/>
      <c r="HG1261" s="135"/>
      <c r="HH1261" s="135"/>
      <c r="HI1261" s="135"/>
      <c r="HJ1261" s="135"/>
      <c r="HK1261" s="135"/>
      <c r="HL1261" s="135"/>
      <c r="HM1261" s="135"/>
      <c r="HN1261" s="135"/>
      <c r="HO1261" s="135"/>
      <c r="HP1261" s="135"/>
      <c r="HQ1261" s="135"/>
      <c r="HR1261" s="135"/>
      <c r="HS1261" s="135"/>
    </row>
    <row r="1262" spans="1:227" s="50" customFormat="1" ht="111" customHeight="1" x14ac:dyDescent="0.25">
      <c r="A1262" s="125">
        <v>1247</v>
      </c>
      <c r="B1262" s="71" t="s">
        <v>4089</v>
      </c>
      <c r="C1262" s="170" t="s">
        <v>74</v>
      </c>
      <c r="D1262" s="171" t="s">
        <v>4090</v>
      </c>
      <c r="E1262" s="171" t="s">
        <v>3687</v>
      </c>
      <c r="F1262" s="73">
        <v>1</v>
      </c>
      <c r="G1262" s="72">
        <v>9465</v>
      </c>
      <c r="H1262" s="98">
        <f t="shared" si="76"/>
        <v>9465</v>
      </c>
      <c r="I1262" s="72">
        <f t="shared" si="77"/>
        <v>10600.800000000001</v>
      </c>
      <c r="J1262" s="76" t="s">
        <v>38</v>
      </c>
      <c r="K1262" s="72" t="s">
        <v>19</v>
      </c>
      <c r="L1262" s="19" t="s">
        <v>4091</v>
      </c>
      <c r="M1262" s="133"/>
      <c r="N1262" s="134"/>
      <c r="O1262" s="135"/>
      <c r="P1262" s="135"/>
      <c r="Q1262" s="135"/>
      <c r="R1262" s="135"/>
      <c r="S1262" s="135"/>
      <c r="T1262" s="135"/>
      <c r="U1262" s="135"/>
      <c r="V1262" s="135"/>
      <c r="W1262" s="135"/>
      <c r="X1262" s="135"/>
      <c r="Y1262" s="135"/>
      <c r="Z1262" s="135"/>
      <c r="AA1262" s="135"/>
      <c r="AB1262" s="135"/>
      <c r="AC1262" s="135"/>
      <c r="AD1262" s="135"/>
      <c r="AE1262" s="135"/>
      <c r="AF1262" s="135"/>
      <c r="AG1262" s="135"/>
      <c r="AH1262" s="135"/>
      <c r="AI1262" s="135"/>
      <c r="AJ1262" s="135"/>
      <c r="AK1262" s="135"/>
      <c r="AL1262" s="135"/>
      <c r="AM1262" s="135"/>
      <c r="AN1262" s="135"/>
      <c r="AO1262" s="135"/>
      <c r="AP1262" s="135"/>
      <c r="AQ1262" s="135"/>
      <c r="AR1262" s="135"/>
      <c r="AS1262" s="135"/>
      <c r="AT1262" s="135"/>
      <c r="AU1262" s="135"/>
      <c r="AV1262" s="135"/>
      <c r="AW1262" s="135"/>
      <c r="AX1262" s="135"/>
      <c r="AY1262" s="135"/>
      <c r="AZ1262" s="135"/>
      <c r="BA1262" s="135"/>
      <c r="BB1262" s="135"/>
      <c r="BC1262" s="135"/>
      <c r="BD1262" s="135"/>
      <c r="BE1262" s="135"/>
      <c r="BF1262" s="135"/>
      <c r="BG1262" s="135"/>
      <c r="BH1262" s="135"/>
      <c r="BI1262" s="135"/>
      <c r="BJ1262" s="135"/>
      <c r="BK1262" s="135"/>
      <c r="BL1262" s="135"/>
      <c r="BM1262" s="135"/>
      <c r="BN1262" s="135"/>
      <c r="BO1262" s="135"/>
      <c r="BP1262" s="135"/>
      <c r="BQ1262" s="135"/>
      <c r="BR1262" s="135"/>
      <c r="BS1262" s="135"/>
      <c r="BT1262" s="135"/>
      <c r="BU1262" s="135"/>
      <c r="BV1262" s="135"/>
      <c r="BW1262" s="135"/>
      <c r="BX1262" s="135"/>
      <c r="BY1262" s="135"/>
      <c r="BZ1262" s="135"/>
      <c r="CA1262" s="135"/>
      <c r="CB1262" s="135"/>
      <c r="CC1262" s="135"/>
      <c r="CD1262" s="135"/>
      <c r="CE1262" s="135"/>
      <c r="CF1262" s="135"/>
      <c r="CG1262" s="135"/>
      <c r="CH1262" s="135"/>
      <c r="CI1262" s="135"/>
      <c r="CJ1262" s="135"/>
      <c r="CK1262" s="135"/>
      <c r="CL1262" s="135"/>
      <c r="CM1262" s="135"/>
      <c r="CN1262" s="135"/>
      <c r="CO1262" s="135"/>
      <c r="CP1262" s="135"/>
      <c r="CQ1262" s="135"/>
      <c r="CR1262" s="135"/>
      <c r="CS1262" s="135"/>
      <c r="CT1262" s="135"/>
      <c r="CU1262" s="135"/>
      <c r="CV1262" s="135"/>
      <c r="CW1262" s="135"/>
      <c r="CX1262" s="135"/>
      <c r="CY1262" s="135"/>
      <c r="CZ1262" s="135"/>
      <c r="DA1262" s="135"/>
      <c r="DB1262" s="135"/>
      <c r="DC1262" s="135"/>
      <c r="DD1262" s="135"/>
      <c r="DE1262" s="135"/>
      <c r="DF1262" s="135"/>
      <c r="DG1262" s="135"/>
      <c r="DH1262" s="135"/>
      <c r="DI1262" s="135"/>
      <c r="DJ1262" s="135"/>
      <c r="DK1262" s="135"/>
      <c r="DL1262" s="135"/>
      <c r="DM1262" s="135"/>
      <c r="DN1262" s="135"/>
      <c r="DO1262" s="135"/>
      <c r="DP1262" s="135"/>
      <c r="DQ1262" s="135"/>
      <c r="DR1262" s="135"/>
      <c r="DS1262" s="135"/>
      <c r="DT1262" s="135"/>
      <c r="DU1262" s="135"/>
      <c r="DV1262" s="135"/>
      <c r="DW1262" s="135"/>
      <c r="DX1262" s="135"/>
      <c r="DY1262" s="135"/>
      <c r="DZ1262" s="135"/>
      <c r="EA1262" s="135"/>
      <c r="EB1262" s="135"/>
      <c r="EC1262" s="135"/>
      <c r="ED1262" s="135"/>
      <c r="EE1262" s="135"/>
      <c r="EF1262" s="135"/>
      <c r="EG1262" s="135"/>
      <c r="EH1262" s="135"/>
      <c r="EI1262" s="135"/>
      <c r="EJ1262" s="135"/>
      <c r="EK1262" s="135"/>
      <c r="EL1262" s="135"/>
      <c r="EM1262" s="135"/>
      <c r="EN1262" s="135"/>
      <c r="EO1262" s="135"/>
      <c r="EP1262" s="135"/>
      <c r="EQ1262" s="135"/>
      <c r="ER1262" s="135"/>
      <c r="ES1262" s="135"/>
      <c r="ET1262" s="135"/>
      <c r="EU1262" s="135"/>
      <c r="EV1262" s="135"/>
      <c r="EW1262" s="135"/>
      <c r="EX1262" s="135"/>
      <c r="EY1262" s="135"/>
      <c r="EZ1262" s="135"/>
      <c r="FA1262" s="135"/>
      <c r="FB1262" s="135"/>
      <c r="FC1262" s="135"/>
      <c r="FD1262" s="135"/>
      <c r="FE1262" s="135"/>
      <c r="FF1262" s="135"/>
      <c r="FG1262" s="135"/>
      <c r="FH1262" s="135"/>
      <c r="FI1262" s="135"/>
      <c r="FJ1262" s="135"/>
      <c r="FK1262" s="135"/>
      <c r="FL1262" s="135"/>
      <c r="FM1262" s="135"/>
      <c r="FN1262" s="135"/>
      <c r="FO1262" s="135"/>
      <c r="FP1262" s="135"/>
      <c r="FQ1262" s="135"/>
      <c r="FR1262" s="135"/>
      <c r="FS1262" s="135"/>
      <c r="FT1262" s="135"/>
      <c r="FU1262" s="135"/>
      <c r="FV1262" s="135"/>
      <c r="FW1262" s="135"/>
      <c r="FX1262" s="135"/>
      <c r="FY1262" s="135"/>
      <c r="FZ1262" s="135"/>
      <c r="GA1262" s="135"/>
      <c r="GB1262" s="135"/>
      <c r="GC1262" s="135"/>
      <c r="GD1262" s="135"/>
      <c r="GE1262" s="135"/>
      <c r="GF1262" s="135"/>
      <c r="GG1262" s="135"/>
      <c r="GH1262" s="135"/>
      <c r="GI1262" s="135"/>
      <c r="GJ1262" s="135"/>
      <c r="GK1262" s="135"/>
      <c r="GL1262" s="135"/>
      <c r="GM1262" s="135"/>
      <c r="GN1262" s="135"/>
      <c r="GO1262" s="135"/>
      <c r="GP1262" s="135"/>
      <c r="GQ1262" s="135"/>
      <c r="GR1262" s="135"/>
      <c r="GS1262" s="135"/>
      <c r="GT1262" s="135"/>
      <c r="GU1262" s="135"/>
      <c r="GV1262" s="135"/>
      <c r="GW1262" s="135"/>
      <c r="GX1262" s="135"/>
      <c r="GY1262" s="135"/>
      <c r="GZ1262" s="135"/>
      <c r="HA1262" s="135"/>
      <c r="HB1262" s="135"/>
      <c r="HC1262" s="135"/>
      <c r="HD1262" s="135"/>
      <c r="HE1262" s="135"/>
      <c r="HF1262" s="135"/>
      <c r="HG1262" s="135"/>
      <c r="HH1262" s="135"/>
      <c r="HI1262" s="135"/>
      <c r="HJ1262" s="135"/>
      <c r="HK1262" s="135"/>
      <c r="HL1262" s="135"/>
      <c r="HM1262" s="135"/>
      <c r="HN1262" s="135"/>
      <c r="HO1262" s="135"/>
      <c r="HP1262" s="135"/>
      <c r="HQ1262" s="135"/>
      <c r="HR1262" s="135"/>
      <c r="HS1262" s="135"/>
    </row>
    <row r="1263" spans="1:227" s="50" customFormat="1" ht="111" customHeight="1" x14ac:dyDescent="0.25">
      <c r="A1263" s="125">
        <v>1248</v>
      </c>
      <c r="B1263" s="71" t="s">
        <v>4092</v>
      </c>
      <c r="C1263" s="170" t="s">
        <v>74</v>
      </c>
      <c r="D1263" s="171" t="s">
        <v>4093</v>
      </c>
      <c r="E1263" s="171" t="s">
        <v>3687</v>
      </c>
      <c r="F1263" s="73">
        <v>1</v>
      </c>
      <c r="G1263" s="72">
        <v>11250</v>
      </c>
      <c r="H1263" s="98">
        <f t="shared" si="76"/>
        <v>11250</v>
      </c>
      <c r="I1263" s="72">
        <f t="shared" si="77"/>
        <v>12600.000000000002</v>
      </c>
      <c r="J1263" s="76" t="s">
        <v>38</v>
      </c>
      <c r="K1263" s="72" t="s">
        <v>19</v>
      </c>
      <c r="L1263" s="19" t="s">
        <v>4091</v>
      </c>
      <c r="M1263" s="133"/>
      <c r="N1263" s="134"/>
      <c r="O1263" s="135"/>
      <c r="P1263" s="135"/>
      <c r="Q1263" s="135"/>
      <c r="R1263" s="135"/>
      <c r="S1263" s="135"/>
      <c r="T1263" s="135"/>
      <c r="U1263" s="135"/>
      <c r="V1263" s="135"/>
      <c r="W1263" s="135"/>
      <c r="X1263" s="135"/>
      <c r="Y1263" s="135"/>
      <c r="Z1263" s="135"/>
      <c r="AA1263" s="135"/>
      <c r="AB1263" s="135"/>
      <c r="AC1263" s="135"/>
      <c r="AD1263" s="135"/>
      <c r="AE1263" s="135"/>
      <c r="AF1263" s="135"/>
      <c r="AG1263" s="135"/>
      <c r="AH1263" s="135"/>
      <c r="AI1263" s="135"/>
      <c r="AJ1263" s="135"/>
      <c r="AK1263" s="135"/>
      <c r="AL1263" s="135"/>
      <c r="AM1263" s="135"/>
      <c r="AN1263" s="135"/>
      <c r="AO1263" s="135"/>
      <c r="AP1263" s="135"/>
      <c r="AQ1263" s="135"/>
      <c r="AR1263" s="135"/>
      <c r="AS1263" s="135"/>
      <c r="AT1263" s="135"/>
      <c r="AU1263" s="135"/>
      <c r="AV1263" s="135"/>
      <c r="AW1263" s="135"/>
      <c r="AX1263" s="135"/>
      <c r="AY1263" s="135"/>
      <c r="AZ1263" s="135"/>
      <c r="BA1263" s="135"/>
      <c r="BB1263" s="135"/>
      <c r="BC1263" s="135"/>
      <c r="BD1263" s="135"/>
      <c r="BE1263" s="135"/>
      <c r="BF1263" s="135"/>
      <c r="BG1263" s="135"/>
      <c r="BH1263" s="135"/>
      <c r="BI1263" s="135"/>
      <c r="BJ1263" s="135"/>
      <c r="BK1263" s="135"/>
      <c r="BL1263" s="135"/>
      <c r="BM1263" s="135"/>
      <c r="BN1263" s="135"/>
      <c r="BO1263" s="135"/>
      <c r="BP1263" s="135"/>
      <c r="BQ1263" s="135"/>
      <c r="BR1263" s="135"/>
      <c r="BS1263" s="135"/>
      <c r="BT1263" s="135"/>
      <c r="BU1263" s="135"/>
      <c r="BV1263" s="135"/>
      <c r="BW1263" s="135"/>
      <c r="BX1263" s="135"/>
      <c r="BY1263" s="135"/>
      <c r="BZ1263" s="135"/>
      <c r="CA1263" s="135"/>
      <c r="CB1263" s="135"/>
      <c r="CC1263" s="135"/>
      <c r="CD1263" s="135"/>
      <c r="CE1263" s="135"/>
      <c r="CF1263" s="135"/>
      <c r="CG1263" s="135"/>
      <c r="CH1263" s="135"/>
      <c r="CI1263" s="135"/>
      <c r="CJ1263" s="135"/>
      <c r="CK1263" s="135"/>
      <c r="CL1263" s="135"/>
      <c r="CM1263" s="135"/>
      <c r="CN1263" s="135"/>
      <c r="CO1263" s="135"/>
      <c r="CP1263" s="135"/>
      <c r="CQ1263" s="135"/>
      <c r="CR1263" s="135"/>
      <c r="CS1263" s="135"/>
      <c r="CT1263" s="135"/>
      <c r="CU1263" s="135"/>
      <c r="CV1263" s="135"/>
      <c r="CW1263" s="135"/>
      <c r="CX1263" s="135"/>
      <c r="CY1263" s="135"/>
      <c r="CZ1263" s="135"/>
      <c r="DA1263" s="135"/>
      <c r="DB1263" s="135"/>
      <c r="DC1263" s="135"/>
      <c r="DD1263" s="135"/>
      <c r="DE1263" s="135"/>
      <c r="DF1263" s="135"/>
      <c r="DG1263" s="135"/>
      <c r="DH1263" s="135"/>
      <c r="DI1263" s="135"/>
      <c r="DJ1263" s="135"/>
      <c r="DK1263" s="135"/>
      <c r="DL1263" s="135"/>
      <c r="DM1263" s="135"/>
      <c r="DN1263" s="135"/>
      <c r="DO1263" s="135"/>
      <c r="DP1263" s="135"/>
      <c r="DQ1263" s="135"/>
      <c r="DR1263" s="135"/>
      <c r="DS1263" s="135"/>
      <c r="DT1263" s="135"/>
      <c r="DU1263" s="135"/>
      <c r="DV1263" s="135"/>
      <c r="DW1263" s="135"/>
      <c r="DX1263" s="135"/>
      <c r="DY1263" s="135"/>
      <c r="DZ1263" s="135"/>
      <c r="EA1263" s="135"/>
      <c r="EB1263" s="135"/>
      <c r="EC1263" s="135"/>
      <c r="ED1263" s="135"/>
      <c r="EE1263" s="135"/>
      <c r="EF1263" s="135"/>
      <c r="EG1263" s="135"/>
      <c r="EH1263" s="135"/>
      <c r="EI1263" s="135"/>
      <c r="EJ1263" s="135"/>
      <c r="EK1263" s="135"/>
      <c r="EL1263" s="135"/>
      <c r="EM1263" s="135"/>
      <c r="EN1263" s="135"/>
      <c r="EO1263" s="135"/>
      <c r="EP1263" s="135"/>
      <c r="EQ1263" s="135"/>
      <c r="ER1263" s="135"/>
      <c r="ES1263" s="135"/>
      <c r="ET1263" s="135"/>
      <c r="EU1263" s="135"/>
      <c r="EV1263" s="135"/>
      <c r="EW1263" s="135"/>
      <c r="EX1263" s="135"/>
      <c r="EY1263" s="135"/>
      <c r="EZ1263" s="135"/>
      <c r="FA1263" s="135"/>
      <c r="FB1263" s="135"/>
      <c r="FC1263" s="135"/>
      <c r="FD1263" s="135"/>
      <c r="FE1263" s="135"/>
      <c r="FF1263" s="135"/>
      <c r="FG1263" s="135"/>
      <c r="FH1263" s="135"/>
      <c r="FI1263" s="135"/>
      <c r="FJ1263" s="135"/>
      <c r="FK1263" s="135"/>
      <c r="FL1263" s="135"/>
      <c r="FM1263" s="135"/>
      <c r="FN1263" s="135"/>
      <c r="FO1263" s="135"/>
      <c r="FP1263" s="135"/>
      <c r="FQ1263" s="135"/>
      <c r="FR1263" s="135"/>
      <c r="FS1263" s="135"/>
      <c r="FT1263" s="135"/>
      <c r="FU1263" s="135"/>
      <c r="FV1263" s="135"/>
      <c r="FW1263" s="135"/>
      <c r="FX1263" s="135"/>
      <c r="FY1263" s="135"/>
      <c r="FZ1263" s="135"/>
      <c r="GA1263" s="135"/>
      <c r="GB1263" s="135"/>
      <c r="GC1263" s="135"/>
      <c r="GD1263" s="135"/>
      <c r="GE1263" s="135"/>
      <c r="GF1263" s="135"/>
      <c r="GG1263" s="135"/>
      <c r="GH1263" s="135"/>
      <c r="GI1263" s="135"/>
      <c r="GJ1263" s="135"/>
      <c r="GK1263" s="135"/>
      <c r="GL1263" s="135"/>
      <c r="GM1263" s="135"/>
      <c r="GN1263" s="135"/>
      <c r="GO1263" s="135"/>
      <c r="GP1263" s="135"/>
      <c r="GQ1263" s="135"/>
      <c r="GR1263" s="135"/>
      <c r="GS1263" s="135"/>
      <c r="GT1263" s="135"/>
      <c r="GU1263" s="135"/>
      <c r="GV1263" s="135"/>
      <c r="GW1263" s="135"/>
      <c r="GX1263" s="135"/>
      <c r="GY1263" s="135"/>
      <c r="GZ1263" s="135"/>
      <c r="HA1263" s="135"/>
      <c r="HB1263" s="135"/>
      <c r="HC1263" s="135"/>
      <c r="HD1263" s="135"/>
      <c r="HE1263" s="135"/>
      <c r="HF1263" s="135"/>
      <c r="HG1263" s="135"/>
      <c r="HH1263" s="135"/>
      <c r="HI1263" s="135"/>
      <c r="HJ1263" s="135"/>
      <c r="HK1263" s="135"/>
      <c r="HL1263" s="135"/>
      <c r="HM1263" s="135"/>
      <c r="HN1263" s="135"/>
      <c r="HO1263" s="135"/>
      <c r="HP1263" s="135"/>
      <c r="HQ1263" s="135"/>
      <c r="HR1263" s="135"/>
      <c r="HS1263" s="135"/>
    </row>
    <row r="1264" spans="1:227" s="50" customFormat="1" ht="111" customHeight="1" x14ac:dyDescent="0.25">
      <c r="A1264" s="125">
        <v>1249</v>
      </c>
      <c r="B1264" s="71" t="s">
        <v>4094</v>
      </c>
      <c r="C1264" s="170" t="s">
        <v>74</v>
      </c>
      <c r="D1264" s="171" t="s">
        <v>4095</v>
      </c>
      <c r="E1264" s="171" t="s">
        <v>3687</v>
      </c>
      <c r="F1264" s="73">
        <v>15</v>
      </c>
      <c r="G1264" s="72">
        <v>16250</v>
      </c>
      <c r="H1264" s="98">
        <f t="shared" si="76"/>
        <v>243750</v>
      </c>
      <c r="I1264" s="72">
        <f t="shared" si="77"/>
        <v>273000</v>
      </c>
      <c r="J1264" s="76" t="s">
        <v>38</v>
      </c>
      <c r="K1264" s="72" t="s">
        <v>19</v>
      </c>
      <c r="L1264" s="19" t="s">
        <v>4091</v>
      </c>
      <c r="M1264" s="133"/>
      <c r="N1264" s="134"/>
      <c r="O1264" s="135"/>
      <c r="P1264" s="135"/>
      <c r="Q1264" s="135"/>
      <c r="R1264" s="135"/>
      <c r="S1264" s="135"/>
      <c r="T1264" s="135"/>
      <c r="U1264" s="135"/>
      <c r="V1264" s="135"/>
      <c r="W1264" s="135"/>
      <c r="X1264" s="135"/>
      <c r="Y1264" s="135"/>
      <c r="Z1264" s="135"/>
      <c r="AA1264" s="135"/>
      <c r="AB1264" s="135"/>
      <c r="AC1264" s="135"/>
      <c r="AD1264" s="135"/>
      <c r="AE1264" s="135"/>
      <c r="AF1264" s="135"/>
      <c r="AG1264" s="135"/>
      <c r="AH1264" s="135"/>
      <c r="AI1264" s="135"/>
      <c r="AJ1264" s="135"/>
      <c r="AK1264" s="135"/>
      <c r="AL1264" s="135"/>
      <c r="AM1264" s="135"/>
      <c r="AN1264" s="135"/>
      <c r="AO1264" s="135"/>
      <c r="AP1264" s="135"/>
      <c r="AQ1264" s="135"/>
      <c r="AR1264" s="135"/>
      <c r="AS1264" s="135"/>
      <c r="AT1264" s="135"/>
      <c r="AU1264" s="135"/>
      <c r="AV1264" s="135"/>
      <c r="AW1264" s="135"/>
      <c r="AX1264" s="135"/>
      <c r="AY1264" s="135"/>
      <c r="AZ1264" s="135"/>
      <c r="BA1264" s="135"/>
      <c r="BB1264" s="135"/>
      <c r="BC1264" s="135"/>
      <c r="BD1264" s="135"/>
      <c r="BE1264" s="135"/>
      <c r="BF1264" s="135"/>
      <c r="BG1264" s="135"/>
      <c r="BH1264" s="135"/>
      <c r="BI1264" s="135"/>
      <c r="BJ1264" s="135"/>
      <c r="BK1264" s="135"/>
      <c r="BL1264" s="135"/>
      <c r="BM1264" s="135"/>
      <c r="BN1264" s="135"/>
      <c r="BO1264" s="135"/>
      <c r="BP1264" s="135"/>
      <c r="BQ1264" s="135"/>
      <c r="BR1264" s="135"/>
      <c r="BS1264" s="135"/>
      <c r="BT1264" s="135"/>
      <c r="BU1264" s="135"/>
      <c r="BV1264" s="135"/>
      <c r="BW1264" s="135"/>
      <c r="BX1264" s="135"/>
      <c r="BY1264" s="135"/>
      <c r="BZ1264" s="135"/>
      <c r="CA1264" s="135"/>
      <c r="CB1264" s="135"/>
      <c r="CC1264" s="135"/>
      <c r="CD1264" s="135"/>
      <c r="CE1264" s="135"/>
      <c r="CF1264" s="135"/>
      <c r="CG1264" s="135"/>
      <c r="CH1264" s="135"/>
      <c r="CI1264" s="135"/>
      <c r="CJ1264" s="135"/>
      <c r="CK1264" s="135"/>
      <c r="CL1264" s="135"/>
      <c r="CM1264" s="135"/>
      <c r="CN1264" s="135"/>
      <c r="CO1264" s="135"/>
      <c r="CP1264" s="135"/>
      <c r="CQ1264" s="135"/>
      <c r="CR1264" s="135"/>
      <c r="CS1264" s="135"/>
      <c r="CT1264" s="135"/>
      <c r="CU1264" s="135"/>
      <c r="CV1264" s="135"/>
      <c r="CW1264" s="135"/>
      <c r="CX1264" s="135"/>
      <c r="CY1264" s="135"/>
      <c r="CZ1264" s="135"/>
      <c r="DA1264" s="135"/>
      <c r="DB1264" s="135"/>
      <c r="DC1264" s="135"/>
      <c r="DD1264" s="135"/>
      <c r="DE1264" s="135"/>
      <c r="DF1264" s="135"/>
      <c r="DG1264" s="135"/>
      <c r="DH1264" s="135"/>
      <c r="DI1264" s="135"/>
      <c r="DJ1264" s="135"/>
      <c r="DK1264" s="135"/>
      <c r="DL1264" s="135"/>
      <c r="DM1264" s="135"/>
      <c r="DN1264" s="135"/>
      <c r="DO1264" s="135"/>
      <c r="DP1264" s="135"/>
      <c r="DQ1264" s="135"/>
      <c r="DR1264" s="135"/>
      <c r="DS1264" s="135"/>
      <c r="DT1264" s="135"/>
      <c r="DU1264" s="135"/>
      <c r="DV1264" s="135"/>
      <c r="DW1264" s="135"/>
      <c r="DX1264" s="135"/>
      <c r="DY1264" s="135"/>
      <c r="DZ1264" s="135"/>
      <c r="EA1264" s="135"/>
      <c r="EB1264" s="135"/>
      <c r="EC1264" s="135"/>
      <c r="ED1264" s="135"/>
      <c r="EE1264" s="135"/>
      <c r="EF1264" s="135"/>
      <c r="EG1264" s="135"/>
      <c r="EH1264" s="135"/>
      <c r="EI1264" s="135"/>
      <c r="EJ1264" s="135"/>
      <c r="EK1264" s="135"/>
      <c r="EL1264" s="135"/>
      <c r="EM1264" s="135"/>
      <c r="EN1264" s="135"/>
      <c r="EO1264" s="135"/>
      <c r="EP1264" s="135"/>
      <c r="EQ1264" s="135"/>
      <c r="ER1264" s="135"/>
      <c r="ES1264" s="135"/>
      <c r="ET1264" s="135"/>
      <c r="EU1264" s="135"/>
      <c r="EV1264" s="135"/>
      <c r="EW1264" s="135"/>
      <c r="EX1264" s="135"/>
      <c r="EY1264" s="135"/>
      <c r="EZ1264" s="135"/>
      <c r="FA1264" s="135"/>
      <c r="FB1264" s="135"/>
      <c r="FC1264" s="135"/>
      <c r="FD1264" s="135"/>
      <c r="FE1264" s="135"/>
      <c r="FF1264" s="135"/>
      <c r="FG1264" s="135"/>
      <c r="FH1264" s="135"/>
      <c r="FI1264" s="135"/>
      <c r="FJ1264" s="135"/>
      <c r="FK1264" s="135"/>
      <c r="FL1264" s="135"/>
      <c r="FM1264" s="135"/>
      <c r="FN1264" s="135"/>
      <c r="FO1264" s="135"/>
      <c r="FP1264" s="135"/>
      <c r="FQ1264" s="135"/>
      <c r="FR1264" s="135"/>
      <c r="FS1264" s="135"/>
      <c r="FT1264" s="135"/>
      <c r="FU1264" s="135"/>
      <c r="FV1264" s="135"/>
      <c r="FW1264" s="135"/>
      <c r="FX1264" s="135"/>
      <c r="FY1264" s="135"/>
      <c r="FZ1264" s="135"/>
      <c r="GA1264" s="135"/>
      <c r="GB1264" s="135"/>
      <c r="GC1264" s="135"/>
      <c r="GD1264" s="135"/>
      <c r="GE1264" s="135"/>
      <c r="GF1264" s="135"/>
      <c r="GG1264" s="135"/>
      <c r="GH1264" s="135"/>
      <c r="GI1264" s="135"/>
      <c r="GJ1264" s="135"/>
      <c r="GK1264" s="135"/>
      <c r="GL1264" s="135"/>
      <c r="GM1264" s="135"/>
      <c r="GN1264" s="135"/>
      <c r="GO1264" s="135"/>
      <c r="GP1264" s="135"/>
      <c r="GQ1264" s="135"/>
      <c r="GR1264" s="135"/>
      <c r="GS1264" s="135"/>
      <c r="GT1264" s="135"/>
      <c r="GU1264" s="135"/>
      <c r="GV1264" s="135"/>
      <c r="GW1264" s="135"/>
      <c r="GX1264" s="135"/>
      <c r="GY1264" s="135"/>
      <c r="GZ1264" s="135"/>
      <c r="HA1264" s="135"/>
      <c r="HB1264" s="135"/>
      <c r="HC1264" s="135"/>
      <c r="HD1264" s="135"/>
      <c r="HE1264" s="135"/>
      <c r="HF1264" s="135"/>
      <c r="HG1264" s="135"/>
      <c r="HH1264" s="135"/>
      <c r="HI1264" s="135"/>
      <c r="HJ1264" s="135"/>
      <c r="HK1264" s="135"/>
      <c r="HL1264" s="135"/>
      <c r="HM1264" s="135"/>
      <c r="HN1264" s="135"/>
      <c r="HO1264" s="135"/>
      <c r="HP1264" s="135"/>
      <c r="HQ1264" s="135"/>
      <c r="HR1264" s="135"/>
      <c r="HS1264" s="135"/>
    </row>
    <row r="1265" spans="1:227" s="50" customFormat="1" ht="111" customHeight="1" x14ac:dyDescent="0.25">
      <c r="A1265" s="125">
        <v>1250</v>
      </c>
      <c r="B1265" s="71" t="s">
        <v>4097</v>
      </c>
      <c r="C1265" s="170" t="s">
        <v>74</v>
      </c>
      <c r="D1265" s="171" t="s">
        <v>4099</v>
      </c>
      <c r="E1265" s="171" t="s">
        <v>1341</v>
      </c>
      <c r="F1265" s="73">
        <v>80</v>
      </c>
      <c r="G1265" s="72">
        <v>2232</v>
      </c>
      <c r="H1265" s="98">
        <f t="shared" si="76"/>
        <v>178560</v>
      </c>
      <c r="I1265" s="72">
        <f t="shared" si="77"/>
        <v>199987.20000000001</v>
      </c>
      <c r="J1265" s="76" t="s">
        <v>1491</v>
      </c>
      <c r="K1265" s="72" t="s">
        <v>19</v>
      </c>
      <c r="L1265" s="19" t="s">
        <v>4091</v>
      </c>
      <c r="M1265" s="133"/>
      <c r="N1265" s="134"/>
      <c r="O1265" s="135"/>
      <c r="P1265" s="135"/>
      <c r="Q1265" s="135"/>
      <c r="R1265" s="135"/>
      <c r="S1265" s="135"/>
      <c r="T1265" s="135"/>
      <c r="U1265" s="135"/>
      <c r="V1265" s="135"/>
      <c r="W1265" s="135"/>
      <c r="X1265" s="135"/>
      <c r="Y1265" s="135"/>
      <c r="Z1265" s="135"/>
      <c r="AA1265" s="135"/>
      <c r="AB1265" s="135"/>
      <c r="AC1265" s="135"/>
      <c r="AD1265" s="135"/>
      <c r="AE1265" s="135"/>
      <c r="AF1265" s="135"/>
      <c r="AG1265" s="135"/>
      <c r="AH1265" s="135"/>
      <c r="AI1265" s="135"/>
      <c r="AJ1265" s="135"/>
      <c r="AK1265" s="135"/>
      <c r="AL1265" s="135"/>
      <c r="AM1265" s="135"/>
      <c r="AN1265" s="135"/>
      <c r="AO1265" s="135"/>
      <c r="AP1265" s="135"/>
      <c r="AQ1265" s="135"/>
      <c r="AR1265" s="135"/>
      <c r="AS1265" s="135"/>
      <c r="AT1265" s="135"/>
      <c r="AU1265" s="135"/>
      <c r="AV1265" s="135"/>
      <c r="AW1265" s="135"/>
      <c r="AX1265" s="135"/>
      <c r="AY1265" s="135"/>
      <c r="AZ1265" s="135"/>
      <c r="BA1265" s="135"/>
      <c r="BB1265" s="135"/>
      <c r="BC1265" s="135"/>
      <c r="BD1265" s="135"/>
      <c r="BE1265" s="135"/>
      <c r="BF1265" s="135"/>
      <c r="BG1265" s="135"/>
      <c r="BH1265" s="135"/>
      <c r="BI1265" s="135"/>
      <c r="BJ1265" s="135"/>
      <c r="BK1265" s="135"/>
      <c r="BL1265" s="135"/>
      <c r="BM1265" s="135"/>
      <c r="BN1265" s="135"/>
      <c r="BO1265" s="135"/>
      <c r="BP1265" s="135"/>
      <c r="BQ1265" s="135"/>
      <c r="BR1265" s="135"/>
      <c r="BS1265" s="135"/>
      <c r="BT1265" s="135"/>
      <c r="BU1265" s="135"/>
      <c r="BV1265" s="135"/>
      <c r="BW1265" s="135"/>
      <c r="BX1265" s="135"/>
      <c r="BY1265" s="135"/>
      <c r="BZ1265" s="135"/>
      <c r="CA1265" s="135"/>
      <c r="CB1265" s="135"/>
      <c r="CC1265" s="135"/>
      <c r="CD1265" s="135"/>
      <c r="CE1265" s="135"/>
      <c r="CF1265" s="135"/>
      <c r="CG1265" s="135"/>
      <c r="CH1265" s="135"/>
      <c r="CI1265" s="135"/>
      <c r="CJ1265" s="135"/>
      <c r="CK1265" s="135"/>
      <c r="CL1265" s="135"/>
      <c r="CM1265" s="135"/>
      <c r="CN1265" s="135"/>
      <c r="CO1265" s="135"/>
      <c r="CP1265" s="135"/>
      <c r="CQ1265" s="135"/>
      <c r="CR1265" s="135"/>
      <c r="CS1265" s="135"/>
      <c r="CT1265" s="135"/>
      <c r="CU1265" s="135"/>
      <c r="CV1265" s="135"/>
      <c r="CW1265" s="135"/>
      <c r="CX1265" s="135"/>
      <c r="CY1265" s="135"/>
      <c r="CZ1265" s="135"/>
      <c r="DA1265" s="135"/>
      <c r="DB1265" s="135"/>
      <c r="DC1265" s="135"/>
      <c r="DD1265" s="135"/>
      <c r="DE1265" s="135"/>
      <c r="DF1265" s="135"/>
      <c r="DG1265" s="135"/>
      <c r="DH1265" s="135"/>
      <c r="DI1265" s="135"/>
      <c r="DJ1265" s="135"/>
      <c r="DK1265" s="135"/>
      <c r="DL1265" s="135"/>
      <c r="DM1265" s="135"/>
      <c r="DN1265" s="135"/>
      <c r="DO1265" s="135"/>
      <c r="DP1265" s="135"/>
      <c r="DQ1265" s="135"/>
      <c r="DR1265" s="135"/>
      <c r="DS1265" s="135"/>
      <c r="DT1265" s="135"/>
      <c r="DU1265" s="135"/>
      <c r="DV1265" s="135"/>
      <c r="DW1265" s="135"/>
      <c r="DX1265" s="135"/>
      <c r="DY1265" s="135"/>
      <c r="DZ1265" s="135"/>
      <c r="EA1265" s="135"/>
      <c r="EB1265" s="135"/>
      <c r="EC1265" s="135"/>
      <c r="ED1265" s="135"/>
      <c r="EE1265" s="135"/>
      <c r="EF1265" s="135"/>
      <c r="EG1265" s="135"/>
      <c r="EH1265" s="135"/>
      <c r="EI1265" s="135"/>
      <c r="EJ1265" s="135"/>
      <c r="EK1265" s="135"/>
      <c r="EL1265" s="135"/>
      <c r="EM1265" s="135"/>
      <c r="EN1265" s="135"/>
      <c r="EO1265" s="135"/>
      <c r="EP1265" s="135"/>
      <c r="EQ1265" s="135"/>
      <c r="ER1265" s="135"/>
      <c r="ES1265" s="135"/>
      <c r="ET1265" s="135"/>
      <c r="EU1265" s="135"/>
      <c r="EV1265" s="135"/>
      <c r="EW1265" s="135"/>
      <c r="EX1265" s="135"/>
      <c r="EY1265" s="135"/>
      <c r="EZ1265" s="135"/>
      <c r="FA1265" s="135"/>
      <c r="FB1265" s="135"/>
      <c r="FC1265" s="135"/>
      <c r="FD1265" s="135"/>
      <c r="FE1265" s="135"/>
      <c r="FF1265" s="135"/>
      <c r="FG1265" s="135"/>
      <c r="FH1265" s="135"/>
      <c r="FI1265" s="135"/>
      <c r="FJ1265" s="135"/>
      <c r="FK1265" s="135"/>
      <c r="FL1265" s="135"/>
      <c r="FM1265" s="135"/>
      <c r="FN1265" s="135"/>
      <c r="FO1265" s="135"/>
      <c r="FP1265" s="135"/>
      <c r="FQ1265" s="135"/>
      <c r="FR1265" s="135"/>
      <c r="FS1265" s="135"/>
      <c r="FT1265" s="135"/>
      <c r="FU1265" s="135"/>
      <c r="FV1265" s="135"/>
      <c r="FW1265" s="135"/>
      <c r="FX1265" s="135"/>
      <c r="FY1265" s="135"/>
      <c r="FZ1265" s="135"/>
      <c r="GA1265" s="135"/>
      <c r="GB1265" s="135"/>
      <c r="GC1265" s="135"/>
      <c r="GD1265" s="135"/>
      <c r="GE1265" s="135"/>
      <c r="GF1265" s="135"/>
      <c r="GG1265" s="135"/>
      <c r="GH1265" s="135"/>
      <c r="GI1265" s="135"/>
      <c r="GJ1265" s="135"/>
      <c r="GK1265" s="135"/>
      <c r="GL1265" s="135"/>
      <c r="GM1265" s="135"/>
      <c r="GN1265" s="135"/>
      <c r="GO1265" s="135"/>
      <c r="GP1265" s="135"/>
      <c r="GQ1265" s="135"/>
      <c r="GR1265" s="135"/>
      <c r="GS1265" s="135"/>
      <c r="GT1265" s="135"/>
      <c r="GU1265" s="135"/>
      <c r="GV1265" s="135"/>
      <c r="GW1265" s="135"/>
      <c r="GX1265" s="135"/>
      <c r="GY1265" s="135"/>
      <c r="GZ1265" s="135"/>
      <c r="HA1265" s="135"/>
      <c r="HB1265" s="135"/>
      <c r="HC1265" s="135"/>
      <c r="HD1265" s="135"/>
      <c r="HE1265" s="135"/>
      <c r="HF1265" s="135"/>
      <c r="HG1265" s="135"/>
      <c r="HH1265" s="135"/>
      <c r="HI1265" s="135"/>
      <c r="HJ1265" s="135"/>
      <c r="HK1265" s="135"/>
      <c r="HL1265" s="135"/>
      <c r="HM1265" s="135"/>
      <c r="HN1265" s="135"/>
      <c r="HO1265" s="135"/>
      <c r="HP1265" s="135"/>
      <c r="HQ1265" s="135"/>
      <c r="HR1265" s="135"/>
      <c r="HS1265" s="135"/>
    </row>
    <row r="1266" spans="1:227" s="50" customFormat="1" ht="111" customHeight="1" x14ac:dyDescent="0.25">
      <c r="A1266" s="125">
        <v>1251</v>
      </c>
      <c r="B1266" s="71" t="s">
        <v>4098</v>
      </c>
      <c r="C1266" s="170" t="s">
        <v>74</v>
      </c>
      <c r="D1266" s="171" t="s">
        <v>4099</v>
      </c>
      <c r="E1266" s="171" t="s">
        <v>1341</v>
      </c>
      <c r="F1266" s="73">
        <v>200</v>
      </c>
      <c r="G1266" s="72">
        <v>2232</v>
      </c>
      <c r="H1266" s="98">
        <f t="shared" si="76"/>
        <v>446400</v>
      </c>
      <c r="I1266" s="72">
        <f t="shared" si="77"/>
        <v>499968.00000000006</v>
      </c>
      <c r="J1266" s="76" t="s">
        <v>1491</v>
      </c>
      <c r="K1266" s="72" t="s">
        <v>19</v>
      </c>
      <c r="L1266" s="19" t="s">
        <v>4091</v>
      </c>
      <c r="M1266" s="133"/>
      <c r="N1266" s="134"/>
      <c r="O1266" s="135"/>
      <c r="P1266" s="135"/>
      <c r="Q1266" s="135"/>
      <c r="R1266" s="135"/>
      <c r="S1266" s="135"/>
      <c r="T1266" s="135"/>
      <c r="U1266" s="135"/>
      <c r="V1266" s="135"/>
      <c r="W1266" s="135"/>
      <c r="X1266" s="135"/>
      <c r="Y1266" s="135"/>
      <c r="Z1266" s="135"/>
      <c r="AA1266" s="135"/>
      <c r="AB1266" s="135"/>
      <c r="AC1266" s="135"/>
      <c r="AD1266" s="135"/>
      <c r="AE1266" s="135"/>
      <c r="AF1266" s="135"/>
      <c r="AG1266" s="135"/>
      <c r="AH1266" s="135"/>
      <c r="AI1266" s="135"/>
      <c r="AJ1266" s="135"/>
      <c r="AK1266" s="135"/>
      <c r="AL1266" s="135"/>
      <c r="AM1266" s="135"/>
      <c r="AN1266" s="135"/>
      <c r="AO1266" s="135"/>
      <c r="AP1266" s="135"/>
      <c r="AQ1266" s="135"/>
      <c r="AR1266" s="135"/>
      <c r="AS1266" s="135"/>
      <c r="AT1266" s="135"/>
      <c r="AU1266" s="135"/>
      <c r="AV1266" s="135"/>
      <c r="AW1266" s="135"/>
      <c r="AX1266" s="135"/>
      <c r="AY1266" s="135"/>
      <c r="AZ1266" s="135"/>
      <c r="BA1266" s="135"/>
      <c r="BB1266" s="135"/>
      <c r="BC1266" s="135"/>
      <c r="BD1266" s="135"/>
      <c r="BE1266" s="135"/>
      <c r="BF1266" s="135"/>
      <c r="BG1266" s="135"/>
      <c r="BH1266" s="135"/>
      <c r="BI1266" s="135"/>
      <c r="BJ1266" s="135"/>
      <c r="BK1266" s="135"/>
      <c r="BL1266" s="135"/>
      <c r="BM1266" s="135"/>
      <c r="BN1266" s="135"/>
      <c r="BO1266" s="135"/>
      <c r="BP1266" s="135"/>
      <c r="BQ1266" s="135"/>
      <c r="BR1266" s="135"/>
      <c r="BS1266" s="135"/>
      <c r="BT1266" s="135"/>
      <c r="BU1266" s="135"/>
      <c r="BV1266" s="135"/>
      <c r="BW1266" s="135"/>
      <c r="BX1266" s="135"/>
      <c r="BY1266" s="135"/>
      <c r="BZ1266" s="135"/>
      <c r="CA1266" s="135"/>
      <c r="CB1266" s="135"/>
      <c r="CC1266" s="135"/>
      <c r="CD1266" s="135"/>
      <c r="CE1266" s="135"/>
      <c r="CF1266" s="135"/>
      <c r="CG1266" s="135"/>
      <c r="CH1266" s="135"/>
      <c r="CI1266" s="135"/>
      <c r="CJ1266" s="135"/>
      <c r="CK1266" s="135"/>
      <c r="CL1266" s="135"/>
      <c r="CM1266" s="135"/>
      <c r="CN1266" s="135"/>
      <c r="CO1266" s="135"/>
      <c r="CP1266" s="135"/>
      <c r="CQ1266" s="135"/>
      <c r="CR1266" s="135"/>
      <c r="CS1266" s="135"/>
      <c r="CT1266" s="135"/>
      <c r="CU1266" s="135"/>
      <c r="CV1266" s="135"/>
      <c r="CW1266" s="135"/>
      <c r="CX1266" s="135"/>
      <c r="CY1266" s="135"/>
      <c r="CZ1266" s="135"/>
      <c r="DA1266" s="135"/>
      <c r="DB1266" s="135"/>
      <c r="DC1266" s="135"/>
      <c r="DD1266" s="135"/>
      <c r="DE1266" s="135"/>
      <c r="DF1266" s="135"/>
      <c r="DG1266" s="135"/>
      <c r="DH1266" s="135"/>
      <c r="DI1266" s="135"/>
      <c r="DJ1266" s="135"/>
      <c r="DK1266" s="135"/>
      <c r="DL1266" s="135"/>
      <c r="DM1266" s="135"/>
      <c r="DN1266" s="135"/>
      <c r="DO1266" s="135"/>
      <c r="DP1266" s="135"/>
      <c r="DQ1266" s="135"/>
      <c r="DR1266" s="135"/>
      <c r="DS1266" s="135"/>
      <c r="DT1266" s="135"/>
      <c r="DU1266" s="135"/>
      <c r="DV1266" s="135"/>
      <c r="DW1266" s="135"/>
      <c r="DX1266" s="135"/>
      <c r="DY1266" s="135"/>
      <c r="DZ1266" s="135"/>
      <c r="EA1266" s="135"/>
      <c r="EB1266" s="135"/>
      <c r="EC1266" s="135"/>
      <c r="ED1266" s="135"/>
      <c r="EE1266" s="135"/>
      <c r="EF1266" s="135"/>
      <c r="EG1266" s="135"/>
      <c r="EH1266" s="135"/>
      <c r="EI1266" s="135"/>
      <c r="EJ1266" s="135"/>
      <c r="EK1266" s="135"/>
      <c r="EL1266" s="135"/>
      <c r="EM1266" s="135"/>
      <c r="EN1266" s="135"/>
      <c r="EO1266" s="135"/>
      <c r="EP1266" s="135"/>
      <c r="EQ1266" s="135"/>
      <c r="ER1266" s="135"/>
      <c r="ES1266" s="135"/>
      <c r="ET1266" s="135"/>
      <c r="EU1266" s="135"/>
      <c r="EV1266" s="135"/>
      <c r="EW1266" s="135"/>
      <c r="EX1266" s="135"/>
      <c r="EY1266" s="135"/>
      <c r="EZ1266" s="135"/>
      <c r="FA1266" s="135"/>
      <c r="FB1266" s="135"/>
      <c r="FC1266" s="135"/>
      <c r="FD1266" s="135"/>
      <c r="FE1266" s="135"/>
      <c r="FF1266" s="135"/>
      <c r="FG1266" s="135"/>
      <c r="FH1266" s="135"/>
      <c r="FI1266" s="135"/>
      <c r="FJ1266" s="135"/>
      <c r="FK1266" s="135"/>
      <c r="FL1266" s="135"/>
      <c r="FM1266" s="135"/>
      <c r="FN1266" s="135"/>
      <c r="FO1266" s="135"/>
      <c r="FP1266" s="135"/>
      <c r="FQ1266" s="135"/>
      <c r="FR1266" s="135"/>
      <c r="FS1266" s="135"/>
      <c r="FT1266" s="135"/>
      <c r="FU1266" s="135"/>
      <c r="FV1266" s="135"/>
      <c r="FW1266" s="135"/>
      <c r="FX1266" s="135"/>
      <c r="FY1266" s="135"/>
      <c r="FZ1266" s="135"/>
      <c r="GA1266" s="135"/>
      <c r="GB1266" s="135"/>
      <c r="GC1266" s="135"/>
      <c r="GD1266" s="135"/>
      <c r="GE1266" s="135"/>
      <c r="GF1266" s="135"/>
      <c r="GG1266" s="135"/>
      <c r="GH1266" s="135"/>
      <c r="GI1266" s="135"/>
      <c r="GJ1266" s="135"/>
      <c r="GK1266" s="135"/>
      <c r="GL1266" s="135"/>
      <c r="GM1266" s="135"/>
      <c r="GN1266" s="135"/>
      <c r="GO1266" s="135"/>
      <c r="GP1266" s="135"/>
      <c r="GQ1266" s="135"/>
      <c r="GR1266" s="135"/>
      <c r="GS1266" s="135"/>
      <c r="GT1266" s="135"/>
      <c r="GU1266" s="135"/>
      <c r="GV1266" s="135"/>
      <c r="GW1266" s="135"/>
      <c r="GX1266" s="135"/>
      <c r="GY1266" s="135"/>
      <c r="GZ1266" s="135"/>
      <c r="HA1266" s="135"/>
      <c r="HB1266" s="135"/>
      <c r="HC1266" s="135"/>
      <c r="HD1266" s="135"/>
      <c r="HE1266" s="135"/>
      <c r="HF1266" s="135"/>
      <c r="HG1266" s="135"/>
      <c r="HH1266" s="135"/>
      <c r="HI1266" s="135"/>
      <c r="HJ1266" s="135"/>
      <c r="HK1266" s="135"/>
      <c r="HL1266" s="135"/>
      <c r="HM1266" s="135"/>
      <c r="HN1266" s="135"/>
      <c r="HO1266" s="135"/>
      <c r="HP1266" s="135"/>
      <c r="HQ1266" s="135"/>
      <c r="HR1266" s="135"/>
      <c r="HS1266" s="135"/>
    </row>
    <row r="1267" spans="1:227" s="50" customFormat="1" ht="111" customHeight="1" x14ac:dyDescent="0.25">
      <c r="A1267" s="125">
        <v>1252</v>
      </c>
      <c r="B1267" s="71" t="s">
        <v>4108</v>
      </c>
      <c r="C1267" s="170" t="s">
        <v>74</v>
      </c>
      <c r="D1267" s="171" t="s">
        <v>4112</v>
      </c>
      <c r="E1267" s="171" t="s">
        <v>3687</v>
      </c>
      <c r="F1267" s="73">
        <v>300</v>
      </c>
      <c r="G1267" s="72">
        <v>290</v>
      </c>
      <c r="H1267" s="98">
        <f t="shared" si="76"/>
        <v>87000</v>
      </c>
      <c r="I1267" s="72">
        <f t="shared" si="77"/>
        <v>97440.000000000015</v>
      </c>
      <c r="J1267" s="76" t="s">
        <v>4109</v>
      </c>
      <c r="K1267" s="72" t="s">
        <v>19</v>
      </c>
      <c r="L1267" s="19" t="s">
        <v>4091</v>
      </c>
      <c r="M1267" s="133"/>
      <c r="N1267" s="134"/>
      <c r="O1267" s="135"/>
      <c r="P1267" s="135"/>
      <c r="Q1267" s="135"/>
      <c r="R1267" s="135"/>
      <c r="S1267" s="135"/>
      <c r="T1267" s="135"/>
      <c r="U1267" s="135"/>
      <c r="V1267" s="135"/>
      <c r="W1267" s="135"/>
      <c r="X1267" s="135"/>
      <c r="Y1267" s="135"/>
      <c r="Z1267" s="135"/>
      <c r="AA1267" s="135"/>
      <c r="AB1267" s="135"/>
      <c r="AC1267" s="135"/>
      <c r="AD1267" s="135"/>
      <c r="AE1267" s="135"/>
      <c r="AF1267" s="135"/>
      <c r="AG1267" s="135"/>
      <c r="AH1267" s="135"/>
      <c r="AI1267" s="135"/>
      <c r="AJ1267" s="135"/>
      <c r="AK1267" s="135"/>
      <c r="AL1267" s="135"/>
      <c r="AM1267" s="135"/>
      <c r="AN1267" s="135"/>
      <c r="AO1267" s="135"/>
      <c r="AP1267" s="135"/>
      <c r="AQ1267" s="135"/>
      <c r="AR1267" s="135"/>
      <c r="AS1267" s="135"/>
      <c r="AT1267" s="135"/>
      <c r="AU1267" s="135"/>
      <c r="AV1267" s="135"/>
      <c r="AW1267" s="135"/>
      <c r="AX1267" s="135"/>
      <c r="AY1267" s="135"/>
      <c r="AZ1267" s="135"/>
      <c r="BA1267" s="135"/>
      <c r="BB1267" s="135"/>
      <c r="BC1267" s="135"/>
      <c r="BD1267" s="135"/>
      <c r="BE1267" s="135"/>
      <c r="BF1267" s="135"/>
      <c r="BG1267" s="135"/>
      <c r="BH1267" s="135"/>
      <c r="BI1267" s="135"/>
      <c r="BJ1267" s="135"/>
      <c r="BK1267" s="135"/>
      <c r="BL1267" s="135"/>
      <c r="BM1267" s="135"/>
      <c r="BN1267" s="135"/>
      <c r="BO1267" s="135"/>
      <c r="BP1267" s="135"/>
      <c r="BQ1267" s="135"/>
      <c r="BR1267" s="135"/>
      <c r="BS1267" s="135"/>
      <c r="BT1267" s="135"/>
      <c r="BU1267" s="135"/>
      <c r="BV1267" s="135"/>
      <c r="BW1267" s="135"/>
      <c r="BX1267" s="135"/>
      <c r="BY1267" s="135"/>
      <c r="BZ1267" s="135"/>
      <c r="CA1267" s="135"/>
      <c r="CB1267" s="135"/>
      <c r="CC1267" s="135"/>
      <c r="CD1267" s="135"/>
      <c r="CE1267" s="135"/>
      <c r="CF1267" s="135"/>
      <c r="CG1267" s="135"/>
      <c r="CH1267" s="135"/>
      <c r="CI1267" s="135"/>
      <c r="CJ1267" s="135"/>
      <c r="CK1267" s="135"/>
      <c r="CL1267" s="135"/>
      <c r="CM1267" s="135"/>
      <c r="CN1267" s="135"/>
      <c r="CO1267" s="135"/>
      <c r="CP1267" s="135"/>
      <c r="CQ1267" s="135"/>
      <c r="CR1267" s="135"/>
      <c r="CS1267" s="135"/>
      <c r="CT1267" s="135"/>
      <c r="CU1267" s="135"/>
      <c r="CV1267" s="135"/>
      <c r="CW1267" s="135"/>
      <c r="CX1267" s="135"/>
      <c r="CY1267" s="135"/>
      <c r="CZ1267" s="135"/>
      <c r="DA1267" s="135"/>
      <c r="DB1267" s="135"/>
      <c r="DC1267" s="135"/>
      <c r="DD1267" s="135"/>
      <c r="DE1267" s="135"/>
      <c r="DF1267" s="135"/>
      <c r="DG1267" s="135"/>
      <c r="DH1267" s="135"/>
      <c r="DI1267" s="135"/>
      <c r="DJ1267" s="135"/>
      <c r="DK1267" s="135"/>
      <c r="DL1267" s="135"/>
      <c r="DM1267" s="135"/>
      <c r="DN1267" s="135"/>
      <c r="DO1267" s="135"/>
      <c r="DP1267" s="135"/>
      <c r="DQ1267" s="135"/>
      <c r="DR1267" s="135"/>
      <c r="DS1267" s="135"/>
      <c r="DT1267" s="135"/>
      <c r="DU1267" s="135"/>
      <c r="DV1267" s="135"/>
      <c r="DW1267" s="135"/>
      <c r="DX1267" s="135"/>
      <c r="DY1267" s="135"/>
      <c r="DZ1267" s="135"/>
      <c r="EA1267" s="135"/>
      <c r="EB1267" s="135"/>
      <c r="EC1267" s="135"/>
      <c r="ED1267" s="135"/>
      <c r="EE1267" s="135"/>
      <c r="EF1267" s="135"/>
      <c r="EG1267" s="135"/>
      <c r="EH1267" s="135"/>
      <c r="EI1267" s="135"/>
      <c r="EJ1267" s="135"/>
      <c r="EK1267" s="135"/>
      <c r="EL1267" s="135"/>
      <c r="EM1267" s="135"/>
      <c r="EN1267" s="135"/>
      <c r="EO1267" s="135"/>
      <c r="EP1267" s="135"/>
      <c r="EQ1267" s="135"/>
      <c r="ER1267" s="135"/>
      <c r="ES1267" s="135"/>
      <c r="ET1267" s="135"/>
      <c r="EU1267" s="135"/>
      <c r="EV1267" s="135"/>
      <c r="EW1267" s="135"/>
      <c r="EX1267" s="135"/>
      <c r="EY1267" s="135"/>
      <c r="EZ1267" s="135"/>
      <c r="FA1267" s="135"/>
      <c r="FB1267" s="135"/>
      <c r="FC1267" s="135"/>
      <c r="FD1267" s="135"/>
      <c r="FE1267" s="135"/>
      <c r="FF1267" s="135"/>
      <c r="FG1267" s="135"/>
      <c r="FH1267" s="135"/>
      <c r="FI1267" s="135"/>
      <c r="FJ1267" s="135"/>
      <c r="FK1267" s="135"/>
      <c r="FL1267" s="135"/>
      <c r="FM1267" s="135"/>
      <c r="FN1267" s="135"/>
      <c r="FO1267" s="135"/>
      <c r="FP1267" s="135"/>
      <c r="FQ1267" s="135"/>
      <c r="FR1267" s="135"/>
      <c r="FS1267" s="135"/>
      <c r="FT1267" s="135"/>
      <c r="FU1267" s="135"/>
      <c r="FV1267" s="135"/>
      <c r="FW1267" s="135"/>
      <c r="FX1267" s="135"/>
      <c r="FY1267" s="135"/>
      <c r="FZ1267" s="135"/>
      <c r="GA1267" s="135"/>
      <c r="GB1267" s="135"/>
      <c r="GC1267" s="135"/>
      <c r="GD1267" s="135"/>
      <c r="GE1267" s="135"/>
      <c r="GF1267" s="135"/>
      <c r="GG1267" s="135"/>
      <c r="GH1267" s="135"/>
      <c r="GI1267" s="135"/>
      <c r="GJ1267" s="135"/>
      <c r="GK1267" s="135"/>
      <c r="GL1267" s="135"/>
      <c r="GM1267" s="135"/>
      <c r="GN1267" s="135"/>
      <c r="GO1267" s="135"/>
      <c r="GP1267" s="135"/>
      <c r="GQ1267" s="135"/>
      <c r="GR1267" s="135"/>
      <c r="GS1267" s="135"/>
      <c r="GT1267" s="135"/>
      <c r="GU1267" s="135"/>
      <c r="GV1267" s="135"/>
      <c r="GW1267" s="135"/>
      <c r="GX1267" s="135"/>
      <c r="GY1267" s="135"/>
      <c r="GZ1267" s="135"/>
      <c r="HA1267" s="135"/>
      <c r="HB1267" s="135"/>
      <c r="HC1267" s="135"/>
      <c r="HD1267" s="135"/>
      <c r="HE1267" s="135"/>
      <c r="HF1267" s="135"/>
      <c r="HG1267" s="135"/>
      <c r="HH1267" s="135"/>
      <c r="HI1267" s="135"/>
      <c r="HJ1267" s="135"/>
      <c r="HK1267" s="135"/>
      <c r="HL1267" s="135"/>
      <c r="HM1267" s="135"/>
      <c r="HN1267" s="135"/>
      <c r="HO1267" s="135"/>
      <c r="HP1267" s="135"/>
      <c r="HQ1267" s="135"/>
      <c r="HR1267" s="135"/>
      <c r="HS1267" s="135"/>
    </row>
    <row r="1268" spans="1:227" s="50" customFormat="1" ht="111" customHeight="1" x14ac:dyDescent="0.25">
      <c r="A1268" s="125">
        <v>1253</v>
      </c>
      <c r="B1268" s="71" t="s">
        <v>4110</v>
      </c>
      <c r="C1268" s="165" t="s">
        <v>74</v>
      </c>
      <c r="D1268" s="166" t="s">
        <v>4111</v>
      </c>
      <c r="E1268" s="166" t="s">
        <v>3687</v>
      </c>
      <c r="F1268" s="73">
        <v>20</v>
      </c>
      <c r="G1268" s="72">
        <v>350</v>
      </c>
      <c r="H1268" s="98">
        <f t="shared" si="74"/>
        <v>7000</v>
      </c>
      <c r="I1268" s="72">
        <f t="shared" si="75"/>
        <v>7840.0000000000009</v>
      </c>
      <c r="J1268" s="76" t="s">
        <v>4109</v>
      </c>
      <c r="K1268" s="72" t="s">
        <v>19</v>
      </c>
      <c r="L1268" s="19" t="s">
        <v>4091</v>
      </c>
      <c r="M1268" s="133"/>
      <c r="N1268" s="134"/>
      <c r="O1268" s="135"/>
      <c r="P1268" s="135"/>
      <c r="Q1268" s="135"/>
      <c r="R1268" s="135"/>
      <c r="S1268" s="135"/>
      <c r="T1268" s="135"/>
      <c r="U1268" s="135"/>
      <c r="V1268" s="135"/>
      <c r="W1268" s="135"/>
      <c r="X1268" s="135"/>
      <c r="Y1268" s="135"/>
      <c r="Z1268" s="135"/>
      <c r="AA1268" s="135"/>
      <c r="AB1268" s="135"/>
      <c r="AC1268" s="135"/>
      <c r="AD1268" s="135"/>
      <c r="AE1268" s="135"/>
      <c r="AF1268" s="135"/>
      <c r="AG1268" s="135"/>
      <c r="AH1268" s="135"/>
      <c r="AI1268" s="135"/>
      <c r="AJ1268" s="135"/>
      <c r="AK1268" s="135"/>
      <c r="AL1268" s="135"/>
      <c r="AM1268" s="135"/>
      <c r="AN1268" s="135"/>
      <c r="AO1268" s="135"/>
      <c r="AP1268" s="135"/>
      <c r="AQ1268" s="135"/>
      <c r="AR1268" s="135"/>
      <c r="AS1268" s="135"/>
      <c r="AT1268" s="135"/>
      <c r="AU1268" s="135"/>
      <c r="AV1268" s="135"/>
      <c r="AW1268" s="135"/>
      <c r="AX1268" s="135"/>
      <c r="AY1268" s="135"/>
      <c r="AZ1268" s="135"/>
      <c r="BA1268" s="135"/>
      <c r="BB1268" s="135"/>
      <c r="BC1268" s="135"/>
      <c r="BD1268" s="135"/>
      <c r="BE1268" s="135"/>
      <c r="BF1268" s="135"/>
      <c r="BG1268" s="135"/>
      <c r="BH1268" s="135"/>
      <c r="BI1268" s="135"/>
      <c r="BJ1268" s="135"/>
      <c r="BK1268" s="135"/>
      <c r="BL1268" s="135"/>
      <c r="BM1268" s="135"/>
      <c r="BN1268" s="135"/>
      <c r="BO1268" s="135"/>
      <c r="BP1268" s="135"/>
      <c r="BQ1268" s="135"/>
      <c r="BR1268" s="135"/>
      <c r="BS1268" s="135"/>
      <c r="BT1268" s="135"/>
      <c r="BU1268" s="135"/>
      <c r="BV1268" s="135"/>
      <c r="BW1268" s="135"/>
      <c r="BX1268" s="135"/>
      <c r="BY1268" s="135"/>
      <c r="BZ1268" s="135"/>
      <c r="CA1268" s="135"/>
      <c r="CB1268" s="135"/>
      <c r="CC1268" s="135"/>
      <c r="CD1268" s="135"/>
      <c r="CE1268" s="135"/>
      <c r="CF1268" s="135"/>
      <c r="CG1268" s="135"/>
      <c r="CH1268" s="135"/>
      <c r="CI1268" s="135"/>
      <c r="CJ1268" s="135"/>
      <c r="CK1268" s="135"/>
      <c r="CL1268" s="135"/>
      <c r="CM1268" s="135"/>
      <c r="CN1268" s="135"/>
      <c r="CO1268" s="135"/>
      <c r="CP1268" s="135"/>
      <c r="CQ1268" s="135"/>
      <c r="CR1268" s="135"/>
      <c r="CS1268" s="135"/>
      <c r="CT1268" s="135"/>
      <c r="CU1268" s="135"/>
      <c r="CV1268" s="135"/>
      <c r="CW1268" s="135"/>
      <c r="CX1268" s="135"/>
      <c r="CY1268" s="135"/>
      <c r="CZ1268" s="135"/>
      <c r="DA1268" s="135"/>
      <c r="DB1268" s="135"/>
      <c r="DC1268" s="135"/>
      <c r="DD1268" s="135"/>
      <c r="DE1268" s="135"/>
      <c r="DF1268" s="135"/>
      <c r="DG1268" s="135"/>
      <c r="DH1268" s="135"/>
      <c r="DI1268" s="135"/>
      <c r="DJ1268" s="135"/>
      <c r="DK1268" s="135"/>
      <c r="DL1268" s="135"/>
      <c r="DM1268" s="135"/>
      <c r="DN1268" s="135"/>
      <c r="DO1268" s="135"/>
      <c r="DP1268" s="135"/>
      <c r="DQ1268" s="135"/>
      <c r="DR1268" s="135"/>
      <c r="DS1268" s="135"/>
      <c r="DT1268" s="135"/>
      <c r="DU1268" s="135"/>
      <c r="DV1268" s="135"/>
      <c r="DW1268" s="135"/>
      <c r="DX1268" s="135"/>
      <c r="DY1268" s="135"/>
      <c r="DZ1268" s="135"/>
      <c r="EA1268" s="135"/>
      <c r="EB1268" s="135"/>
      <c r="EC1268" s="135"/>
      <c r="ED1268" s="135"/>
      <c r="EE1268" s="135"/>
      <c r="EF1268" s="135"/>
      <c r="EG1268" s="135"/>
      <c r="EH1268" s="135"/>
      <c r="EI1268" s="135"/>
      <c r="EJ1268" s="135"/>
      <c r="EK1268" s="135"/>
      <c r="EL1268" s="135"/>
      <c r="EM1268" s="135"/>
      <c r="EN1268" s="135"/>
      <c r="EO1268" s="135"/>
      <c r="EP1268" s="135"/>
      <c r="EQ1268" s="135"/>
      <c r="ER1268" s="135"/>
      <c r="ES1268" s="135"/>
      <c r="ET1268" s="135"/>
      <c r="EU1268" s="135"/>
      <c r="EV1268" s="135"/>
      <c r="EW1268" s="135"/>
      <c r="EX1268" s="135"/>
      <c r="EY1268" s="135"/>
      <c r="EZ1268" s="135"/>
      <c r="FA1268" s="135"/>
      <c r="FB1268" s="135"/>
      <c r="FC1268" s="135"/>
      <c r="FD1268" s="135"/>
      <c r="FE1268" s="135"/>
      <c r="FF1268" s="135"/>
      <c r="FG1268" s="135"/>
      <c r="FH1268" s="135"/>
      <c r="FI1268" s="135"/>
      <c r="FJ1268" s="135"/>
      <c r="FK1268" s="135"/>
      <c r="FL1268" s="135"/>
      <c r="FM1268" s="135"/>
      <c r="FN1268" s="135"/>
      <c r="FO1268" s="135"/>
      <c r="FP1268" s="135"/>
      <c r="FQ1268" s="135"/>
      <c r="FR1268" s="135"/>
      <c r="FS1268" s="135"/>
      <c r="FT1268" s="135"/>
      <c r="FU1268" s="135"/>
      <c r="FV1268" s="135"/>
      <c r="FW1268" s="135"/>
      <c r="FX1268" s="135"/>
      <c r="FY1268" s="135"/>
      <c r="FZ1268" s="135"/>
      <c r="GA1268" s="135"/>
      <c r="GB1268" s="135"/>
      <c r="GC1268" s="135"/>
      <c r="GD1268" s="135"/>
      <c r="GE1268" s="135"/>
      <c r="GF1268" s="135"/>
      <c r="GG1268" s="135"/>
      <c r="GH1268" s="135"/>
      <c r="GI1268" s="135"/>
      <c r="GJ1268" s="135"/>
      <c r="GK1268" s="135"/>
      <c r="GL1268" s="135"/>
      <c r="GM1268" s="135"/>
      <c r="GN1268" s="135"/>
      <c r="GO1268" s="135"/>
      <c r="GP1268" s="135"/>
      <c r="GQ1268" s="135"/>
      <c r="GR1268" s="135"/>
      <c r="GS1268" s="135"/>
      <c r="GT1268" s="135"/>
      <c r="GU1268" s="135"/>
      <c r="GV1268" s="135"/>
      <c r="GW1268" s="135"/>
      <c r="GX1268" s="135"/>
      <c r="GY1268" s="135"/>
      <c r="GZ1268" s="135"/>
      <c r="HA1268" s="135"/>
      <c r="HB1268" s="135"/>
      <c r="HC1268" s="135"/>
      <c r="HD1268" s="135"/>
      <c r="HE1268" s="135"/>
      <c r="HF1268" s="135"/>
      <c r="HG1268" s="135"/>
      <c r="HH1268" s="135"/>
      <c r="HI1268" s="135"/>
      <c r="HJ1268" s="135"/>
      <c r="HK1268" s="135"/>
      <c r="HL1268" s="135"/>
      <c r="HM1268" s="135"/>
      <c r="HN1268" s="135"/>
      <c r="HO1268" s="135"/>
      <c r="HP1268" s="135"/>
      <c r="HQ1268" s="135"/>
      <c r="HR1268" s="135"/>
      <c r="HS1268" s="135"/>
    </row>
    <row r="1269" spans="1:227" s="6" customFormat="1" ht="12.75" customHeight="1" x14ac:dyDescent="0.2">
      <c r="A1269" s="182" t="s">
        <v>8</v>
      </c>
      <c r="B1269" s="183"/>
      <c r="C1269" s="183"/>
      <c r="D1269" s="183"/>
      <c r="E1269" s="183"/>
      <c r="F1269" s="183"/>
      <c r="G1269" s="184"/>
      <c r="H1269" s="18">
        <f>SUM(H15:H1167)</f>
        <v>584298874.03304315</v>
      </c>
      <c r="I1269" s="18">
        <f>SUM(I15:I1167)</f>
        <v>654414738.91700816</v>
      </c>
      <c r="J1269" s="19"/>
      <c r="K1269" s="19"/>
      <c r="L1269" s="110"/>
      <c r="N1269" s="57"/>
    </row>
    <row r="1270" spans="1:227" s="33" customFormat="1" ht="12.75" customHeight="1" x14ac:dyDescent="0.25">
      <c r="A1270" s="179" t="s">
        <v>9</v>
      </c>
      <c r="B1270" s="180"/>
      <c r="C1270" s="180"/>
      <c r="D1270" s="180"/>
      <c r="E1270" s="180"/>
      <c r="F1270" s="180"/>
      <c r="G1270" s="180"/>
      <c r="H1270" s="180"/>
      <c r="I1270" s="180"/>
      <c r="J1270" s="180"/>
      <c r="K1270" s="180"/>
      <c r="L1270" s="181"/>
    </row>
    <row r="1271" spans="1:227" s="33" customFormat="1" ht="147.75" customHeight="1" x14ac:dyDescent="0.25">
      <c r="A1271" s="76">
        <v>1</v>
      </c>
      <c r="B1271" s="76" t="s">
        <v>494</v>
      </c>
      <c r="C1271" s="76" t="s">
        <v>28</v>
      </c>
      <c r="D1271" s="76" t="s">
        <v>496</v>
      </c>
      <c r="E1271" s="76" t="s">
        <v>493</v>
      </c>
      <c r="F1271" s="107">
        <v>1</v>
      </c>
      <c r="G1271" s="76"/>
      <c r="H1271" s="113">
        <v>9550600</v>
      </c>
      <c r="I1271" s="113">
        <f t="shared" ref="I1271" si="78">H1271*1.12</f>
        <v>10696672.000000002</v>
      </c>
      <c r="J1271" s="76" t="s">
        <v>348</v>
      </c>
      <c r="K1271" s="76" t="s">
        <v>27</v>
      </c>
      <c r="L1271" s="23" t="s">
        <v>316</v>
      </c>
    </row>
    <row r="1272" spans="1:227" s="33" customFormat="1" ht="72" customHeight="1" x14ac:dyDescent="0.25">
      <c r="A1272" s="76">
        <v>2</v>
      </c>
      <c r="B1272" s="76" t="s">
        <v>495</v>
      </c>
      <c r="C1272" s="76" t="s">
        <v>28</v>
      </c>
      <c r="D1272" s="76" t="s">
        <v>497</v>
      </c>
      <c r="E1272" s="76" t="s">
        <v>493</v>
      </c>
      <c r="F1272" s="107">
        <v>1</v>
      </c>
      <c r="G1272" s="76"/>
      <c r="H1272" s="113">
        <v>157500</v>
      </c>
      <c r="I1272" s="113">
        <f t="shared" ref="I1272" si="79">H1272*1.12</f>
        <v>176400.00000000003</v>
      </c>
      <c r="J1272" s="76" t="s">
        <v>348</v>
      </c>
      <c r="K1272" s="76" t="s">
        <v>161</v>
      </c>
      <c r="L1272" s="23" t="s">
        <v>316</v>
      </c>
    </row>
    <row r="1273" spans="1:227" s="33" customFormat="1" ht="63.75" x14ac:dyDescent="0.25">
      <c r="A1273" s="76">
        <v>3</v>
      </c>
      <c r="B1273" s="76" t="s">
        <v>498</v>
      </c>
      <c r="C1273" s="76" t="s">
        <v>28</v>
      </c>
      <c r="D1273" s="76" t="s">
        <v>499</v>
      </c>
      <c r="E1273" s="76" t="s">
        <v>493</v>
      </c>
      <c r="F1273" s="107">
        <v>1</v>
      </c>
      <c r="G1273" s="76"/>
      <c r="H1273" s="113">
        <v>2187120</v>
      </c>
      <c r="I1273" s="113">
        <f>H1273*1.12</f>
        <v>2449574.4000000004</v>
      </c>
      <c r="J1273" s="76" t="s">
        <v>348</v>
      </c>
      <c r="K1273" s="76" t="s">
        <v>27</v>
      </c>
      <c r="L1273" s="23" t="s">
        <v>316</v>
      </c>
    </row>
    <row r="1274" spans="1:227" s="33" customFormat="1" ht="114.75" x14ac:dyDescent="0.25">
      <c r="A1274" s="76">
        <v>4</v>
      </c>
      <c r="B1274" s="76" t="s">
        <v>1345</v>
      </c>
      <c r="C1274" s="76" t="s">
        <v>74</v>
      </c>
      <c r="D1274" s="76" t="s">
        <v>1346</v>
      </c>
      <c r="E1274" s="76" t="s">
        <v>493</v>
      </c>
      <c r="F1274" s="107">
        <v>1</v>
      </c>
      <c r="G1274" s="68">
        <v>150000</v>
      </c>
      <c r="H1274" s="113">
        <f t="shared" ref="H1274" si="80">F1274*G1274</f>
        <v>150000</v>
      </c>
      <c r="I1274" s="113">
        <f t="shared" ref="I1274" si="81">H1274*1.12</f>
        <v>168000.00000000003</v>
      </c>
      <c r="J1274" s="76" t="s">
        <v>781</v>
      </c>
      <c r="K1274" s="76" t="s">
        <v>782</v>
      </c>
      <c r="L1274" s="23" t="s">
        <v>316</v>
      </c>
    </row>
    <row r="1275" spans="1:227" s="33" customFormat="1" ht="102" x14ac:dyDescent="0.25">
      <c r="A1275" s="76">
        <v>5</v>
      </c>
      <c r="B1275" s="76" t="s">
        <v>1347</v>
      </c>
      <c r="C1275" s="76" t="s">
        <v>74</v>
      </c>
      <c r="D1275" s="76" t="s">
        <v>1348</v>
      </c>
      <c r="E1275" s="76" t="s">
        <v>493</v>
      </c>
      <c r="F1275" s="107">
        <v>1</v>
      </c>
      <c r="G1275" s="68"/>
      <c r="H1275" s="113"/>
      <c r="I1275" s="113"/>
      <c r="J1275" s="76" t="s">
        <v>781</v>
      </c>
      <c r="K1275" s="76" t="s">
        <v>782</v>
      </c>
      <c r="L1275" s="23" t="s">
        <v>2537</v>
      </c>
    </row>
    <row r="1276" spans="1:227" s="33" customFormat="1" ht="159.75" customHeight="1" x14ac:dyDescent="0.25">
      <c r="A1276" s="76">
        <v>6</v>
      </c>
      <c r="B1276" s="109" t="s">
        <v>799</v>
      </c>
      <c r="C1276" s="109" t="s">
        <v>74</v>
      </c>
      <c r="D1276" s="109" t="s">
        <v>1135</v>
      </c>
      <c r="E1276" s="109" t="s">
        <v>493</v>
      </c>
      <c r="F1276" s="107">
        <v>1</v>
      </c>
      <c r="G1276" s="118"/>
      <c r="H1276" s="113">
        <v>535714</v>
      </c>
      <c r="I1276" s="113">
        <f>H1276*1.12</f>
        <v>599999.68000000005</v>
      </c>
      <c r="J1276" s="109" t="s">
        <v>1115</v>
      </c>
      <c r="K1276" s="109" t="s">
        <v>782</v>
      </c>
      <c r="L1276" s="36" t="s">
        <v>1350</v>
      </c>
    </row>
    <row r="1277" spans="1:227" s="33" customFormat="1" ht="70.5" customHeight="1" x14ac:dyDescent="0.25">
      <c r="A1277" s="76">
        <v>7</v>
      </c>
      <c r="B1277" s="74" t="s">
        <v>983</v>
      </c>
      <c r="C1277" s="76" t="s">
        <v>28</v>
      </c>
      <c r="D1277" s="74" t="s">
        <v>984</v>
      </c>
      <c r="E1277" s="29" t="s">
        <v>493</v>
      </c>
      <c r="F1277" s="107">
        <v>1</v>
      </c>
      <c r="G1277" s="70"/>
      <c r="H1277" s="69">
        <v>10000000</v>
      </c>
      <c r="I1277" s="69">
        <f>H1277*1.12</f>
        <v>11200000.000000002</v>
      </c>
      <c r="J1277" s="76" t="s">
        <v>44</v>
      </c>
      <c r="K1277" s="76" t="s">
        <v>542</v>
      </c>
      <c r="L1277" s="36" t="s">
        <v>316</v>
      </c>
    </row>
    <row r="1278" spans="1:227" s="33" customFormat="1" ht="96.75" customHeight="1" x14ac:dyDescent="0.25">
      <c r="A1278" s="76">
        <v>8</v>
      </c>
      <c r="B1278" s="74" t="s">
        <v>1092</v>
      </c>
      <c r="C1278" s="109" t="s">
        <v>74</v>
      </c>
      <c r="D1278" s="74" t="s">
        <v>2501</v>
      </c>
      <c r="E1278" s="29" t="s">
        <v>493</v>
      </c>
      <c r="F1278" s="107">
        <v>1</v>
      </c>
      <c r="G1278" s="70"/>
      <c r="H1278" s="69"/>
      <c r="I1278" s="69"/>
      <c r="J1278" s="76" t="s">
        <v>1089</v>
      </c>
      <c r="K1278" s="109" t="s">
        <v>782</v>
      </c>
      <c r="L1278" s="36" t="s">
        <v>2930</v>
      </c>
    </row>
    <row r="1279" spans="1:227" s="33" customFormat="1" ht="106.5" customHeight="1" x14ac:dyDescent="0.25">
      <c r="A1279" s="76">
        <v>9</v>
      </c>
      <c r="B1279" s="75" t="s">
        <v>1138</v>
      </c>
      <c r="C1279" s="71" t="s">
        <v>74</v>
      </c>
      <c r="D1279" s="74" t="s">
        <v>1264</v>
      </c>
      <c r="E1279" s="29" t="s">
        <v>493</v>
      </c>
      <c r="F1279" s="172">
        <v>1</v>
      </c>
      <c r="G1279" s="70"/>
      <c r="H1279" s="69">
        <v>800000</v>
      </c>
      <c r="I1279" s="69">
        <f>H1279*1.12</f>
        <v>896000.00000000012</v>
      </c>
      <c r="J1279" s="173" t="s">
        <v>1037</v>
      </c>
      <c r="K1279" s="76" t="s">
        <v>782</v>
      </c>
      <c r="L1279" s="76" t="s">
        <v>1282</v>
      </c>
    </row>
    <row r="1280" spans="1:227" s="33" customFormat="1" ht="254.25" customHeight="1" x14ac:dyDescent="0.25">
      <c r="A1280" s="76">
        <v>10</v>
      </c>
      <c r="B1280" s="75" t="s">
        <v>2508</v>
      </c>
      <c r="C1280" s="71" t="s">
        <v>74</v>
      </c>
      <c r="D1280" s="74" t="s">
        <v>2510</v>
      </c>
      <c r="E1280" s="29" t="s">
        <v>493</v>
      </c>
      <c r="F1280" s="73">
        <v>1</v>
      </c>
      <c r="G1280" s="73"/>
      <c r="H1280" s="72"/>
      <c r="I1280" s="69"/>
      <c r="J1280" s="110" t="s">
        <v>38</v>
      </c>
      <c r="K1280" s="76" t="s">
        <v>19</v>
      </c>
      <c r="L1280" s="76" t="s">
        <v>2909</v>
      </c>
    </row>
    <row r="1281" spans="1:12" s="33" customFormat="1" ht="409.5" customHeight="1" x14ac:dyDescent="0.25">
      <c r="A1281" s="76">
        <v>11</v>
      </c>
      <c r="B1281" s="75" t="str">
        <f>[1]ПЗ!$B$6</f>
        <v>Модернизация системы учета и контроля качества электрической энергии</v>
      </c>
      <c r="C1281" s="76" t="s">
        <v>28</v>
      </c>
      <c r="D1281" s="74" t="s">
        <v>2526</v>
      </c>
      <c r="E1281" s="29" t="s">
        <v>493</v>
      </c>
      <c r="F1281" s="73">
        <v>1</v>
      </c>
      <c r="G1281" s="73"/>
      <c r="H1281" s="72"/>
      <c r="I1281" s="69"/>
      <c r="J1281" s="110" t="s">
        <v>2525</v>
      </c>
      <c r="K1281" s="76" t="s">
        <v>19</v>
      </c>
      <c r="L1281" s="110" t="s">
        <v>2578</v>
      </c>
    </row>
    <row r="1282" spans="1:12" s="33" customFormat="1" ht="331.5" customHeight="1" x14ac:dyDescent="0.25">
      <c r="A1282" s="76">
        <v>12</v>
      </c>
      <c r="B1282" s="76" t="s">
        <v>2605</v>
      </c>
      <c r="C1282" s="110" t="s">
        <v>28</v>
      </c>
      <c r="D1282" s="76" t="s">
        <v>2606</v>
      </c>
      <c r="E1282" s="29" t="s">
        <v>493</v>
      </c>
      <c r="F1282" s="73">
        <v>1</v>
      </c>
      <c r="G1282" s="73"/>
      <c r="H1282" s="72">
        <v>9938641.0700000003</v>
      </c>
      <c r="I1282" s="69">
        <f>H1282*1.12</f>
        <v>11131277.998400001</v>
      </c>
      <c r="J1282" s="110" t="s">
        <v>2975</v>
      </c>
      <c r="K1282" s="76" t="s">
        <v>19</v>
      </c>
      <c r="L1282" s="110" t="s">
        <v>3012</v>
      </c>
    </row>
    <row r="1283" spans="1:12" s="33" customFormat="1" ht="144.75" customHeight="1" x14ac:dyDescent="0.25">
      <c r="A1283" s="76">
        <v>13</v>
      </c>
      <c r="B1283" s="76" t="s">
        <v>3168</v>
      </c>
      <c r="C1283" s="71" t="s">
        <v>74</v>
      </c>
      <c r="D1283" s="76" t="s">
        <v>3520</v>
      </c>
      <c r="E1283" s="29" t="s">
        <v>493</v>
      </c>
      <c r="F1283" s="73">
        <v>1</v>
      </c>
      <c r="G1283" s="73"/>
      <c r="H1283" s="72">
        <v>1067000</v>
      </c>
      <c r="I1283" s="69">
        <f>H1283*1.12</f>
        <v>1195040</v>
      </c>
      <c r="J1283" s="110" t="s">
        <v>3172</v>
      </c>
      <c r="K1283" s="76" t="s">
        <v>27</v>
      </c>
      <c r="L1283" s="110" t="s">
        <v>3538</v>
      </c>
    </row>
    <row r="1284" spans="1:12" s="33" customFormat="1" ht="110.25" customHeight="1" x14ac:dyDescent="0.25">
      <c r="A1284" s="76">
        <v>14</v>
      </c>
      <c r="B1284" s="76" t="s">
        <v>3169</v>
      </c>
      <c r="C1284" s="71" t="s">
        <v>74</v>
      </c>
      <c r="D1284" s="76" t="s">
        <v>3521</v>
      </c>
      <c r="E1284" s="29" t="s">
        <v>493</v>
      </c>
      <c r="F1284" s="73">
        <v>1</v>
      </c>
      <c r="G1284" s="73"/>
      <c r="H1284" s="72">
        <v>1168000</v>
      </c>
      <c r="I1284" s="69">
        <f t="shared" ref="I1284:I1289" si="82">H1284*1.12</f>
        <v>1308160.0000000002</v>
      </c>
      <c r="J1284" s="110" t="s">
        <v>3172</v>
      </c>
      <c r="K1284" s="76" t="s">
        <v>27</v>
      </c>
      <c r="L1284" s="110" t="s">
        <v>3538</v>
      </c>
    </row>
    <row r="1285" spans="1:12" s="33" customFormat="1" ht="133.5" customHeight="1" x14ac:dyDescent="0.25">
      <c r="A1285" s="76">
        <v>15</v>
      </c>
      <c r="B1285" s="76" t="s">
        <v>3170</v>
      </c>
      <c r="C1285" s="71" t="s">
        <v>74</v>
      </c>
      <c r="D1285" s="76" t="s">
        <v>3522</v>
      </c>
      <c r="E1285" s="29" t="s">
        <v>493</v>
      </c>
      <c r="F1285" s="73">
        <v>1</v>
      </c>
      <c r="G1285" s="73"/>
      <c r="H1285" s="72">
        <v>1980500</v>
      </c>
      <c r="I1285" s="69">
        <f t="shared" si="82"/>
        <v>2218160</v>
      </c>
      <c r="J1285" s="110" t="s">
        <v>3172</v>
      </c>
      <c r="K1285" s="76" t="s">
        <v>27</v>
      </c>
      <c r="L1285" s="110" t="s">
        <v>3538</v>
      </c>
    </row>
    <row r="1286" spans="1:12" s="33" customFormat="1" ht="106.5" customHeight="1" x14ac:dyDescent="0.25">
      <c r="A1286" s="76">
        <v>16</v>
      </c>
      <c r="B1286" s="76" t="s">
        <v>3171</v>
      </c>
      <c r="C1286" s="71" t="s">
        <v>74</v>
      </c>
      <c r="D1286" s="76" t="s">
        <v>3523</v>
      </c>
      <c r="E1286" s="29" t="s">
        <v>493</v>
      </c>
      <c r="F1286" s="73">
        <v>1</v>
      </c>
      <c r="G1286" s="73"/>
      <c r="H1286" s="72">
        <v>621000</v>
      </c>
      <c r="I1286" s="69">
        <f t="shared" si="82"/>
        <v>695520.00000000012</v>
      </c>
      <c r="J1286" s="110" t="s">
        <v>3172</v>
      </c>
      <c r="K1286" s="76" t="s">
        <v>27</v>
      </c>
      <c r="L1286" s="110" t="s">
        <v>3538</v>
      </c>
    </row>
    <row r="1287" spans="1:12" s="33" customFormat="1" ht="106.5" customHeight="1" x14ac:dyDescent="0.25">
      <c r="A1287" s="76">
        <v>17</v>
      </c>
      <c r="B1287" s="76" t="s">
        <v>3624</v>
      </c>
      <c r="C1287" s="71" t="s">
        <v>74</v>
      </c>
      <c r="D1287" s="76" t="s">
        <v>3627</v>
      </c>
      <c r="E1287" s="29" t="s">
        <v>493</v>
      </c>
      <c r="F1287" s="73">
        <v>1</v>
      </c>
      <c r="G1287" s="73"/>
      <c r="H1287" s="72">
        <v>280500</v>
      </c>
      <c r="I1287" s="69">
        <f t="shared" si="82"/>
        <v>314160.00000000006</v>
      </c>
      <c r="J1287" s="110" t="s">
        <v>3172</v>
      </c>
      <c r="K1287" s="76" t="s">
        <v>27</v>
      </c>
      <c r="L1287" s="110" t="s">
        <v>3649</v>
      </c>
    </row>
    <row r="1288" spans="1:12" s="33" customFormat="1" ht="106.5" customHeight="1" x14ac:dyDescent="0.25">
      <c r="A1288" s="76">
        <v>18</v>
      </c>
      <c r="B1288" s="76" t="s">
        <v>3625</v>
      </c>
      <c r="C1288" s="71" t="s">
        <v>74</v>
      </c>
      <c r="D1288" s="76" t="s">
        <v>3629</v>
      </c>
      <c r="E1288" s="29" t="s">
        <v>493</v>
      </c>
      <c r="F1288" s="73">
        <v>1</v>
      </c>
      <c r="G1288" s="73"/>
      <c r="H1288" s="72">
        <v>184210</v>
      </c>
      <c r="I1288" s="69">
        <f t="shared" si="82"/>
        <v>206315.2</v>
      </c>
      <c r="J1288" s="110" t="s">
        <v>3172</v>
      </c>
      <c r="K1288" s="76" t="s">
        <v>27</v>
      </c>
      <c r="L1288" s="110" t="s">
        <v>3649</v>
      </c>
    </row>
    <row r="1289" spans="1:12" s="33" customFormat="1" ht="106.5" customHeight="1" x14ac:dyDescent="0.25">
      <c r="A1289" s="76">
        <v>19</v>
      </c>
      <c r="B1289" s="76" t="s">
        <v>3626</v>
      </c>
      <c r="C1289" s="71" t="s">
        <v>74</v>
      </c>
      <c r="D1289" s="76" t="s">
        <v>3628</v>
      </c>
      <c r="E1289" s="76" t="s">
        <v>493</v>
      </c>
      <c r="F1289" s="73">
        <v>1</v>
      </c>
      <c r="G1289" s="73"/>
      <c r="H1289" s="72">
        <v>583000</v>
      </c>
      <c r="I1289" s="69">
        <f t="shared" si="82"/>
        <v>652960.00000000012</v>
      </c>
      <c r="J1289" s="132" t="s">
        <v>3172</v>
      </c>
      <c r="K1289" s="76" t="s">
        <v>27</v>
      </c>
      <c r="L1289" s="132" t="s">
        <v>3649</v>
      </c>
    </row>
    <row r="1290" spans="1:12" s="33" customFormat="1" ht="144.75" customHeight="1" x14ac:dyDescent="0.25">
      <c r="A1290" s="76">
        <v>20</v>
      </c>
      <c r="B1290" s="76" t="s">
        <v>3669</v>
      </c>
      <c r="C1290" s="71" t="s">
        <v>74</v>
      </c>
      <c r="D1290" s="76" t="s">
        <v>3670</v>
      </c>
      <c r="E1290" s="76" t="s">
        <v>493</v>
      </c>
      <c r="F1290" s="73">
        <v>1</v>
      </c>
      <c r="G1290" s="73"/>
      <c r="H1290" s="72">
        <v>490904</v>
      </c>
      <c r="I1290" s="69">
        <f t="shared" ref="I1290" si="83">H1290*1.12</f>
        <v>549812.4800000001</v>
      </c>
      <c r="J1290" s="173" t="s">
        <v>3671</v>
      </c>
      <c r="K1290" s="76" t="s">
        <v>2583</v>
      </c>
      <c r="L1290" s="173" t="s">
        <v>3712</v>
      </c>
    </row>
    <row r="1291" spans="1:12" s="33" customFormat="1" ht="162" customHeight="1" x14ac:dyDescent="0.25">
      <c r="A1291" s="76">
        <v>21</v>
      </c>
      <c r="B1291" s="76" t="s">
        <v>4139</v>
      </c>
      <c r="C1291" s="71" t="s">
        <v>74</v>
      </c>
      <c r="D1291" s="76" t="s">
        <v>4140</v>
      </c>
      <c r="E1291" s="76" t="s">
        <v>493</v>
      </c>
      <c r="F1291" s="73">
        <v>1</v>
      </c>
      <c r="G1291" s="73"/>
      <c r="H1291" s="72"/>
      <c r="I1291" s="69"/>
      <c r="J1291" s="173" t="s">
        <v>4141</v>
      </c>
      <c r="K1291" s="76" t="s">
        <v>4142</v>
      </c>
      <c r="L1291" s="173" t="s">
        <v>4160</v>
      </c>
    </row>
    <row r="1292" spans="1:12" ht="12.75" customHeight="1" x14ac:dyDescent="0.2">
      <c r="A1292" s="185" t="s">
        <v>10</v>
      </c>
      <c r="B1292" s="186"/>
      <c r="C1292" s="187"/>
      <c r="D1292" s="76"/>
      <c r="E1292" s="76"/>
      <c r="F1292" s="31"/>
      <c r="G1292" s="31"/>
      <c r="H1292" s="28">
        <f>SUM(H1271:H1291)</f>
        <v>39694689.07</v>
      </c>
      <c r="I1292" s="28">
        <f>SUM(I1271:I1291)</f>
        <v>44458051.758400008</v>
      </c>
      <c r="J1292" s="9"/>
      <c r="K1292" s="9"/>
      <c r="L1292" s="76"/>
    </row>
    <row r="1293" spans="1:12" s="33" customFormat="1" ht="17.25" customHeight="1" x14ac:dyDescent="0.25">
      <c r="A1293" s="179" t="s">
        <v>11</v>
      </c>
      <c r="B1293" s="180"/>
      <c r="C1293" s="180"/>
      <c r="D1293" s="180"/>
      <c r="E1293" s="180"/>
      <c r="F1293" s="180"/>
      <c r="G1293" s="180"/>
      <c r="H1293" s="180"/>
      <c r="I1293" s="180"/>
      <c r="J1293" s="180"/>
      <c r="K1293" s="180"/>
      <c r="L1293" s="181"/>
    </row>
    <row r="1294" spans="1:12" s="33" customFormat="1" ht="85.5" customHeight="1" x14ac:dyDescent="0.25">
      <c r="A1294" s="74" t="s">
        <v>25</v>
      </c>
      <c r="B1294" s="71" t="s">
        <v>36</v>
      </c>
      <c r="C1294" s="76" t="s">
        <v>28</v>
      </c>
      <c r="D1294" s="76" t="s">
        <v>180</v>
      </c>
      <c r="E1294" s="29" t="s">
        <v>22</v>
      </c>
      <c r="F1294" s="70">
        <v>1</v>
      </c>
      <c r="G1294" s="70"/>
      <c r="H1294" s="113">
        <v>24587691.964285702</v>
      </c>
      <c r="I1294" s="113">
        <f t="shared" ref="I1294:I1305" si="84">H1294*1.12</f>
        <v>27538214.999999989</v>
      </c>
      <c r="J1294" s="76" t="s">
        <v>44</v>
      </c>
      <c r="K1294" s="76" t="s">
        <v>27</v>
      </c>
      <c r="L1294" s="75"/>
    </row>
    <row r="1295" spans="1:12" s="33" customFormat="1" ht="89.25" x14ac:dyDescent="0.25">
      <c r="A1295" s="74" t="s">
        <v>73</v>
      </c>
      <c r="B1295" s="71" t="s">
        <v>146</v>
      </c>
      <c r="C1295" s="76" t="s">
        <v>74</v>
      </c>
      <c r="D1295" s="76" t="s">
        <v>181</v>
      </c>
      <c r="E1295" s="29" t="s">
        <v>22</v>
      </c>
      <c r="F1295" s="70">
        <v>1</v>
      </c>
      <c r="G1295" s="70"/>
      <c r="H1295" s="113">
        <v>7188000</v>
      </c>
      <c r="I1295" s="113">
        <f t="shared" si="84"/>
        <v>8050560.0000000009</v>
      </c>
      <c r="J1295" s="76" t="s">
        <v>111</v>
      </c>
      <c r="K1295" s="76" t="s">
        <v>19</v>
      </c>
      <c r="L1295" s="75" t="s">
        <v>3511</v>
      </c>
    </row>
    <row r="1296" spans="1:12" s="33" customFormat="1" ht="95.25" customHeight="1" x14ac:dyDescent="0.25">
      <c r="A1296" s="74" t="s">
        <v>99</v>
      </c>
      <c r="B1296" s="76" t="s">
        <v>87</v>
      </c>
      <c r="C1296" s="76" t="s">
        <v>74</v>
      </c>
      <c r="D1296" s="76" t="s">
        <v>4138</v>
      </c>
      <c r="E1296" s="29" t="s">
        <v>22</v>
      </c>
      <c r="F1296" s="70">
        <v>1</v>
      </c>
      <c r="G1296" s="76"/>
      <c r="H1296" s="113">
        <v>2100000</v>
      </c>
      <c r="I1296" s="113">
        <f t="shared" si="84"/>
        <v>2352000</v>
      </c>
      <c r="J1296" s="76" t="s">
        <v>98</v>
      </c>
      <c r="K1296" s="76" t="s">
        <v>88</v>
      </c>
      <c r="L1296" s="75"/>
    </row>
    <row r="1297" spans="1:12" s="33" customFormat="1" ht="67.5" customHeight="1" x14ac:dyDescent="0.25">
      <c r="A1297" s="74" t="s">
        <v>100</v>
      </c>
      <c r="B1297" s="76" t="s">
        <v>89</v>
      </c>
      <c r="C1297" s="76" t="s">
        <v>74</v>
      </c>
      <c r="D1297" s="76" t="s">
        <v>668</v>
      </c>
      <c r="E1297" s="29" t="s">
        <v>22</v>
      </c>
      <c r="F1297" s="70">
        <v>1</v>
      </c>
      <c r="G1297" s="76"/>
      <c r="H1297" s="113">
        <v>5340000</v>
      </c>
      <c r="I1297" s="113">
        <f t="shared" si="84"/>
        <v>5980800.0000000009</v>
      </c>
      <c r="J1297" s="76" t="s">
        <v>98</v>
      </c>
      <c r="K1297" s="76" t="s">
        <v>19</v>
      </c>
      <c r="L1297" s="75" t="s">
        <v>669</v>
      </c>
    </row>
    <row r="1298" spans="1:12" s="33" customFormat="1" ht="66.75" customHeight="1" x14ac:dyDescent="0.25">
      <c r="A1298" s="74" t="s">
        <v>101</v>
      </c>
      <c r="B1298" s="76" t="s">
        <v>90</v>
      </c>
      <c r="C1298" s="76" t="s">
        <v>74</v>
      </c>
      <c r="D1298" s="76" t="s">
        <v>91</v>
      </c>
      <c r="E1298" s="29" t="s">
        <v>22</v>
      </c>
      <c r="F1298" s="70">
        <v>1</v>
      </c>
      <c r="G1298" s="40"/>
      <c r="H1298" s="113">
        <v>390000</v>
      </c>
      <c r="I1298" s="113">
        <f t="shared" si="84"/>
        <v>436800.00000000006</v>
      </c>
      <c r="J1298" s="76" t="s">
        <v>98</v>
      </c>
      <c r="K1298" s="76" t="s">
        <v>27</v>
      </c>
      <c r="L1298" s="75"/>
    </row>
    <row r="1299" spans="1:12" s="33" customFormat="1" ht="84.75" customHeight="1" x14ac:dyDescent="0.25">
      <c r="A1299" s="74" t="s">
        <v>102</v>
      </c>
      <c r="B1299" s="76" t="s">
        <v>92</v>
      </c>
      <c r="C1299" s="76" t="s">
        <v>74</v>
      </c>
      <c r="D1299" s="76" t="s">
        <v>4145</v>
      </c>
      <c r="E1299" s="29" t="s">
        <v>22</v>
      </c>
      <c r="F1299" s="70">
        <v>1</v>
      </c>
      <c r="G1299" s="40"/>
      <c r="H1299" s="113">
        <v>482040</v>
      </c>
      <c r="I1299" s="113">
        <f t="shared" si="84"/>
        <v>539884.80000000005</v>
      </c>
      <c r="J1299" s="76" t="s">
        <v>98</v>
      </c>
      <c r="K1299" s="76" t="s">
        <v>27</v>
      </c>
      <c r="L1299" s="75" t="s">
        <v>4146</v>
      </c>
    </row>
    <row r="1300" spans="1:12" s="33" customFormat="1" ht="71.25" customHeight="1" x14ac:dyDescent="0.25">
      <c r="A1300" s="74" t="s">
        <v>103</v>
      </c>
      <c r="B1300" s="76" t="s">
        <v>93</v>
      </c>
      <c r="C1300" s="76" t="s">
        <v>74</v>
      </c>
      <c r="D1300" s="76" t="s">
        <v>4147</v>
      </c>
      <c r="E1300" s="29" t="s">
        <v>22</v>
      </c>
      <c r="F1300" s="70">
        <v>1</v>
      </c>
      <c r="G1300" s="40"/>
      <c r="H1300" s="113">
        <v>74160</v>
      </c>
      <c r="I1300" s="113">
        <f t="shared" si="84"/>
        <v>83059.200000000012</v>
      </c>
      <c r="J1300" s="76" t="s">
        <v>98</v>
      </c>
      <c r="K1300" s="76" t="s">
        <v>27</v>
      </c>
      <c r="L1300" s="75" t="s">
        <v>4148</v>
      </c>
    </row>
    <row r="1301" spans="1:12" s="33" customFormat="1" ht="111" customHeight="1" x14ac:dyDescent="0.25">
      <c r="A1301" s="74" t="s">
        <v>104</v>
      </c>
      <c r="B1301" s="76" t="s">
        <v>94</v>
      </c>
      <c r="C1301" s="76" t="s">
        <v>74</v>
      </c>
      <c r="D1301" s="76" t="s">
        <v>4149</v>
      </c>
      <c r="E1301" s="29" t="s">
        <v>22</v>
      </c>
      <c r="F1301" s="70">
        <v>1</v>
      </c>
      <c r="G1301" s="40"/>
      <c r="H1301" s="113">
        <v>567430</v>
      </c>
      <c r="I1301" s="113">
        <f t="shared" si="84"/>
        <v>635521.60000000009</v>
      </c>
      <c r="J1301" s="76" t="s">
        <v>98</v>
      </c>
      <c r="K1301" s="76" t="s">
        <v>27</v>
      </c>
      <c r="L1301" s="75" t="s">
        <v>4150</v>
      </c>
    </row>
    <row r="1302" spans="1:12" s="33" customFormat="1" ht="109.5" customHeight="1" x14ac:dyDescent="0.25">
      <c r="A1302" s="74" t="s">
        <v>105</v>
      </c>
      <c r="B1302" s="76" t="s">
        <v>95</v>
      </c>
      <c r="C1302" s="76" t="s">
        <v>74</v>
      </c>
      <c r="D1302" s="76" t="s">
        <v>4151</v>
      </c>
      <c r="E1302" s="29" t="s">
        <v>22</v>
      </c>
      <c r="F1302" s="70">
        <v>1</v>
      </c>
      <c r="G1302" s="40"/>
      <c r="H1302" s="113">
        <v>888810</v>
      </c>
      <c r="I1302" s="113">
        <f t="shared" si="84"/>
        <v>995467.20000000007</v>
      </c>
      <c r="J1302" s="76" t="s">
        <v>98</v>
      </c>
      <c r="K1302" s="76" t="s">
        <v>27</v>
      </c>
      <c r="L1302" s="75" t="s">
        <v>4150</v>
      </c>
    </row>
    <row r="1303" spans="1:12" s="33" customFormat="1" ht="79.5" customHeight="1" x14ac:dyDescent="0.25">
      <c r="A1303" s="74" t="s">
        <v>106</v>
      </c>
      <c r="B1303" s="76" t="s">
        <v>109</v>
      </c>
      <c r="C1303" s="76" t="s">
        <v>74</v>
      </c>
      <c r="D1303" s="76" t="s">
        <v>96</v>
      </c>
      <c r="E1303" s="29" t="s">
        <v>22</v>
      </c>
      <c r="F1303" s="70">
        <v>1</v>
      </c>
      <c r="G1303" s="40"/>
      <c r="H1303" s="113">
        <v>252000</v>
      </c>
      <c r="I1303" s="113">
        <f t="shared" si="84"/>
        <v>282240</v>
      </c>
      <c r="J1303" s="76" t="s">
        <v>98</v>
      </c>
      <c r="K1303" s="76" t="s">
        <v>19</v>
      </c>
      <c r="L1303" s="75"/>
    </row>
    <row r="1304" spans="1:12" s="33" customFormat="1" ht="99.75" customHeight="1" x14ac:dyDescent="0.25">
      <c r="A1304" s="74" t="s">
        <v>107</v>
      </c>
      <c r="B1304" s="76" t="s">
        <v>109</v>
      </c>
      <c r="C1304" s="76" t="s">
        <v>74</v>
      </c>
      <c r="D1304" s="76" t="s">
        <v>1380</v>
      </c>
      <c r="E1304" s="29" t="s">
        <v>22</v>
      </c>
      <c r="F1304" s="70">
        <v>1</v>
      </c>
      <c r="G1304" s="40"/>
      <c r="H1304" s="113">
        <v>301875</v>
      </c>
      <c r="I1304" s="113">
        <f t="shared" si="84"/>
        <v>338100.00000000006</v>
      </c>
      <c r="J1304" s="76" t="s">
        <v>98</v>
      </c>
      <c r="K1304" s="76" t="s">
        <v>19</v>
      </c>
      <c r="L1304" s="75" t="s">
        <v>1390</v>
      </c>
    </row>
    <row r="1305" spans="1:12" s="33" customFormat="1" ht="70.5" customHeight="1" x14ac:dyDescent="0.25">
      <c r="A1305" s="74" t="s">
        <v>108</v>
      </c>
      <c r="B1305" s="76" t="s">
        <v>110</v>
      </c>
      <c r="C1305" s="76" t="s">
        <v>74</v>
      </c>
      <c r="D1305" s="76" t="s">
        <v>182</v>
      </c>
      <c r="E1305" s="29" t="s">
        <v>22</v>
      </c>
      <c r="F1305" s="70">
        <v>1</v>
      </c>
      <c r="G1305" s="40"/>
      <c r="H1305" s="113">
        <v>667800</v>
      </c>
      <c r="I1305" s="113">
        <f t="shared" si="84"/>
        <v>747936.00000000012</v>
      </c>
      <c r="J1305" s="76" t="s">
        <v>98</v>
      </c>
      <c r="K1305" s="76" t="s">
        <v>19</v>
      </c>
      <c r="L1305" s="75"/>
    </row>
    <row r="1306" spans="1:12" s="33" customFormat="1" ht="221.25" customHeight="1" x14ac:dyDescent="0.25">
      <c r="A1306" s="74" t="s">
        <v>112</v>
      </c>
      <c r="B1306" s="76" t="s">
        <v>183</v>
      </c>
      <c r="C1306" s="76" t="s">
        <v>74</v>
      </c>
      <c r="D1306" s="76" t="s">
        <v>200</v>
      </c>
      <c r="E1306" s="29" t="s">
        <v>22</v>
      </c>
      <c r="F1306" s="70">
        <v>1</v>
      </c>
      <c r="G1306" s="31"/>
      <c r="H1306" s="113"/>
      <c r="I1306" s="113"/>
      <c r="J1306" s="76" t="s">
        <v>98</v>
      </c>
      <c r="K1306" s="76" t="s">
        <v>119</v>
      </c>
      <c r="L1306" s="75" t="s">
        <v>964</v>
      </c>
    </row>
    <row r="1307" spans="1:12" s="33" customFormat="1" ht="140.25" x14ac:dyDescent="0.25">
      <c r="A1307" s="74" t="s">
        <v>113</v>
      </c>
      <c r="B1307" s="76" t="s">
        <v>184</v>
      </c>
      <c r="C1307" s="76" t="s">
        <v>74</v>
      </c>
      <c r="D1307" s="76" t="s">
        <v>185</v>
      </c>
      <c r="E1307" s="29" t="s">
        <v>22</v>
      </c>
      <c r="F1307" s="70">
        <v>1</v>
      </c>
      <c r="G1307" s="31"/>
      <c r="H1307" s="113">
        <v>1498000</v>
      </c>
      <c r="I1307" s="113">
        <f t="shared" ref="I1307:I1309" si="85">H1307*1.12</f>
        <v>1677760.0000000002</v>
      </c>
      <c r="J1307" s="76" t="s">
        <v>3035</v>
      </c>
      <c r="K1307" s="76" t="s">
        <v>119</v>
      </c>
      <c r="L1307" s="75" t="s">
        <v>3050</v>
      </c>
    </row>
    <row r="1308" spans="1:12" s="33" customFormat="1" ht="221.25" customHeight="1" x14ac:dyDescent="0.25">
      <c r="A1308" s="74" t="s">
        <v>114</v>
      </c>
      <c r="B1308" s="76" t="s">
        <v>186</v>
      </c>
      <c r="C1308" s="76" t="s">
        <v>74</v>
      </c>
      <c r="D1308" s="76" t="s">
        <v>187</v>
      </c>
      <c r="E1308" s="29" t="s">
        <v>22</v>
      </c>
      <c r="F1308" s="70">
        <v>1</v>
      </c>
      <c r="G1308" s="31"/>
      <c r="H1308" s="113">
        <v>1498000</v>
      </c>
      <c r="I1308" s="113">
        <f t="shared" si="85"/>
        <v>1677760.0000000002</v>
      </c>
      <c r="J1308" s="76" t="s">
        <v>3035</v>
      </c>
      <c r="K1308" s="76" t="s">
        <v>119</v>
      </c>
      <c r="L1308" s="75" t="s">
        <v>3049</v>
      </c>
    </row>
    <row r="1309" spans="1:12" s="33" customFormat="1" ht="153" x14ac:dyDescent="0.25">
      <c r="A1309" s="74" t="s">
        <v>115</v>
      </c>
      <c r="B1309" s="76" t="s">
        <v>4058</v>
      </c>
      <c r="C1309" s="76" t="s">
        <v>74</v>
      </c>
      <c r="D1309" s="76" t="s">
        <v>201</v>
      </c>
      <c r="E1309" s="29" t="s">
        <v>22</v>
      </c>
      <c r="F1309" s="70">
        <v>1</v>
      </c>
      <c r="G1309" s="31"/>
      <c r="H1309" s="113">
        <v>1349138.39</v>
      </c>
      <c r="I1309" s="113">
        <f t="shared" si="85"/>
        <v>1511034.9968000001</v>
      </c>
      <c r="J1309" s="76" t="s">
        <v>3035</v>
      </c>
      <c r="K1309" s="76" t="s">
        <v>119</v>
      </c>
      <c r="L1309" s="75" t="s">
        <v>3157</v>
      </c>
    </row>
    <row r="1310" spans="1:12" s="33" customFormat="1" ht="210" customHeight="1" x14ac:dyDescent="0.25">
      <c r="A1310" s="74" t="s">
        <v>116</v>
      </c>
      <c r="B1310" s="76" t="s">
        <v>120</v>
      </c>
      <c r="C1310" s="76" t="s">
        <v>74</v>
      </c>
      <c r="D1310" s="76" t="s">
        <v>124</v>
      </c>
      <c r="E1310" s="29" t="s">
        <v>22</v>
      </c>
      <c r="F1310" s="70">
        <v>1</v>
      </c>
      <c r="G1310" s="31"/>
      <c r="H1310" s="113"/>
      <c r="I1310" s="113"/>
      <c r="J1310" s="76" t="s">
        <v>98</v>
      </c>
      <c r="K1310" s="76" t="s">
        <v>121</v>
      </c>
      <c r="L1310" s="75" t="s">
        <v>964</v>
      </c>
    </row>
    <row r="1311" spans="1:12" s="33" customFormat="1" ht="140.25" x14ac:dyDescent="0.25">
      <c r="A1311" s="74" t="s">
        <v>117</v>
      </c>
      <c r="B1311" s="76" t="s">
        <v>122</v>
      </c>
      <c r="C1311" s="76" t="s">
        <v>74</v>
      </c>
      <c r="D1311" s="76" t="s">
        <v>202</v>
      </c>
      <c r="E1311" s="29" t="s">
        <v>22</v>
      </c>
      <c r="F1311" s="70">
        <v>1</v>
      </c>
      <c r="G1311" s="68"/>
      <c r="H1311" s="113">
        <v>2571428.5699999998</v>
      </c>
      <c r="I1311" s="113">
        <f t="shared" ref="I1311:I1314" si="86">H1311*1.12</f>
        <v>2879999.9983999999</v>
      </c>
      <c r="J1311" s="76" t="s">
        <v>98</v>
      </c>
      <c r="K1311" s="76" t="s">
        <v>121</v>
      </c>
      <c r="L1311" s="75"/>
    </row>
    <row r="1312" spans="1:12" s="33" customFormat="1" ht="213" customHeight="1" x14ac:dyDescent="0.25">
      <c r="A1312" s="74" t="s">
        <v>118</v>
      </c>
      <c r="B1312" s="76" t="s">
        <v>188</v>
      </c>
      <c r="C1312" s="76" t="s">
        <v>74</v>
      </c>
      <c r="D1312" s="76" t="s">
        <v>203</v>
      </c>
      <c r="E1312" s="29" t="s">
        <v>22</v>
      </c>
      <c r="F1312" s="70">
        <v>1</v>
      </c>
      <c r="G1312" s="68"/>
      <c r="H1312" s="113">
        <v>535714.29</v>
      </c>
      <c r="I1312" s="113">
        <f t="shared" si="86"/>
        <v>600000.00480000011</v>
      </c>
      <c r="J1312" s="76" t="s">
        <v>98</v>
      </c>
      <c r="K1312" s="76" t="s">
        <v>123</v>
      </c>
      <c r="L1312" s="75"/>
    </row>
    <row r="1313" spans="1:12" s="33" customFormat="1" ht="106.5" customHeight="1" x14ac:dyDescent="0.25">
      <c r="A1313" s="74" t="s">
        <v>141</v>
      </c>
      <c r="B1313" s="76" t="s">
        <v>143</v>
      </c>
      <c r="C1313" s="76" t="s">
        <v>74</v>
      </c>
      <c r="D1313" s="76" t="s">
        <v>189</v>
      </c>
      <c r="E1313" s="29" t="s">
        <v>22</v>
      </c>
      <c r="F1313" s="70">
        <v>1</v>
      </c>
      <c r="G1313" s="31"/>
      <c r="H1313" s="113">
        <v>5533200</v>
      </c>
      <c r="I1313" s="113">
        <f t="shared" si="86"/>
        <v>6197184.0000000009</v>
      </c>
      <c r="J1313" s="76" t="s">
        <v>138</v>
      </c>
      <c r="K1313" s="76" t="s">
        <v>19</v>
      </c>
      <c r="L1313" s="75"/>
    </row>
    <row r="1314" spans="1:12" s="33" customFormat="1" ht="104.25" customHeight="1" x14ac:dyDescent="0.25">
      <c r="A1314" s="74" t="s">
        <v>142</v>
      </c>
      <c r="B1314" s="76" t="s">
        <v>144</v>
      </c>
      <c r="C1314" s="76" t="s">
        <v>74</v>
      </c>
      <c r="D1314" s="76" t="s">
        <v>190</v>
      </c>
      <c r="E1314" s="29" t="s">
        <v>22</v>
      </c>
      <c r="F1314" s="70">
        <v>1</v>
      </c>
      <c r="G1314" s="31"/>
      <c r="H1314" s="113">
        <v>2319900</v>
      </c>
      <c r="I1314" s="113">
        <f t="shared" si="86"/>
        <v>2598288.0000000005</v>
      </c>
      <c r="J1314" s="76" t="s">
        <v>138</v>
      </c>
      <c r="K1314" s="76" t="s">
        <v>19</v>
      </c>
      <c r="L1314" s="75"/>
    </row>
    <row r="1315" spans="1:12" s="33" customFormat="1" ht="102" x14ac:dyDescent="0.25">
      <c r="A1315" s="74" t="s">
        <v>150</v>
      </c>
      <c r="B1315" s="76" t="s">
        <v>191</v>
      </c>
      <c r="C1315" s="41" t="s">
        <v>74</v>
      </c>
      <c r="D1315" s="76" t="s">
        <v>156</v>
      </c>
      <c r="E1315" s="29" t="s">
        <v>22</v>
      </c>
      <c r="F1315" s="70">
        <v>1</v>
      </c>
      <c r="G1315" s="20"/>
      <c r="H1315" s="113"/>
      <c r="I1315" s="113"/>
      <c r="J1315" s="76" t="s">
        <v>289</v>
      </c>
      <c r="K1315" s="76" t="s">
        <v>157</v>
      </c>
      <c r="L1315" s="75" t="s">
        <v>1283</v>
      </c>
    </row>
    <row r="1316" spans="1:12" s="33" customFormat="1" ht="200.25" customHeight="1" x14ac:dyDescent="0.25">
      <c r="A1316" s="74" t="s">
        <v>151</v>
      </c>
      <c r="B1316" s="76" t="s">
        <v>192</v>
      </c>
      <c r="C1316" s="76" t="s">
        <v>74</v>
      </c>
      <c r="D1316" s="76" t="s">
        <v>204</v>
      </c>
      <c r="E1316" s="29" t="s">
        <v>22</v>
      </c>
      <c r="F1316" s="70">
        <v>1</v>
      </c>
      <c r="G1316" s="20"/>
      <c r="H1316" s="113"/>
      <c r="I1316" s="113"/>
      <c r="J1316" s="76" t="s">
        <v>289</v>
      </c>
      <c r="K1316" s="76" t="s">
        <v>157</v>
      </c>
      <c r="L1316" s="75" t="s">
        <v>1283</v>
      </c>
    </row>
    <row r="1317" spans="1:12" s="33" customFormat="1" ht="111" customHeight="1" x14ac:dyDescent="0.25">
      <c r="A1317" s="74" t="s">
        <v>152</v>
      </c>
      <c r="B1317" s="76" t="s">
        <v>193</v>
      </c>
      <c r="C1317" s="41" t="s">
        <v>74</v>
      </c>
      <c r="D1317" s="76" t="s">
        <v>205</v>
      </c>
      <c r="E1317" s="29" t="s">
        <v>22</v>
      </c>
      <c r="F1317" s="70">
        <v>1</v>
      </c>
      <c r="G1317" s="20"/>
      <c r="H1317" s="113"/>
      <c r="I1317" s="113"/>
      <c r="J1317" s="76" t="s">
        <v>289</v>
      </c>
      <c r="K1317" s="76" t="s">
        <v>226</v>
      </c>
      <c r="L1317" s="75" t="s">
        <v>318</v>
      </c>
    </row>
    <row r="1318" spans="1:12" s="33" customFormat="1" ht="207" customHeight="1" x14ac:dyDescent="0.25">
      <c r="A1318" s="74" t="s">
        <v>153</v>
      </c>
      <c r="B1318" s="76" t="s">
        <v>194</v>
      </c>
      <c r="C1318" s="76" t="s">
        <v>74</v>
      </c>
      <c r="D1318" s="76" t="s">
        <v>206</v>
      </c>
      <c r="E1318" s="29" t="s">
        <v>22</v>
      </c>
      <c r="F1318" s="70">
        <v>1</v>
      </c>
      <c r="G1318" s="31"/>
      <c r="H1318" s="113"/>
      <c r="I1318" s="113"/>
      <c r="J1318" s="76" t="s">
        <v>289</v>
      </c>
      <c r="K1318" s="76" t="s">
        <v>225</v>
      </c>
      <c r="L1318" s="75" t="s">
        <v>318</v>
      </c>
    </row>
    <row r="1319" spans="1:12" s="33" customFormat="1" ht="111" customHeight="1" x14ac:dyDescent="0.25">
      <c r="A1319" s="74" t="s">
        <v>154</v>
      </c>
      <c r="B1319" s="76" t="s">
        <v>195</v>
      </c>
      <c r="C1319" s="76" t="s">
        <v>74</v>
      </c>
      <c r="D1319" s="76" t="s">
        <v>207</v>
      </c>
      <c r="E1319" s="29" t="s">
        <v>22</v>
      </c>
      <c r="F1319" s="70">
        <v>1</v>
      </c>
      <c r="G1319" s="31"/>
      <c r="H1319" s="113">
        <v>160000</v>
      </c>
      <c r="I1319" s="113">
        <f>H1319*1.12</f>
        <v>179200.00000000003</v>
      </c>
      <c r="J1319" s="76" t="s">
        <v>289</v>
      </c>
      <c r="K1319" s="76" t="s">
        <v>225</v>
      </c>
      <c r="L1319" s="75"/>
    </row>
    <row r="1320" spans="1:12" s="33" customFormat="1" ht="126" customHeight="1" x14ac:dyDescent="0.25">
      <c r="A1320" s="74" t="s">
        <v>155</v>
      </c>
      <c r="B1320" s="76" t="s">
        <v>196</v>
      </c>
      <c r="C1320" s="76" t="s">
        <v>74</v>
      </c>
      <c r="D1320" s="76" t="s">
        <v>171</v>
      </c>
      <c r="E1320" s="29" t="s">
        <v>22</v>
      </c>
      <c r="F1320" s="70">
        <v>1</v>
      </c>
      <c r="G1320" s="31"/>
      <c r="H1320" s="113"/>
      <c r="I1320" s="113"/>
      <c r="J1320" s="76" t="s">
        <v>289</v>
      </c>
      <c r="K1320" s="76" t="s">
        <v>224</v>
      </c>
      <c r="L1320" s="75" t="s">
        <v>318</v>
      </c>
    </row>
    <row r="1321" spans="1:12" s="33" customFormat="1" ht="91.5" customHeight="1" x14ac:dyDescent="0.25">
      <c r="A1321" s="74" t="s">
        <v>177</v>
      </c>
      <c r="B1321" s="76" t="s">
        <v>158</v>
      </c>
      <c r="C1321" s="76" t="s">
        <v>74</v>
      </c>
      <c r="D1321" s="76" t="s">
        <v>197</v>
      </c>
      <c r="E1321" s="29" t="s">
        <v>22</v>
      </c>
      <c r="F1321" s="70">
        <v>1</v>
      </c>
      <c r="G1321" s="31"/>
      <c r="H1321" s="113">
        <v>4600000</v>
      </c>
      <c r="I1321" s="113">
        <f>H1321*1.12</f>
        <v>5152000.0000000009</v>
      </c>
      <c r="J1321" s="76" t="s">
        <v>289</v>
      </c>
      <c r="K1321" s="76" t="s">
        <v>19</v>
      </c>
      <c r="L1321" s="75"/>
    </row>
    <row r="1322" spans="1:12" s="33" customFormat="1" ht="76.5" customHeight="1" x14ac:dyDescent="0.25">
      <c r="A1322" s="74" t="s">
        <v>178</v>
      </c>
      <c r="B1322" s="76" t="s">
        <v>198</v>
      </c>
      <c r="C1322" s="76" t="s">
        <v>28</v>
      </c>
      <c r="D1322" s="76" t="s">
        <v>310</v>
      </c>
      <c r="E1322" s="76" t="s">
        <v>22</v>
      </c>
      <c r="F1322" s="70">
        <v>1</v>
      </c>
      <c r="G1322" s="31"/>
      <c r="H1322" s="113"/>
      <c r="I1322" s="113"/>
      <c r="J1322" s="76" t="s">
        <v>288</v>
      </c>
      <c r="K1322" s="76" t="s">
        <v>119</v>
      </c>
      <c r="L1322" s="75" t="s">
        <v>318</v>
      </c>
    </row>
    <row r="1323" spans="1:12" s="33" customFormat="1" ht="76.5" customHeight="1" x14ac:dyDescent="0.25">
      <c r="A1323" s="74" t="s">
        <v>179</v>
      </c>
      <c r="B1323" s="76" t="s">
        <v>199</v>
      </c>
      <c r="C1323" s="76" t="s">
        <v>28</v>
      </c>
      <c r="D1323" s="76" t="s">
        <v>309</v>
      </c>
      <c r="E1323" s="76" t="s">
        <v>22</v>
      </c>
      <c r="F1323" s="70">
        <v>1</v>
      </c>
      <c r="G1323" s="31"/>
      <c r="H1323" s="113"/>
      <c r="I1323" s="113"/>
      <c r="J1323" s="76" t="s">
        <v>288</v>
      </c>
      <c r="K1323" s="76" t="s">
        <v>224</v>
      </c>
      <c r="L1323" s="75" t="s">
        <v>318</v>
      </c>
    </row>
    <row r="1324" spans="1:12" s="33" customFormat="1" ht="76.5" customHeight="1" x14ac:dyDescent="0.25">
      <c r="A1324" s="111" t="s">
        <v>315</v>
      </c>
      <c r="B1324" s="109" t="s">
        <v>92</v>
      </c>
      <c r="C1324" s="109" t="s">
        <v>74</v>
      </c>
      <c r="D1324" s="109" t="s">
        <v>4152</v>
      </c>
      <c r="E1324" s="24" t="s">
        <v>22</v>
      </c>
      <c r="F1324" s="107">
        <v>1</v>
      </c>
      <c r="G1324" s="42"/>
      <c r="H1324" s="113">
        <v>166860</v>
      </c>
      <c r="I1324" s="113">
        <f t="shared" ref="I1324:I1328" si="87">H1324*1.12</f>
        <v>186883.20000000001</v>
      </c>
      <c r="J1324" s="109" t="s">
        <v>98</v>
      </c>
      <c r="K1324" s="109" t="s">
        <v>161</v>
      </c>
      <c r="L1324" s="75" t="s">
        <v>4153</v>
      </c>
    </row>
    <row r="1325" spans="1:12" s="33" customFormat="1" ht="129.75" customHeight="1" x14ac:dyDescent="0.25">
      <c r="A1325" s="76">
        <v>32</v>
      </c>
      <c r="B1325" s="76" t="s">
        <v>347</v>
      </c>
      <c r="C1325" s="76" t="s">
        <v>74</v>
      </c>
      <c r="D1325" s="109" t="s">
        <v>3539</v>
      </c>
      <c r="E1325" s="76" t="s">
        <v>22</v>
      </c>
      <c r="F1325" s="107">
        <v>1</v>
      </c>
      <c r="G1325" s="76"/>
      <c r="H1325" s="113">
        <v>1020000</v>
      </c>
      <c r="I1325" s="113">
        <f t="shared" si="87"/>
        <v>1142400</v>
      </c>
      <c r="J1325" s="76" t="s">
        <v>289</v>
      </c>
      <c r="K1325" s="76" t="s">
        <v>19</v>
      </c>
      <c r="L1325" s="23" t="s">
        <v>3547</v>
      </c>
    </row>
    <row r="1326" spans="1:12" s="33" customFormat="1" ht="96.75" customHeight="1" x14ac:dyDescent="0.25">
      <c r="A1326" s="76">
        <v>33</v>
      </c>
      <c r="B1326" s="76" t="s">
        <v>365</v>
      </c>
      <c r="C1326" s="76" t="s">
        <v>74</v>
      </c>
      <c r="D1326" s="76" t="s">
        <v>3802</v>
      </c>
      <c r="E1326" s="76" t="s">
        <v>22</v>
      </c>
      <c r="F1326" s="107">
        <v>1</v>
      </c>
      <c r="G1326" s="76"/>
      <c r="H1326" s="113">
        <v>288000</v>
      </c>
      <c r="I1326" s="113">
        <f t="shared" si="87"/>
        <v>322560.00000000006</v>
      </c>
      <c r="J1326" s="76" t="s">
        <v>348</v>
      </c>
      <c r="K1326" s="76" t="s">
        <v>27</v>
      </c>
      <c r="L1326" s="23" t="s">
        <v>3807</v>
      </c>
    </row>
    <row r="1327" spans="1:12" s="33" customFormat="1" ht="63.75" x14ac:dyDescent="0.25">
      <c r="A1327" s="76">
        <v>34</v>
      </c>
      <c r="B1327" s="76" t="s">
        <v>366</v>
      </c>
      <c r="C1327" s="76" t="s">
        <v>74</v>
      </c>
      <c r="D1327" s="76" t="s">
        <v>367</v>
      </c>
      <c r="E1327" s="76" t="s">
        <v>22</v>
      </c>
      <c r="F1327" s="107">
        <v>1</v>
      </c>
      <c r="G1327" s="76"/>
      <c r="H1327" s="113">
        <v>24000</v>
      </c>
      <c r="I1327" s="113">
        <f t="shared" si="87"/>
        <v>26880.000000000004</v>
      </c>
      <c r="J1327" s="76" t="s">
        <v>348</v>
      </c>
      <c r="K1327" s="76" t="s">
        <v>27</v>
      </c>
      <c r="L1327" s="23"/>
    </row>
    <row r="1328" spans="1:12" s="33" customFormat="1" ht="63.75" x14ac:dyDescent="0.25">
      <c r="A1328" s="76">
        <v>35</v>
      </c>
      <c r="B1328" s="76" t="s">
        <v>368</v>
      </c>
      <c r="C1328" s="76" t="s">
        <v>74</v>
      </c>
      <c r="D1328" s="76" t="s">
        <v>369</v>
      </c>
      <c r="E1328" s="76" t="s">
        <v>22</v>
      </c>
      <c r="F1328" s="107">
        <v>1</v>
      </c>
      <c r="G1328" s="76"/>
      <c r="H1328" s="113">
        <v>36000</v>
      </c>
      <c r="I1328" s="113">
        <f t="shared" si="87"/>
        <v>40320.000000000007</v>
      </c>
      <c r="J1328" s="76" t="s">
        <v>348</v>
      </c>
      <c r="K1328" s="76" t="s">
        <v>27</v>
      </c>
      <c r="L1328" s="23"/>
    </row>
    <row r="1329" spans="1:12" s="33" customFormat="1" ht="147.75" customHeight="1" x14ac:dyDescent="0.25">
      <c r="A1329" s="76">
        <v>36</v>
      </c>
      <c r="B1329" s="76" t="s">
        <v>349</v>
      </c>
      <c r="C1329" s="76" t="s">
        <v>28</v>
      </c>
      <c r="D1329" s="76" t="s">
        <v>370</v>
      </c>
      <c r="E1329" s="76" t="s">
        <v>326</v>
      </c>
      <c r="F1329" s="107">
        <v>1</v>
      </c>
      <c r="G1329" s="76"/>
      <c r="H1329" s="113"/>
      <c r="I1329" s="113"/>
      <c r="J1329" s="76" t="s">
        <v>348</v>
      </c>
      <c r="K1329" s="76" t="s">
        <v>27</v>
      </c>
      <c r="L1329" s="23" t="s">
        <v>507</v>
      </c>
    </row>
    <row r="1330" spans="1:12" s="33" customFormat="1" ht="72" customHeight="1" x14ac:dyDescent="0.25">
      <c r="A1330" s="76">
        <v>37</v>
      </c>
      <c r="B1330" s="76" t="s">
        <v>371</v>
      </c>
      <c r="C1330" s="76" t="s">
        <v>28</v>
      </c>
      <c r="D1330" s="76" t="s">
        <v>372</v>
      </c>
      <c r="E1330" s="76" t="s">
        <v>326</v>
      </c>
      <c r="F1330" s="107">
        <v>1</v>
      </c>
      <c r="G1330" s="76"/>
      <c r="H1330" s="113"/>
      <c r="I1330" s="113"/>
      <c r="J1330" s="76" t="s">
        <v>348</v>
      </c>
      <c r="K1330" s="76" t="s">
        <v>161</v>
      </c>
      <c r="L1330" s="23" t="s">
        <v>507</v>
      </c>
    </row>
    <row r="1331" spans="1:12" s="33" customFormat="1" ht="63.75" x14ac:dyDescent="0.25">
      <c r="A1331" s="76">
        <v>38</v>
      </c>
      <c r="B1331" s="76" t="s">
        <v>500</v>
      </c>
      <c r="C1331" s="76" t="s">
        <v>74</v>
      </c>
      <c r="D1331" s="76" t="s">
        <v>501</v>
      </c>
      <c r="E1331" s="76" t="s">
        <v>326</v>
      </c>
      <c r="F1331" s="107">
        <v>1</v>
      </c>
      <c r="G1331" s="76"/>
      <c r="H1331" s="113">
        <v>37200</v>
      </c>
      <c r="I1331" s="113">
        <f t="shared" ref="I1331:I1341" si="88">H1331*1.12</f>
        <v>41664.000000000007</v>
      </c>
      <c r="J1331" s="76" t="s">
        <v>502</v>
      </c>
      <c r="K1331" s="76" t="s">
        <v>27</v>
      </c>
      <c r="L1331" s="23"/>
    </row>
    <row r="1332" spans="1:12" s="33" customFormat="1" ht="63.75" x14ac:dyDescent="0.25">
      <c r="A1332" s="76">
        <v>39</v>
      </c>
      <c r="B1332" s="76" t="s">
        <v>503</v>
      </c>
      <c r="C1332" s="76" t="s">
        <v>74</v>
      </c>
      <c r="D1332" s="76" t="s">
        <v>504</v>
      </c>
      <c r="E1332" s="76" t="s">
        <v>326</v>
      </c>
      <c r="F1332" s="107">
        <v>1</v>
      </c>
      <c r="G1332" s="76"/>
      <c r="H1332" s="113">
        <v>37200</v>
      </c>
      <c r="I1332" s="113">
        <f t="shared" si="88"/>
        <v>41664.000000000007</v>
      </c>
      <c r="J1332" s="76" t="s">
        <v>502</v>
      </c>
      <c r="K1332" s="76" t="s">
        <v>27</v>
      </c>
      <c r="L1332" s="23"/>
    </row>
    <row r="1333" spans="1:12" s="33" customFormat="1" ht="63.75" x14ac:dyDescent="0.25">
      <c r="A1333" s="76">
        <v>40</v>
      </c>
      <c r="B1333" s="76" t="s">
        <v>505</v>
      </c>
      <c r="C1333" s="76" t="s">
        <v>74</v>
      </c>
      <c r="D1333" s="76" t="s">
        <v>506</v>
      </c>
      <c r="E1333" s="76" t="s">
        <v>326</v>
      </c>
      <c r="F1333" s="107">
        <v>1</v>
      </c>
      <c r="G1333" s="76"/>
      <c r="H1333" s="113">
        <v>70400</v>
      </c>
      <c r="I1333" s="113">
        <f t="shared" si="88"/>
        <v>78848.000000000015</v>
      </c>
      <c r="J1333" s="76" t="s">
        <v>502</v>
      </c>
      <c r="K1333" s="76" t="s">
        <v>27</v>
      </c>
      <c r="L1333" s="23"/>
    </row>
    <row r="1334" spans="1:12" s="33" customFormat="1" ht="76.5" x14ac:dyDescent="0.25">
      <c r="A1334" s="76">
        <v>41</v>
      </c>
      <c r="B1334" s="71" t="s">
        <v>980</v>
      </c>
      <c r="C1334" s="76" t="s">
        <v>74</v>
      </c>
      <c r="D1334" s="76" t="s">
        <v>1141</v>
      </c>
      <c r="E1334" s="71" t="s">
        <v>22</v>
      </c>
      <c r="F1334" s="107">
        <v>1</v>
      </c>
      <c r="G1334" s="31"/>
      <c r="H1334" s="113">
        <v>1250000</v>
      </c>
      <c r="I1334" s="113">
        <f t="shared" si="88"/>
        <v>1400000.0000000002</v>
      </c>
      <c r="J1334" s="76" t="s">
        <v>981</v>
      </c>
      <c r="K1334" s="76" t="s">
        <v>516</v>
      </c>
      <c r="L1334" s="23" t="s">
        <v>979</v>
      </c>
    </row>
    <row r="1335" spans="1:12" s="33" customFormat="1" ht="127.5" x14ac:dyDescent="0.25">
      <c r="A1335" s="76">
        <v>42</v>
      </c>
      <c r="B1335" s="71" t="s">
        <v>540</v>
      </c>
      <c r="C1335" s="76" t="s">
        <v>74</v>
      </c>
      <c r="D1335" s="76" t="s">
        <v>982</v>
      </c>
      <c r="E1335" s="71" t="s">
        <v>22</v>
      </c>
      <c r="F1335" s="107">
        <v>1</v>
      </c>
      <c r="G1335" s="31"/>
      <c r="H1335" s="113"/>
      <c r="I1335" s="113"/>
      <c r="J1335" s="76" t="s">
        <v>541</v>
      </c>
      <c r="K1335" s="76" t="s">
        <v>542</v>
      </c>
      <c r="L1335" s="23" t="s">
        <v>4133</v>
      </c>
    </row>
    <row r="1336" spans="1:12" s="33" customFormat="1" ht="76.5" x14ac:dyDescent="0.25">
      <c r="A1336" s="76">
        <v>43</v>
      </c>
      <c r="B1336" s="74" t="s">
        <v>543</v>
      </c>
      <c r="C1336" s="76" t="s">
        <v>74</v>
      </c>
      <c r="D1336" s="74" t="s">
        <v>3053</v>
      </c>
      <c r="E1336" s="71" t="s">
        <v>22</v>
      </c>
      <c r="F1336" s="107">
        <v>1</v>
      </c>
      <c r="G1336" s="108"/>
      <c r="H1336" s="113">
        <v>411240</v>
      </c>
      <c r="I1336" s="113">
        <f t="shared" si="88"/>
        <v>460588.80000000005</v>
      </c>
      <c r="J1336" s="76" t="s">
        <v>44</v>
      </c>
      <c r="K1336" s="110" t="s">
        <v>542</v>
      </c>
      <c r="L1336" s="23" t="s">
        <v>3069</v>
      </c>
    </row>
    <row r="1337" spans="1:12" s="33" customFormat="1" ht="76.5" x14ac:dyDescent="0.25">
      <c r="A1337" s="76">
        <v>44</v>
      </c>
      <c r="B1337" s="112" t="s">
        <v>544</v>
      </c>
      <c r="C1337" s="76" t="s">
        <v>28</v>
      </c>
      <c r="D1337" s="112" t="s">
        <v>554</v>
      </c>
      <c r="E1337" s="71" t="s">
        <v>22</v>
      </c>
      <c r="F1337" s="107">
        <v>1</v>
      </c>
      <c r="G1337" s="108"/>
      <c r="H1337" s="113"/>
      <c r="I1337" s="113"/>
      <c r="J1337" s="76" t="s">
        <v>44</v>
      </c>
      <c r="K1337" s="110" t="s">
        <v>542</v>
      </c>
      <c r="L1337" s="23" t="s">
        <v>964</v>
      </c>
    </row>
    <row r="1338" spans="1:12" s="33" customFormat="1" ht="248.45" customHeight="1" x14ac:dyDescent="0.25">
      <c r="A1338" s="76">
        <v>45</v>
      </c>
      <c r="B1338" s="112" t="s">
        <v>545</v>
      </c>
      <c r="C1338" s="76" t="s">
        <v>74</v>
      </c>
      <c r="D1338" s="76" t="s">
        <v>985</v>
      </c>
      <c r="E1338" s="35" t="s">
        <v>22</v>
      </c>
      <c r="F1338" s="107">
        <v>1</v>
      </c>
      <c r="G1338" s="108"/>
      <c r="H1338" s="113">
        <v>800000</v>
      </c>
      <c r="I1338" s="113">
        <f t="shared" si="88"/>
        <v>896000.00000000012</v>
      </c>
      <c r="J1338" s="76" t="s">
        <v>44</v>
      </c>
      <c r="K1338" s="110" t="s">
        <v>542</v>
      </c>
      <c r="L1338" s="23" t="s">
        <v>791</v>
      </c>
    </row>
    <row r="1339" spans="1:12" s="33" customFormat="1" ht="76.5" x14ac:dyDescent="0.25">
      <c r="A1339" s="76">
        <v>46</v>
      </c>
      <c r="B1339" s="74" t="s">
        <v>1459</v>
      </c>
      <c r="C1339" s="76" t="s">
        <v>74</v>
      </c>
      <c r="D1339" s="74" t="s">
        <v>1142</v>
      </c>
      <c r="E1339" s="35" t="s">
        <v>22</v>
      </c>
      <c r="F1339" s="107">
        <v>1</v>
      </c>
      <c r="G1339" s="108"/>
      <c r="H1339" s="113">
        <v>480000</v>
      </c>
      <c r="I1339" s="113">
        <f t="shared" si="88"/>
        <v>537600</v>
      </c>
      <c r="J1339" s="76" t="s">
        <v>44</v>
      </c>
      <c r="K1339" s="110" t="s">
        <v>542</v>
      </c>
      <c r="L1339" s="23" t="s">
        <v>1353</v>
      </c>
    </row>
    <row r="1340" spans="1:12" s="33" customFormat="1" ht="229.5" x14ac:dyDescent="0.25">
      <c r="A1340" s="109">
        <v>47</v>
      </c>
      <c r="B1340" s="61" t="s">
        <v>1042</v>
      </c>
      <c r="C1340" s="76" t="s">
        <v>560</v>
      </c>
      <c r="D1340" s="62" t="s">
        <v>550</v>
      </c>
      <c r="E1340" s="63" t="s">
        <v>22</v>
      </c>
      <c r="F1340" s="107">
        <v>1</v>
      </c>
      <c r="G1340" s="64"/>
      <c r="H1340" s="113">
        <v>3962484.36</v>
      </c>
      <c r="I1340" s="113">
        <f t="shared" si="88"/>
        <v>4437982.4832000006</v>
      </c>
      <c r="J1340" s="109" t="s">
        <v>356</v>
      </c>
      <c r="K1340" s="109" t="s">
        <v>1043</v>
      </c>
      <c r="L1340" s="36" t="s">
        <v>1349</v>
      </c>
    </row>
    <row r="1341" spans="1:12" s="33" customFormat="1" ht="76.5" x14ac:dyDescent="0.25">
      <c r="A1341" s="76">
        <v>48</v>
      </c>
      <c r="B1341" s="74" t="s">
        <v>559</v>
      </c>
      <c r="C1341" s="76" t="s">
        <v>560</v>
      </c>
      <c r="D1341" s="74" t="s">
        <v>4102</v>
      </c>
      <c r="E1341" s="76" t="s">
        <v>326</v>
      </c>
      <c r="F1341" s="107">
        <v>1</v>
      </c>
      <c r="G1341" s="76"/>
      <c r="H1341" s="113">
        <v>334400</v>
      </c>
      <c r="I1341" s="113">
        <f t="shared" si="88"/>
        <v>374528.00000000006</v>
      </c>
      <c r="J1341" s="76" t="s">
        <v>561</v>
      </c>
      <c r="K1341" s="74" t="s">
        <v>562</v>
      </c>
      <c r="L1341" s="75" t="s">
        <v>4103</v>
      </c>
    </row>
    <row r="1342" spans="1:12" s="39" customFormat="1" ht="63.75" x14ac:dyDescent="0.25">
      <c r="A1342" s="76">
        <v>49</v>
      </c>
      <c r="B1342" s="71" t="s">
        <v>664</v>
      </c>
      <c r="C1342" s="76" t="s">
        <v>74</v>
      </c>
      <c r="D1342" s="76" t="s">
        <v>665</v>
      </c>
      <c r="E1342" s="71" t="s">
        <v>22</v>
      </c>
      <c r="F1342" s="107">
        <v>1</v>
      </c>
      <c r="G1342" s="31"/>
      <c r="H1342" s="113">
        <v>1494000</v>
      </c>
      <c r="I1342" s="113">
        <f t="shared" ref="I1342:I1345" si="89">H1342*1.12</f>
        <v>1673280.0000000002</v>
      </c>
      <c r="J1342" s="9" t="s">
        <v>666</v>
      </c>
      <c r="K1342" s="75" t="s">
        <v>19</v>
      </c>
      <c r="L1342" s="76" t="s">
        <v>316</v>
      </c>
    </row>
    <row r="1343" spans="1:12" s="39" customFormat="1" ht="216.75" x14ac:dyDescent="0.25">
      <c r="A1343" s="109">
        <v>50</v>
      </c>
      <c r="B1343" s="71" t="s">
        <v>783</v>
      </c>
      <c r="C1343" s="71" t="s">
        <v>74</v>
      </c>
      <c r="D1343" s="71" t="s">
        <v>784</v>
      </c>
      <c r="E1343" s="71" t="s">
        <v>22</v>
      </c>
      <c r="F1343" s="107">
        <v>1</v>
      </c>
      <c r="G1343" s="69">
        <v>827500</v>
      </c>
      <c r="H1343" s="113">
        <f t="shared" ref="H1343" si="90">F1343*G1343</f>
        <v>827500</v>
      </c>
      <c r="I1343" s="113">
        <f t="shared" si="89"/>
        <v>926800.00000000012</v>
      </c>
      <c r="J1343" s="76" t="s">
        <v>781</v>
      </c>
      <c r="K1343" s="76" t="s">
        <v>782</v>
      </c>
      <c r="L1343" s="76" t="s">
        <v>316</v>
      </c>
    </row>
    <row r="1344" spans="1:12" s="39" customFormat="1" ht="63.75" x14ac:dyDescent="0.25">
      <c r="A1344" s="76">
        <v>51</v>
      </c>
      <c r="B1344" s="71" t="s">
        <v>785</v>
      </c>
      <c r="C1344" s="71" t="s">
        <v>74</v>
      </c>
      <c r="D1344" s="71" t="s">
        <v>786</v>
      </c>
      <c r="E1344" s="71" t="s">
        <v>22</v>
      </c>
      <c r="F1344" s="70">
        <v>1</v>
      </c>
      <c r="G1344" s="69">
        <f>473214.3+158000</f>
        <v>631214.30000000005</v>
      </c>
      <c r="H1344" s="69"/>
      <c r="I1344" s="69"/>
      <c r="J1344" s="76" t="s">
        <v>787</v>
      </c>
      <c r="K1344" s="76" t="s">
        <v>782</v>
      </c>
      <c r="L1344" s="76" t="s">
        <v>1351</v>
      </c>
    </row>
    <row r="1345" spans="1:12" s="39" customFormat="1" ht="242.25" x14ac:dyDescent="0.25">
      <c r="A1345" s="76">
        <v>52</v>
      </c>
      <c r="B1345" s="71" t="s">
        <v>1029</v>
      </c>
      <c r="C1345" s="71" t="s">
        <v>74</v>
      </c>
      <c r="D1345" s="60" t="s">
        <v>1027</v>
      </c>
      <c r="E1345" s="71" t="s">
        <v>22</v>
      </c>
      <c r="F1345" s="70">
        <v>1</v>
      </c>
      <c r="G1345" s="114"/>
      <c r="H1345" s="114">
        <v>200000</v>
      </c>
      <c r="I1345" s="69">
        <f t="shared" si="89"/>
        <v>224000.00000000003</v>
      </c>
      <c r="J1345" s="110" t="s">
        <v>1028</v>
      </c>
      <c r="K1345" s="76" t="s">
        <v>782</v>
      </c>
      <c r="L1345" s="76" t="s">
        <v>316</v>
      </c>
    </row>
    <row r="1346" spans="1:12" s="39" customFormat="1" ht="76.5" x14ac:dyDescent="0.25">
      <c r="A1346" s="76">
        <v>53</v>
      </c>
      <c r="B1346" s="75" t="s">
        <v>772</v>
      </c>
      <c r="C1346" s="71" t="s">
        <v>74</v>
      </c>
      <c r="D1346" s="75" t="s">
        <v>773</v>
      </c>
      <c r="E1346" s="76" t="s">
        <v>22</v>
      </c>
      <c r="F1346" s="72">
        <v>1</v>
      </c>
      <c r="G1346" s="72"/>
      <c r="H1346" s="72">
        <v>310000</v>
      </c>
      <c r="I1346" s="72">
        <f t="shared" ref="I1346:I1365" si="91">H1346*1.12</f>
        <v>347200.00000000006</v>
      </c>
      <c r="J1346" s="76" t="s">
        <v>770</v>
      </c>
      <c r="K1346" s="76" t="s">
        <v>774</v>
      </c>
      <c r="L1346" s="49" t="s">
        <v>316</v>
      </c>
    </row>
    <row r="1347" spans="1:12" s="39" customFormat="1" ht="96" customHeight="1" x14ac:dyDescent="0.25">
      <c r="A1347" s="76">
        <v>54</v>
      </c>
      <c r="B1347" s="75" t="s">
        <v>1031</v>
      </c>
      <c r="C1347" s="71" t="s">
        <v>74</v>
      </c>
      <c r="D1347" s="78" t="s">
        <v>1035</v>
      </c>
      <c r="E1347" s="76" t="s">
        <v>22</v>
      </c>
      <c r="F1347" s="72">
        <v>1</v>
      </c>
      <c r="G1347" s="73"/>
      <c r="H1347" s="72">
        <v>4972680</v>
      </c>
      <c r="I1347" s="72">
        <f t="shared" si="91"/>
        <v>5569401.6000000006</v>
      </c>
      <c r="J1347" s="73" t="s">
        <v>1036</v>
      </c>
      <c r="K1347" s="76" t="s">
        <v>782</v>
      </c>
      <c r="L1347" s="76" t="s">
        <v>316</v>
      </c>
    </row>
    <row r="1348" spans="1:12" s="39" customFormat="1" ht="63.75" x14ac:dyDescent="0.25">
      <c r="A1348" s="76">
        <v>55</v>
      </c>
      <c r="B1348" s="75" t="s">
        <v>1032</v>
      </c>
      <c r="C1348" s="71" t="s">
        <v>74</v>
      </c>
      <c r="D1348" s="75" t="s">
        <v>1034</v>
      </c>
      <c r="E1348" s="76" t="s">
        <v>22</v>
      </c>
      <c r="F1348" s="72">
        <v>1</v>
      </c>
      <c r="G1348" s="73"/>
      <c r="H1348" s="72">
        <v>5901539.8399999999</v>
      </c>
      <c r="I1348" s="72">
        <f t="shared" si="91"/>
        <v>6609724.6208000006</v>
      </c>
      <c r="J1348" s="73" t="s">
        <v>1036</v>
      </c>
      <c r="K1348" s="76" t="s">
        <v>782</v>
      </c>
      <c r="L1348" s="76" t="s">
        <v>316</v>
      </c>
    </row>
    <row r="1349" spans="1:12" s="39" customFormat="1" ht="117.75" customHeight="1" x14ac:dyDescent="0.25">
      <c r="A1349" s="76">
        <v>56</v>
      </c>
      <c r="B1349" s="75" t="s">
        <v>1033</v>
      </c>
      <c r="C1349" s="71" t="s">
        <v>74</v>
      </c>
      <c r="D1349" s="95" t="s">
        <v>3664</v>
      </c>
      <c r="E1349" s="76" t="s">
        <v>22</v>
      </c>
      <c r="F1349" s="72">
        <v>1</v>
      </c>
      <c r="G1349" s="73"/>
      <c r="H1349" s="72"/>
      <c r="I1349" s="72"/>
      <c r="J1349" s="73" t="s">
        <v>1183</v>
      </c>
      <c r="K1349" s="76" t="s">
        <v>782</v>
      </c>
      <c r="L1349" s="76" t="s">
        <v>3818</v>
      </c>
    </row>
    <row r="1350" spans="1:12" s="39" customFormat="1" ht="89.25" x14ac:dyDescent="0.25">
      <c r="A1350" s="76">
        <v>57</v>
      </c>
      <c r="B1350" s="75" t="s">
        <v>1138</v>
      </c>
      <c r="C1350" s="71" t="s">
        <v>74</v>
      </c>
      <c r="D1350" s="75" t="s">
        <v>1139</v>
      </c>
      <c r="E1350" s="76" t="s">
        <v>22</v>
      </c>
      <c r="F1350" s="72">
        <v>1</v>
      </c>
      <c r="G1350" s="73"/>
      <c r="H1350" s="72"/>
      <c r="I1350" s="72"/>
      <c r="J1350" s="110" t="s">
        <v>1037</v>
      </c>
      <c r="K1350" s="76" t="s">
        <v>782</v>
      </c>
      <c r="L1350" s="76" t="s">
        <v>1283</v>
      </c>
    </row>
    <row r="1351" spans="1:12" s="39" customFormat="1" ht="157.5" customHeight="1" x14ac:dyDescent="0.25">
      <c r="A1351" s="76">
        <v>58</v>
      </c>
      <c r="B1351" s="75" t="s">
        <v>3115</v>
      </c>
      <c r="C1351" s="71" t="s">
        <v>74</v>
      </c>
      <c r="D1351" s="78" t="s">
        <v>3527</v>
      </c>
      <c r="E1351" s="76" t="s">
        <v>22</v>
      </c>
      <c r="F1351" s="72">
        <v>1</v>
      </c>
      <c r="G1351" s="73"/>
      <c r="H1351" s="73"/>
      <c r="I1351" s="73"/>
      <c r="J1351" s="76" t="s">
        <v>3615</v>
      </c>
      <c r="K1351" s="76" t="s">
        <v>782</v>
      </c>
      <c r="L1351" s="76" t="s">
        <v>3969</v>
      </c>
    </row>
    <row r="1352" spans="1:12" s="39" customFormat="1" ht="165.75" x14ac:dyDescent="0.25">
      <c r="A1352" s="76">
        <v>59</v>
      </c>
      <c r="B1352" s="75" t="s">
        <v>1187</v>
      </c>
      <c r="C1352" s="71" t="s">
        <v>74</v>
      </c>
      <c r="D1352" s="78" t="s">
        <v>1188</v>
      </c>
      <c r="E1352" s="76" t="s">
        <v>22</v>
      </c>
      <c r="F1352" s="72">
        <v>1</v>
      </c>
      <c r="G1352" s="72"/>
      <c r="H1352" s="72"/>
      <c r="I1352" s="72"/>
      <c r="J1352" s="110" t="s">
        <v>98</v>
      </c>
      <c r="K1352" s="76" t="s">
        <v>782</v>
      </c>
      <c r="L1352" s="76" t="s">
        <v>2982</v>
      </c>
    </row>
    <row r="1353" spans="1:12" s="39" customFormat="1" ht="114.75" x14ac:dyDescent="0.25">
      <c r="A1353" s="76">
        <v>60</v>
      </c>
      <c r="B1353" s="75" t="s">
        <v>1275</v>
      </c>
      <c r="C1353" s="71" t="s">
        <v>74</v>
      </c>
      <c r="D1353" s="78" t="s">
        <v>1277</v>
      </c>
      <c r="E1353" s="76" t="s">
        <v>22</v>
      </c>
      <c r="F1353" s="72">
        <v>1</v>
      </c>
      <c r="G1353" s="73"/>
      <c r="H1353" s="73">
        <v>342857</v>
      </c>
      <c r="I1353" s="73">
        <f t="shared" si="91"/>
        <v>383999.84</v>
      </c>
      <c r="J1353" s="76" t="s">
        <v>38</v>
      </c>
      <c r="K1353" s="76" t="s">
        <v>1279</v>
      </c>
      <c r="L1353" s="76" t="s">
        <v>1293</v>
      </c>
    </row>
    <row r="1354" spans="1:12" s="39" customFormat="1" ht="127.5" x14ac:dyDescent="0.25">
      <c r="A1354" s="76">
        <v>61</v>
      </c>
      <c r="B1354" s="75" t="s">
        <v>1276</v>
      </c>
      <c r="C1354" s="71" t="s">
        <v>74</v>
      </c>
      <c r="D1354" s="78" t="s">
        <v>1278</v>
      </c>
      <c r="E1354" s="76" t="s">
        <v>22</v>
      </c>
      <c r="F1354" s="72">
        <v>1</v>
      </c>
      <c r="G1354" s="73"/>
      <c r="H1354" s="73">
        <v>1000000</v>
      </c>
      <c r="I1354" s="73">
        <f t="shared" si="91"/>
        <v>1120000</v>
      </c>
      <c r="J1354" s="76" t="s">
        <v>38</v>
      </c>
      <c r="K1354" s="76" t="s">
        <v>119</v>
      </c>
      <c r="L1354" s="76" t="s">
        <v>1293</v>
      </c>
    </row>
    <row r="1355" spans="1:12" s="39" customFormat="1" ht="127.5" x14ac:dyDescent="0.25">
      <c r="A1355" s="76">
        <v>62</v>
      </c>
      <c r="B1355" s="75" t="s">
        <v>1286</v>
      </c>
      <c r="C1355" s="71" t="s">
        <v>74</v>
      </c>
      <c r="D1355" s="95" t="s">
        <v>1431</v>
      </c>
      <c r="E1355" s="76" t="s">
        <v>22</v>
      </c>
      <c r="F1355" s="72">
        <v>1</v>
      </c>
      <c r="G1355" s="72"/>
      <c r="H1355" s="72">
        <v>700000</v>
      </c>
      <c r="I1355" s="72">
        <f t="shared" si="91"/>
        <v>784000.00000000012</v>
      </c>
      <c r="J1355" s="110" t="s">
        <v>1287</v>
      </c>
      <c r="K1355" s="110" t="s">
        <v>1288</v>
      </c>
      <c r="L1355" s="76" t="s">
        <v>1464</v>
      </c>
    </row>
    <row r="1356" spans="1:12" s="39" customFormat="1" ht="89.25" x14ac:dyDescent="0.25">
      <c r="A1356" s="76">
        <v>63</v>
      </c>
      <c r="B1356" s="75" t="s">
        <v>1286</v>
      </c>
      <c r="C1356" s="71" t="s">
        <v>74</v>
      </c>
      <c r="D1356" s="119" t="s">
        <v>1291</v>
      </c>
      <c r="E1356" s="76" t="s">
        <v>22</v>
      </c>
      <c r="F1356" s="72">
        <v>1</v>
      </c>
      <c r="G1356" s="72"/>
      <c r="H1356" s="72">
        <v>4272367</v>
      </c>
      <c r="I1356" s="72">
        <f t="shared" si="91"/>
        <v>4785051.04</v>
      </c>
      <c r="J1356" s="110" t="s">
        <v>1287</v>
      </c>
      <c r="K1356" s="110" t="s">
        <v>1289</v>
      </c>
      <c r="L1356" s="76" t="s">
        <v>1296</v>
      </c>
    </row>
    <row r="1357" spans="1:12" s="39" customFormat="1" ht="89.25" x14ac:dyDescent="0.25">
      <c r="A1357" s="76">
        <v>64</v>
      </c>
      <c r="B1357" s="75" t="s">
        <v>1290</v>
      </c>
      <c r="C1357" s="71" t="s">
        <v>74</v>
      </c>
      <c r="D1357" s="119" t="s">
        <v>1292</v>
      </c>
      <c r="E1357" s="76" t="s">
        <v>22</v>
      </c>
      <c r="F1357" s="72">
        <v>1</v>
      </c>
      <c r="G1357" s="72"/>
      <c r="H1357" s="72">
        <v>6400000</v>
      </c>
      <c r="I1357" s="72">
        <f t="shared" si="91"/>
        <v>7168000.0000000009</v>
      </c>
      <c r="J1357" s="110" t="s">
        <v>1287</v>
      </c>
      <c r="K1357" s="110" t="s">
        <v>1289</v>
      </c>
      <c r="L1357" s="76" t="s">
        <v>1296</v>
      </c>
    </row>
    <row r="1358" spans="1:12" s="39" customFormat="1" ht="65.25" customHeight="1" x14ac:dyDescent="0.25">
      <c r="A1358" s="76">
        <v>65</v>
      </c>
      <c r="B1358" s="75" t="s">
        <v>1286</v>
      </c>
      <c r="C1358" s="71" t="s">
        <v>74</v>
      </c>
      <c r="D1358" s="119" t="s">
        <v>1324</v>
      </c>
      <c r="E1358" s="76" t="s">
        <v>22</v>
      </c>
      <c r="F1358" s="72">
        <v>1</v>
      </c>
      <c r="G1358" s="72"/>
      <c r="H1358" s="72">
        <v>321429</v>
      </c>
      <c r="I1358" s="72">
        <f t="shared" si="91"/>
        <v>360000.48000000004</v>
      </c>
      <c r="J1358" s="76" t="s">
        <v>1287</v>
      </c>
      <c r="K1358" s="76" t="s">
        <v>1325</v>
      </c>
      <c r="L1358" s="76" t="s">
        <v>1388</v>
      </c>
    </row>
    <row r="1359" spans="1:12" s="39" customFormat="1" ht="156.75" customHeight="1" x14ac:dyDescent="0.25">
      <c r="A1359" s="76">
        <v>66</v>
      </c>
      <c r="B1359" s="75" t="s">
        <v>1477</v>
      </c>
      <c r="C1359" s="71" t="s">
        <v>74</v>
      </c>
      <c r="D1359" s="78" t="s">
        <v>2530</v>
      </c>
      <c r="E1359" s="76" t="s">
        <v>22</v>
      </c>
      <c r="F1359" s="72">
        <v>1</v>
      </c>
      <c r="G1359" s="72"/>
      <c r="H1359" s="72">
        <v>794643</v>
      </c>
      <c r="I1359" s="72">
        <f t="shared" ref="I1359" si="92">H1359*1.12</f>
        <v>890000.16</v>
      </c>
      <c r="J1359" s="76" t="s">
        <v>1183</v>
      </c>
      <c r="K1359" s="76" t="s">
        <v>1325</v>
      </c>
      <c r="L1359" s="76" t="s">
        <v>2540</v>
      </c>
    </row>
    <row r="1360" spans="1:12" s="39" customFormat="1" ht="141.75" customHeight="1" x14ac:dyDescent="0.25">
      <c r="A1360" s="76">
        <v>67</v>
      </c>
      <c r="B1360" s="75" t="s">
        <v>1376</v>
      </c>
      <c r="C1360" s="71" t="s">
        <v>74</v>
      </c>
      <c r="D1360" s="78" t="s">
        <v>1377</v>
      </c>
      <c r="E1360" s="76" t="s">
        <v>22</v>
      </c>
      <c r="F1360" s="72">
        <v>1</v>
      </c>
      <c r="G1360" s="73"/>
      <c r="H1360" s="73"/>
      <c r="I1360" s="73"/>
      <c r="J1360" s="76" t="s">
        <v>38</v>
      </c>
      <c r="K1360" s="76" t="s">
        <v>1378</v>
      </c>
      <c r="L1360" s="110" t="s">
        <v>3711</v>
      </c>
    </row>
    <row r="1361" spans="1:12" s="39" customFormat="1" ht="240" customHeight="1" x14ac:dyDescent="0.25">
      <c r="A1361" s="76">
        <v>68</v>
      </c>
      <c r="B1361" s="75" t="s">
        <v>1379</v>
      </c>
      <c r="C1361" s="71" t="s">
        <v>74</v>
      </c>
      <c r="D1361" s="78" t="s">
        <v>2543</v>
      </c>
      <c r="E1361" s="76" t="s">
        <v>22</v>
      </c>
      <c r="F1361" s="72">
        <v>1</v>
      </c>
      <c r="G1361" s="73"/>
      <c r="H1361" s="73">
        <v>1485000</v>
      </c>
      <c r="I1361" s="73">
        <f t="shared" si="91"/>
        <v>1663200.0000000002</v>
      </c>
      <c r="J1361" s="76" t="s">
        <v>38</v>
      </c>
      <c r="K1361" s="76" t="s">
        <v>1378</v>
      </c>
      <c r="L1361" s="110" t="s">
        <v>2544</v>
      </c>
    </row>
    <row r="1362" spans="1:12" s="39" customFormat="1" ht="141.75" customHeight="1" x14ac:dyDescent="0.25">
      <c r="A1362" s="79">
        <v>69</v>
      </c>
      <c r="B1362" s="75" t="s">
        <v>1433</v>
      </c>
      <c r="C1362" s="71" t="s">
        <v>74</v>
      </c>
      <c r="D1362" s="75" t="s">
        <v>4068</v>
      </c>
      <c r="E1362" s="76" t="s">
        <v>22</v>
      </c>
      <c r="F1362" s="72">
        <v>1</v>
      </c>
      <c r="G1362" s="72"/>
      <c r="H1362" s="72">
        <v>2718060</v>
      </c>
      <c r="I1362" s="72">
        <f t="shared" si="91"/>
        <v>3044227.2</v>
      </c>
      <c r="J1362" s="110" t="s">
        <v>1432</v>
      </c>
      <c r="K1362" s="110" t="s">
        <v>1289</v>
      </c>
      <c r="L1362" s="110" t="s">
        <v>4069</v>
      </c>
    </row>
    <row r="1363" spans="1:12" s="39" customFormat="1" ht="330.75" customHeight="1" x14ac:dyDescent="0.25">
      <c r="A1363" s="76">
        <v>70</v>
      </c>
      <c r="B1363" s="75" t="s">
        <v>2509</v>
      </c>
      <c r="C1363" s="71" t="s">
        <v>74</v>
      </c>
      <c r="D1363" s="95" t="s">
        <v>2545</v>
      </c>
      <c r="E1363" s="76" t="s">
        <v>22</v>
      </c>
      <c r="F1363" s="72">
        <v>1</v>
      </c>
      <c r="G1363" s="72"/>
      <c r="H1363" s="72">
        <v>3280000</v>
      </c>
      <c r="I1363" s="72">
        <f t="shared" si="91"/>
        <v>3673600.0000000005</v>
      </c>
      <c r="J1363" s="110" t="s">
        <v>2921</v>
      </c>
      <c r="K1363" s="110" t="s">
        <v>1289</v>
      </c>
      <c r="L1363" s="76" t="s">
        <v>3185</v>
      </c>
    </row>
    <row r="1364" spans="1:12" s="39" customFormat="1" ht="135.75" customHeight="1" x14ac:dyDescent="0.25">
      <c r="A1364" s="76">
        <v>71</v>
      </c>
      <c r="B1364" s="76" t="s">
        <v>2564</v>
      </c>
      <c r="C1364" s="71" t="s">
        <v>74</v>
      </c>
      <c r="D1364" s="76" t="s">
        <v>3723</v>
      </c>
      <c r="E1364" s="76" t="s">
        <v>22</v>
      </c>
      <c r="F1364" s="72">
        <v>1</v>
      </c>
      <c r="G1364" s="72"/>
      <c r="H1364" s="72">
        <v>250000</v>
      </c>
      <c r="I1364" s="72">
        <f t="shared" si="91"/>
        <v>280000</v>
      </c>
      <c r="J1364" s="76" t="s">
        <v>38</v>
      </c>
      <c r="K1364" s="110" t="s">
        <v>1289</v>
      </c>
      <c r="L1364" s="76" t="s">
        <v>2595</v>
      </c>
    </row>
    <row r="1365" spans="1:12" s="39" customFormat="1" ht="135.75" customHeight="1" x14ac:dyDescent="0.25">
      <c r="A1365" s="76">
        <v>72</v>
      </c>
      <c r="B1365" s="76" t="s">
        <v>2580</v>
      </c>
      <c r="C1365" s="71" t="s">
        <v>74</v>
      </c>
      <c r="D1365" s="110" t="s">
        <v>2579</v>
      </c>
      <c r="E1365" s="76" t="s">
        <v>22</v>
      </c>
      <c r="F1365" s="72">
        <v>1</v>
      </c>
      <c r="G1365" s="72"/>
      <c r="H1365" s="72">
        <v>160000</v>
      </c>
      <c r="I1365" s="72">
        <f t="shared" si="91"/>
        <v>179200.00000000003</v>
      </c>
      <c r="J1365" s="110" t="s">
        <v>770</v>
      </c>
      <c r="K1365" s="96" t="s">
        <v>2583</v>
      </c>
      <c r="L1365" s="76" t="s">
        <v>2595</v>
      </c>
    </row>
    <row r="1366" spans="1:12" s="39" customFormat="1" ht="207" customHeight="1" x14ac:dyDescent="0.25">
      <c r="A1366" s="79">
        <v>73</v>
      </c>
      <c r="B1366" s="104" t="s">
        <v>2581</v>
      </c>
      <c r="C1366" s="104" t="s">
        <v>74</v>
      </c>
      <c r="D1366" s="153" t="s">
        <v>2582</v>
      </c>
      <c r="E1366" s="76" t="s">
        <v>22</v>
      </c>
      <c r="F1366" s="72">
        <v>1</v>
      </c>
      <c r="G1366" s="120"/>
      <c r="H1366" s="72">
        <v>375000</v>
      </c>
      <c r="I1366" s="72">
        <f t="shared" ref="I1366:I1378" si="93">H1366*1.12</f>
        <v>420000.00000000006</v>
      </c>
      <c r="J1366" s="76" t="s">
        <v>3042</v>
      </c>
      <c r="K1366" s="96" t="s">
        <v>2583</v>
      </c>
      <c r="L1366" s="76" t="s">
        <v>3051</v>
      </c>
    </row>
    <row r="1367" spans="1:12" s="39" customFormat="1" ht="187.5" customHeight="1" x14ac:dyDescent="0.25">
      <c r="A1367" s="76">
        <v>74</v>
      </c>
      <c r="B1367" s="110" t="s">
        <v>2911</v>
      </c>
      <c r="C1367" s="104" t="s">
        <v>28</v>
      </c>
      <c r="D1367" s="110" t="s">
        <v>2912</v>
      </c>
      <c r="E1367" s="76" t="s">
        <v>22</v>
      </c>
      <c r="F1367" s="72">
        <v>1</v>
      </c>
      <c r="G1367" s="121"/>
      <c r="H1367" s="72">
        <v>1463816</v>
      </c>
      <c r="I1367" s="72">
        <f>H1367*1.12</f>
        <v>1639473.9200000002</v>
      </c>
      <c r="J1367" s="103" t="s">
        <v>3912</v>
      </c>
      <c r="K1367" s="103" t="s">
        <v>2913</v>
      </c>
      <c r="L1367" s="76" t="s">
        <v>3911</v>
      </c>
    </row>
    <row r="1368" spans="1:12" s="39" customFormat="1" ht="289.5" customHeight="1" x14ac:dyDescent="0.25">
      <c r="A1368" s="76">
        <v>75</v>
      </c>
      <c r="B1368" s="76" t="s">
        <v>2983</v>
      </c>
      <c r="C1368" s="104" t="s">
        <v>74</v>
      </c>
      <c r="D1368" s="76" t="s">
        <v>2985</v>
      </c>
      <c r="E1368" s="76" t="s">
        <v>22</v>
      </c>
      <c r="F1368" s="72">
        <v>1</v>
      </c>
      <c r="G1368" s="120"/>
      <c r="H1368" s="73"/>
      <c r="I1368" s="73"/>
      <c r="J1368" s="96" t="s">
        <v>2986</v>
      </c>
      <c r="K1368" s="103" t="s">
        <v>2984</v>
      </c>
      <c r="L1368" s="76" t="s">
        <v>3735</v>
      </c>
    </row>
    <row r="1369" spans="1:12" s="39" customFormat="1" ht="145.5" customHeight="1" x14ac:dyDescent="0.25">
      <c r="A1369" s="79">
        <v>76</v>
      </c>
      <c r="B1369" s="76" t="s">
        <v>3033</v>
      </c>
      <c r="C1369" s="104" t="s">
        <v>74</v>
      </c>
      <c r="D1369" s="76" t="s">
        <v>3034</v>
      </c>
      <c r="E1369" s="110" t="s">
        <v>22</v>
      </c>
      <c r="F1369" s="72">
        <v>1</v>
      </c>
      <c r="G1369" s="121"/>
      <c r="H1369" s="72">
        <v>491071.43</v>
      </c>
      <c r="I1369" s="72">
        <f t="shared" si="93"/>
        <v>550000.00160000008</v>
      </c>
      <c r="J1369" s="103" t="s">
        <v>3035</v>
      </c>
      <c r="K1369" s="96" t="s">
        <v>2583</v>
      </c>
      <c r="L1369" s="76" t="s">
        <v>3044</v>
      </c>
    </row>
    <row r="1370" spans="1:12" s="39" customFormat="1" ht="145.5" customHeight="1" x14ac:dyDescent="0.25">
      <c r="A1370" s="76">
        <v>77</v>
      </c>
      <c r="B1370" s="76" t="s">
        <v>3158</v>
      </c>
      <c r="C1370" s="104" t="s">
        <v>74</v>
      </c>
      <c r="D1370" s="110" t="s">
        <v>3161</v>
      </c>
      <c r="E1370" s="110" t="s">
        <v>22</v>
      </c>
      <c r="F1370" s="72">
        <v>1</v>
      </c>
      <c r="G1370" s="121"/>
      <c r="H1370" s="72">
        <v>133151.79</v>
      </c>
      <c r="I1370" s="72">
        <f t="shared" si="93"/>
        <v>149130.00480000002</v>
      </c>
      <c r="J1370" s="103" t="s">
        <v>3163</v>
      </c>
      <c r="K1370" s="103" t="s">
        <v>3160</v>
      </c>
      <c r="L1370" s="76" t="s">
        <v>3483</v>
      </c>
    </row>
    <row r="1371" spans="1:12" s="39" customFormat="1" ht="145.5" customHeight="1" x14ac:dyDescent="0.25">
      <c r="A1371" s="79">
        <v>78</v>
      </c>
      <c r="B1371" s="76" t="s">
        <v>3159</v>
      </c>
      <c r="C1371" s="104" t="s">
        <v>74</v>
      </c>
      <c r="D1371" s="110" t="s">
        <v>3162</v>
      </c>
      <c r="E1371" s="110" t="s">
        <v>22</v>
      </c>
      <c r="F1371" s="72">
        <v>1</v>
      </c>
      <c r="G1371" s="121"/>
      <c r="H1371" s="72">
        <v>48214.29</v>
      </c>
      <c r="I1371" s="72">
        <f t="shared" si="93"/>
        <v>54000.00480000001</v>
      </c>
      <c r="J1371" s="103" t="s">
        <v>3163</v>
      </c>
      <c r="K1371" s="96" t="s">
        <v>2583</v>
      </c>
      <c r="L1371" s="76" t="s">
        <v>3483</v>
      </c>
    </row>
    <row r="1372" spans="1:12" s="39" customFormat="1" ht="145.5" customHeight="1" x14ac:dyDescent="0.25">
      <c r="A1372" s="76">
        <v>79</v>
      </c>
      <c r="B1372" s="76" t="s">
        <v>3173</v>
      </c>
      <c r="C1372" s="104" t="s">
        <v>74</v>
      </c>
      <c r="D1372" s="110" t="s">
        <v>3177</v>
      </c>
      <c r="E1372" s="110" t="s">
        <v>22</v>
      </c>
      <c r="F1372" s="72">
        <v>1</v>
      </c>
      <c r="G1372" s="121"/>
      <c r="H1372" s="72">
        <v>180000</v>
      </c>
      <c r="I1372" s="72">
        <f t="shared" si="93"/>
        <v>201600.00000000003</v>
      </c>
      <c r="J1372" s="103" t="s">
        <v>3175</v>
      </c>
      <c r="K1372" s="96" t="s">
        <v>2583</v>
      </c>
      <c r="L1372" s="76" t="s">
        <v>3483</v>
      </c>
    </row>
    <row r="1373" spans="1:12" s="39" customFormat="1" ht="145.5" customHeight="1" x14ac:dyDescent="0.25">
      <c r="A1373" s="79">
        <v>80</v>
      </c>
      <c r="B1373" s="76" t="s">
        <v>3174</v>
      </c>
      <c r="C1373" s="104" t="s">
        <v>74</v>
      </c>
      <c r="D1373" s="110" t="s">
        <v>3176</v>
      </c>
      <c r="E1373" s="110" t="s">
        <v>22</v>
      </c>
      <c r="F1373" s="72">
        <v>1</v>
      </c>
      <c r="G1373" s="121"/>
      <c r="H1373" s="72">
        <v>240000</v>
      </c>
      <c r="I1373" s="72">
        <f t="shared" si="93"/>
        <v>268800</v>
      </c>
      <c r="J1373" s="103" t="s">
        <v>3175</v>
      </c>
      <c r="K1373" s="96" t="s">
        <v>2583</v>
      </c>
      <c r="L1373" s="76" t="s">
        <v>3483</v>
      </c>
    </row>
    <row r="1374" spans="1:12" s="39" customFormat="1" ht="141" customHeight="1" x14ac:dyDescent="0.25">
      <c r="A1374" s="76">
        <v>81</v>
      </c>
      <c r="B1374" s="76" t="s">
        <v>3492</v>
      </c>
      <c r="C1374" s="104" t="s">
        <v>74</v>
      </c>
      <c r="D1374" s="110" t="s">
        <v>3519</v>
      </c>
      <c r="E1374" s="110" t="s">
        <v>22</v>
      </c>
      <c r="F1374" s="72">
        <v>1</v>
      </c>
      <c r="G1374" s="121"/>
      <c r="H1374" s="72">
        <v>1767857.14</v>
      </c>
      <c r="I1374" s="72">
        <f t="shared" si="93"/>
        <v>1979999.9968000001</v>
      </c>
      <c r="J1374" s="76" t="s">
        <v>3508</v>
      </c>
      <c r="K1374" s="103" t="s">
        <v>3493</v>
      </c>
      <c r="L1374" s="76" t="s">
        <v>3535</v>
      </c>
    </row>
    <row r="1375" spans="1:12" s="39" customFormat="1" ht="141" customHeight="1" x14ac:dyDescent="0.25">
      <c r="A1375" s="79">
        <v>82</v>
      </c>
      <c r="B1375" s="76" t="s">
        <v>3494</v>
      </c>
      <c r="C1375" s="104" t="s">
        <v>74</v>
      </c>
      <c r="D1375" s="110" t="s">
        <v>3496</v>
      </c>
      <c r="E1375" s="110" t="s">
        <v>22</v>
      </c>
      <c r="F1375" s="72">
        <v>1</v>
      </c>
      <c r="G1375" s="121"/>
      <c r="H1375" s="72">
        <v>1797000</v>
      </c>
      <c r="I1375" s="72">
        <f t="shared" si="93"/>
        <v>2012640.0000000002</v>
      </c>
      <c r="J1375" s="110" t="s">
        <v>3498</v>
      </c>
      <c r="K1375" s="103" t="s">
        <v>19</v>
      </c>
      <c r="L1375" s="76" t="s">
        <v>3510</v>
      </c>
    </row>
    <row r="1376" spans="1:12" s="39" customFormat="1" ht="216" customHeight="1" x14ac:dyDescent="0.25">
      <c r="A1376" s="76">
        <v>83</v>
      </c>
      <c r="B1376" s="76" t="s">
        <v>3495</v>
      </c>
      <c r="C1376" s="104" t="s">
        <v>74</v>
      </c>
      <c r="D1376" s="110" t="s">
        <v>3497</v>
      </c>
      <c r="E1376" s="110" t="s">
        <v>22</v>
      </c>
      <c r="F1376" s="72">
        <v>1</v>
      </c>
      <c r="G1376" s="121"/>
      <c r="H1376" s="72">
        <v>500000</v>
      </c>
      <c r="I1376" s="72">
        <f t="shared" si="93"/>
        <v>560000</v>
      </c>
      <c r="J1376" s="110" t="s">
        <v>3499</v>
      </c>
      <c r="K1376" s="103" t="s">
        <v>19</v>
      </c>
      <c r="L1376" s="76" t="s">
        <v>3510</v>
      </c>
    </row>
    <row r="1377" spans="1:769" s="39" customFormat="1" ht="96.75" customHeight="1" x14ac:dyDescent="0.25">
      <c r="A1377" s="79">
        <v>84</v>
      </c>
      <c r="B1377" s="76" t="s">
        <v>3503</v>
      </c>
      <c r="C1377" s="104" t="s">
        <v>74</v>
      </c>
      <c r="D1377" s="110" t="s">
        <v>3504</v>
      </c>
      <c r="E1377" s="110" t="s">
        <v>22</v>
      </c>
      <c r="F1377" s="72">
        <v>1</v>
      </c>
      <c r="G1377" s="121"/>
      <c r="H1377" s="72">
        <v>417746</v>
      </c>
      <c r="I1377" s="72">
        <f t="shared" si="93"/>
        <v>467875.52</v>
      </c>
      <c r="J1377" s="110" t="s">
        <v>3509</v>
      </c>
      <c r="K1377" s="103" t="s">
        <v>3505</v>
      </c>
      <c r="L1377" s="76" t="s">
        <v>3510</v>
      </c>
    </row>
    <row r="1378" spans="1:769" s="39" customFormat="1" ht="90" customHeight="1" x14ac:dyDescent="0.25">
      <c r="A1378" s="76">
        <v>85</v>
      </c>
      <c r="B1378" s="76" t="s">
        <v>3503</v>
      </c>
      <c r="C1378" s="104" t="s">
        <v>74</v>
      </c>
      <c r="D1378" s="110" t="s">
        <v>3506</v>
      </c>
      <c r="E1378" s="110" t="s">
        <v>22</v>
      </c>
      <c r="F1378" s="72">
        <v>1</v>
      </c>
      <c r="G1378" s="121"/>
      <c r="H1378" s="72">
        <v>69360</v>
      </c>
      <c r="I1378" s="72">
        <f t="shared" si="93"/>
        <v>77683.200000000012</v>
      </c>
      <c r="J1378" s="110" t="s">
        <v>3509</v>
      </c>
      <c r="K1378" s="103" t="s">
        <v>3505</v>
      </c>
      <c r="L1378" s="110" t="s">
        <v>3510</v>
      </c>
    </row>
    <row r="1379" spans="1:769" s="143" customFormat="1" ht="90" customHeight="1" x14ac:dyDescent="0.25">
      <c r="A1379" s="76">
        <v>86</v>
      </c>
      <c r="B1379" s="76" t="s">
        <v>3786</v>
      </c>
      <c r="C1379" s="104" t="s">
        <v>74</v>
      </c>
      <c r="D1379" s="139" t="s">
        <v>3787</v>
      </c>
      <c r="E1379" s="139" t="s">
        <v>22</v>
      </c>
      <c r="F1379" s="72">
        <v>1</v>
      </c>
      <c r="G1379" s="72"/>
      <c r="H1379" s="72">
        <v>52678.5</v>
      </c>
      <c r="I1379" s="72">
        <f t="shared" ref="I1379:I1386" si="94">H1379*1.12</f>
        <v>58999.920000000006</v>
      </c>
      <c r="J1379" s="139" t="s">
        <v>3778</v>
      </c>
      <c r="K1379" s="103" t="s">
        <v>19</v>
      </c>
      <c r="L1379" s="139" t="s">
        <v>3776</v>
      </c>
      <c r="M1379" s="141"/>
      <c r="N1379" s="142"/>
      <c r="O1379" s="142"/>
      <c r="P1379" s="142"/>
      <c r="Q1379" s="142"/>
      <c r="R1379" s="142"/>
      <c r="S1379" s="142"/>
      <c r="T1379" s="142"/>
      <c r="U1379" s="142"/>
      <c r="V1379" s="142"/>
      <c r="W1379" s="142"/>
      <c r="X1379" s="142"/>
      <c r="Y1379" s="142"/>
      <c r="Z1379" s="142"/>
      <c r="AA1379" s="142"/>
      <c r="AB1379" s="142"/>
      <c r="AC1379" s="142"/>
      <c r="AD1379" s="142"/>
      <c r="AE1379" s="142"/>
      <c r="AF1379" s="142"/>
      <c r="AG1379" s="142"/>
      <c r="AH1379" s="142"/>
      <c r="AI1379" s="142"/>
      <c r="AJ1379" s="142"/>
      <c r="AK1379" s="142"/>
      <c r="AL1379" s="142"/>
      <c r="AM1379" s="142"/>
      <c r="AN1379" s="142"/>
      <c r="AO1379" s="142"/>
      <c r="AP1379" s="142"/>
      <c r="AQ1379" s="142"/>
      <c r="AR1379" s="142"/>
      <c r="AS1379" s="142"/>
      <c r="AT1379" s="142"/>
      <c r="AU1379" s="142"/>
      <c r="AV1379" s="142"/>
      <c r="AW1379" s="142"/>
      <c r="AX1379" s="142"/>
      <c r="AY1379" s="142"/>
      <c r="AZ1379" s="142"/>
      <c r="BA1379" s="142"/>
      <c r="BB1379" s="142"/>
      <c r="BC1379" s="142"/>
      <c r="BD1379" s="142"/>
      <c r="BE1379" s="142"/>
      <c r="BF1379" s="142"/>
      <c r="BG1379" s="142"/>
      <c r="BH1379" s="142"/>
      <c r="BI1379" s="142"/>
      <c r="BJ1379" s="142"/>
      <c r="BK1379" s="142"/>
      <c r="BL1379" s="142"/>
      <c r="BM1379" s="142"/>
      <c r="BN1379" s="142"/>
      <c r="BO1379" s="142"/>
      <c r="BP1379" s="142"/>
      <c r="BQ1379" s="142"/>
      <c r="BR1379" s="142"/>
      <c r="BS1379" s="142"/>
      <c r="BT1379" s="142"/>
      <c r="BU1379" s="142"/>
      <c r="BV1379" s="142"/>
      <c r="BW1379" s="142"/>
      <c r="BX1379" s="142"/>
      <c r="BY1379" s="142"/>
      <c r="BZ1379" s="142"/>
      <c r="CA1379" s="142"/>
      <c r="CB1379" s="142"/>
      <c r="CC1379" s="142"/>
      <c r="CD1379" s="142"/>
      <c r="CE1379" s="142"/>
      <c r="CF1379" s="142"/>
      <c r="CG1379" s="142"/>
      <c r="CH1379" s="142"/>
      <c r="CI1379" s="142"/>
      <c r="CJ1379" s="142"/>
      <c r="CK1379" s="142"/>
      <c r="CL1379" s="142"/>
      <c r="CM1379" s="142"/>
      <c r="CN1379" s="142"/>
      <c r="CO1379" s="142"/>
      <c r="CP1379" s="142"/>
      <c r="CQ1379" s="142"/>
      <c r="CR1379" s="142"/>
      <c r="CS1379" s="142"/>
      <c r="CT1379" s="142"/>
      <c r="CU1379" s="142"/>
      <c r="CV1379" s="142"/>
      <c r="CW1379" s="142"/>
      <c r="CX1379" s="142"/>
      <c r="CY1379" s="142"/>
      <c r="CZ1379" s="142"/>
      <c r="DA1379" s="142"/>
      <c r="DB1379" s="142"/>
      <c r="DC1379" s="142"/>
      <c r="DD1379" s="142"/>
      <c r="DE1379" s="142"/>
      <c r="DF1379" s="142"/>
      <c r="DG1379" s="142"/>
      <c r="DH1379" s="142"/>
      <c r="DI1379" s="142"/>
      <c r="DJ1379" s="142"/>
      <c r="DK1379" s="142"/>
      <c r="DL1379" s="142"/>
      <c r="DM1379" s="142"/>
      <c r="DN1379" s="142"/>
      <c r="DO1379" s="142"/>
      <c r="DP1379" s="142"/>
      <c r="DQ1379" s="142"/>
      <c r="DR1379" s="142"/>
      <c r="DS1379" s="142"/>
      <c r="DT1379" s="142"/>
      <c r="DU1379" s="142"/>
      <c r="DV1379" s="142"/>
      <c r="DW1379" s="142"/>
      <c r="DX1379" s="142"/>
      <c r="DY1379" s="142"/>
      <c r="DZ1379" s="142"/>
      <c r="EA1379" s="142"/>
      <c r="EB1379" s="142"/>
      <c r="EC1379" s="142"/>
      <c r="ED1379" s="142"/>
      <c r="EE1379" s="142"/>
      <c r="EF1379" s="142"/>
      <c r="EG1379" s="142"/>
      <c r="EH1379" s="142"/>
      <c r="EI1379" s="142"/>
      <c r="EJ1379" s="142"/>
      <c r="EK1379" s="142"/>
      <c r="EL1379" s="142"/>
      <c r="EM1379" s="142"/>
      <c r="EN1379" s="142"/>
      <c r="EO1379" s="142"/>
      <c r="EP1379" s="142"/>
      <c r="EQ1379" s="142"/>
      <c r="ER1379" s="142"/>
      <c r="ES1379" s="142"/>
      <c r="ET1379" s="142"/>
      <c r="EU1379" s="142"/>
      <c r="EV1379" s="142"/>
      <c r="EW1379" s="142"/>
      <c r="EX1379" s="142"/>
      <c r="EY1379" s="142"/>
      <c r="EZ1379" s="142"/>
      <c r="FA1379" s="142"/>
      <c r="FB1379" s="142"/>
      <c r="FC1379" s="142"/>
      <c r="FD1379" s="142"/>
      <c r="FE1379" s="142"/>
      <c r="FF1379" s="142"/>
      <c r="FG1379" s="142"/>
      <c r="FH1379" s="142"/>
      <c r="FI1379" s="142"/>
      <c r="FJ1379" s="142"/>
      <c r="FK1379" s="142"/>
      <c r="FL1379" s="142"/>
      <c r="FM1379" s="142"/>
      <c r="FN1379" s="142"/>
      <c r="FO1379" s="142"/>
      <c r="FP1379" s="142"/>
      <c r="FQ1379" s="142"/>
      <c r="FR1379" s="142"/>
      <c r="FS1379" s="142"/>
      <c r="FT1379" s="142"/>
      <c r="FU1379" s="142"/>
      <c r="FV1379" s="142"/>
      <c r="FW1379" s="142"/>
      <c r="FX1379" s="142"/>
      <c r="FY1379" s="142"/>
      <c r="FZ1379" s="142"/>
      <c r="GA1379" s="142"/>
      <c r="GB1379" s="142"/>
      <c r="GC1379" s="142"/>
      <c r="GD1379" s="142"/>
      <c r="GE1379" s="142"/>
      <c r="GF1379" s="142"/>
      <c r="GG1379" s="142"/>
      <c r="GH1379" s="142"/>
      <c r="GI1379" s="142"/>
      <c r="GJ1379" s="142"/>
      <c r="GK1379" s="142"/>
      <c r="GL1379" s="142"/>
      <c r="GM1379" s="142"/>
      <c r="GN1379" s="142"/>
      <c r="GO1379" s="142"/>
      <c r="GP1379" s="142"/>
      <c r="GQ1379" s="142"/>
      <c r="GR1379" s="142"/>
      <c r="GS1379" s="142"/>
      <c r="GT1379" s="142"/>
      <c r="GU1379" s="142"/>
      <c r="GV1379" s="142"/>
      <c r="GW1379" s="142"/>
      <c r="GX1379" s="142"/>
      <c r="GY1379" s="142"/>
      <c r="GZ1379" s="142"/>
      <c r="HA1379" s="142"/>
      <c r="HB1379" s="142"/>
      <c r="HC1379" s="142"/>
      <c r="HD1379" s="142"/>
      <c r="HE1379" s="142"/>
      <c r="HF1379" s="142"/>
      <c r="HG1379" s="142"/>
      <c r="HH1379" s="142"/>
      <c r="HI1379" s="142"/>
      <c r="HJ1379" s="142"/>
      <c r="HK1379" s="142"/>
      <c r="HL1379" s="142"/>
      <c r="HM1379" s="142"/>
      <c r="HN1379" s="142"/>
      <c r="HO1379" s="142"/>
      <c r="HP1379" s="142"/>
      <c r="HQ1379" s="142"/>
      <c r="HR1379" s="142"/>
      <c r="HS1379" s="142"/>
      <c r="HT1379" s="142"/>
      <c r="HU1379" s="142"/>
      <c r="HV1379" s="142"/>
      <c r="HW1379" s="142"/>
      <c r="HX1379" s="142"/>
      <c r="HY1379" s="142"/>
      <c r="HZ1379" s="142"/>
      <c r="IA1379" s="142"/>
      <c r="IB1379" s="142"/>
      <c r="IC1379" s="142"/>
      <c r="ID1379" s="142"/>
      <c r="IE1379" s="142"/>
      <c r="IF1379" s="142"/>
      <c r="IG1379" s="142"/>
      <c r="IH1379" s="142"/>
      <c r="II1379" s="142"/>
      <c r="IJ1379" s="142"/>
      <c r="IK1379" s="142"/>
      <c r="IL1379" s="142"/>
      <c r="IM1379" s="142"/>
      <c r="IN1379" s="142"/>
      <c r="IO1379" s="142"/>
      <c r="IP1379" s="142"/>
      <c r="IQ1379" s="142"/>
      <c r="IR1379" s="142"/>
      <c r="IS1379" s="142"/>
      <c r="IT1379" s="142"/>
      <c r="IU1379" s="142"/>
      <c r="IV1379" s="142"/>
      <c r="IW1379" s="142"/>
      <c r="IX1379" s="142"/>
      <c r="IY1379" s="142"/>
      <c r="IZ1379" s="142"/>
      <c r="JA1379" s="142"/>
      <c r="JB1379" s="142"/>
      <c r="JC1379" s="142"/>
      <c r="JD1379" s="142"/>
      <c r="JE1379" s="142"/>
      <c r="JF1379" s="142"/>
      <c r="JG1379" s="142"/>
      <c r="JH1379" s="142"/>
      <c r="JI1379" s="142"/>
      <c r="JJ1379" s="142"/>
      <c r="JK1379" s="142"/>
      <c r="JL1379" s="142"/>
      <c r="JM1379" s="142"/>
      <c r="JN1379" s="142"/>
      <c r="JO1379" s="142"/>
      <c r="JP1379" s="142"/>
      <c r="JQ1379" s="142"/>
      <c r="JR1379" s="142"/>
      <c r="JS1379" s="142"/>
      <c r="JT1379" s="142"/>
      <c r="JU1379" s="142"/>
      <c r="JV1379" s="142"/>
      <c r="JW1379" s="142"/>
      <c r="JX1379" s="142"/>
      <c r="JY1379" s="142"/>
      <c r="JZ1379" s="142"/>
      <c r="KA1379" s="142"/>
      <c r="KB1379" s="142"/>
      <c r="KC1379" s="142"/>
      <c r="KD1379" s="142"/>
      <c r="KE1379" s="142"/>
      <c r="KF1379" s="142"/>
      <c r="KG1379" s="142"/>
      <c r="KH1379" s="142"/>
      <c r="KI1379" s="142"/>
      <c r="KJ1379" s="142"/>
      <c r="KK1379" s="142"/>
      <c r="KL1379" s="142"/>
      <c r="KM1379" s="142"/>
      <c r="KN1379" s="142"/>
      <c r="KO1379" s="142"/>
      <c r="KP1379" s="142"/>
      <c r="KQ1379" s="142"/>
      <c r="KR1379" s="142"/>
      <c r="KS1379" s="142"/>
      <c r="KT1379" s="142"/>
      <c r="KU1379" s="142"/>
      <c r="KV1379" s="142"/>
      <c r="KW1379" s="142"/>
      <c r="KX1379" s="142"/>
      <c r="KY1379" s="142"/>
      <c r="KZ1379" s="142"/>
      <c r="LA1379" s="142"/>
      <c r="LB1379" s="142"/>
      <c r="LC1379" s="142"/>
      <c r="LD1379" s="142"/>
      <c r="LE1379" s="142"/>
      <c r="LF1379" s="142"/>
      <c r="LG1379" s="142"/>
      <c r="LH1379" s="142"/>
      <c r="LI1379" s="142"/>
      <c r="LJ1379" s="142"/>
      <c r="LK1379" s="142"/>
      <c r="LL1379" s="142"/>
      <c r="LM1379" s="142"/>
      <c r="LN1379" s="142"/>
      <c r="LO1379" s="142"/>
      <c r="LP1379" s="142"/>
      <c r="LQ1379" s="142"/>
      <c r="LR1379" s="142"/>
      <c r="LS1379" s="142"/>
      <c r="LT1379" s="142"/>
      <c r="LU1379" s="142"/>
      <c r="LV1379" s="142"/>
      <c r="LW1379" s="142"/>
      <c r="LX1379" s="142"/>
      <c r="LY1379" s="142"/>
      <c r="LZ1379" s="142"/>
      <c r="MA1379" s="142"/>
      <c r="MB1379" s="142"/>
      <c r="MC1379" s="142"/>
      <c r="MD1379" s="142"/>
      <c r="ME1379" s="142"/>
      <c r="MF1379" s="142"/>
      <c r="MG1379" s="142"/>
      <c r="MH1379" s="142"/>
      <c r="MI1379" s="142"/>
      <c r="MJ1379" s="142"/>
      <c r="MK1379" s="142"/>
      <c r="ML1379" s="142"/>
      <c r="MM1379" s="142"/>
      <c r="MN1379" s="142"/>
      <c r="MO1379" s="142"/>
      <c r="MP1379" s="142"/>
      <c r="MQ1379" s="142"/>
      <c r="MR1379" s="142"/>
      <c r="MS1379" s="142"/>
      <c r="MT1379" s="142"/>
      <c r="MU1379" s="142"/>
      <c r="MV1379" s="142"/>
      <c r="MW1379" s="142"/>
      <c r="MX1379" s="142"/>
      <c r="MY1379" s="142"/>
      <c r="MZ1379" s="142"/>
      <c r="NA1379" s="142"/>
      <c r="NB1379" s="142"/>
      <c r="NC1379" s="142"/>
      <c r="ND1379" s="142"/>
      <c r="NE1379" s="142"/>
      <c r="NF1379" s="142"/>
      <c r="NG1379" s="142"/>
      <c r="NH1379" s="142"/>
      <c r="NI1379" s="142"/>
      <c r="NJ1379" s="142"/>
      <c r="NK1379" s="142"/>
      <c r="NL1379" s="142"/>
      <c r="NM1379" s="142"/>
      <c r="NN1379" s="142"/>
      <c r="NO1379" s="142"/>
      <c r="NP1379" s="142"/>
      <c r="NQ1379" s="142"/>
      <c r="NR1379" s="142"/>
      <c r="NS1379" s="142"/>
      <c r="NT1379" s="142"/>
      <c r="NU1379" s="142"/>
      <c r="NV1379" s="142"/>
      <c r="NW1379" s="142"/>
      <c r="NX1379" s="142"/>
      <c r="NY1379" s="142"/>
      <c r="NZ1379" s="142"/>
      <c r="OA1379" s="142"/>
      <c r="OB1379" s="142"/>
      <c r="OC1379" s="142"/>
      <c r="OD1379" s="142"/>
      <c r="OE1379" s="142"/>
      <c r="OF1379" s="142"/>
      <c r="OG1379" s="142"/>
      <c r="OH1379" s="142"/>
      <c r="OI1379" s="142"/>
      <c r="OJ1379" s="142"/>
      <c r="OK1379" s="142"/>
      <c r="OL1379" s="142"/>
      <c r="OM1379" s="142"/>
      <c r="ON1379" s="142"/>
      <c r="OO1379" s="142"/>
      <c r="OP1379" s="142"/>
      <c r="OQ1379" s="142"/>
      <c r="OR1379" s="142"/>
      <c r="OS1379" s="142"/>
      <c r="OT1379" s="142"/>
      <c r="OU1379" s="142"/>
      <c r="OV1379" s="142"/>
      <c r="OW1379" s="142"/>
      <c r="OX1379" s="142"/>
      <c r="OY1379" s="142"/>
      <c r="OZ1379" s="142"/>
      <c r="PA1379" s="142"/>
      <c r="PB1379" s="142"/>
      <c r="PC1379" s="142"/>
      <c r="PD1379" s="142"/>
      <c r="PE1379" s="142"/>
      <c r="PF1379" s="142"/>
      <c r="PG1379" s="142"/>
      <c r="PH1379" s="142"/>
      <c r="PI1379" s="142"/>
      <c r="PJ1379" s="142"/>
      <c r="PK1379" s="142"/>
      <c r="PL1379" s="142"/>
      <c r="PM1379" s="142"/>
      <c r="PN1379" s="142"/>
      <c r="PO1379" s="142"/>
      <c r="PP1379" s="142"/>
      <c r="PQ1379" s="142"/>
      <c r="PR1379" s="142"/>
      <c r="PS1379" s="142"/>
      <c r="PT1379" s="142"/>
      <c r="PU1379" s="142"/>
      <c r="PV1379" s="142"/>
      <c r="PW1379" s="142"/>
      <c r="PX1379" s="142"/>
      <c r="PY1379" s="142"/>
      <c r="PZ1379" s="142"/>
      <c r="QA1379" s="142"/>
      <c r="QB1379" s="142"/>
      <c r="QC1379" s="142"/>
      <c r="QD1379" s="142"/>
      <c r="QE1379" s="142"/>
      <c r="QF1379" s="142"/>
      <c r="QG1379" s="142"/>
      <c r="QH1379" s="142"/>
      <c r="QI1379" s="142"/>
      <c r="QJ1379" s="142"/>
      <c r="QK1379" s="142"/>
      <c r="QL1379" s="142"/>
      <c r="QM1379" s="142"/>
      <c r="QN1379" s="142"/>
      <c r="QO1379" s="142"/>
      <c r="QP1379" s="142"/>
      <c r="QQ1379" s="142"/>
      <c r="QR1379" s="142"/>
      <c r="QS1379" s="142"/>
      <c r="QT1379" s="142"/>
      <c r="QU1379" s="142"/>
      <c r="QV1379" s="142"/>
      <c r="QW1379" s="142"/>
      <c r="QX1379" s="142"/>
      <c r="QY1379" s="142"/>
      <c r="QZ1379" s="142"/>
      <c r="RA1379" s="142"/>
      <c r="RB1379" s="142"/>
      <c r="RC1379" s="142"/>
      <c r="RD1379" s="142"/>
      <c r="RE1379" s="142"/>
      <c r="RF1379" s="142"/>
      <c r="RG1379" s="142"/>
      <c r="RH1379" s="142"/>
      <c r="RI1379" s="142"/>
      <c r="RJ1379" s="142"/>
      <c r="RK1379" s="142"/>
      <c r="RL1379" s="142"/>
      <c r="RM1379" s="142"/>
      <c r="RN1379" s="142"/>
      <c r="RO1379" s="142"/>
      <c r="RP1379" s="142"/>
      <c r="RQ1379" s="142"/>
      <c r="RR1379" s="142"/>
      <c r="RS1379" s="142"/>
      <c r="RT1379" s="142"/>
      <c r="RU1379" s="142"/>
      <c r="RV1379" s="142"/>
      <c r="RW1379" s="142"/>
      <c r="RX1379" s="142"/>
      <c r="RY1379" s="142"/>
      <c r="RZ1379" s="142"/>
      <c r="SA1379" s="142"/>
      <c r="SB1379" s="142"/>
      <c r="SC1379" s="142"/>
      <c r="SD1379" s="142"/>
      <c r="SE1379" s="142"/>
      <c r="SF1379" s="142"/>
      <c r="SG1379" s="142"/>
      <c r="SH1379" s="142"/>
      <c r="SI1379" s="142"/>
      <c r="SJ1379" s="142"/>
      <c r="SK1379" s="142"/>
      <c r="SL1379" s="142"/>
      <c r="SM1379" s="142"/>
      <c r="SN1379" s="142"/>
      <c r="SO1379" s="142"/>
      <c r="SP1379" s="142"/>
      <c r="SQ1379" s="142"/>
      <c r="SR1379" s="142"/>
      <c r="SS1379" s="142"/>
      <c r="ST1379" s="142"/>
      <c r="SU1379" s="142"/>
      <c r="SV1379" s="142"/>
      <c r="SW1379" s="142"/>
      <c r="SX1379" s="142"/>
      <c r="SY1379" s="142"/>
      <c r="SZ1379" s="142"/>
      <c r="TA1379" s="142"/>
      <c r="TB1379" s="142"/>
      <c r="TC1379" s="142"/>
      <c r="TD1379" s="142"/>
      <c r="TE1379" s="142"/>
      <c r="TF1379" s="142"/>
      <c r="TG1379" s="142"/>
      <c r="TH1379" s="142"/>
      <c r="TI1379" s="142"/>
      <c r="TJ1379" s="142"/>
      <c r="TK1379" s="142"/>
      <c r="TL1379" s="142"/>
      <c r="TM1379" s="142"/>
      <c r="TN1379" s="142"/>
      <c r="TO1379" s="142"/>
      <c r="TP1379" s="142"/>
      <c r="TQ1379" s="142"/>
      <c r="TR1379" s="142"/>
      <c r="TS1379" s="142"/>
      <c r="TT1379" s="142"/>
      <c r="TU1379" s="142"/>
      <c r="TV1379" s="142"/>
      <c r="TW1379" s="142"/>
      <c r="TX1379" s="142"/>
      <c r="TY1379" s="142"/>
      <c r="TZ1379" s="142"/>
      <c r="UA1379" s="142"/>
      <c r="UB1379" s="142"/>
      <c r="UC1379" s="142"/>
      <c r="UD1379" s="142"/>
      <c r="UE1379" s="142"/>
      <c r="UF1379" s="142"/>
      <c r="UG1379" s="142"/>
      <c r="UH1379" s="142"/>
      <c r="UI1379" s="142"/>
      <c r="UJ1379" s="142"/>
      <c r="UK1379" s="142"/>
      <c r="UL1379" s="142"/>
      <c r="UM1379" s="142"/>
      <c r="UN1379" s="142"/>
      <c r="UO1379" s="142"/>
      <c r="UP1379" s="142"/>
      <c r="UQ1379" s="142"/>
      <c r="UR1379" s="142"/>
      <c r="US1379" s="142"/>
      <c r="UT1379" s="142"/>
      <c r="UU1379" s="142"/>
      <c r="UV1379" s="142"/>
      <c r="UW1379" s="142"/>
      <c r="UX1379" s="142"/>
      <c r="UY1379" s="142"/>
      <c r="UZ1379" s="142"/>
      <c r="VA1379" s="142"/>
      <c r="VB1379" s="142"/>
      <c r="VC1379" s="142"/>
      <c r="VD1379" s="142"/>
      <c r="VE1379" s="142"/>
      <c r="VF1379" s="142"/>
      <c r="VG1379" s="142"/>
      <c r="VH1379" s="142"/>
      <c r="VI1379" s="142"/>
      <c r="VJ1379" s="142"/>
      <c r="VK1379" s="142"/>
      <c r="VL1379" s="142"/>
      <c r="VM1379" s="142"/>
      <c r="VN1379" s="142"/>
      <c r="VO1379" s="142"/>
      <c r="VP1379" s="142"/>
      <c r="VQ1379" s="142"/>
      <c r="VR1379" s="142"/>
      <c r="VS1379" s="142"/>
      <c r="VT1379" s="142"/>
      <c r="VU1379" s="142"/>
      <c r="VV1379" s="142"/>
      <c r="VW1379" s="142"/>
      <c r="VX1379" s="142"/>
      <c r="VY1379" s="142"/>
      <c r="VZ1379" s="142"/>
      <c r="WA1379" s="142"/>
      <c r="WB1379" s="142"/>
      <c r="WC1379" s="142"/>
      <c r="WD1379" s="142"/>
      <c r="WE1379" s="142"/>
      <c r="WF1379" s="142"/>
      <c r="WG1379" s="142"/>
      <c r="WH1379" s="142"/>
      <c r="WI1379" s="142"/>
      <c r="WJ1379" s="142"/>
      <c r="WK1379" s="142"/>
      <c r="WL1379" s="142"/>
      <c r="WM1379" s="142"/>
      <c r="WN1379" s="142"/>
      <c r="WO1379" s="142"/>
      <c r="WP1379" s="142"/>
      <c r="WQ1379" s="142"/>
      <c r="WR1379" s="142"/>
      <c r="WS1379" s="142"/>
      <c r="WT1379" s="142"/>
      <c r="WU1379" s="142"/>
      <c r="WV1379" s="142"/>
      <c r="WW1379" s="142"/>
      <c r="WX1379" s="142"/>
      <c r="WY1379" s="142"/>
      <c r="WZ1379" s="142"/>
      <c r="XA1379" s="142"/>
      <c r="XB1379" s="142"/>
      <c r="XC1379" s="142"/>
      <c r="XD1379" s="142"/>
      <c r="XE1379" s="142"/>
      <c r="XF1379" s="142"/>
      <c r="XG1379" s="142"/>
      <c r="XH1379" s="142"/>
      <c r="XI1379" s="142"/>
      <c r="XJ1379" s="142"/>
      <c r="XK1379" s="142"/>
      <c r="XL1379" s="142"/>
      <c r="XM1379" s="142"/>
      <c r="XN1379" s="142"/>
      <c r="XO1379" s="142"/>
      <c r="XP1379" s="142"/>
      <c r="XQ1379" s="142"/>
      <c r="XR1379" s="142"/>
      <c r="XS1379" s="142"/>
      <c r="XT1379" s="142"/>
      <c r="XU1379" s="142"/>
      <c r="XV1379" s="142"/>
      <c r="XW1379" s="142"/>
      <c r="XX1379" s="142"/>
      <c r="XY1379" s="142"/>
      <c r="XZ1379" s="142"/>
      <c r="YA1379" s="142"/>
      <c r="YB1379" s="142"/>
      <c r="YC1379" s="142"/>
      <c r="YD1379" s="142"/>
      <c r="YE1379" s="142"/>
      <c r="YF1379" s="142"/>
      <c r="YG1379" s="142"/>
      <c r="YH1379" s="142"/>
      <c r="YI1379" s="142"/>
      <c r="YJ1379" s="142"/>
      <c r="YK1379" s="142"/>
      <c r="YL1379" s="142"/>
      <c r="YM1379" s="142"/>
      <c r="YN1379" s="142"/>
      <c r="YO1379" s="142"/>
      <c r="YP1379" s="142"/>
      <c r="YQ1379" s="142"/>
      <c r="YR1379" s="142"/>
      <c r="YS1379" s="142"/>
      <c r="YT1379" s="142"/>
      <c r="YU1379" s="142"/>
      <c r="YV1379" s="142"/>
      <c r="YW1379" s="142"/>
      <c r="YX1379" s="142"/>
      <c r="YY1379" s="142"/>
      <c r="YZ1379" s="142"/>
      <c r="ZA1379" s="142"/>
      <c r="ZB1379" s="142"/>
      <c r="ZC1379" s="142"/>
      <c r="ZD1379" s="142"/>
      <c r="ZE1379" s="142"/>
      <c r="ZF1379" s="142"/>
      <c r="ZG1379" s="142"/>
      <c r="ZH1379" s="142"/>
      <c r="ZI1379" s="142"/>
      <c r="ZJ1379" s="142"/>
      <c r="ZK1379" s="142"/>
      <c r="ZL1379" s="142"/>
      <c r="ZM1379" s="142"/>
      <c r="ZN1379" s="142"/>
      <c r="ZO1379" s="142"/>
      <c r="ZP1379" s="142"/>
      <c r="ZQ1379" s="142"/>
      <c r="ZR1379" s="142"/>
      <c r="ZS1379" s="142"/>
      <c r="ZT1379" s="142"/>
      <c r="ZU1379" s="142"/>
      <c r="ZV1379" s="142"/>
      <c r="ZW1379" s="142"/>
      <c r="ZX1379" s="142"/>
      <c r="ZY1379" s="142"/>
      <c r="ZZ1379" s="142"/>
      <c r="AAA1379" s="142"/>
      <c r="AAB1379" s="142"/>
      <c r="AAC1379" s="142"/>
      <c r="AAD1379" s="142"/>
      <c r="AAE1379" s="142"/>
      <c r="AAF1379" s="142"/>
      <c r="AAG1379" s="142"/>
      <c r="AAH1379" s="142"/>
      <c r="AAI1379" s="142"/>
      <c r="AAJ1379" s="142"/>
      <c r="AAK1379" s="142"/>
      <c r="AAL1379" s="142"/>
      <c r="AAM1379" s="142"/>
      <c r="AAN1379" s="142"/>
      <c r="AAO1379" s="142"/>
      <c r="AAP1379" s="142"/>
      <c r="AAQ1379" s="142"/>
      <c r="AAR1379" s="142"/>
      <c r="AAS1379" s="142"/>
      <c r="AAT1379" s="142"/>
      <c r="AAU1379" s="142"/>
      <c r="AAV1379" s="142"/>
      <c r="AAW1379" s="142"/>
      <c r="AAX1379" s="142"/>
      <c r="AAY1379" s="142"/>
      <c r="AAZ1379" s="142"/>
      <c r="ABA1379" s="142"/>
      <c r="ABB1379" s="142"/>
      <c r="ABC1379" s="142"/>
      <c r="ABD1379" s="142"/>
      <c r="ABE1379" s="142"/>
      <c r="ABF1379" s="142"/>
      <c r="ABG1379" s="142"/>
      <c r="ABH1379" s="142"/>
      <c r="ABI1379" s="142"/>
      <c r="ABJ1379" s="142"/>
      <c r="ABK1379" s="142"/>
      <c r="ABL1379" s="142"/>
      <c r="ABM1379" s="142"/>
      <c r="ABN1379" s="142"/>
      <c r="ABO1379" s="142"/>
      <c r="ABP1379" s="142"/>
      <c r="ABQ1379" s="142"/>
      <c r="ABR1379" s="142"/>
      <c r="ABS1379" s="142"/>
      <c r="ABT1379" s="142"/>
      <c r="ABU1379" s="142"/>
      <c r="ABV1379" s="142"/>
      <c r="ABW1379" s="142"/>
      <c r="ABX1379" s="142"/>
      <c r="ABY1379" s="142"/>
      <c r="ABZ1379" s="142"/>
      <c r="ACA1379" s="142"/>
      <c r="ACB1379" s="142"/>
      <c r="ACC1379" s="142"/>
      <c r="ACD1379" s="142"/>
      <c r="ACE1379" s="142"/>
      <c r="ACF1379" s="142"/>
      <c r="ACG1379" s="142"/>
      <c r="ACH1379" s="142"/>
      <c r="ACI1379" s="142"/>
      <c r="ACJ1379" s="142"/>
      <c r="ACK1379" s="142"/>
      <c r="ACL1379" s="142"/>
      <c r="ACM1379" s="142"/>
      <c r="ACN1379" s="142"/>
      <c r="ACO1379" s="142"/>
    </row>
    <row r="1380" spans="1:769" s="143" customFormat="1" ht="90" customHeight="1" x14ac:dyDescent="0.25">
      <c r="A1380" s="76">
        <v>87</v>
      </c>
      <c r="B1380" s="76" t="s">
        <v>3788</v>
      </c>
      <c r="C1380" s="76" t="s">
        <v>3788</v>
      </c>
      <c r="D1380" s="76" t="s">
        <v>3788</v>
      </c>
      <c r="E1380" s="145" t="s">
        <v>22</v>
      </c>
      <c r="F1380" s="72">
        <v>1</v>
      </c>
      <c r="G1380" s="72"/>
      <c r="H1380" s="72">
        <v>1636000</v>
      </c>
      <c r="I1380" s="72">
        <f t="shared" si="94"/>
        <v>1832320.0000000002</v>
      </c>
      <c r="J1380" s="145" t="s">
        <v>3789</v>
      </c>
      <c r="K1380" s="103" t="s">
        <v>3790</v>
      </c>
      <c r="L1380" s="145" t="s">
        <v>3791</v>
      </c>
      <c r="M1380" s="141"/>
      <c r="N1380" s="142"/>
      <c r="O1380" s="142"/>
      <c r="P1380" s="142"/>
      <c r="Q1380" s="142"/>
      <c r="R1380" s="142"/>
      <c r="S1380" s="142"/>
      <c r="T1380" s="142"/>
      <c r="U1380" s="142"/>
      <c r="V1380" s="142"/>
      <c r="W1380" s="142"/>
      <c r="X1380" s="142"/>
      <c r="Y1380" s="142"/>
      <c r="Z1380" s="142"/>
      <c r="AA1380" s="142"/>
      <c r="AB1380" s="142"/>
      <c r="AC1380" s="142"/>
      <c r="AD1380" s="142"/>
      <c r="AE1380" s="142"/>
      <c r="AF1380" s="142"/>
      <c r="AG1380" s="142"/>
      <c r="AH1380" s="142"/>
      <c r="AI1380" s="142"/>
      <c r="AJ1380" s="142"/>
      <c r="AK1380" s="142"/>
      <c r="AL1380" s="142"/>
      <c r="AM1380" s="142"/>
      <c r="AN1380" s="142"/>
      <c r="AO1380" s="142"/>
      <c r="AP1380" s="142"/>
      <c r="AQ1380" s="142"/>
      <c r="AR1380" s="142"/>
      <c r="AS1380" s="142"/>
      <c r="AT1380" s="142"/>
      <c r="AU1380" s="142"/>
      <c r="AV1380" s="142"/>
      <c r="AW1380" s="142"/>
      <c r="AX1380" s="142"/>
      <c r="AY1380" s="142"/>
      <c r="AZ1380" s="142"/>
      <c r="BA1380" s="142"/>
      <c r="BB1380" s="142"/>
      <c r="BC1380" s="142"/>
      <c r="BD1380" s="142"/>
      <c r="BE1380" s="142"/>
      <c r="BF1380" s="142"/>
      <c r="BG1380" s="142"/>
      <c r="BH1380" s="142"/>
      <c r="BI1380" s="142"/>
      <c r="BJ1380" s="142"/>
      <c r="BK1380" s="142"/>
      <c r="BL1380" s="142"/>
      <c r="BM1380" s="142"/>
      <c r="BN1380" s="142"/>
      <c r="BO1380" s="142"/>
      <c r="BP1380" s="142"/>
      <c r="BQ1380" s="142"/>
      <c r="BR1380" s="142"/>
      <c r="BS1380" s="142"/>
      <c r="BT1380" s="142"/>
      <c r="BU1380" s="142"/>
      <c r="BV1380" s="142"/>
      <c r="BW1380" s="142"/>
      <c r="BX1380" s="142"/>
      <c r="BY1380" s="142"/>
      <c r="BZ1380" s="142"/>
      <c r="CA1380" s="142"/>
      <c r="CB1380" s="142"/>
      <c r="CC1380" s="142"/>
      <c r="CD1380" s="142"/>
      <c r="CE1380" s="142"/>
      <c r="CF1380" s="142"/>
      <c r="CG1380" s="142"/>
      <c r="CH1380" s="142"/>
      <c r="CI1380" s="142"/>
      <c r="CJ1380" s="142"/>
      <c r="CK1380" s="142"/>
      <c r="CL1380" s="142"/>
      <c r="CM1380" s="142"/>
      <c r="CN1380" s="142"/>
      <c r="CO1380" s="142"/>
      <c r="CP1380" s="142"/>
      <c r="CQ1380" s="142"/>
      <c r="CR1380" s="142"/>
      <c r="CS1380" s="142"/>
      <c r="CT1380" s="142"/>
      <c r="CU1380" s="142"/>
      <c r="CV1380" s="142"/>
      <c r="CW1380" s="142"/>
      <c r="CX1380" s="142"/>
      <c r="CY1380" s="142"/>
      <c r="CZ1380" s="142"/>
      <c r="DA1380" s="142"/>
      <c r="DB1380" s="142"/>
      <c r="DC1380" s="142"/>
      <c r="DD1380" s="142"/>
      <c r="DE1380" s="142"/>
      <c r="DF1380" s="142"/>
      <c r="DG1380" s="142"/>
      <c r="DH1380" s="142"/>
      <c r="DI1380" s="142"/>
      <c r="DJ1380" s="142"/>
      <c r="DK1380" s="142"/>
      <c r="DL1380" s="142"/>
      <c r="DM1380" s="142"/>
      <c r="DN1380" s="142"/>
      <c r="DO1380" s="142"/>
      <c r="DP1380" s="142"/>
      <c r="DQ1380" s="142"/>
      <c r="DR1380" s="142"/>
      <c r="DS1380" s="142"/>
      <c r="DT1380" s="142"/>
      <c r="DU1380" s="142"/>
      <c r="DV1380" s="142"/>
      <c r="DW1380" s="142"/>
      <c r="DX1380" s="142"/>
      <c r="DY1380" s="142"/>
      <c r="DZ1380" s="142"/>
      <c r="EA1380" s="142"/>
      <c r="EB1380" s="142"/>
      <c r="EC1380" s="142"/>
      <c r="ED1380" s="142"/>
      <c r="EE1380" s="142"/>
      <c r="EF1380" s="142"/>
      <c r="EG1380" s="142"/>
      <c r="EH1380" s="142"/>
      <c r="EI1380" s="142"/>
      <c r="EJ1380" s="142"/>
      <c r="EK1380" s="142"/>
      <c r="EL1380" s="142"/>
      <c r="EM1380" s="142"/>
      <c r="EN1380" s="142"/>
      <c r="EO1380" s="142"/>
      <c r="EP1380" s="142"/>
      <c r="EQ1380" s="142"/>
      <c r="ER1380" s="142"/>
      <c r="ES1380" s="142"/>
      <c r="ET1380" s="142"/>
      <c r="EU1380" s="142"/>
      <c r="EV1380" s="142"/>
      <c r="EW1380" s="142"/>
      <c r="EX1380" s="142"/>
      <c r="EY1380" s="142"/>
      <c r="EZ1380" s="142"/>
      <c r="FA1380" s="142"/>
      <c r="FB1380" s="142"/>
      <c r="FC1380" s="142"/>
      <c r="FD1380" s="142"/>
      <c r="FE1380" s="142"/>
      <c r="FF1380" s="142"/>
      <c r="FG1380" s="142"/>
      <c r="FH1380" s="142"/>
      <c r="FI1380" s="142"/>
      <c r="FJ1380" s="142"/>
      <c r="FK1380" s="142"/>
      <c r="FL1380" s="142"/>
      <c r="FM1380" s="142"/>
      <c r="FN1380" s="142"/>
      <c r="FO1380" s="142"/>
      <c r="FP1380" s="142"/>
      <c r="FQ1380" s="142"/>
      <c r="FR1380" s="142"/>
      <c r="FS1380" s="142"/>
      <c r="FT1380" s="142"/>
      <c r="FU1380" s="142"/>
      <c r="FV1380" s="142"/>
      <c r="FW1380" s="142"/>
      <c r="FX1380" s="142"/>
      <c r="FY1380" s="142"/>
      <c r="FZ1380" s="142"/>
      <c r="GA1380" s="142"/>
      <c r="GB1380" s="142"/>
      <c r="GC1380" s="142"/>
      <c r="GD1380" s="142"/>
      <c r="GE1380" s="142"/>
      <c r="GF1380" s="142"/>
      <c r="GG1380" s="142"/>
      <c r="GH1380" s="142"/>
      <c r="GI1380" s="142"/>
      <c r="GJ1380" s="142"/>
      <c r="GK1380" s="142"/>
      <c r="GL1380" s="142"/>
      <c r="GM1380" s="142"/>
      <c r="GN1380" s="142"/>
      <c r="GO1380" s="142"/>
      <c r="GP1380" s="142"/>
      <c r="GQ1380" s="142"/>
      <c r="GR1380" s="142"/>
      <c r="GS1380" s="142"/>
      <c r="GT1380" s="142"/>
      <c r="GU1380" s="142"/>
      <c r="GV1380" s="142"/>
      <c r="GW1380" s="142"/>
      <c r="GX1380" s="142"/>
      <c r="GY1380" s="142"/>
      <c r="GZ1380" s="142"/>
      <c r="HA1380" s="142"/>
      <c r="HB1380" s="142"/>
      <c r="HC1380" s="142"/>
      <c r="HD1380" s="142"/>
      <c r="HE1380" s="142"/>
      <c r="HF1380" s="142"/>
      <c r="HG1380" s="142"/>
      <c r="HH1380" s="142"/>
      <c r="HI1380" s="142"/>
      <c r="HJ1380" s="142"/>
      <c r="HK1380" s="142"/>
      <c r="HL1380" s="142"/>
      <c r="HM1380" s="142"/>
      <c r="HN1380" s="142"/>
      <c r="HO1380" s="142"/>
      <c r="HP1380" s="142"/>
      <c r="HQ1380" s="142"/>
      <c r="HR1380" s="142"/>
      <c r="HS1380" s="142"/>
      <c r="HT1380" s="142"/>
      <c r="HU1380" s="142"/>
      <c r="HV1380" s="142"/>
      <c r="HW1380" s="142"/>
      <c r="HX1380" s="142"/>
      <c r="HY1380" s="142"/>
      <c r="HZ1380" s="142"/>
      <c r="IA1380" s="142"/>
      <c r="IB1380" s="142"/>
      <c r="IC1380" s="142"/>
      <c r="ID1380" s="142"/>
      <c r="IE1380" s="142"/>
      <c r="IF1380" s="142"/>
      <c r="IG1380" s="142"/>
      <c r="IH1380" s="142"/>
      <c r="II1380" s="142"/>
      <c r="IJ1380" s="142"/>
      <c r="IK1380" s="142"/>
      <c r="IL1380" s="142"/>
      <c r="IM1380" s="142"/>
      <c r="IN1380" s="142"/>
      <c r="IO1380" s="142"/>
      <c r="IP1380" s="142"/>
      <c r="IQ1380" s="142"/>
      <c r="IR1380" s="142"/>
      <c r="IS1380" s="142"/>
      <c r="IT1380" s="142"/>
      <c r="IU1380" s="142"/>
      <c r="IV1380" s="142"/>
      <c r="IW1380" s="142"/>
      <c r="IX1380" s="142"/>
      <c r="IY1380" s="142"/>
      <c r="IZ1380" s="142"/>
      <c r="JA1380" s="142"/>
      <c r="JB1380" s="142"/>
      <c r="JC1380" s="142"/>
      <c r="JD1380" s="142"/>
      <c r="JE1380" s="142"/>
      <c r="JF1380" s="142"/>
      <c r="JG1380" s="142"/>
      <c r="JH1380" s="142"/>
      <c r="JI1380" s="142"/>
      <c r="JJ1380" s="142"/>
      <c r="JK1380" s="142"/>
      <c r="JL1380" s="142"/>
      <c r="JM1380" s="142"/>
      <c r="JN1380" s="142"/>
      <c r="JO1380" s="142"/>
      <c r="JP1380" s="142"/>
      <c r="JQ1380" s="142"/>
      <c r="JR1380" s="142"/>
      <c r="JS1380" s="142"/>
      <c r="JT1380" s="142"/>
      <c r="JU1380" s="142"/>
      <c r="JV1380" s="142"/>
      <c r="JW1380" s="142"/>
      <c r="JX1380" s="142"/>
      <c r="JY1380" s="142"/>
      <c r="JZ1380" s="142"/>
      <c r="KA1380" s="142"/>
      <c r="KB1380" s="142"/>
      <c r="KC1380" s="142"/>
      <c r="KD1380" s="142"/>
      <c r="KE1380" s="142"/>
      <c r="KF1380" s="142"/>
      <c r="KG1380" s="142"/>
      <c r="KH1380" s="142"/>
      <c r="KI1380" s="142"/>
      <c r="KJ1380" s="142"/>
      <c r="KK1380" s="142"/>
      <c r="KL1380" s="142"/>
      <c r="KM1380" s="142"/>
      <c r="KN1380" s="142"/>
      <c r="KO1380" s="142"/>
      <c r="KP1380" s="142"/>
      <c r="KQ1380" s="142"/>
      <c r="KR1380" s="142"/>
      <c r="KS1380" s="142"/>
      <c r="KT1380" s="142"/>
      <c r="KU1380" s="142"/>
      <c r="KV1380" s="142"/>
      <c r="KW1380" s="142"/>
      <c r="KX1380" s="142"/>
      <c r="KY1380" s="142"/>
      <c r="KZ1380" s="142"/>
      <c r="LA1380" s="142"/>
      <c r="LB1380" s="142"/>
      <c r="LC1380" s="142"/>
      <c r="LD1380" s="142"/>
      <c r="LE1380" s="142"/>
      <c r="LF1380" s="142"/>
      <c r="LG1380" s="142"/>
      <c r="LH1380" s="142"/>
      <c r="LI1380" s="142"/>
      <c r="LJ1380" s="142"/>
      <c r="LK1380" s="142"/>
      <c r="LL1380" s="142"/>
      <c r="LM1380" s="142"/>
      <c r="LN1380" s="142"/>
      <c r="LO1380" s="142"/>
      <c r="LP1380" s="142"/>
      <c r="LQ1380" s="142"/>
      <c r="LR1380" s="142"/>
      <c r="LS1380" s="142"/>
      <c r="LT1380" s="142"/>
      <c r="LU1380" s="142"/>
      <c r="LV1380" s="142"/>
      <c r="LW1380" s="142"/>
      <c r="LX1380" s="142"/>
      <c r="LY1380" s="142"/>
      <c r="LZ1380" s="142"/>
      <c r="MA1380" s="142"/>
      <c r="MB1380" s="142"/>
      <c r="MC1380" s="142"/>
      <c r="MD1380" s="142"/>
      <c r="ME1380" s="142"/>
      <c r="MF1380" s="142"/>
      <c r="MG1380" s="142"/>
      <c r="MH1380" s="142"/>
      <c r="MI1380" s="142"/>
      <c r="MJ1380" s="142"/>
      <c r="MK1380" s="142"/>
      <c r="ML1380" s="142"/>
      <c r="MM1380" s="142"/>
      <c r="MN1380" s="142"/>
      <c r="MO1380" s="142"/>
      <c r="MP1380" s="142"/>
      <c r="MQ1380" s="142"/>
      <c r="MR1380" s="142"/>
      <c r="MS1380" s="142"/>
      <c r="MT1380" s="142"/>
      <c r="MU1380" s="142"/>
      <c r="MV1380" s="142"/>
      <c r="MW1380" s="142"/>
      <c r="MX1380" s="142"/>
      <c r="MY1380" s="142"/>
      <c r="MZ1380" s="142"/>
      <c r="NA1380" s="142"/>
      <c r="NB1380" s="142"/>
      <c r="NC1380" s="142"/>
      <c r="ND1380" s="142"/>
      <c r="NE1380" s="142"/>
      <c r="NF1380" s="142"/>
      <c r="NG1380" s="142"/>
      <c r="NH1380" s="142"/>
      <c r="NI1380" s="142"/>
      <c r="NJ1380" s="142"/>
      <c r="NK1380" s="142"/>
      <c r="NL1380" s="142"/>
      <c r="NM1380" s="142"/>
      <c r="NN1380" s="142"/>
      <c r="NO1380" s="142"/>
      <c r="NP1380" s="142"/>
      <c r="NQ1380" s="142"/>
      <c r="NR1380" s="142"/>
      <c r="NS1380" s="142"/>
      <c r="NT1380" s="142"/>
      <c r="NU1380" s="142"/>
      <c r="NV1380" s="142"/>
      <c r="NW1380" s="142"/>
      <c r="NX1380" s="142"/>
      <c r="NY1380" s="142"/>
      <c r="NZ1380" s="142"/>
      <c r="OA1380" s="142"/>
      <c r="OB1380" s="142"/>
      <c r="OC1380" s="142"/>
      <c r="OD1380" s="142"/>
      <c r="OE1380" s="142"/>
      <c r="OF1380" s="142"/>
      <c r="OG1380" s="142"/>
      <c r="OH1380" s="142"/>
      <c r="OI1380" s="142"/>
      <c r="OJ1380" s="142"/>
      <c r="OK1380" s="142"/>
      <c r="OL1380" s="142"/>
      <c r="OM1380" s="142"/>
      <c r="ON1380" s="142"/>
      <c r="OO1380" s="142"/>
      <c r="OP1380" s="142"/>
      <c r="OQ1380" s="142"/>
      <c r="OR1380" s="142"/>
      <c r="OS1380" s="142"/>
      <c r="OT1380" s="142"/>
      <c r="OU1380" s="142"/>
      <c r="OV1380" s="142"/>
      <c r="OW1380" s="142"/>
      <c r="OX1380" s="142"/>
      <c r="OY1380" s="142"/>
      <c r="OZ1380" s="142"/>
      <c r="PA1380" s="142"/>
      <c r="PB1380" s="142"/>
      <c r="PC1380" s="142"/>
      <c r="PD1380" s="142"/>
      <c r="PE1380" s="142"/>
      <c r="PF1380" s="142"/>
      <c r="PG1380" s="142"/>
      <c r="PH1380" s="142"/>
      <c r="PI1380" s="142"/>
      <c r="PJ1380" s="142"/>
      <c r="PK1380" s="142"/>
      <c r="PL1380" s="142"/>
      <c r="PM1380" s="142"/>
      <c r="PN1380" s="142"/>
      <c r="PO1380" s="142"/>
      <c r="PP1380" s="142"/>
      <c r="PQ1380" s="142"/>
      <c r="PR1380" s="142"/>
      <c r="PS1380" s="142"/>
      <c r="PT1380" s="142"/>
      <c r="PU1380" s="142"/>
      <c r="PV1380" s="142"/>
      <c r="PW1380" s="142"/>
      <c r="PX1380" s="142"/>
      <c r="PY1380" s="142"/>
      <c r="PZ1380" s="142"/>
      <c r="QA1380" s="142"/>
      <c r="QB1380" s="142"/>
      <c r="QC1380" s="142"/>
      <c r="QD1380" s="142"/>
      <c r="QE1380" s="142"/>
      <c r="QF1380" s="142"/>
      <c r="QG1380" s="142"/>
      <c r="QH1380" s="142"/>
      <c r="QI1380" s="142"/>
      <c r="QJ1380" s="142"/>
      <c r="QK1380" s="142"/>
      <c r="QL1380" s="142"/>
      <c r="QM1380" s="142"/>
      <c r="QN1380" s="142"/>
      <c r="QO1380" s="142"/>
      <c r="QP1380" s="142"/>
      <c r="QQ1380" s="142"/>
      <c r="QR1380" s="142"/>
      <c r="QS1380" s="142"/>
      <c r="QT1380" s="142"/>
      <c r="QU1380" s="142"/>
      <c r="QV1380" s="142"/>
      <c r="QW1380" s="142"/>
      <c r="QX1380" s="142"/>
      <c r="QY1380" s="142"/>
      <c r="QZ1380" s="142"/>
      <c r="RA1380" s="142"/>
      <c r="RB1380" s="142"/>
      <c r="RC1380" s="142"/>
      <c r="RD1380" s="142"/>
      <c r="RE1380" s="142"/>
      <c r="RF1380" s="142"/>
      <c r="RG1380" s="142"/>
      <c r="RH1380" s="142"/>
      <c r="RI1380" s="142"/>
      <c r="RJ1380" s="142"/>
      <c r="RK1380" s="142"/>
      <c r="RL1380" s="142"/>
      <c r="RM1380" s="142"/>
      <c r="RN1380" s="142"/>
      <c r="RO1380" s="142"/>
      <c r="RP1380" s="142"/>
      <c r="RQ1380" s="142"/>
      <c r="RR1380" s="142"/>
      <c r="RS1380" s="142"/>
      <c r="RT1380" s="142"/>
      <c r="RU1380" s="142"/>
      <c r="RV1380" s="142"/>
      <c r="RW1380" s="142"/>
      <c r="RX1380" s="142"/>
      <c r="RY1380" s="142"/>
      <c r="RZ1380" s="142"/>
      <c r="SA1380" s="142"/>
      <c r="SB1380" s="142"/>
      <c r="SC1380" s="142"/>
      <c r="SD1380" s="142"/>
      <c r="SE1380" s="142"/>
      <c r="SF1380" s="142"/>
      <c r="SG1380" s="142"/>
      <c r="SH1380" s="142"/>
      <c r="SI1380" s="142"/>
      <c r="SJ1380" s="142"/>
      <c r="SK1380" s="142"/>
      <c r="SL1380" s="142"/>
      <c r="SM1380" s="142"/>
      <c r="SN1380" s="142"/>
      <c r="SO1380" s="142"/>
      <c r="SP1380" s="142"/>
      <c r="SQ1380" s="142"/>
      <c r="SR1380" s="142"/>
      <c r="SS1380" s="142"/>
      <c r="ST1380" s="142"/>
      <c r="SU1380" s="142"/>
      <c r="SV1380" s="142"/>
      <c r="SW1380" s="142"/>
      <c r="SX1380" s="142"/>
      <c r="SY1380" s="142"/>
      <c r="SZ1380" s="142"/>
      <c r="TA1380" s="142"/>
      <c r="TB1380" s="142"/>
      <c r="TC1380" s="142"/>
      <c r="TD1380" s="142"/>
      <c r="TE1380" s="142"/>
      <c r="TF1380" s="142"/>
      <c r="TG1380" s="142"/>
      <c r="TH1380" s="142"/>
      <c r="TI1380" s="142"/>
      <c r="TJ1380" s="142"/>
      <c r="TK1380" s="142"/>
      <c r="TL1380" s="142"/>
      <c r="TM1380" s="142"/>
      <c r="TN1380" s="142"/>
      <c r="TO1380" s="142"/>
      <c r="TP1380" s="142"/>
      <c r="TQ1380" s="142"/>
      <c r="TR1380" s="142"/>
      <c r="TS1380" s="142"/>
      <c r="TT1380" s="142"/>
      <c r="TU1380" s="142"/>
      <c r="TV1380" s="142"/>
      <c r="TW1380" s="142"/>
      <c r="TX1380" s="142"/>
      <c r="TY1380" s="142"/>
      <c r="TZ1380" s="142"/>
      <c r="UA1380" s="142"/>
      <c r="UB1380" s="142"/>
      <c r="UC1380" s="142"/>
      <c r="UD1380" s="142"/>
      <c r="UE1380" s="142"/>
      <c r="UF1380" s="142"/>
      <c r="UG1380" s="142"/>
      <c r="UH1380" s="142"/>
      <c r="UI1380" s="142"/>
      <c r="UJ1380" s="142"/>
      <c r="UK1380" s="142"/>
      <c r="UL1380" s="142"/>
      <c r="UM1380" s="142"/>
      <c r="UN1380" s="142"/>
      <c r="UO1380" s="142"/>
      <c r="UP1380" s="142"/>
      <c r="UQ1380" s="142"/>
      <c r="UR1380" s="142"/>
      <c r="US1380" s="142"/>
      <c r="UT1380" s="142"/>
      <c r="UU1380" s="142"/>
      <c r="UV1380" s="142"/>
      <c r="UW1380" s="142"/>
      <c r="UX1380" s="142"/>
      <c r="UY1380" s="142"/>
      <c r="UZ1380" s="142"/>
      <c r="VA1380" s="142"/>
      <c r="VB1380" s="142"/>
      <c r="VC1380" s="142"/>
      <c r="VD1380" s="142"/>
      <c r="VE1380" s="142"/>
      <c r="VF1380" s="142"/>
      <c r="VG1380" s="142"/>
      <c r="VH1380" s="142"/>
      <c r="VI1380" s="142"/>
      <c r="VJ1380" s="142"/>
      <c r="VK1380" s="142"/>
      <c r="VL1380" s="142"/>
      <c r="VM1380" s="142"/>
      <c r="VN1380" s="142"/>
      <c r="VO1380" s="142"/>
      <c r="VP1380" s="142"/>
      <c r="VQ1380" s="142"/>
      <c r="VR1380" s="142"/>
      <c r="VS1380" s="142"/>
      <c r="VT1380" s="142"/>
      <c r="VU1380" s="142"/>
      <c r="VV1380" s="142"/>
      <c r="VW1380" s="142"/>
      <c r="VX1380" s="142"/>
      <c r="VY1380" s="142"/>
      <c r="VZ1380" s="142"/>
      <c r="WA1380" s="142"/>
      <c r="WB1380" s="142"/>
      <c r="WC1380" s="142"/>
      <c r="WD1380" s="142"/>
      <c r="WE1380" s="142"/>
      <c r="WF1380" s="142"/>
      <c r="WG1380" s="142"/>
      <c r="WH1380" s="142"/>
      <c r="WI1380" s="142"/>
      <c r="WJ1380" s="142"/>
      <c r="WK1380" s="142"/>
      <c r="WL1380" s="142"/>
      <c r="WM1380" s="142"/>
      <c r="WN1380" s="142"/>
      <c r="WO1380" s="142"/>
      <c r="WP1380" s="142"/>
      <c r="WQ1380" s="142"/>
      <c r="WR1380" s="142"/>
      <c r="WS1380" s="142"/>
      <c r="WT1380" s="142"/>
      <c r="WU1380" s="142"/>
      <c r="WV1380" s="142"/>
      <c r="WW1380" s="142"/>
      <c r="WX1380" s="142"/>
      <c r="WY1380" s="142"/>
      <c r="WZ1380" s="142"/>
      <c r="XA1380" s="142"/>
      <c r="XB1380" s="142"/>
      <c r="XC1380" s="142"/>
      <c r="XD1380" s="142"/>
      <c r="XE1380" s="142"/>
      <c r="XF1380" s="142"/>
      <c r="XG1380" s="142"/>
      <c r="XH1380" s="142"/>
      <c r="XI1380" s="142"/>
      <c r="XJ1380" s="142"/>
      <c r="XK1380" s="142"/>
      <c r="XL1380" s="142"/>
      <c r="XM1380" s="142"/>
      <c r="XN1380" s="142"/>
      <c r="XO1380" s="142"/>
      <c r="XP1380" s="142"/>
      <c r="XQ1380" s="142"/>
      <c r="XR1380" s="142"/>
      <c r="XS1380" s="142"/>
      <c r="XT1380" s="142"/>
      <c r="XU1380" s="142"/>
      <c r="XV1380" s="142"/>
      <c r="XW1380" s="142"/>
      <c r="XX1380" s="142"/>
      <c r="XY1380" s="142"/>
      <c r="XZ1380" s="142"/>
      <c r="YA1380" s="142"/>
      <c r="YB1380" s="142"/>
      <c r="YC1380" s="142"/>
      <c r="YD1380" s="142"/>
      <c r="YE1380" s="142"/>
      <c r="YF1380" s="142"/>
      <c r="YG1380" s="142"/>
      <c r="YH1380" s="142"/>
      <c r="YI1380" s="142"/>
      <c r="YJ1380" s="142"/>
      <c r="YK1380" s="142"/>
      <c r="YL1380" s="142"/>
      <c r="YM1380" s="142"/>
      <c r="YN1380" s="142"/>
      <c r="YO1380" s="142"/>
      <c r="YP1380" s="142"/>
      <c r="YQ1380" s="142"/>
      <c r="YR1380" s="142"/>
      <c r="YS1380" s="142"/>
      <c r="YT1380" s="142"/>
      <c r="YU1380" s="142"/>
      <c r="YV1380" s="142"/>
      <c r="YW1380" s="142"/>
      <c r="YX1380" s="142"/>
      <c r="YY1380" s="142"/>
      <c r="YZ1380" s="142"/>
      <c r="ZA1380" s="142"/>
      <c r="ZB1380" s="142"/>
      <c r="ZC1380" s="142"/>
      <c r="ZD1380" s="142"/>
      <c r="ZE1380" s="142"/>
      <c r="ZF1380" s="142"/>
      <c r="ZG1380" s="142"/>
      <c r="ZH1380" s="142"/>
      <c r="ZI1380" s="142"/>
      <c r="ZJ1380" s="142"/>
      <c r="ZK1380" s="142"/>
      <c r="ZL1380" s="142"/>
      <c r="ZM1380" s="142"/>
      <c r="ZN1380" s="142"/>
      <c r="ZO1380" s="142"/>
      <c r="ZP1380" s="142"/>
      <c r="ZQ1380" s="142"/>
      <c r="ZR1380" s="142"/>
      <c r="ZS1380" s="142"/>
      <c r="ZT1380" s="142"/>
      <c r="ZU1380" s="142"/>
      <c r="ZV1380" s="142"/>
      <c r="ZW1380" s="142"/>
      <c r="ZX1380" s="142"/>
      <c r="ZY1380" s="142"/>
      <c r="ZZ1380" s="142"/>
      <c r="AAA1380" s="142"/>
      <c r="AAB1380" s="142"/>
      <c r="AAC1380" s="142"/>
      <c r="AAD1380" s="142"/>
      <c r="AAE1380" s="142"/>
      <c r="AAF1380" s="142"/>
      <c r="AAG1380" s="142"/>
      <c r="AAH1380" s="142"/>
      <c r="AAI1380" s="142"/>
      <c r="AAJ1380" s="142"/>
      <c r="AAK1380" s="142"/>
      <c r="AAL1380" s="142"/>
      <c r="AAM1380" s="142"/>
      <c r="AAN1380" s="142"/>
      <c r="AAO1380" s="142"/>
      <c r="AAP1380" s="142"/>
      <c r="AAQ1380" s="142"/>
      <c r="AAR1380" s="142"/>
      <c r="AAS1380" s="142"/>
      <c r="AAT1380" s="142"/>
      <c r="AAU1380" s="142"/>
      <c r="AAV1380" s="142"/>
      <c r="AAW1380" s="142"/>
      <c r="AAX1380" s="142"/>
      <c r="AAY1380" s="142"/>
      <c r="AAZ1380" s="142"/>
      <c r="ABA1380" s="142"/>
      <c r="ABB1380" s="142"/>
      <c r="ABC1380" s="142"/>
      <c r="ABD1380" s="142"/>
      <c r="ABE1380" s="142"/>
      <c r="ABF1380" s="142"/>
      <c r="ABG1380" s="142"/>
      <c r="ABH1380" s="142"/>
      <c r="ABI1380" s="142"/>
      <c r="ABJ1380" s="142"/>
      <c r="ABK1380" s="142"/>
      <c r="ABL1380" s="142"/>
      <c r="ABM1380" s="142"/>
      <c r="ABN1380" s="142"/>
      <c r="ABO1380" s="142"/>
      <c r="ABP1380" s="142"/>
      <c r="ABQ1380" s="142"/>
      <c r="ABR1380" s="142"/>
      <c r="ABS1380" s="142"/>
      <c r="ABT1380" s="142"/>
      <c r="ABU1380" s="142"/>
      <c r="ABV1380" s="142"/>
      <c r="ABW1380" s="142"/>
      <c r="ABX1380" s="142"/>
      <c r="ABY1380" s="142"/>
      <c r="ABZ1380" s="142"/>
      <c r="ACA1380" s="142"/>
      <c r="ACB1380" s="142"/>
      <c r="ACC1380" s="142"/>
      <c r="ACD1380" s="142"/>
      <c r="ACE1380" s="142"/>
      <c r="ACF1380" s="142"/>
      <c r="ACG1380" s="142"/>
      <c r="ACH1380" s="142"/>
      <c r="ACI1380" s="142"/>
      <c r="ACJ1380" s="142"/>
      <c r="ACK1380" s="142"/>
      <c r="ACL1380" s="142"/>
      <c r="ACM1380" s="142"/>
      <c r="ACN1380" s="142"/>
      <c r="ACO1380" s="142"/>
    </row>
    <row r="1381" spans="1:769" s="143" customFormat="1" ht="140.25" customHeight="1" x14ac:dyDescent="0.25">
      <c r="A1381" s="76">
        <v>88</v>
      </c>
      <c r="B1381" s="76" t="s">
        <v>3886</v>
      </c>
      <c r="C1381" s="104" t="s">
        <v>74</v>
      </c>
      <c r="D1381" s="149" t="s">
        <v>3841</v>
      </c>
      <c r="E1381" s="149" t="s">
        <v>22</v>
      </c>
      <c r="F1381" s="72">
        <v>1</v>
      </c>
      <c r="G1381" s="72"/>
      <c r="H1381" s="72">
        <v>6250000</v>
      </c>
      <c r="I1381" s="72">
        <f t="shared" si="94"/>
        <v>7000000.0000000009</v>
      </c>
      <c r="J1381" s="149" t="s">
        <v>3842</v>
      </c>
      <c r="K1381" s="103" t="s">
        <v>19</v>
      </c>
      <c r="L1381" s="149" t="s">
        <v>3829</v>
      </c>
      <c r="M1381" s="141"/>
      <c r="N1381" s="142"/>
      <c r="O1381" s="142"/>
      <c r="P1381" s="142"/>
      <c r="Q1381" s="142"/>
      <c r="R1381" s="142"/>
      <c r="S1381" s="142"/>
      <c r="T1381" s="142"/>
      <c r="U1381" s="142"/>
      <c r="V1381" s="142"/>
      <c r="W1381" s="142"/>
      <c r="X1381" s="142"/>
      <c r="Y1381" s="142"/>
      <c r="Z1381" s="142"/>
      <c r="AA1381" s="142"/>
      <c r="AB1381" s="142"/>
      <c r="AC1381" s="142"/>
      <c r="AD1381" s="142"/>
      <c r="AE1381" s="142"/>
      <c r="AF1381" s="142"/>
      <c r="AG1381" s="142"/>
      <c r="AH1381" s="142"/>
      <c r="AI1381" s="142"/>
      <c r="AJ1381" s="142"/>
      <c r="AK1381" s="142"/>
      <c r="AL1381" s="142"/>
      <c r="AM1381" s="142"/>
      <c r="AN1381" s="142"/>
      <c r="AO1381" s="142"/>
      <c r="AP1381" s="142"/>
      <c r="AQ1381" s="142"/>
      <c r="AR1381" s="142"/>
      <c r="AS1381" s="142"/>
      <c r="AT1381" s="142"/>
      <c r="AU1381" s="142"/>
      <c r="AV1381" s="142"/>
      <c r="AW1381" s="142"/>
      <c r="AX1381" s="142"/>
      <c r="AY1381" s="142"/>
      <c r="AZ1381" s="142"/>
      <c r="BA1381" s="142"/>
      <c r="BB1381" s="142"/>
      <c r="BC1381" s="142"/>
      <c r="BD1381" s="142"/>
      <c r="BE1381" s="142"/>
      <c r="BF1381" s="142"/>
      <c r="BG1381" s="142"/>
      <c r="BH1381" s="142"/>
      <c r="BI1381" s="142"/>
      <c r="BJ1381" s="142"/>
      <c r="BK1381" s="142"/>
      <c r="BL1381" s="142"/>
      <c r="BM1381" s="142"/>
      <c r="BN1381" s="142"/>
      <c r="BO1381" s="142"/>
      <c r="BP1381" s="142"/>
      <c r="BQ1381" s="142"/>
      <c r="BR1381" s="142"/>
      <c r="BS1381" s="142"/>
      <c r="BT1381" s="142"/>
      <c r="BU1381" s="142"/>
      <c r="BV1381" s="142"/>
      <c r="BW1381" s="142"/>
      <c r="BX1381" s="142"/>
      <c r="BY1381" s="142"/>
      <c r="BZ1381" s="142"/>
      <c r="CA1381" s="142"/>
      <c r="CB1381" s="142"/>
      <c r="CC1381" s="142"/>
      <c r="CD1381" s="142"/>
      <c r="CE1381" s="142"/>
      <c r="CF1381" s="142"/>
      <c r="CG1381" s="142"/>
      <c r="CH1381" s="142"/>
      <c r="CI1381" s="142"/>
      <c r="CJ1381" s="142"/>
      <c r="CK1381" s="142"/>
      <c r="CL1381" s="142"/>
      <c r="CM1381" s="142"/>
      <c r="CN1381" s="142"/>
      <c r="CO1381" s="142"/>
      <c r="CP1381" s="142"/>
      <c r="CQ1381" s="142"/>
      <c r="CR1381" s="142"/>
      <c r="CS1381" s="142"/>
      <c r="CT1381" s="142"/>
      <c r="CU1381" s="142"/>
      <c r="CV1381" s="142"/>
      <c r="CW1381" s="142"/>
      <c r="CX1381" s="142"/>
      <c r="CY1381" s="142"/>
      <c r="CZ1381" s="142"/>
      <c r="DA1381" s="142"/>
      <c r="DB1381" s="142"/>
      <c r="DC1381" s="142"/>
      <c r="DD1381" s="142"/>
      <c r="DE1381" s="142"/>
      <c r="DF1381" s="142"/>
      <c r="DG1381" s="142"/>
      <c r="DH1381" s="142"/>
      <c r="DI1381" s="142"/>
      <c r="DJ1381" s="142"/>
      <c r="DK1381" s="142"/>
      <c r="DL1381" s="142"/>
      <c r="DM1381" s="142"/>
      <c r="DN1381" s="142"/>
      <c r="DO1381" s="142"/>
      <c r="DP1381" s="142"/>
      <c r="DQ1381" s="142"/>
      <c r="DR1381" s="142"/>
      <c r="DS1381" s="142"/>
      <c r="DT1381" s="142"/>
      <c r="DU1381" s="142"/>
      <c r="DV1381" s="142"/>
      <c r="DW1381" s="142"/>
      <c r="DX1381" s="142"/>
      <c r="DY1381" s="142"/>
      <c r="DZ1381" s="142"/>
      <c r="EA1381" s="142"/>
      <c r="EB1381" s="142"/>
      <c r="EC1381" s="142"/>
      <c r="ED1381" s="142"/>
      <c r="EE1381" s="142"/>
      <c r="EF1381" s="142"/>
      <c r="EG1381" s="142"/>
      <c r="EH1381" s="142"/>
      <c r="EI1381" s="142"/>
      <c r="EJ1381" s="142"/>
      <c r="EK1381" s="142"/>
      <c r="EL1381" s="142"/>
      <c r="EM1381" s="142"/>
      <c r="EN1381" s="142"/>
      <c r="EO1381" s="142"/>
      <c r="EP1381" s="142"/>
      <c r="EQ1381" s="142"/>
      <c r="ER1381" s="142"/>
      <c r="ES1381" s="142"/>
      <c r="ET1381" s="142"/>
      <c r="EU1381" s="142"/>
      <c r="EV1381" s="142"/>
      <c r="EW1381" s="142"/>
      <c r="EX1381" s="142"/>
      <c r="EY1381" s="142"/>
      <c r="EZ1381" s="142"/>
      <c r="FA1381" s="142"/>
      <c r="FB1381" s="142"/>
      <c r="FC1381" s="142"/>
      <c r="FD1381" s="142"/>
      <c r="FE1381" s="142"/>
      <c r="FF1381" s="142"/>
      <c r="FG1381" s="142"/>
      <c r="FH1381" s="142"/>
      <c r="FI1381" s="142"/>
      <c r="FJ1381" s="142"/>
      <c r="FK1381" s="142"/>
      <c r="FL1381" s="142"/>
      <c r="FM1381" s="142"/>
      <c r="FN1381" s="142"/>
      <c r="FO1381" s="142"/>
      <c r="FP1381" s="142"/>
      <c r="FQ1381" s="142"/>
      <c r="FR1381" s="142"/>
      <c r="FS1381" s="142"/>
      <c r="FT1381" s="142"/>
      <c r="FU1381" s="142"/>
      <c r="FV1381" s="142"/>
      <c r="FW1381" s="142"/>
      <c r="FX1381" s="142"/>
      <c r="FY1381" s="142"/>
      <c r="FZ1381" s="142"/>
      <c r="GA1381" s="142"/>
      <c r="GB1381" s="142"/>
      <c r="GC1381" s="142"/>
      <c r="GD1381" s="142"/>
      <c r="GE1381" s="142"/>
      <c r="GF1381" s="142"/>
      <c r="GG1381" s="142"/>
      <c r="GH1381" s="142"/>
      <c r="GI1381" s="142"/>
      <c r="GJ1381" s="142"/>
      <c r="GK1381" s="142"/>
      <c r="GL1381" s="142"/>
      <c r="GM1381" s="142"/>
      <c r="GN1381" s="142"/>
      <c r="GO1381" s="142"/>
      <c r="GP1381" s="142"/>
      <c r="GQ1381" s="142"/>
      <c r="GR1381" s="142"/>
      <c r="GS1381" s="142"/>
      <c r="GT1381" s="142"/>
      <c r="GU1381" s="142"/>
      <c r="GV1381" s="142"/>
      <c r="GW1381" s="142"/>
      <c r="GX1381" s="142"/>
      <c r="GY1381" s="142"/>
      <c r="GZ1381" s="142"/>
      <c r="HA1381" s="142"/>
      <c r="HB1381" s="142"/>
      <c r="HC1381" s="142"/>
      <c r="HD1381" s="142"/>
      <c r="HE1381" s="142"/>
      <c r="HF1381" s="142"/>
      <c r="HG1381" s="142"/>
      <c r="HH1381" s="142"/>
      <c r="HI1381" s="142"/>
      <c r="HJ1381" s="142"/>
      <c r="HK1381" s="142"/>
      <c r="HL1381" s="142"/>
      <c r="HM1381" s="142"/>
      <c r="HN1381" s="142"/>
      <c r="HO1381" s="142"/>
      <c r="HP1381" s="142"/>
      <c r="HQ1381" s="142"/>
      <c r="HR1381" s="142"/>
      <c r="HS1381" s="142"/>
      <c r="HT1381" s="142"/>
      <c r="HU1381" s="142"/>
      <c r="HV1381" s="142"/>
      <c r="HW1381" s="142"/>
      <c r="HX1381" s="142"/>
      <c r="HY1381" s="142"/>
      <c r="HZ1381" s="142"/>
      <c r="IA1381" s="142"/>
      <c r="IB1381" s="142"/>
      <c r="IC1381" s="142"/>
      <c r="ID1381" s="142"/>
      <c r="IE1381" s="142"/>
      <c r="IF1381" s="142"/>
      <c r="IG1381" s="142"/>
      <c r="IH1381" s="142"/>
      <c r="II1381" s="142"/>
      <c r="IJ1381" s="142"/>
      <c r="IK1381" s="142"/>
      <c r="IL1381" s="142"/>
      <c r="IM1381" s="142"/>
      <c r="IN1381" s="142"/>
      <c r="IO1381" s="142"/>
      <c r="IP1381" s="142"/>
      <c r="IQ1381" s="142"/>
      <c r="IR1381" s="142"/>
      <c r="IS1381" s="142"/>
      <c r="IT1381" s="142"/>
      <c r="IU1381" s="142"/>
      <c r="IV1381" s="142"/>
      <c r="IW1381" s="142"/>
      <c r="IX1381" s="142"/>
      <c r="IY1381" s="142"/>
      <c r="IZ1381" s="142"/>
      <c r="JA1381" s="142"/>
      <c r="JB1381" s="142"/>
      <c r="JC1381" s="142"/>
      <c r="JD1381" s="142"/>
      <c r="JE1381" s="142"/>
      <c r="JF1381" s="142"/>
      <c r="JG1381" s="142"/>
      <c r="JH1381" s="142"/>
      <c r="JI1381" s="142"/>
      <c r="JJ1381" s="142"/>
      <c r="JK1381" s="142"/>
      <c r="JL1381" s="142"/>
      <c r="JM1381" s="142"/>
      <c r="JN1381" s="142"/>
      <c r="JO1381" s="142"/>
      <c r="JP1381" s="142"/>
      <c r="JQ1381" s="142"/>
      <c r="JR1381" s="142"/>
      <c r="JS1381" s="142"/>
      <c r="JT1381" s="142"/>
      <c r="JU1381" s="142"/>
      <c r="JV1381" s="142"/>
      <c r="JW1381" s="142"/>
      <c r="JX1381" s="142"/>
      <c r="JY1381" s="142"/>
      <c r="JZ1381" s="142"/>
      <c r="KA1381" s="142"/>
      <c r="KB1381" s="142"/>
      <c r="KC1381" s="142"/>
      <c r="KD1381" s="142"/>
      <c r="KE1381" s="142"/>
      <c r="KF1381" s="142"/>
      <c r="KG1381" s="142"/>
      <c r="KH1381" s="142"/>
      <c r="KI1381" s="142"/>
      <c r="KJ1381" s="142"/>
      <c r="KK1381" s="142"/>
      <c r="KL1381" s="142"/>
      <c r="KM1381" s="142"/>
      <c r="KN1381" s="142"/>
      <c r="KO1381" s="142"/>
      <c r="KP1381" s="142"/>
      <c r="KQ1381" s="142"/>
      <c r="KR1381" s="142"/>
      <c r="KS1381" s="142"/>
      <c r="KT1381" s="142"/>
      <c r="KU1381" s="142"/>
      <c r="KV1381" s="142"/>
      <c r="KW1381" s="142"/>
      <c r="KX1381" s="142"/>
      <c r="KY1381" s="142"/>
      <c r="KZ1381" s="142"/>
      <c r="LA1381" s="142"/>
      <c r="LB1381" s="142"/>
      <c r="LC1381" s="142"/>
      <c r="LD1381" s="142"/>
      <c r="LE1381" s="142"/>
      <c r="LF1381" s="142"/>
      <c r="LG1381" s="142"/>
      <c r="LH1381" s="142"/>
      <c r="LI1381" s="142"/>
      <c r="LJ1381" s="142"/>
      <c r="LK1381" s="142"/>
      <c r="LL1381" s="142"/>
      <c r="LM1381" s="142"/>
      <c r="LN1381" s="142"/>
      <c r="LO1381" s="142"/>
      <c r="LP1381" s="142"/>
      <c r="LQ1381" s="142"/>
      <c r="LR1381" s="142"/>
      <c r="LS1381" s="142"/>
      <c r="LT1381" s="142"/>
      <c r="LU1381" s="142"/>
      <c r="LV1381" s="142"/>
      <c r="LW1381" s="142"/>
      <c r="LX1381" s="142"/>
      <c r="LY1381" s="142"/>
      <c r="LZ1381" s="142"/>
      <c r="MA1381" s="142"/>
      <c r="MB1381" s="142"/>
      <c r="MC1381" s="142"/>
      <c r="MD1381" s="142"/>
      <c r="ME1381" s="142"/>
      <c r="MF1381" s="142"/>
      <c r="MG1381" s="142"/>
      <c r="MH1381" s="142"/>
      <c r="MI1381" s="142"/>
      <c r="MJ1381" s="142"/>
      <c r="MK1381" s="142"/>
      <c r="ML1381" s="142"/>
      <c r="MM1381" s="142"/>
      <c r="MN1381" s="142"/>
      <c r="MO1381" s="142"/>
      <c r="MP1381" s="142"/>
      <c r="MQ1381" s="142"/>
      <c r="MR1381" s="142"/>
      <c r="MS1381" s="142"/>
      <c r="MT1381" s="142"/>
      <c r="MU1381" s="142"/>
      <c r="MV1381" s="142"/>
      <c r="MW1381" s="142"/>
      <c r="MX1381" s="142"/>
      <c r="MY1381" s="142"/>
      <c r="MZ1381" s="142"/>
      <c r="NA1381" s="142"/>
      <c r="NB1381" s="142"/>
      <c r="NC1381" s="142"/>
      <c r="ND1381" s="142"/>
      <c r="NE1381" s="142"/>
      <c r="NF1381" s="142"/>
      <c r="NG1381" s="142"/>
      <c r="NH1381" s="142"/>
      <c r="NI1381" s="142"/>
      <c r="NJ1381" s="142"/>
      <c r="NK1381" s="142"/>
      <c r="NL1381" s="142"/>
      <c r="NM1381" s="142"/>
      <c r="NN1381" s="142"/>
      <c r="NO1381" s="142"/>
      <c r="NP1381" s="142"/>
      <c r="NQ1381" s="142"/>
      <c r="NR1381" s="142"/>
      <c r="NS1381" s="142"/>
      <c r="NT1381" s="142"/>
      <c r="NU1381" s="142"/>
      <c r="NV1381" s="142"/>
      <c r="NW1381" s="142"/>
      <c r="NX1381" s="142"/>
      <c r="NY1381" s="142"/>
      <c r="NZ1381" s="142"/>
      <c r="OA1381" s="142"/>
      <c r="OB1381" s="142"/>
      <c r="OC1381" s="142"/>
      <c r="OD1381" s="142"/>
      <c r="OE1381" s="142"/>
      <c r="OF1381" s="142"/>
      <c r="OG1381" s="142"/>
      <c r="OH1381" s="142"/>
      <c r="OI1381" s="142"/>
      <c r="OJ1381" s="142"/>
      <c r="OK1381" s="142"/>
      <c r="OL1381" s="142"/>
      <c r="OM1381" s="142"/>
      <c r="ON1381" s="142"/>
      <c r="OO1381" s="142"/>
      <c r="OP1381" s="142"/>
      <c r="OQ1381" s="142"/>
      <c r="OR1381" s="142"/>
      <c r="OS1381" s="142"/>
      <c r="OT1381" s="142"/>
      <c r="OU1381" s="142"/>
      <c r="OV1381" s="142"/>
      <c r="OW1381" s="142"/>
      <c r="OX1381" s="142"/>
      <c r="OY1381" s="142"/>
      <c r="OZ1381" s="142"/>
      <c r="PA1381" s="142"/>
      <c r="PB1381" s="142"/>
      <c r="PC1381" s="142"/>
      <c r="PD1381" s="142"/>
      <c r="PE1381" s="142"/>
      <c r="PF1381" s="142"/>
      <c r="PG1381" s="142"/>
      <c r="PH1381" s="142"/>
      <c r="PI1381" s="142"/>
      <c r="PJ1381" s="142"/>
      <c r="PK1381" s="142"/>
      <c r="PL1381" s="142"/>
      <c r="PM1381" s="142"/>
      <c r="PN1381" s="142"/>
      <c r="PO1381" s="142"/>
      <c r="PP1381" s="142"/>
      <c r="PQ1381" s="142"/>
      <c r="PR1381" s="142"/>
      <c r="PS1381" s="142"/>
      <c r="PT1381" s="142"/>
      <c r="PU1381" s="142"/>
      <c r="PV1381" s="142"/>
      <c r="PW1381" s="142"/>
      <c r="PX1381" s="142"/>
      <c r="PY1381" s="142"/>
      <c r="PZ1381" s="142"/>
      <c r="QA1381" s="142"/>
      <c r="QB1381" s="142"/>
      <c r="QC1381" s="142"/>
      <c r="QD1381" s="142"/>
      <c r="QE1381" s="142"/>
      <c r="QF1381" s="142"/>
      <c r="QG1381" s="142"/>
      <c r="QH1381" s="142"/>
      <c r="QI1381" s="142"/>
      <c r="QJ1381" s="142"/>
      <c r="QK1381" s="142"/>
      <c r="QL1381" s="142"/>
      <c r="QM1381" s="142"/>
      <c r="QN1381" s="142"/>
      <c r="QO1381" s="142"/>
      <c r="QP1381" s="142"/>
      <c r="QQ1381" s="142"/>
      <c r="QR1381" s="142"/>
      <c r="QS1381" s="142"/>
      <c r="QT1381" s="142"/>
      <c r="QU1381" s="142"/>
      <c r="QV1381" s="142"/>
      <c r="QW1381" s="142"/>
      <c r="QX1381" s="142"/>
      <c r="QY1381" s="142"/>
      <c r="QZ1381" s="142"/>
      <c r="RA1381" s="142"/>
      <c r="RB1381" s="142"/>
      <c r="RC1381" s="142"/>
      <c r="RD1381" s="142"/>
      <c r="RE1381" s="142"/>
      <c r="RF1381" s="142"/>
      <c r="RG1381" s="142"/>
      <c r="RH1381" s="142"/>
      <c r="RI1381" s="142"/>
      <c r="RJ1381" s="142"/>
      <c r="RK1381" s="142"/>
      <c r="RL1381" s="142"/>
      <c r="RM1381" s="142"/>
      <c r="RN1381" s="142"/>
      <c r="RO1381" s="142"/>
      <c r="RP1381" s="142"/>
      <c r="RQ1381" s="142"/>
      <c r="RR1381" s="142"/>
      <c r="RS1381" s="142"/>
      <c r="RT1381" s="142"/>
      <c r="RU1381" s="142"/>
      <c r="RV1381" s="142"/>
      <c r="RW1381" s="142"/>
      <c r="RX1381" s="142"/>
      <c r="RY1381" s="142"/>
      <c r="RZ1381" s="142"/>
      <c r="SA1381" s="142"/>
      <c r="SB1381" s="142"/>
      <c r="SC1381" s="142"/>
      <c r="SD1381" s="142"/>
      <c r="SE1381" s="142"/>
      <c r="SF1381" s="142"/>
      <c r="SG1381" s="142"/>
      <c r="SH1381" s="142"/>
      <c r="SI1381" s="142"/>
      <c r="SJ1381" s="142"/>
      <c r="SK1381" s="142"/>
      <c r="SL1381" s="142"/>
      <c r="SM1381" s="142"/>
      <c r="SN1381" s="142"/>
      <c r="SO1381" s="142"/>
      <c r="SP1381" s="142"/>
      <c r="SQ1381" s="142"/>
      <c r="SR1381" s="142"/>
      <c r="SS1381" s="142"/>
      <c r="ST1381" s="142"/>
      <c r="SU1381" s="142"/>
      <c r="SV1381" s="142"/>
      <c r="SW1381" s="142"/>
      <c r="SX1381" s="142"/>
      <c r="SY1381" s="142"/>
      <c r="SZ1381" s="142"/>
      <c r="TA1381" s="142"/>
      <c r="TB1381" s="142"/>
      <c r="TC1381" s="142"/>
      <c r="TD1381" s="142"/>
      <c r="TE1381" s="142"/>
      <c r="TF1381" s="142"/>
      <c r="TG1381" s="142"/>
      <c r="TH1381" s="142"/>
      <c r="TI1381" s="142"/>
      <c r="TJ1381" s="142"/>
      <c r="TK1381" s="142"/>
      <c r="TL1381" s="142"/>
      <c r="TM1381" s="142"/>
      <c r="TN1381" s="142"/>
      <c r="TO1381" s="142"/>
      <c r="TP1381" s="142"/>
      <c r="TQ1381" s="142"/>
      <c r="TR1381" s="142"/>
      <c r="TS1381" s="142"/>
      <c r="TT1381" s="142"/>
      <c r="TU1381" s="142"/>
      <c r="TV1381" s="142"/>
      <c r="TW1381" s="142"/>
      <c r="TX1381" s="142"/>
      <c r="TY1381" s="142"/>
      <c r="TZ1381" s="142"/>
      <c r="UA1381" s="142"/>
      <c r="UB1381" s="142"/>
      <c r="UC1381" s="142"/>
      <c r="UD1381" s="142"/>
      <c r="UE1381" s="142"/>
      <c r="UF1381" s="142"/>
      <c r="UG1381" s="142"/>
      <c r="UH1381" s="142"/>
      <c r="UI1381" s="142"/>
      <c r="UJ1381" s="142"/>
      <c r="UK1381" s="142"/>
      <c r="UL1381" s="142"/>
      <c r="UM1381" s="142"/>
      <c r="UN1381" s="142"/>
      <c r="UO1381" s="142"/>
      <c r="UP1381" s="142"/>
      <c r="UQ1381" s="142"/>
      <c r="UR1381" s="142"/>
      <c r="US1381" s="142"/>
      <c r="UT1381" s="142"/>
      <c r="UU1381" s="142"/>
      <c r="UV1381" s="142"/>
      <c r="UW1381" s="142"/>
      <c r="UX1381" s="142"/>
      <c r="UY1381" s="142"/>
      <c r="UZ1381" s="142"/>
      <c r="VA1381" s="142"/>
      <c r="VB1381" s="142"/>
      <c r="VC1381" s="142"/>
      <c r="VD1381" s="142"/>
      <c r="VE1381" s="142"/>
      <c r="VF1381" s="142"/>
      <c r="VG1381" s="142"/>
      <c r="VH1381" s="142"/>
      <c r="VI1381" s="142"/>
      <c r="VJ1381" s="142"/>
      <c r="VK1381" s="142"/>
      <c r="VL1381" s="142"/>
      <c r="VM1381" s="142"/>
      <c r="VN1381" s="142"/>
      <c r="VO1381" s="142"/>
      <c r="VP1381" s="142"/>
      <c r="VQ1381" s="142"/>
      <c r="VR1381" s="142"/>
      <c r="VS1381" s="142"/>
      <c r="VT1381" s="142"/>
      <c r="VU1381" s="142"/>
      <c r="VV1381" s="142"/>
      <c r="VW1381" s="142"/>
      <c r="VX1381" s="142"/>
      <c r="VY1381" s="142"/>
      <c r="VZ1381" s="142"/>
      <c r="WA1381" s="142"/>
      <c r="WB1381" s="142"/>
      <c r="WC1381" s="142"/>
      <c r="WD1381" s="142"/>
      <c r="WE1381" s="142"/>
      <c r="WF1381" s="142"/>
      <c r="WG1381" s="142"/>
      <c r="WH1381" s="142"/>
      <c r="WI1381" s="142"/>
      <c r="WJ1381" s="142"/>
      <c r="WK1381" s="142"/>
      <c r="WL1381" s="142"/>
      <c r="WM1381" s="142"/>
      <c r="WN1381" s="142"/>
      <c r="WO1381" s="142"/>
      <c r="WP1381" s="142"/>
      <c r="WQ1381" s="142"/>
      <c r="WR1381" s="142"/>
      <c r="WS1381" s="142"/>
      <c r="WT1381" s="142"/>
      <c r="WU1381" s="142"/>
      <c r="WV1381" s="142"/>
      <c r="WW1381" s="142"/>
      <c r="WX1381" s="142"/>
      <c r="WY1381" s="142"/>
      <c r="WZ1381" s="142"/>
      <c r="XA1381" s="142"/>
      <c r="XB1381" s="142"/>
      <c r="XC1381" s="142"/>
      <c r="XD1381" s="142"/>
      <c r="XE1381" s="142"/>
      <c r="XF1381" s="142"/>
      <c r="XG1381" s="142"/>
      <c r="XH1381" s="142"/>
      <c r="XI1381" s="142"/>
      <c r="XJ1381" s="142"/>
      <c r="XK1381" s="142"/>
      <c r="XL1381" s="142"/>
      <c r="XM1381" s="142"/>
      <c r="XN1381" s="142"/>
      <c r="XO1381" s="142"/>
      <c r="XP1381" s="142"/>
      <c r="XQ1381" s="142"/>
      <c r="XR1381" s="142"/>
      <c r="XS1381" s="142"/>
      <c r="XT1381" s="142"/>
      <c r="XU1381" s="142"/>
      <c r="XV1381" s="142"/>
      <c r="XW1381" s="142"/>
      <c r="XX1381" s="142"/>
      <c r="XY1381" s="142"/>
      <c r="XZ1381" s="142"/>
      <c r="YA1381" s="142"/>
      <c r="YB1381" s="142"/>
      <c r="YC1381" s="142"/>
      <c r="YD1381" s="142"/>
      <c r="YE1381" s="142"/>
      <c r="YF1381" s="142"/>
      <c r="YG1381" s="142"/>
      <c r="YH1381" s="142"/>
      <c r="YI1381" s="142"/>
      <c r="YJ1381" s="142"/>
      <c r="YK1381" s="142"/>
      <c r="YL1381" s="142"/>
      <c r="YM1381" s="142"/>
      <c r="YN1381" s="142"/>
      <c r="YO1381" s="142"/>
      <c r="YP1381" s="142"/>
      <c r="YQ1381" s="142"/>
      <c r="YR1381" s="142"/>
      <c r="YS1381" s="142"/>
      <c r="YT1381" s="142"/>
      <c r="YU1381" s="142"/>
      <c r="YV1381" s="142"/>
      <c r="YW1381" s="142"/>
      <c r="YX1381" s="142"/>
      <c r="YY1381" s="142"/>
      <c r="YZ1381" s="142"/>
      <c r="ZA1381" s="142"/>
      <c r="ZB1381" s="142"/>
      <c r="ZC1381" s="142"/>
      <c r="ZD1381" s="142"/>
      <c r="ZE1381" s="142"/>
      <c r="ZF1381" s="142"/>
      <c r="ZG1381" s="142"/>
      <c r="ZH1381" s="142"/>
      <c r="ZI1381" s="142"/>
      <c r="ZJ1381" s="142"/>
      <c r="ZK1381" s="142"/>
      <c r="ZL1381" s="142"/>
      <c r="ZM1381" s="142"/>
      <c r="ZN1381" s="142"/>
      <c r="ZO1381" s="142"/>
      <c r="ZP1381" s="142"/>
      <c r="ZQ1381" s="142"/>
      <c r="ZR1381" s="142"/>
      <c r="ZS1381" s="142"/>
      <c r="ZT1381" s="142"/>
      <c r="ZU1381" s="142"/>
      <c r="ZV1381" s="142"/>
      <c r="ZW1381" s="142"/>
      <c r="ZX1381" s="142"/>
      <c r="ZY1381" s="142"/>
      <c r="ZZ1381" s="142"/>
      <c r="AAA1381" s="142"/>
      <c r="AAB1381" s="142"/>
      <c r="AAC1381" s="142"/>
      <c r="AAD1381" s="142"/>
      <c r="AAE1381" s="142"/>
      <c r="AAF1381" s="142"/>
      <c r="AAG1381" s="142"/>
      <c r="AAH1381" s="142"/>
      <c r="AAI1381" s="142"/>
      <c r="AAJ1381" s="142"/>
      <c r="AAK1381" s="142"/>
      <c r="AAL1381" s="142"/>
      <c r="AAM1381" s="142"/>
      <c r="AAN1381" s="142"/>
      <c r="AAO1381" s="142"/>
      <c r="AAP1381" s="142"/>
      <c r="AAQ1381" s="142"/>
      <c r="AAR1381" s="142"/>
      <c r="AAS1381" s="142"/>
      <c r="AAT1381" s="142"/>
      <c r="AAU1381" s="142"/>
      <c r="AAV1381" s="142"/>
      <c r="AAW1381" s="142"/>
      <c r="AAX1381" s="142"/>
      <c r="AAY1381" s="142"/>
      <c r="AAZ1381" s="142"/>
      <c r="ABA1381" s="142"/>
      <c r="ABB1381" s="142"/>
      <c r="ABC1381" s="142"/>
      <c r="ABD1381" s="142"/>
      <c r="ABE1381" s="142"/>
      <c r="ABF1381" s="142"/>
      <c r="ABG1381" s="142"/>
      <c r="ABH1381" s="142"/>
      <c r="ABI1381" s="142"/>
      <c r="ABJ1381" s="142"/>
      <c r="ABK1381" s="142"/>
      <c r="ABL1381" s="142"/>
      <c r="ABM1381" s="142"/>
      <c r="ABN1381" s="142"/>
      <c r="ABO1381" s="142"/>
      <c r="ABP1381" s="142"/>
      <c r="ABQ1381" s="142"/>
      <c r="ABR1381" s="142"/>
      <c r="ABS1381" s="142"/>
      <c r="ABT1381" s="142"/>
      <c r="ABU1381" s="142"/>
      <c r="ABV1381" s="142"/>
      <c r="ABW1381" s="142"/>
      <c r="ABX1381" s="142"/>
      <c r="ABY1381" s="142"/>
      <c r="ABZ1381" s="142"/>
      <c r="ACA1381" s="142"/>
      <c r="ACB1381" s="142"/>
      <c r="ACC1381" s="142"/>
      <c r="ACD1381" s="142"/>
      <c r="ACE1381" s="142"/>
      <c r="ACF1381" s="142"/>
      <c r="ACG1381" s="142"/>
      <c r="ACH1381" s="142"/>
      <c r="ACI1381" s="142"/>
      <c r="ACJ1381" s="142"/>
      <c r="ACK1381" s="142"/>
      <c r="ACL1381" s="142"/>
      <c r="ACM1381" s="142"/>
      <c r="ACN1381" s="142"/>
      <c r="ACO1381" s="142"/>
    </row>
    <row r="1382" spans="1:769" s="143" customFormat="1" ht="140.25" customHeight="1" x14ac:dyDescent="0.25">
      <c r="A1382" s="76">
        <v>89</v>
      </c>
      <c r="B1382" s="76" t="s">
        <v>3885</v>
      </c>
      <c r="C1382" s="104" t="s">
        <v>74</v>
      </c>
      <c r="D1382" s="149" t="s">
        <v>3888</v>
      </c>
      <c r="E1382" s="149" t="s">
        <v>22</v>
      </c>
      <c r="F1382" s="72">
        <v>1</v>
      </c>
      <c r="G1382" s="72"/>
      <c r="H1382" s="72">
        <v>4576000</v>
      </c>
      <c r="I1382" s="72">
        <f t="shared" si="94"/>
        <v>5125120.0000000009</v>
      </c>
      <c r="J1382" s="149" t="s">
        <v>3889</v>
      </c>
      <c r="K1382" s="103" t="s">
        <v>19</v>
      </c>
      <c r="L1382" s="149" t="s">
        <v>3887</v>
      </c>
      <c r="M1382" s="141"/>
      <c r="N1382" s="142"/>
      <c r="O1382" s="142"/>
      <c r="P1382" s="142"/>
      <c r="Q1382" s="142"/>
      <c r="R1382" s="142"/>
      <c r="S1382" s="142"/>
      <c r="T1382" s="142"/>
      <c r="U1382" s="142"/>
      <c r="V1382" s="142"/>
      <c r="W1382" s="142"/>
      <c r="X1382" s="142"/>
      <c r="Y1382" s="142"/>
      <c r="Z1382" s="142"/>
      <c r="AA1382" s="142"/>
      <c r="AB1382" s="142"/>
      <c r="AC1382" s="142"/>
      <c r="AD1382" s="142"/>
      <c r="AE1382" s="142"/>
      <c r="AF1382" s="142"/>
      <c r="AG1382" s="142"/>
      <c r="AH1382" s="142"/>
      <c r="AI1382" s="142"/>
      <c r="AJ1382" s="142"/>
      <c r="AK1382" s="142"/>
      <c r="AL1382" s="142"/>
      <c r="AM1382" s="142"/>
      <c r="AN1382" s="142"/>
      <c r="AO1382" s="142"/>
      <c r="AP1382" s="142"/>
      <c r="AQ1382" s="142"/>
      <c r="AR1382" s="142"/>
      <c r="AS1382" s="142"/>
      <c r="AT1382" s="142"/>
      <c r="AU1382" s="142"/>
      <c r="AV1382" s="142"/>
      <c r="AW1382" s="142"/>
      <c r="AX1382" s="142"/>
      <c r="AY1382" s="142"/>
      <c r="AZ1382" s="142"/>
      <c r="BA1382" s="142"/>
      <c r="BB1382" s="142"/>
      <c r="BC1382" s="142"/>
      <c r="BD1382" s="142"/>
      <c r="BE1382" s="142"/>
      <c r="BF1382" s="142"/>
      <c r="BG1382" s="142"/>
      <c r="BH1382" s="142"/>
      <c r="BI1382" s="142"/>
      <c r="BJ1382" s="142"/>
      <c r="BK1382" s="142"/>
      <c r="BL1382" s="142"/>
      <c r="BM1382" s="142"/>
      <c r="BN1382" s="142"/>
      <c r="BO1382" s="142"/>
      <c r="BP1382" s="142"/>
      <c r="BQ1382" s="142"/>
      <c r="BR1382" s="142"/>
      <c r="BS1382" s="142"/>
      <c r="BT1382" s="142"/>
      <c r="BU1382" s="142"/>
      <c r="BV1382" s="142"/>
      <c r="BW1382" s="142"/>
      <c r="BX1382" s="142"/>
      <c r="BY1382" s="142"/>
      <c r="BZ1382" s="142"/>
      <c r="CA1382" s="142"/>
      <c r="CB1382" s="142"/>
      <c r="CC1382" s="142"/>
      <c r="CD1382" s="142"/>
      <c r="CE1382" s="142"/>
      <c r="CF1382" s="142"/>
      <c r="CG1382" s="142"/>
      <c r="CH1382" s="142"/>
      <c r="CI1382" s="142"/>
      <c r="CJ1382" s="142"/>
      <c r="CK1382" s="142"/>
      <c r="CL1382" s="142"/>
      <c r="CM1382" s="142"/>
      <c r="CN1382" s="142"/>
      <c r="CO1382" s="142"/>
      <c r="CP1382" s="142"/>
      <c r="CQ1382" s="142"/>
      <c r="CR1382" s="142"/>
      <c r="CS1382" s="142"/>
      <c r="CT1382" s="142"/>
      <c r="CU1382" s="142"/>
      <c r="CV1382" s="142"/>
      <c r="CW1382" s="142"/>
      <c r="CX1382" s="142"/>
      <c r="CY1382" s="142"/>
      <c r="CZ1382" s="142"/>
      <c r="DA1382" s="142"/>
      <c r="DB1382" s="142"/>
      <c r="DC1382" s="142"/>
      <c r="DD1382" s="142"/>
      <c r="DE1382" s="142"/>
      <c r="DF1382" s="142"/>
      <c r="DG1382" s="142"/>
      <c r="DH1382" s="142"/>
      <c r="DI1382" s="142"/>
      <c r="DJ1382" s="142"/>
      <c r="DK1382" s="142"/>
      <c r="DL1382" s="142"/>
      <c r="DM1382" s="142"/>
      <c r="DN1382" s="142"/>
      <c r="DO1382" s="142"/>
      <c r="DP1382" s="142"/>
      <c r="DQ1382" s="142"/>
      <c r="DR1382" s="142"/>
      <c r="DS1382" s="142"/>
      <c r="DT1382" s="142"/>
      <c r="DU1382" s="142"/>
      <c r="DV1382" s="142"/>
      <c r="DW1382" s="142"/>
      <c r="DX1382" s="142"/>
      <c r="DY1382" s="142"/>
      <c r="DZ1382" s="142"/>
      <c r="EA1382" s="142"/>
      <c r="EB1382" s="142"/>
      <c r="EC1382" s="142"/>
      <c r="ED1382" s="142"/>
      <c r="EE1382" s="142"/>
      <c r="EF1382" s="142"/>
      <c r="EG1382" s="142"/>
      <c r="EH1382" s="142"/>
      <c r="EI1382" s="142"/>
      <c r="EJ1382" s="142"/>
      <c r="EK1382" s="142"/>
      <c r="EL1382" s="142"/>
      <c r="EM1382" s="142"/>
      <c r="EN1382" s="142"/>
      <c r="EO1382" s="142"/>
      <c r="EP1382" s="142"/>
      <c r="EQ1382" s="142"/>
      <c r="ER1382" s="142"/>
      <c r="ES1382" s="142"/>
      <c r="ET1382" s="142"/>
      <c r="EU1382" s="142"/>
      <c r="EV1382" s="142"/>
      <c r="EW1382" s="142"/>
      <c r="EX1382" s="142"/>
      <c r="EY1382" s="142"/>
      <c r="EZ1382" s="142"/>
      <c r="FA1382" s="142"/>
      <c r="FB1382" s="142"/>
      <c r="FC1382" s="142"/>
      <c r="FD1382" s="142"/>
      <c r="FE1382" s="142"/>
      <c r="FF1382" s="142"/>
      <c r="FG1382" s="142"/>
      <c r="FH1382" s="142"/>
      <c r="FI1382" s="142"/>
      <c r="FJ1382" s="142"/>
      <c r="FK1382" s="142"/>
      <c r="FL1382" s="142"/>
      <c r="FM1382" s="142"/>
      <c r="FN1382" s="142"/>
      <c r="FO1382" s="142"/>
      <c r="FP1382" s="142"/>
      <c r="FQ1382" s="142"/>
      <c r="FR1382" s="142"/>
      <c r="FS1382" s="142"/>
      <c r="FT1382" s="142"/>
      <c r="FU1382" s="142"/>
      <c r="FV1382" s="142"/>
      <c r="FW1382" s="142"/>
      <c r="FX1382" s="142"/>
      <c r="FY1382" s="142"/>
      <c r="FZ1382" s="142"/>
      <c r="GA1382" s="142"/>
      <c r="GB1382" s="142"/>
      <c r="GC1382" s="142"/>
      <c r="GD1382" s="142"/>
      <c r="GE1382" s="142"/>
      <c r="GF1382" s="142"/>
      <c r="GG1382" s="142"/>
      <c r="GH1382" s="142"/>
      <c r="GI1382" s="142"/>
      <c r="GJ1382" s="142"/>
      <c r="GK1382" s="142"/>
      <c r="GL1382" s="142"/>
      <c r="GM1382" s="142"/>
      <c r="GN1382" s="142"/>
      <c r="GO1382" s="142"/>
      <c r="GP1382" s="142"/>
      <c r="GQ1382" s="142"/>
      <c r="GR1382" s="142"/>
      <c r="GS1382" s="142"/>
      <c r="GT1382" s="142"/>
      <c r="GU1382" s="142"/>
      <c r="GV1382" s="142"/>
      <c r="GW1382" s="142"/>
      <c r="GX1382" s="142"/>
      <c r="GY1382" s="142"/>
      <c r="GZ1382" s="142"/>
      <c r="HA1382" s="142"/>
      <c r="HB1382" s="142"/>
      <c r="HC1382" s="142"/>
      <c r="HD1382" s="142"/>
      <c r="HE1382" s="142"/>
      <c r="HF1382" s="142"/>
      <c r="HG1382" s="142"/>
      <c r="HH1382" s="142"/>
      <c r="HI1382" s="142"/>
      <c r="HJ1382" s="142"/>
      <c r="HK1382" s="142"/>
      <c r="HL1382" s="142"/>
      <c r="HM1382" s="142"/>
      <c r="HN1382" s="142"/>
      <c r="HO1382" s="142"/>
      <c r="HP1382" s="142"/>
      <c r="HQ1382" s="142"/>
      <c r="HR1382" s="142"/>
      <c r="HS1382" s="142"/>
      <c r="HT1382" s="142"/>
      <c r="HU1382" s="142"/>
      <c r="HV1382" s="142"/>
      <c r="HW1382" s="142"/>
      <c r="HX1382" s="142"/>
      <c r="HY1382" s="142"/>
      <c r="HZ1382" s="142"/>
      <c r="IA1382" s="142"/>
      <c r="IB1382" s="142"/>
      <c r="IC1382" s="142"/>
      <c r="ID1382" s="142"/>
      <c r="IE1382" s="142"/>
      <c r="IF1382" s="142"/>
      <c r="IG1382" s="142"/>
      <c r="IH1382" s="142"/>
      <c r="II1382" s="142"/>
      <c r="IJ1382" s="142"/>
      <c r="IK1382" s="142"/>
      <c r="IL1382" s="142"/>
      <c r="IM1382" s="142"/>
      <c r="IN1382" s="142"/>
      <c r="IO1382" s="142"/>
      <c r="IP1382" s="142"/>
      <c r="IQ1382" s="142"/>
      <c r="IR1382" s="142"/>
      <c r="IS1382" s="142"/>
      <c r="IT1382" s="142"/>
      <c r="IU1382" s="142"/>
      <c r="IV1382" s="142"/>
      <c r="IW1382" s="142"/>
      <c r="IX1382" s="142"/>
      <c r="IY1382" s="142"/>
      <c r="IZ1382" s="142"/>
      <c r="JA1382" s="142"/>
      <c r="JB1382" s="142"/>
      <c r="JC1382" s="142"/>
      <c r="JD1382" s="142"/>
      <c r="JE1382" s="142"/>
      <c r="JF1382" s="142"/>
      <c r="JG1382" s="142"/>
      <c r="JH1382" s="142"/>
      <c r="JI1382" s="142"/>
      <c r="JJ1382" s="142"/>
      <c r="JK1382" s="142"/>
      <c r="JL1382" s="142"/>
      <c r="JM1382" s="142"/>
      <c r="JN1382" s="142"/>
      <c r="JO1382" s="142"/>
      <c r="JP1382" s="142"/>
      <c r="JQ1382" s="142"/>
      <c r="JR1382" s="142"/>
      <c r="JS1382" s="142"/>
      <c r="JT1382" s="142"/>
      <c r="JU1382" s="142"/>
      <c r="JV1382" s="142"/>
      <c r="JW1382" s="142"/>
      <c r="JX1382" s="142"/>
      <c r="JY1382" s="142"/>
      <c r="JZ1382" s="142"/>
      <c r="KA1382" s="142"/>
      <c r="KB1382" s="142"/>
      <c r="KC1382" s="142"/>
      <c r="KD1382" s="142"/>
      <c r="KE1382" s="142"/>
      <c r="KF1382" s="142"/>
      <c r="KG1382" s="142"/>
      <c r="KH1382" s="142"/>
      <c r="KI1382" s="142"/>
      <c r="KJ1382" s="142"/>
      <c r="KK1382" s="142"/>
      <c r="KL1382" s="142"/>
      <c r="KM1382" s="142"/>
      <c r="KN1382" s="142"/>
      <c r="KO1382" s="142"/>
      <c r="KP1382" s="142"/>
      <c r="KQ1382" s="142"/>
      <c r="KR1382" s="142"/>
      <c r="KS1382" s="142"/>
      <c r="KT1382" s="142"/>
      <c r="KU1382" s="142"/>
      <c r="KV1382" s="142"/>
      <c r="KW1382" s="142"/>
      <c r="KX1382" s="142"/>
      <c r="KY1382" s="142"/>
      <c r="KZ1382" s="142"/>
      <c r="LA1382" s="142"/>
      <c r="LB1382" s="142"/>
      <c r="LC1382" s="142"/>
      <c r="LD1382" s="142"/>
      <c r="LE1382" s="142"/>
      <c r="LF1382" s="142"/>
      <c r="LG1382" s="142"/>
      <c r="LH1382" s="142"/>
      <c r="LI1382" s="142"/>
      <c r="LJ1382" s="142"/>
      <c r="LK1382" s="142"/>
      <c r="LL1382" s="142"/>
      <c r="LM1382" s="142"/>
      <c r="LN1382" s="142"/>
      <c r="LO1382" s="142"/>
      <c r="LP1382" s="142"/>
      <c r="LQ1382" s="142"/>
      <c r="LR1382" s="142"/>
      <c r="LS1382" s="142"/>
      <c r="LT1382" s="142"/>
      <c r="LU1382" s="142"/>
      <c r="LV1382" s="142"/>
      <c r="LW1382" s="142"/>
      <c r="LX1382" s="142"/>
      <c r="LY1382" s="142"/>
      <c r="LZ1382" s="142"/>
      <c r="MA1382" s="142"/>
      <c r="MB1382" s="142"/>
      <c r="MC1382" s="142"/>
      <c r="MD1382" s="142"/>
      <c r="ME1382" s="142"/>
      <c r="MF1382" s="142"/>
      <c r="MG1382" s="142"/>
      <c r="MH1382" s="142"/>
      <c r="MI1382" s="142"/>
      <c r="MJ1382" s="142"/>
      <c r="MK1382" s="142"/>
      <c r="ML1382" s="142"/>
      <c r="MM1382" s="142"/>
      <c r="MN1382" s="142"/>
      <c r="MO1382" s="142"/>
      <c r="MP1382" s="142"/>
      <c r="MQ1382" s="142"/>
      <c r="MR1382" s="142"/>
      <c r="MS1382" s="142"/>
      <c r="MT1382" s="142"/>
      <c r="MU1382" s="142"/>
      <c r="MV1382" s="142"/>
      <c r="MW1382" s="142"/>
      <c r="MX1382" s="142"/>
      <c r="MY1382" s="142"/>
      <c r="MZ1382" s="142"/>
      <c r="NA1382" s="142"/>
      <c r="NB1382" s="142"/>
      <c r="NC1382" s="142"/>
      <c r="ND1382" s="142"/>
      <c r="NE1382" s="142"/>
      <c r="NF1382" s="142"/>
      <c r="NG1382" s="142"/>
      <c r="NH1382" s="142"/>
      <c r="NI1382" s="142"/>
      <c r="NJ1382" s="142"/>
      <c r="NK1382" s="142"/>
      <c r="NL1382" s="142"/>
      <c r="NM1382" s="142"/>
      <c r="NN1382" s="142"/>
      <c r="NO1382" s="142"/>
      <c r="NP1382" s="142"/>
      <c r="NQ1382" s="142"/>
      <c r="NR1382" s="142"/>
      <c r="NS1382" s="142"/>
      <c r="NT1382" s="142"/>
      <c r="NU1382" s="142"/>
      <c r="NV1382" s="142"/>
      <c r="NW1382" s="142"/>
      <c r="NX1382" s="142"/>
      <c r="NY1382" s="142"/>
      <c r="NZ1382" s="142"/>
      <c r="OA1382" s="142"/>
      <c r="OB1382" s="142"/>
      <c r="OC1382" s="142"/>
      <c r="OD1382" s="142"/>
      <c r="OE1382" s="142"/>
      <c r="OF1382" s="142"/>
      <c r="OG1382" s="142"/>
      <c r="OH1382" s="142"/>
      <c r="OI1382" s="142"/>
      <c r="OJ1382" s="142"/>
      <c r="OK1382" s="142"/>
      <c r="OL1382" s="142"/>
      <c r="OM1382" s="142"/>
      <c r="ON1382" s="142"/>
      <c r="OO1382" s="142"/>
      <c r="OP1382" s="142"/>
      <c r="OQ1382" s="142"/>
      <c r="OR1382" s="142"/>
      <c r="OS1382" s="142"/>
      <c r="OT1382" s="142"/>
      <c r="OU1382" s="142"/>
      <c r="OV1382" s="142"/>
      <c r="OW1382" s="142"/>
      <c r="OX1382" s="142"/>
      <c r="OY1382" s="142"/>
      <c r="OZ1382" s="142"/>
      <c r="PA1382" s="142"/>
      <c r="PB1382" s="142"/>
      <c r="PC1382" s="142"/>
      <c r="PD1382" s="142"/>
      <c r="PE1382" s="142"/>
      <c r="PF1382" s="142"/>
      <c r="PG1382" s="142"/>
      <c r="PH1382" s="142"/>
      <c r="PI1382" s="142"/>
      <c r="PJ1382" s="142"/>
      <c r="PK1382" s="142"/>
      <c r="PL1382" s="142"/>
      <c r="PM1382" s="142"/>
      <c r="PN1382" s="142"/>
      <c r="PO1382" s="142"/>
      <c r="PP1382" s="142"/>
      <c r="PQ1382" s="142"/>
      <c r="PR1382" s="142"/>
      <c r="PS1382" s="142"/>
      <c r="PT1382" s="142"/>
      <c r="PU1382" s="142"/>
      <c r="PV1382" s="142"/>
      <c r="PW1382" s="142"/>
      <c r="PX1382" s="142"/>
      <c r="PY1382" s="142"/>
      <c r="PZ1382" s="142"/>
      <c r="QA1382" s="142"/>
      <c r="QB1382" s="142"/>
      <c r="QC1382" s="142"/>
      <c r="QD1382" s="142"/>
      <c r="QE1382" s="142"/>
      <c r="QF1382" s="142"/>
      <c r="QG1382" s="142"/>
      <c r="QH1382" s="142"/>
      <c r="QI1382" s="142"/>
      <c r="QJ1382" s="142"/>
      <c r="QK1382" s="142"/>
      <c r="QL1382" s="142"/>
      <c r="QM1382" s="142"/>
      <c r="QN1382" s="142"/>
      <c r="QO1382" s="142"/>
      <c r="QP1382" s="142"/>
      <c r="QQ1382" s="142"/>
      <c r="QR1382" s="142"/>
      <c r="QS1382" s="142"/>
      <c r="QT1382" s="142"/>
      <c r="QU1382" s="142"/>
      <c r="QV1382" s="142"/>
      <c r="QW1382" s="142"/>
      <c r="QX1382" s="142"/>
      <c r="QY1382" s="142"/>
      <c r="QZ1382" s="142"/>
      <c r="RA1382" s="142"/>
      <c r="RB1382" s="142"/>
      <c r="RC1382" s="142"/>
      <c r="RD1382" s="142"/>
      <c r="RE1382" s="142"/>
      <c r="RF1382" s="142"/>
      <c r="RG1382" s="142"/>
      <c r="RH1382" s="142"/>
      <c r="RI1382" s="142"/>
      <c r="RJ1382" s="142"/>
      <c r="RK1382" s="142"/>
      <c r="RL1382" s="142"/>
      <c r="RM1382" s="142"/>
      <c r="RN1382" s="142"/>
      <c r="RO1382" s="142"/>
      <c r="RP1382" s="142"/>
      <c r="RQ1382" s="142"/>
      <c r="RR1382" s="142"/>
      <c r="RS1382" s="142"/>
      <c r="RT1382" s="142"/>
      <c r="RU1382" s="142"/>
      <c r="RV1382" s="142"/>
      <c r="RW1382" s="142"/>
      <c r="RX1382" s="142"/>
      <c r="RY1382" s="142"/>
      <c r="RZ1382" s="142"/>
      <c r="SA1382" s="142"/>
      <c r="SB1382" s="142"/>
      <c r="SC1382" s="142"/>
      <c r="SD1382" s="142"/>
      <c r="SE1382" s="142"/>
      <c r="SF1382" s="142"/>
      <c r="SG1382" s="142"/>
      <c r="SH1382" s="142"/>
      <c r="SI1382" s="142"/>
      <c r="SJ1382" s="142"/>
      <c r="SK1382" s="142"/>
      <c r="SL1382" s="142"/>
      <c r="SM1382" s="142"/>
      <c r="SN1382" s="142"/>
      <c r="SO1382" s="142"/>
      <c r="SP1382" s="142"/>
      <c r="SQ1382" s="142"/>
      <c r="SR1382" s="142"/>
      <c r="SS1382" s="142"/>
      <c r="ST1382" s="142"/>
      <c r="SU1382" s="142"/>
      <c r="SV1382" s="142"/>
      <c r="SW1382" s="142"/>
      <c r="SX1382" s="142"/>
      <c r="SY1382" s="142"/>
      <c r="SZ1382" s="142"/>
      <c r="TA1382" s="142"/>
      <c r="TB1382" s="142"/>
      <c r="TC1382" s="142"/>
      <c r="TD1382" s="142"/>
      <c r="TE1382" s="142"/>
      <c r="TF1382" s="142"/>
      <c r="TG1382" s="142"/>
      <c r="TH1382" s="142"/>
      <c r="TI1382" s="142"/>
      <c r="TJ1382" s="142"/>
      <c r="TK1382" s="142"/>
      <c r="TL1382" s="142"/>
      <c r="TM1382" s="142"/>
      <c r="TN1382" s="142"/>
      <c r="TO1382" s="142"/>
      <c r="TP1382" s="142"/>
      <c r="TQ1382" s="142"/>
      <c r="TR1382" s="142"/>
      <c r="TS1382" s="142"/>
      <c r="TT1382" s="142"/>
      <c r="TU1382" s="142"/>
      <c r="TV1382" s="142"/>
      <c r="TW1382" s="142"/>
      <c r="TX1382" s="142"/>
      <c r="TY1382" s="142"/>
      <c r="TZ1382" s="142"/>
      <c r="UA1382" s="142"/>
      <c r="UB1382" s="142"/>
      <c r="UC1382" s="142"/>
      <c r="UD1382" s="142"/>
      <c r="UE1382" s="142"/>
      <c r="UF1382" s="142"/>
      <c r="UG1382" s="142"/>
      <c r="UH1382" s="142"/>
      <c r="UI1382" s="142"/>
      <c r="UJ1382" s="142"/>
      <c r="UK1382" s="142"/>
      <c r="UL1382" s="142"/>
      <c r="UM1382" s="142"/>
      <c r="UN1382" s="142"/>
      <c r="UO1382" s="142"/>
      <c r="UP1382" s="142"/>
      <c r="UQ1382" s="142"/>
      <c r="UR1382" s="142"/>
      <c r="US1382" s="142"/>
      <c r="UT1382" s="142"/>
      <c r="UU1382" s="142"/>
      <c r="UV1382" s="142"/>
      <c r="UW1382" s="142"/>
      <c r="UX1382" s="142"/>
      <c r="UY1382" s="142"/>
      <c r="UZ1382" s="142"/>
      <c r="VA1382" s="142"/>
      <c r="VB1382" s="142"/>
      <c r="VC1382" s="142"/>
      <c r="VD1382" s="142"/>
      <c r="VE1382" s="142"/>
      <c r="VF1382" s="142"/>
      <c r="VG1382" s="142"/>
      <c r="VH1382" s="142"/>
      <c r="VI1382" s="142"/>
      <c r="VJ1382" s="142"/>
      <c r="VK1382" s="142"/>
      <c r="VL1382" s="142"/>
      <c r="VM1382" s="142"/>
      <c r="VN1382" s="142"/>
      <c r="VO1382" s="142"/>
      <c r="VP1382" s="142"/>
      <c r="VQ1382" s="142"/>
      <c r="VR1382" s="142"/>
      <c r="VS1382" s="142"/>
      <c r="VT1382" s="142"/>
      <c r="VU1382" s="142"/>
      <c r="VV1382" s="142"/>
      <c r="VW1382" s="142"/>
      <c r="VX1382" s="142"/>
      <c r="VY1382" s="142"/>
      <c r="VZ1382" s="142"/>
      <c r="WA1382" s="142"/>
      <c r="WB1382" s="142"/>
      <c r="WC1382" s="142"/>
      <c r="WD1382" s="142"/>
      <c r="WE1382" s="142"/>
      <c r="WF1382" s="142"/>
      <c r="WG1382" s="142"/>
      <c r="WH1382" s="142"/>
      <c r="WI1382" s="142"/>
      <c r="WJ1382" s="142"/>
      <c r="WK1382" s="142"/>
      <c r="WL1382" s="142"/>
      <c r="WM1382" s="142"/>
      <c r="WN1382" s="142"/>
      <c r="WO1382" s="142"/>
      <c r="WP1382" s="142"/>
      <c r="WQ1382" s="142"/>
      <c r="WR1382" s="142"/>
      <c r="WS1382" s="142"/>
      <c r="WT1382" s="142"/>
      <c r="WU1382" s="142"/>
      <c r="WV1382" s="142"/>
      <c r="WW1382" s="142"/>
      <c r="WX1382" s="142"/>
      <c r="WY1382" s="142"/>
      <c r="WZ1382" s="142"/>
      <c r="XA1382" s="142"/>
      <c r="XB1382" s="142"/>
      <c r="XC1382" s="142"/>
      <c r="XD1382" s="142"/>
      <c r="XE1382" s="142"/>
      <c r="XF1382" s="142"/>
      <c r="XG1382" s="142"/>
      <c r="XH1382" s="142"/>
      <c r="XI1382" s="142"/>
      <c r="XJ1382" s="142"/>
      <c r="XK1382" s="142"/>
      <c r="XL1382" s="142"/>
      <c r="XM1382" s="142"/>
      <c r="XN1382" s="142"/>
      <c r="XO1382" s="142"/>
      <c r="XP1382" s="142"/>
      <c r="XQ1382" s="142"/>
      <c r="XR1382" s="142"/>
      <c r="XS1382" s="142"/>
      <c r="XT1382" s="142"/>
      <c r="XU1382" s="142"/>
      <c r="XV1382" s="142"/>
      <c r="XW1382" s="142"/>
      <c r="XX1382" s="142"/>
      <c r="XY1382" s="142"/>
      <c r="XZ1382" s="142"/>
      <c r="YA1382" s="142"/>
      <c r="YB1382" s="142"/>
      <c r="YC1382" s="142"/>
      <c r="YD1382" s="142"/>
      <c r="YE1382" s="142"/>
      <c r="YF1382" s="142"/>
      <c r="YG1382" s="142"/>
      <c r="YH1382" s="142"/>
      <c r="YI1382" s="142"/>
      <c r="YJ1382" s="142"/>
      <c r="YK1382" s="142"/>
      <c r="YL1382" s="142"/>
      <c r="YM1382" s="142"/>
      <c r="YN1382" s="142"/>
      <c r="YO1382" s="142"/>
      <c r="YP1382" s="142"/>
      <c r="YQ1382" s="142"/>
      <c r="YR1382" s="142"/>
      <c r="YS1382" s="142"/>
      <c r="YT1382" s="142"/>
      <c r="YU1382" s="142"/>
      <c r="YV1382" s="142"/>
      <c r="YW1382" s="142"/>
      <c r="YX1382" s="142"/>
      <c r="YY1382" s="142"/>
      <c r="YZ1382" s="142"/>
      <c r="ZA1382" s="142"/>
      <c r="ZB1382" s="142"/>
      <c r="ZC1382" s="142"/>
      <c r="ZD1382" s="142"/>
      <c r="ZE1382" s="142"/>
      <c r="ZF1382" s="142"/>
      <c r="ZG1382" s="142"/>
      <c r="ZH1382" s="142"/>
      <c r="ZI1382" s="142"/>
      <c r="ZJ1382" s="142"/>
      <c r="ZK1382" s="142"/>
      <c r="ZL1382" s="142"/>
      <c r="ZM1382" s="142"/>
      <c r="ZN1382" s="142"/>
      <c r="ZO1382" s="142"/>
      <c r="ZP1382" s="142"/>
      <c r="ZQ1382" s="142"/>
      <c r="ZR1382" s="142"/>
      <c r="ZS1382" s="142"/>
      <c r="ZT1382" s="142"/>
      <c r="ZU1382" s="142"/>
      <c r="ZV1382" s="142"/>
      <c r="ZW1382" s="142"/>
      <c r="ZX1382" s="142"/>
      <c r="ZY1382" s="142"/>
      <c r="ZZ1382" s="142"/>
      <c r="AAA1382" s="142"/>
      <c r="AAB1382" s="142"/>
      <c r="AAC1382" s="142"/>
      <c r="AAD1382" s="142"/>
      <c r="AAE1382" s="142"/>
      <c r="AAF1382" s="142"/>
      <c r="AAG1382" s="142"/>
      <c r="AAH1382" s="142"/>
      <c r="AAI1382" s="142"/>
      <c r="AAJ1382" s="142"/>
      <c r="AAK1382" s="142"/>
      <c r="AAL1382" s="142"/>
      <c r="AAM1382" s="142"/>
      <c r="AAN1382" s="142"/>
      <c r="AAO1382" s="142"/>
      <c r="AAP1382" s="142"/>
      <c r="AAQ1382" s="142"/>
      <c r="AAR1382" s="142"/>
      <c r="AAS1382" s="142"/>
      <c r="AAT1382" s="142"/>
      <c r="AAU1382" s="142"/>
      <c r="AAV1382" s="142"/>
      <c r="AAW1382" s="142"/>
      <c r="AAX1382" s="142"/>
      <c r="AAY1382" s="142"/>
      <c r="AAZ1382" s="142"/>
      <c r="ABA1382" s="142"/>
      <c r="ABB1382" s="142"/>
      <c r="ABC1382" s="142"/>
      <c r="ABD1382" s="142"/>
      <c r="ABE1382" s="142"/>
      <c r="ABF1382" s="142"/>
      <c r="ABG1382" s="142"/>
      <c r="ABH1382" s="142"/>
      <c r="ABI1382" s="142"/>
      <c r="ABJ1382" s="142"/>
      <c r="ABK1382" s="142"/>
      <c r="ABL1382" s="142"/>
      <c r="ABM1382" s="142"/>
      <c r="ABN1382" s="142"/>
      <c r="ABO1382" s="142"/>
      <c r="ABP1382" s="142"/>
      <c r="ABQ1382" s="142"/>
      <c r="ABR1382" s="142"/>
      <c r="ABS1382" s="142"/>
      <c r="ABT1382" s="142"/>
      <c r="ABU1382" s="142"/>
      <c r="ABV1382" s="142"/>
      <c r="ABW1382" s="142"/>
      <c r="ABX1382" s="142"/>
      <c r="ABY1382" s="142"/>
      <c r="ABZ1382" s="142"/>
      <c r="ACA1382" s="142"/>
      <c r="ACB1382" s="142"/>
      <c r="ACC1382" s="142"/>
      <c r="ACD1382" s="142"/>
      <c r="ACE1382" s="142"/>
      <c r="ACF1382" s="142"/>
      <c r="ACG1382" s="142"/>
      <c r="ACH1382" s="142"/>
      <c r="ACI1382" s="142"/>
      <c r="ACJ1382" s="142"/>
      <c r="ACK1382" s="142"/>
      <c r="ACL1382" s="142"/>
      <c r="ACM1382" s="142"/>
      <c r="ACN1382" s="142"/>
      <c r="ACO1382" s="142"/>
    </row>
    <row r="1383" spans="1:769" s="143" customFormat="1" ht="140.25" customHeight="1" x14ac:dyDescent="0.25">
      <c r="A1383" s="76">
        <v>90</v>
      </c>
      <c r="B1383" s="76" t="s">
        <v>3915</v>
      </c>
      <c r="C1383" s="104" t="s">
        <v>74</v>
      </c>
      <c r="D1383" s="149" t="s">
        <v>3916</v>
      </c>
      <c r="E1383" s="149" t="s">
        <v>22</v>
      </c>
      <c r="F1383" s="72">
        <v>1</v>
      </c>
      <c r="G1383" s="72"/>
      <c r="H1383" s="72">
        <v>2620714</v>
      </c>
      <c r="I1383" s="72">
        <f t="shared" si="94"/>
        <v>2935199.68</v>
      </c>
      <c r="J1383" s="149" t="s">
        <v>3917</v>
      </c>
      <c r="K1383" s="103" t="s">
        <v>333</v>
      </c>
      <c r="L1383" s="149" t="s">
        <v>3887</v>
      </c>
      <c r="M1383" s="141"/>
      <c r="N1383" s="142"/>
      <c r="O1383" s="142"/>
      <c r="P1383" s="142"/>
      <c r="Q1383" s="142"/>
      <c r="R1383" s="142"/>
      <c r="S1383" s="142"/>
      <c r="T1383" s="142"/>
      <c r="U1383" s="142"/>
      <c r="V1383" s="142"/>
      <c r="W1383" s="142"/>
      <c r="X1383" s="142"/>
      <c r="Y1383" s="142"/>
      <c r="Z1383" s="142"/>
      <c r="AA1383" s="142"/>
      <c r="AB1383" s="142"/>
      <c r="AC1383" s="142"/>
      <c r="AD1383" s="142"/>
      <c r="AE1383" s="142"/>
      <c r="AF1383" s="142"/>
      <c r="AG1383" s="142"/>
      <c r="AH1383" s="142"/>
      <c r="AI1383" s="142"/>
      <c r="AJ1383" s="142"/>
      <c r="AK1383" s="142"/>
      <c r="AL1383" s="142"/>
      <c r="AM1383" s="142"/>
      <c r="AN1383" s="142"/>
      <c r="AO1383" s="142"/>
      <c r="AP1383" s="142"/>
      <c r="AQ1383" s="142"/>
      <c r="AR1383" s="142"/>
      <c r="AS1383" s="142"/>
      <c r="AT1383" s="142"/>
      <c r="AU1383" s="142"/>
      <c r="AV1383" s="142"/>
      <c r="AW1383" s="142"/>
      <c r="AX1383" s="142"/>
      <c r="AY1383" s="142"/>
      <c r="AZ1383" s="142"/>
      <c r="BA1383" s="142"/>
      <c r="BB1383" s="142"/>
      <c r="BC1383" s="142"/>
      <c r="BD1383" s="142"/>
      <c r="BE1383" s="142"/>
      <c r="BF1383" s="142"/>
      <c r="BG1383" s="142"/>
      <c r="BH1383" s="142"/>
      <c r="BI1383" s="142"/>
      <c r="BJ1383" s="142"/>
      <c r="BK1383" s="142"/>
      <c r="BL1383" s="142"/>
      <c r="BM1383" s="142"/>
      <c r="BN1383" s="142"/>
      <c r="BO1383" s="142"/>
      <c r="BP1383" s="142"/>
      <c r="BQ1383" s="142"/>
      <c r="BR1383" s="142"/>
      <c r="BS1383" s="142"/>
      <c r="BT1383" s="142"/>
      <c r="BU1383" s="142"/>
      <c r="BV1383" s="142"/>
      <c r="BW1383" s="142"/>
      <c r="BX1383" s="142"/>
      <c r="BY1383" s="142"/>
      <c r="BZ1383" s="142"/>
      <c r="CA1383" s="142"/>
      <c r="CB1383" s="142"/>
      <c r="CC1383" s="142"/>
      <c r="CD1383" s="142"/>
      <c r="CE1383" s="142"/>
      <c r="CF1383" s="142"/>
      <c r="CG1383" s="142"/>
      <c r="CH1383" s="142"/>
      <c r="CI1383" s="142"/>
      <c r="CJ1383" s="142"/>
      <c r="CK1383" s="142"/>
      <c r="CL1383" s="142"/>
      <c r="CM1383" s="142"/>
      <c r="CN1383" s="142"/>
      <c r="CO1383" s="142"/>
      <c r="CP1383" s="142"/>
      <c r="CQ1383" s="142"/>
      <c r="CR1383" s="142"/>
      <c r="CS1383" s="142"/>
      <c r="CT1383" s="142"/>
      <c r="CU1383" s="142"/>
      <c r="CV1383" s="142"/>
      <c r="CW1383" s="142"/>
      <c r="CX1383" s="142"/>
      <c r="CY1383" s="142"/>
      <c r="CZ1383" s="142"/>
      <c r="DA1383" s="142"/>
      <c r="DB1383" s="142"/>
      <c r="DC1383" s="142"/>
      <c r="DD1383" s="142"/>
      <c r="DE1383" s="142"/>
      <c r="DF1383" s="142"/>
      <c r="DG1383" s="142"/>
      <c r="DH1383" s="142"/>
      <c r="DI1383" s="142"/>
      <c r="DJ1383" s="142"/>
      <c r="DK1383" s="142"/>
      <c r="DL1383" s="142"/>
      <c r="DM1383" s="142"/>
      <c r="DN1383" s="142"/>
      <c r="DO1383" s="142"/>
      <c r="DP1383" s="142"/>
      <c r="DQ1383" s="142"/>
      <c r="DR1383" s="142"/>
      <c r="DS1383" s="142"/>
      <c r="DT1383" s="142"/>
      <c r="DU1383" s="142"/>
      <c r="DV1383" s="142"/>
      <c r="DW1383" s="142"/>
      <c r="DX1383" s="142"/>
      <c r="DY1383" s="142"/>
      <c r="DZ1383" s="142"/>
      <c r="EA1383" s="142"/>
      <c r="EB1383" s="142"/>
      <c r="EC1383" s="142"/>
      <c r="ED1383" s="142"/>
      <c r="EE1383" s="142"/>
      <c r="EF1383" s="142"/>
      <c r="EG1383" s="142"/>
      <c r="EH1383" s="142"/>
      <c r="EI1383" s="142"/>
      <c r="EJ1383" s="142"/>
      <c r="EK1383" s="142"/>
      <c r="EL1383" s="142"/>
      <c r="EM1383" s="142"/>
      <c r="EN1383" s="142"/>
      <c r="EO1383" s="142"/>
      <c r="EP1383" s="142"/>
      <c r="EQ1383" s="142"/>
      <c r="ER1383" s="142"/>
      <c r="ES1383" s="142"/>
      <c r="ET1383" s="142"/>
      <c r="EU1383" s="142"/>
      <c r="EV1383" s="142"/>
      <c r="EW1383" s="142"/>
      <c r="EX1383" s="142"/>
      <c r="EY1383" s="142"/>
      <c r="EZ1383" s="142"/>
      <c r="FA1383" s="142"/>
      <c r="FB1383" s="142"/>
      <c r="FC1383" s="142"/>
      <c r="FD1383" s="142"/>
      <c r="FE1383" s="142"/>
      <c r="FF1383" s="142"/>
      <c r="FG1383" s="142"/>
      <c r="FH1383" s="142"/>
      <c r="FI1383" s="142"/>
      <c r="FJ1383" s="142"/>
      <c r="FK1383" s="142"/>
      <c r="FL1383" s="142"/>
      <c r="FM1383" s="142"/>
      <c r="FN1383" s="142"/>
      <c r="FO1383" s="142"/>
      <c r="FP1383" s="142"/>
      <c r="FQ1383" s="142"/>
      <c r="FR1383" s="142"/>
      <c r="FS1383" s="142"/>
      <c r="FT1383" s="142"/>
      <c r="FU1383" s="142"/>
      <c r="FV1383" s="142"/>
      <c r="FW1383" s="142"/>
      <c r="FX1383" s="142"/>
      <c r="FY1383" s="142"/>
      <c r="FZ1383" s="142"/>
      <c r="GA1383" s="142"/>
      <c r="GB1383" s="142"/>
      <c r="GC1383" s="142"/>
      <c r="GD1383" s="142"/>
      <c r="GE1383" s="142"/>
      <c r="GF1383" s="142"/>
      <c r="GG1383" s="142"/>
      <c r="GH1383" s="142"/>
      <c r="GI1383" s="142"/>
      <c r="GJ1383" s="142"/>
      <c r="GK1383" s="142"/>
      <c r="GL1383" s="142"/>
      <c r="GM1383" s="142"/>
      <c r="GN1383" s="142"/>
      <c r="GO1383" s="142"/>
      <c r="GP1383" s="142"/>
      <c r="GQ1383" s="142"/>
      <c r="GR1383" s="142"/>
      <c r="GS1383" s="142"/>
      <c r="GT1383" s="142"/>
      <c r="GU1383" s="142"/>
      <c r="GV1383" s="142"/>
      <c r="GW1383" s="142"/>
      <c r="GX1383" s="142"/>
      <c r="GY1383" s="142"/>
      <c r="GZ1383" s="142"/>
      <c r="HA1383" s="142"/>
      <c r="HB1383" s="142"/>
      <c r="HC1383" s="142"/>
      <c r="HD1383" s="142"/>
      <c r="HE1383" s="142"/>
      <c r="HF1383" s="142"/>
      <c r="HG1383" s="142"/>
      <c r="HH1383" s="142"/>
      <c r="HI1383" s="142"/>
      <c r="HJ1383" s="142"/>
      <c r="HK1383" s="142"/>
      <c r="HL1383" s="142"/>
      <c r="HM1383" s="142"/>
      <c r="HN1383" s="142"/>
      <c r="HO1383" s="142"/>
      <c r="HP1383" s="142"/>
      <c r="HQ1383" s="142"/>
      <c r="HR1383" s="142"/>
      <c r="HS1383" s="142"/>
      <c r="HT1383" s="142"/>
      <c r="HU1383" s="142"/>
      <c r="HV1383" s="142"/>
      <c r="HW1383" s="142"/>
      <c r="HX1383" s="142"/>
      <c r="HY1383" s="142"/>
      <c r="HZ1383" s="142"/>
      <c r="IA1383" s="142"/>
      <c r="IB1383" s="142"/>
      <c r="IC1383" s="142"/>
      <c r="ID1383" s="142"/>
      <c r="IE1383" s="142"/>
      <c r="IF1383" s="142"/>
      <c r="IG1383" s="142"/>
      <c r="IH1383" s="142"/>
      <c r="II1383" s="142"/>
      <c r="IJ1383" s="142"/>
      <c r="IK1383" s="142"/>
      <c r="IL1383" s="142"/>
      <c r="IM1383" s="142"/>
      <c r="IN1383" s="142"/>
      <c r="IO1383" s="142"/>
      <c r="IP1383" s="142"/>
      <c r="IQ1383" s="142"/>
      <c r="IR1383" s="142"/>
      <c r="IS1383" s="142"/>
      <c r="IT1383" s="142"/>
      <c r="IU1383" s="142"/>
      <c r="IV1383" s="142"/>
      <c r="IW1383" s="142"/>
      <c r="IX1383" s="142"/>
      <c r="IY1383" s="142"/>
      <c r="IZ1383" s="142"/>
      <c r="JA1383" s="142"/>
      <c r="JB1383" s="142"/>
      <c r="JC1383" s="142"/>
      <c r="JD1383" s="142"/>
      <c r="JE1383" s="142"/>
      <c r="JF1383" s="142"/>
      <c r="JG1383" s="142"/>
      <c r="JH1383" s="142"/>
      <c r="JI1383" s="142"/>
      <c r="JJ1383" s="142"/>
      <c r="JK1383" s="142"/>
      <c r="JL1383" s="142"/>
      <c r="JM1383" s="142"/>
      <c r="JN1383" s="142"/>
      <c r="JO1383" s="142"/>
      <c r="JP1383" s="142"/>
      <c r="JQ1383" s="142"/>
      <c r="JR1383" s="142"/>
      <c r="JS1383" s="142"/>
      <c r="JT1383" s="142"/>
      <c r="JU1383" s="142"/>
      <c r="JV1383" s="142"/>
      <c r="JW1383" s="142"/>
      <c r="JX1383" s="142"/>
      <c r="JY1383" s="142"/>
      <c r="JZ1383" s="142"/>
      <c r="KA1383" s="142"/>
      <c r="KB1383" s="142"/>
      <c r="KC1383" s="142"/>
      <c r="KD1383" s="142"/>
      <c r="KE1383" s="142"/>
      <c r="KF1383" s="142"/>
      <c r="KG1383" s="142"/>
      <c r="KH1383" s="142"/>
      <c r="KI1383" s="142"/>
      <c r="KJ1383" s="142"/>
      <c r="KK1383" s="142"/>
      <c r="KL1383" s="142"/>
      <c r="KM1383" s="142"/>
      <c r="KN1383" s="142"/>
      <c r="KO1383" s="142"/>
      <c r="KP1383" s="142"/>
      <c r="KQ1383" s="142"/>
      <c r="KR1383" s="142"/>
      <c r="KS1383" s="142"/>
      <c r="KT1383" s="142"/>
      <c r="KU1383" s="142"/>
      <c r="KV1383" s="142"/>
      <c r="KW1383" s="142"/>
      <c r="KX1383" s="142"/>
      <c r="KY1383" s="142"/>
      <c r="KZ1383" s="142"/>
      <c r="LA1383" s="142"/>
      <c r="LB1383" s="142"/>
      <c r="LC1383" s="142"/>
      <c r="LD1383" s="142"/>
      <c r="LE1383" s="142"/>
      <c r="LF1383" s="142"/>
      <c r="LG1383" s="142"/>
      <c r="LH1383" s="142"/>
      <c r="LI1383" s="142"/>
      <c r="LJ1383" s="142"/>
      <c r="LK1383" s="142"/>
      <c r="LL1383" s="142"/>
      <c r="LM1383" s="142"/>
      <c r="LN1383" s="142"/>
      <c r="LO1383" s="142"/>
      <c r="LP1383" s="142"/>
      <c r="LQ1383" s="142"/>
      <c r="LR1383" s="142"/>
      <c r="LS1383" s="142"/>
      <c r="LT1383" s="142"/>
      <c r="LU1383" s="142"/>
      <c r="LV1383" s="142"/>
      <c r="LW1383" s="142"/>
      <c r="LX1383" s="142"/>
      <c r="LY1383" s="142"/>
      <c r="LZ1383" s="142"/>
      <c r="MA1383" s="142"/>
      <c r="MB1383" s="142"/>
      <c r="MC1383" s="142"/>
      <c r="MD1383" s="142"/>
      <c r="ME1383" s="142"/>
      <c r="MF1383" s="142"/>
      <c r="MG1383" s="142"/>
      <c r="MH1383" s="142"/>
      <c r="MI1383" s="142"/>
      <c r="MJ1383" s="142"/>
      <c r="MK1383" s="142"/>
      <c r="ML1383" s="142"/>
      <c r="MM1383" s="142"/>
      <c r="MN1383" s="142"/>
      <c r="MO1383" s="142"/>
      <c r="MP1383" s="142"/>
      <c r="MQ1383" s="142"/>
      <c r="MR1383" s="142"/>
      <c r="MS1383" s="142"/>
      <c r="MT1383" s="142"/>
      <c r="MU1383" s="142"/>
      <c r="MV1383" s="142"/>
      <c r="MW1383" s="142"/>
      <c r="MX1383" s="142"/>
      <c r="MY1383" s="142"/>
      <c r="MZ1383" s="142"/>
      <c r="NA1383" s="142"/>
      <c r="NB1383" s="142"/>
      <c r="NC1383" s="142"/>
      <c r="ND1383" s="142"/>
      <c r="NE1383" s="142"/>
      <c r="NF1383" s="142"/>
      <c r="NG1383" s="142"/>
      <c r="NH1383" s="142"/>
      <c r="NI1383" s="142"/>
      <c r="NJ1383" s="142"/>
      <c r="NK1383" s="142"/>
      <c r="NL1383" s="142"/>
      <c r="NM1383" s="142"/>
      <c r="NN1383" s="142"/>
      <c r="NO1383" s="142"/>
      <c r="NP1383" s="142"/>
      <c r="NQ1383" s="142"/>
      <c r="NR1383" s="142"/>
      <c r="NS1383" s="142"/>
      <c r="NT1383" s="142"/>
      <c r="NU1383" s="142"/>
      <c r="NV1383" s="142"/>
      <c r="NW1383" s="142"/>
      <c r="NX1383" s="142"/>
      <c r="NY1383" s="142"/>
      <c r="NZ1383" s="142"/>
      <c r="OA1383" s="142"/>
      <c r="OB1383" s="142"/>
      <c r="OC1383" s="142"/>
      <c r="OD1383" s="142"/>
      <c r="OE1383" s="142"/>
      <c r="OF1383" s="142"/>
      <c r="OG1383" s="142"/>
      <c r="OH1383" s="142"/>
      <c r="OI1383" s="142"/>
      <c r="OJ1383" s="142"/>
      <c r="OK1383" s="142"/>
      <c r="OL1383" s="142"/>
      <c r="OM1383" s="142"/>
      <c r="ON1383" s="142"/>
      <c r="OO1383" s="142"/>
      <c r="OP1383" s="142"/>
      <c r="OQ1383" s="142"/>
      <c r="OR1383" s="142"/>
      <c r="OS1383" s="142"/>
      <c r="OT1383" s="142"/>
      <c r="OU1383" s="142"/>
      <c r="OV1383" s="142"/>
      <c r="OW1383" s="142"/>
      <c r="OX1383" s="142"/>
      <c r="OY1383" s="142"/>
      <c r="OZ1383" s="142"/>
      <c r="PA1383" s="142"/>
      <c r="PB1383" s="142"/>
      <c r="PC1383" s="142"/>
      <c r="PD1383" s="142"/>
      <c r="PE1383" s="142"/>
      <c r="PF1383" s="142"/>
      <c r="PG1383" s="142"/>
      <c r="PH1383" s="142"/>
      <c r="PI1383" s="142"/>
      <c r="PJ1383" s="142"/>
      <c r="PK1383" s="142"/>
      <c r="PL1383" s="142"/>
      <c r="PM1383" s="142"/>
      <c r="PN1383" s="142"/>
      <c r="PO1383" s="142"/>
      <c r="PP1383" s="142"/>
      <c r="PQ1383" s="142"/>
      <c r="PR1383" s="142"/>
      <c r="PS1383" s="142"/>
      <c r="PT1383" s="142"/>
      <c r="PU1383" s="142"/>
      <c r="PV1383" s="142"/>
      <c r="PW1383" s="142"/>
      <c r="PX1383" s="142"/>
      <c r="PY1383" s="142"/>
      <c r="PZ1383" s="142"/>
      <c r="QA1383" s="142"/>
      <c r="QB1383" s="142"/>
      <c r="QC1383" s="142"/>
      <c r="QD1383" s="142"/>
      <c r="QE1383" s="142"/>
      <c r="QF1383" s="142"/>
      <c r="QG1383" s="142"/>
      <c r="QH1383" s="142"/>
      <c r="QI1383" s="142"/>
      <c r="QJ1383" s="142"/>
      <c r="QK1383" s="142"/>
      <c r="QL1383" s="142"/>
      <c r="QM1383" s="142"/>
      <c r="QN1383" s="142"/>
      <c r="QO1383" s="142"/>
      <c r="QP1383" s="142"/>
      <c r="QQ1383" s="142"/>
      <c r="QR1383" s="142"/>
      <c r="QS1383" s="142"/>
      <c r="QT1383" s="142"/>
      <c r="QU1383" s="142"/>
      <c r="QV1383" s="142"/>
      <c r="QW1383" s="142"/>
      <c r="QX1383" s="142"/>
      <c r="QY1383" s="142"/>
      <c r="QZ1383" s="142"/>
      <c r="RA1383" s="142"/>
      <c r="RB1383" s="142"/>
      <c r="RC1383" s="142"/>
      <c r="RD1383" s="142"/>
      <c r="RE1383" s="142"/>
      <c r="RF1383" s="142"/>
      <c r="RG1383" s="142"/>
      <c r="RH1383" s="142"/>
      <c r="RI1383" s="142"/>
      <c r="RJ1383" s="142"/>
      <c r="RK1383" s="142"/>
      <c r="RL1383" s="142"/>
      <c r="RM1383" s="142"/>
      <c r="RN1383" s="142"/>
      <c r="RO1383" s="142"/>
      <c r="RP1383" s="142"/>
      <c r="RQ1383" s="142"/>
      <c r="RR1383" s="142"/>
      <c r="RS1383" s="142"/>
      <c r="RT1383" s="142"/>
      <c r="RU1383" s="142"/>
      <c r="RV1383" s="142"/>
      <c r="RW1383" s="142"/>
      <c r="RX1383" s="142"/>
      <c r="RY1383" s="142"/>
      <c r="RZ1383" s="142"/>
      <c r="SA1383" s="142"/>
      <c r="SB1383" s="142"/>
      <c r="SC1383" s="142"/>
      <c r="SD1383" s="142"/>
      <c r="SE1383" s="142"/>
      <c r="SF1383" s="142"/>
      <c r="SG1383" s="142"/>
      <c r="SH1383" s="142"/>
      <c r="SI1383" s="142"/>
      <c r="SJ1383" s="142"/>
      <c r="SK1383" s="142"/>
      <c r="SL1383" s="142"/>
      <c r="SM1383" s="142"/>
      <c r="SN1383" s="142"/>
      <c r="SO1383" s="142"/>
      <c r="SP1383" s="142"/>
      <c r="SQ1383" s="142"/>
      <c r="SR1383" s="142"/>
      <c r="SS1383" s="142"/>
      <c r="ST1383" s="142"/>
      <c r="SU1383" s="142"/>
      <c r="SV1383" s="142"/>
      <c r="SW1383" s="142"/>
      <c r="SX1383" s="142"/>
      <c r="SY1383" s="142"/>
      <c r="SZ1383" s="142"/>
      <c r="TA1383" s="142"/>
      <c r="TB1383" s="142"/>
      <c r="TC1383" s="142"/>
      <c r="TD1383" s="142"/>
      <c r="TE1383" s="142"/>
      <c r="TF1383" s="142"/>
      <c r="TG1383" s="142"/>
      <c r="TH1383" s="142"/>
      <c r="TI1383" s="142"/>
      <c r="TJ1383" s="142"/>
      <c r="TK1383" s="142"/>
      <c r="TL1383" s="142"/>
      <c r="TM1383" s="142"/>
      <c r="TN1383" s="142"/>
      <c r="TO1383" s="142"/>
      <c r="TP1383" s="142"/>
      <c r="TQ1383" s="142"/>
      <c r="TR1383" s="142"/>
      <c r="TS1383" s="142"/>
      <c r="TT1383" s="142"/>
      <c r="TU1383" s="142"/>
      <c r="TV1383" s="142"/>
      <c r="TW1383" s="142"/>
      <c r="TX1383" s="142"/>
      <c r="TY1383" s="142"/>
      <c r="TZ1383" s="142"/>
      <c r="UA1383" s="142"/>
      <c r="UB1383" s="142"/>
      <c r="UC1383" s="142"/>
      <c r="UD1383" s="142"/>
      <c r="UE1383" s="142"/>
      <c r="UF1383" s="142"/>
      <c r="UG1383" s="142"/>
      <c r="UH1383" s="142"/>
      <c r="UI1383" s="142"/>
      <c r="UJ1383" s="142"/>
      <c r="UK1383" s="142"/>
      <c r="UL1383" s="142"/>
      <c r="UM1383" s="142"/>
      <c r="UN1383" s="142"/>
      <c r="UO1383" s="142"/>
      <c r="UP1383" s="142"/>
      <c r="UQ1383" s="142"/>
      <c r="UR1383" s="142"/>
      <c r="US1383" s="142"/>
      <c r="UT1383" s="142"/>
      <c r="UU1383" s="142"/>
      <c r="UV1383" s="142"/>
      <c r="UW1383" s="142"/>
      <c r="UX1383" s="142"/>
      <c r="UY1383" s="142"/>
      <c r="UZ1383" s="142"/>
      <c r="VA1383" s="142"/>
      <c r="VB1383" s="142"/>
      <c r="VC1383" s="142"/>
      <c r="VD1383" s="142"/>
      <c r="VE1383" s="142"/>
      <c r="VF1383" s="142"/>
      <c r="VG1383" s="142"/>
      <c r="VH1383" s="142"/>
      <c r="VI1383" s="142"/>
      <c r="VJ1383" s="142"/>
      <c r="VK1383" s="142"/>
      <c r="VL1383" s="142"/>
      <c r="VM1383" s="142"/>
      <c r="VN1383" s="142"/>
      <c r="VO1383" s="142"/>
      <c r="VP1383" s="142"/>
      <c r="VQ1383" s="142"/>
      <c r="VR1383" s="142"/>
      <c r="VS1383" s="142"/>
      <c r="VT1383" s="142"/>
      <c r="VU1383" s="142"/>
      <c r="VV1383" s="142"/>
      <c r="VW1383" s="142"/>
      <c r="VX1383" s="142"/>
      <c r="VY1383" s="142"/>
      <c r="VZ1383" s="142"/>
      <c r="WA1383" s="142"/>
      <c r="WB1383" s="142"/>
      <c r="WC1383" s="142"/>
      <c r="WD1383" s="142"/>
      <c r="WE1383" s="142"/>
      <c r="WF1383" s="142"/>
      <c r="WG1383" s="142"/>
      <c r="WH1383" s="142"/>
      <c r="WI1383" s="142"/>
      <c r="WJ1383" s="142"/>
      <c r="WK1383" s="142"/>
      <c r="WL1383" s="142"/>
      <c r="WM1383" s="142"/>
      <c r="WN1383" s="142"/>
      <c r="WO1383" s="142"/>
      <c r="WP1383" s="142"/>
      <c r="WQ1383" s="142"/>
      <c r="WR1383" s="142"/>
      <c r="WS1383" s="142"/>
      <c r="WT1383" s="142"/>
      <c r="WU1383" s="142"/>
      <c r="WV1383" s="142"/>
      <c r="WW1383" s="142"/>
      <c r="WX1383" s="142"/>
      <c r="WY1383" s="142"/>
      <c r="WZ1383" s="142"/>
      <c r="XA1383" s="142"/>
      <c r="XB1383" s="142"/>
      <c r="XC1383" s="142"/>
      <c r="XD1383" s="142"/>
      <c r="XE1383" s="142"/>
      <c r="XF1383" s="142"/>
      <c r="XG1383" s="142"/>
      <c r="XH1383" s="142"/>
      <c r="XI1383" s="142"/>
      <c r="XJ1383" s="142"/>
      <c r="XK1383" s="142"/>
      <c r="XL1383" s="142"/>
      <c r="XM1383" s="142"/>
      <c r="XN1383" s="142"/>
      <c r="XO1383" s="142"/>
      <c r="XP1383" s="142"/>
      <c r="XQ1383" s="142"/>
      <c r="XR1383" s="142"/>
      <c r="XS1383" s="142"/>
      <c r="XT1383" s="142"/>
      <c r="XU1383" s="142"/>
      <c r="XV1383" s="142"/>
      <c r="XW1383" s="142"/>
      <c r="XX1383" s="142"/>
      <c r="XY1383" s="142"/>
      <c r="XZ1383" s="142"/>
      <c r="YA1383" s="142"/>
      <c r="YB1383" s="142"/>
      <c r="YC1383" s="142"/>
      <c r="YD1383" s="142"/>
      <c r="YE1383" s="142"/>
      <c r="YF1383" s="142"/>
      <c r="YG1383" s="142"/>
      <c r="YH1383" s="142"/>
      <c r="YI1383" s="142"/>
      <c r="YJ1383" s="142"/>
      <c r="YK1383" s="142"/>
      <c r="YL1383" s="142"/>
      <c r="YM1383" s="142"/>
      <c r="YN1383" s="142"/>
      <c r="YO1383" s="142"/>
      <c r="YP1383" s="142"/>
      <c r="YQ1383" s="142"/>
      <c r="YR1383" s="142"/>
      <c r="YS1383" s="142"/>
      <c r="YT1383" s="142"/>
      <c r="YU1383" s="142"/>
      <c r="YV1383" s="142"/>
      <c r="YW1383" s="142"/>
      <c r="YX1383" s="142"/>
      <c r="YY1383" s="142"/>
      <c r="YZ1383" s="142"/>
      <c r="ZA1383" s="142"/>
      <c r="ZB1383" s="142"/>
      <c r="ZC1383" s="142"/>
      <c r="ZD1383" s="142"/>
      <c r="ZE1383" s="142"/>
      <c r="ZF1383" s="142"/>
      <c r="ZG1383" s="142"/>
      <c r="ZH1383" s="142"/>
      <c r="ZI1383" s="142"/>
      <c r="ZJ1383" s="142"/>
      <c r="ZK1383" s="142"/>
      <c r="ZL1383" s="142"/>
      <c r="ZM1383" s="142"/>
      <c r="ZN1383" s="142"/>
      <c r="ZO1383" s="142"/>
      <c r="ZP1383" s="142"/>
      <c r="ZQ1383" s="142"/>
      <c r="ZR1383" s="142"/>
      <c r="ZS1383" s="142"/>
      <c r="ZT1383" s="142"/>
      <c r="ZU1383" s="142"/>
      <c r="ZV1383" s="142"/>
      <c r="ZW1383" s="142"/>
      <c r="ZX1383" s="142"/>
      <c r="ZY1383" s="142"/>
      <c r="ZZ1383" s="142"/>
      <c r="AAA1383" s="142"/>
      <c r="AAB1383" s="142"/>
      <c r="AAC1383" s="142"/>
      <c r="AAD1383" s="142"/>
      <c r="AAE1383" s="142"/>
      <c r="AAF1383" s="142"/>
      <c r="AAG1383" s="142"/>
      <c r="AAH1383" s="142"/>
      <c r="AAI1383" s="142"/>
      <c r="AAJ1383" s="142"/>
      <c r="AAK1383" s="142"/>
      <c r="AAL1383" s="142"/>
      <c r="AAM1383" s="142"/>
      <c r="AAN1383" s="142"/>
      <c r="AAO1383" s="142"/>
      <c r="AAP1383" s="142"/>
      <c r="AAQ1383" s="142"/>
      <c r="AAR1383" s="142"/>
      <c r="AAS1383" s="142"/>
      <c r="AAT1383" s="142"/>
      <c r="AAU1383" s="142"/>
      <c r="AAV1383" s="142"/>
      <c r="AAW1383" s="142"/>
      <c r="AAX1383" s="142"/>
      <c r="AAY1383" s="142"/>
      <c r="AAZ1383" s="142"/>
      <c r="ABA1383" s="142"/>
      <c r="ABB1383" s="142"/>
      <c r="ABC1383" s="142"/>
      <c r="ABD1383" s="142"/>
      <c r="ABE1383" s="142"/>
      <c r="ABF1383" s="142"/>
      <c r="ABG1383" s="142"/>
      <c r="ABH1383" s="142"/>
      <c r="ABI1383" s="142"/>
      <c r="ABJ1383" s="142"/>
      <c r="ABK1383" s="142"/>
      <c r="ABL1383" s="142"/>
      <c r="ABM1383" s="142"/>
      <c r="ABN1383" s="142"/>
      <c r="ABO1383" s="142"/>
      <c r="ABP1383" s="142"/>
      <c r="ABQ1383" s="142"/>
      <c r="ABR1383" s="142"/>
      <c r="ABS1383" s="142"/>
      <c r="ABT1383" s="142"/>
      <c r="ABU1383" s="142"/>
      <c r="ABV1383" s="142"/>
      <c r="ABW1383" s="142"/>
      <c r="ABX1383" s="142"/>
      <c r="ABY1383" s="142"/>
      <c r="ABZ1383" s="142"/>
      <c r="ACA1383" s="142"/>
      <c r="ACB1383" s="142"/>
      <c r="ACC1383" s="142"/>
      <c r="ACD1383" s="142"/>
      <c r="ACE1383" s="142"/>
      <c r="ACF1383" s="142"/>
      <c r="ACG1383" s="142"/>
      <c r="ACH1383" s="142"/>
      <c r="ACI1383" s="142"/>
      <c r="ACJ1383" s="142"/>
      <c r="ACK1383" s="142"/>
      <c r="ACL1383" s="142"/>
      <c r="ACM1383" s="142"/>
      <c r="ACN1383" s="142"/>
      <c r="ACO1383" s="142"/>
    </row>
    <row r="1384" spans="1:769" s="143" customFormat="1" ht="140.25" customHeight="1" x14ac:dyDescent="0.25">
      <c r="A1384" s="76">
        <v>91</v>
      </c>
      <c r="B1384" s="76" t="s">
        <v>3918</v>
      </c>
      <c r="C1384" s="104" t="s">
        <v>74</v>
      </c>
      <c r="D1384" s="157" t="s">
        <v>3919</v>
      </c>
      <c r="E1384" s="157" t="s">
        <v>22</v>
      </c>
      <c r="F1384" s="72">
        <v>1</v>
      </c>
      <c r="G1384" s="72"/>
      <c r="H1384" s="72">
        <v>854464</v>
      </c>
      <c r="I1384" s="72">
        <f t="shared" si="94"/>
        <v>956999.68000000005</v>
      </c>
      <c r="J1384" s="157" t="s">
        <v>3917</v>
      </c>
      <c r="K1384" s="103" t="s">
        <v>333</v>
      </c>
      <c r="L1384" s="157" t="s">
        <v>3887</v>
      </c>
      <c r="M1384" s="141"/>
      <c r="N1384" s="142"/>
      <c r="O1384" s="142"/>
      <c r="P1384" s="142"/>
      <c r="Q1384" s="142"/>
      <c r="R1384" s="142"/>
      <c r="S1384" s="142"/>
      <c r="T1384" s="142"/>
      <c r="U1384" s="142"/>
      <c r="V1384" s="142"/>
      <c r="W1384" s="142"/>
      <c r="X1384" s="142"/>
      <c r="Y1384" s="142"/>
      <c r="Z1384" s="142"/>
      <c r="AA1384" s="142"/>
      <c r="AB1384" s="142"/>
      <c r="AC1384" s="142"/>
      <c r="AD1384" s="142"/>
      <c r="AE1384" s="142"/>
      <c r="AF1384" s="142"/>
      <c r="AG1384" s="142"/>
      <c r="AH1384" s="142"/>
      <c r="AI1384" s="142"/>
      <c r="AJ1384" s="142"/>
      <c r="AK1384" s="142"/>
      <c r="AL1384" s="142"/>
      <c r="AM1384" s="142"/>
      <c r="AN1384" s="142"/>
      <c r="AO1384" s="142"/>
      <c r="AP1384" s="142"/>
      <c r="AQ1384" s="142"/>
      <c r="AR1384" s="142"/>
      <c r="AS1384" s="142"/>
      <c r="AT1384" s="142"/>
      <c r="AU1384" s="142"/>
      <c r="AV1384" s="142"/>
      <c r="AW1384" s="142"/>
      <c r="AX1384" s="142"/>
      <c r="AY1384" s="142"/>
      <c r="AZ1384" s="142"/>
      <c r="BA1384" s="142"/>
      <c r="BB1384" s="142"/>
      <c r="BC1384" s="142"/>
      <c r="BD1384" s="142"/>
      <c r="BE1384" s="142"/>
      <c r="BF1384" s="142"/>
      <c r="BG1384" s="142"/>
      <c r="BH1384" s="142"/>
      <c r="BI1384" s="142"/>
      <c r="BJ1384" s="142"/>
      <c r="BK1384" s="142"/>
      <c r="BL1384" s="142"/>
      <c r="BM1384" s="142"/>
      <c r="BN1384" s="142"/>
      <c r="BO1384" s="142"/>
      <c r="BP1384" s="142"/>
      <c r="BQ1384" s="142"/>
      <c r="BR1384" s="142"/>
      <c r="BS1384" s="142"/>
      <c r="BT1384" s="142"/>
      <c r="BU1384" s="142"/>
      <c r="BV1384" s="142"/>
      <c r="BW1384" s="142"/>
      <c r="BX1384" s="142"/>
      <c r="BY1384" s="142"/>
      <c r="BZ1384" s="142"/>
      <c r="CA1384" s="142"/>
      <c r="CB1384" s="142"/>
      <c r="CC1384" s="142"/>
      <c r="CD1384" s="142"/>
      <c r="CE1384" s="142"/>
      <c r="CF1384" s="142"/>
      <c r="CG1384" s="142"/>
      <c r="CH1384" s="142"/>
      <c r="CI1384" s="142"/>
      <c r="CJ1384" s="142"/>
      <c r="CK1384" s="142"/>
      <c r="CL1384" s="142"/>
      <c r="CM1384" s="142"/>
      <c r="CN1384" s="142"/>
      <c r="CO1384" s="142"/>
      <c r="CP1384" s="142"/>
      <c r="CQ1384" s="142"/>
      <c r="CR1384" s="142"/>
      <c r="CS1384" s="142"/>
      <c r="CT1384" s="142"/>
      <c r="CU1384" s="142"/>
      <c r="CV1384" s="142"/>
      <c r="CW1384" s="142"/>
      <c r="CX1384" s="142"/>
      <c r="CY1384" s="142"/>
      <c r="CZ1384" s="142"/>
      <c r="DA1384" s="142"/>
      <c r="DB1384" s="142"/>
      <c r="DC1384" s="142"/>
      <c r="DD1384" s="142"/>
      <c r="DE1384" s="142"/>
      <c r="DF1384" s="142"/>
      <c r="DG1384" s="142"/>
      <c r="DH1384" s="142"/>
      <c r="DI1384" s="142"/>
      <c r="DJ1384" s="142"/>
      <c r="DK1384" s="142"/>
      <c r="DL1384" s="142"/>
      <c r="DM1384" s="142"/>
      <c r="DN1384" s="142"/>
      <c r="DO1384" s="142"/>
      <c r="DP1384" s="142"/>
      <c r="DQ1384" s="142"/>
      <c r="DR1384" s="142"/>
      <c r="DS1384" s="142"/>
      <c r="DT1384" s="142"/>
      <c r="DU1384" s="142"/>
      <c r="DV1384" s="142"/>
      <c r="DW1384" s="142"/>
      <c r="DX1384" s="142"/>
      <c r="DY1384" s="142"/>
      <c r="DZ1384" s="142"/>
      <c r="EA1384" s="142"/>
      <c r="EB1384" s="142"/>
      <c r="EC1384" s="142"/>
      <c r="ED1384" s="142"/>
      <c r="EE1384" s="142"/>
      <c r="EF1384" s="142"/>
      <c r="EG1384" s="142"/>
      <c r="EH1384" s="142"/>
      <c r="EI1384" s="142"/>
      <c r="EJ1384" s="142"/>
      <c r="EK1384" s="142"/>
      <c r="EL1384" s="142"/>
      <c r="EM1384" s="142"/>
      <c r="EN1384" s="142"/>
      <c r="EO1384" s="142"/>
      <c r="EP1384" s="142"/>
      <c r="EQ1384" s="142"/>
      <c r="ER1384" s="142"/>
      <c r="ES1384" s="142"/>
      <c r="ET1384" s="142"/>
      <c r="EU1384" s="142"/>
      <c r="EV1384" s="142"/>
      <c r="EW1384" s="142"/>
      <c r="EX1384" s="142"/>
      <c r="EY1384" s="142"/>
      <c r="EZ1384" s="142"/>
      <c r="FA1384" s="142"/>
      <c r="FB1384" s="142"/>
      <c r="FC1384" s="142"/>
      <c r="FD1384" s="142"/>
      <c r="FE1384" s="142"/>
      <c r="FF1384" s="142"/>
      <c r="FG1384" s="142"/>
      <c r="FH1384" s="142"/>
      <c r="FI1384" s="142"/>
      <c r="FJ1384" s="142"/>
      <c r="FK1384" s="142"/>
      <c r="FL1384" s="142"/>
      <c r="FM1384" s="142"/>
      <c r="FN1384" s="142"/>
      <c r="FO1384" s="142"/>
      <c r="FP1384" s="142"/>
      <c r="FQ1384" s="142"/>
      <c r="FR1384" s="142"/>
      <c r="FS1384" s="142"/>
      <c r="FT1384" s="142"/>
      <c r="FU1384" s="142"/>
      <c r="FV1384" s="142"/>
      <c r="FW1384" s="142"/>
      <c r="FX1384" s="142"/>
      <c r="FY1384" s="142"/>
      <c r="FZ1384" s="142"/>
      <c r="GA1384" s="142"/>
      <c r="GB1384" s="142"/>
      <c r="GC1384" s="142"/>
      <c r="GD1384" s="142"/>
      <c r="GE1384" s="142"/>
      <c r="GF1384" s="142"/>
      <c r="GG1384" s="142"/>
      <c r="GH1384" s="142"/>
      <c r="GI1384" s="142"/>
      <c r="GJ1384" s="142"/>
      <c r="GK1384" s="142"/>
      <c r="GL1384" s="142"/>
      <c r="GM1384" s="142"/>
      <c r="GN1384" s="142"/>
      <c r="GO1384" s="142"/>
      <c r="GP1384" s="142"/>
      <c r="GQ1384" s="142"/>
      <c r="GR1384" s="142"/>
      <c r="GS1384" s="142"/>
      <c r="GT1384" s="142"/>
      <c r="GU1384" s="142"/>
      <c r="GV1384" s="142"/>
      <c r="GW1384" s="142"/>
      <c r="GX1384" s="142"/>
      <c r="GY1384" s="142"/>
      <c r="GZ1384" s="142"/>
      <c r="HA1384" s="142"/>
      <c r="HB1384" s="142"/>
      <c r="HC1384" s="142"/>
      <c r="HD1384" s="142"/>
      <c r="HE1384" s="142"/>
      <c r="HF1384" s="142"/>
      <c r="HG1384" s="142"/>
      <c r="HH1384" s="142"/>
      <c r="HI1384" s="142"/>
      <c r="HJ1384" s="142"/>
      <c r="HK1384" s="142"/>
      <c r="HL1384" s="142"/>
      <c r="HM1384" s="142"/>
      <c r="HN1384" s="142"/>
      <c r="HO1384" s="142"/>
      <c r="HP1384" s="142"/>
      <c r="HQ1384" s="142"/>
      <c r="HR1384" s="142"/>
      <c r="HS1384" s="142"/>
      <c r="HT1384" s="142"/>
      <c r="HU1384" s="142"/>
      <c r="HV1384" s="142"/>
      <c r="HW1384" s="142"/>
      <c r="HX1384" s="142"/>
      <c r="HY1384" s="142"/>
      <c r="HZ1384" s="142"/>
      <c r="IA1384" s="142"/>
      <c r="IB1384" s="142"/>
      <c r="IC1384" s="142"/>
      <c r="ID1384" s="142"/>
      <c r="IE1384" s="142"/>
      <c r="IF1384" s="142"/>
      <c r="IG1384" s="142"/>
      <c r="IH1384" s="142"/>
      <c r="II1384" s="142"/>
      <c r="IJ1384" s="142"/>
      <c r="IK1384" s="142"/>
      <c r="IL1384" s="142"/>
      <c r="IM1384" s="142"/>
      <c r="IN1384" s="142"/>
      <c r="IO1384" s="142"/>
      <c r="IP1384" s="142"/>
      <c r="IQ1384" s="142"/>
      <c r="IR1384" s="142"/>
      <c r="IS1384" s="142"/>
      <c r="IT1384" s="142"/>
      <c r="IU1384" s="142"/>
      <c r="IV1384" s="142"/>
      <c r="IW1384" s="142"/>
      <c r="IX1384" s="142"/>
      <c r="IY1384" s="142"/>
      <c r="IZ1384" s="142"/>
      <c r="JA1384" s="142"/>
      <c r="JB1384" s="142"/>
      <c r="JC1384" s="142"/>
      <c r="JD1384" s="142"/>
      <c r="JE1384" s="142"/>
      <c r="JF1384" s="142"/>
      <c r="JG1384" s="142"/>
      <c r="JH1384" s="142"/>
      <c r="JI1384" s="142"/>
      <c r="JJ1384" s="142"/>
      <c r="JK1384" s="142"/>
      <c r="JL1384" s="142"/>
      <c r="JM1384" s="142"/>
      <c r="JN1384" s="142"/>
      <c r="JO1384" s="142"/>
      <c r="JP1384" s="142"/>
      <c r="JQ1384" s="142"/>
      <c r="JR1384" s="142"/>
      <c r="JS1384" s="142"/>
      <c r="JT1384" s="142"/>
      <c r="JU1384" s="142"/>
      <c r="JV1384" s="142"/>
      <c r="JW1384" s="142"/>
      <c r="JX1384" s="142"/>
      <c r="JY1384" s="142"/>
      <c r="JZ1384" s="142"/>
      <c r="KA1384" s="142"/>
      <c r="KB1384" s="142"/>
      <c r="KC1384" s="142"/>
      <c r="KD1384" s="142"/>
      <c r="KE1384" s="142"/>
      <c r="KF1384" s="142"/>
      <c r="KG1384" s="142"/>
      <c r="KH1384" s="142"/>
      <c r="KI1384" s="142"/>
      <c r="KJ1384" s="142"/>
      <c r="KK1384" s="142"/>
      <c r="KL1384" s="142"/>
      <c r="KM1384" s="142"/>
      <c r="KN1384" s="142"/>
      <c r="KO1384" s="142"/>
      <c r="KP1384" s="142"/>
      <c r="KQ1384" s="142"/>
      <c r="KR1384" s="142"/>
      <c r="KS1384" s="142"/>
      <c r="KT1384" s="142"/>
      <c r="KU1384" s="142"/>
      <c r="KV1384" s="142"/>
      <c r="KW1384" s="142"/>
      <c r="KX1384" s="142"/>
      <c r="KY1384" s="142"/>
      <c r="KZ1384" s="142"/>
      <c r="LA1384" s="142"/>
      <c r="LB1384" s="142"/>
      <c r="LC1384" s="142"/>
      <c r="LD1384" s="142"/>
      <c r="LE1384" s="142"/>
      <c r="LF1384" s="142"/>
      <c r="LG1384" s="142"/>
      <c r="LH1384" s="142"/>
      <c r="LI1384" s="142"/>
      <c r="LJ1384" s="142"/>
      <c r="LK1384" s="142"/>
      <c r="LL1384" s="142"/>
      <c r="LM1384" s="142"/>
      <c r="LN1384" s="142"/>
      <c r="LO1384" s="142"/>
      <c r="LP1384" s="142"/>
      <c r="LQ1384" s="142"/>
      <c r="LR1384" s="142"/>
      <c r="LS1384" s="142"/>
      <c r="LT1384" s="142"/>
      <c r="LU1384" s="142"/>
      <c r="LV1384" s="142"/>
      <c r="LW1384" s="142"/>
      <c r="LX1384" s="142"/>
      <c r="LY1384" s="142"/>
      <c r="LZ1384" s="142"/>
      <c r="MA1384" s="142"/>
      <c r="MB1384" s="142"/>
      <c r="MC1384" s="142"/>
      <c r="MD1384" s="142"/>
      <c r="ME1384" s="142"/>
      <c r="MF1384" s="142"/>
      <c r="MG1384" s="142"/>
      <c r="MH1384" s="142"/>
      <c r="MI1384" s="142"/>
      <c r="MJ1384" s="142"/>
      <c r="MK1384" s="142"/>
      <c r="ML1384" s="142"/>
      <c r="MM1384" s="142"/>
      <c r="MN1384" s="142"/>
      <c r="MO1384" s="142"/>
      <c r="MP1384" s="142"/>
      <c r="MQ1384" s="142"/>
      <c r="MR1384" s="142"/>
      <c r="MS1384" s="142"/>
      <c r="MT1384" s="142"/>
      <c r="MU1384" s="142"/>
      <c r="MV1384" s="142"/>
      <c r="MW1384" s="142"/>
      <c r="MX1384" s="142"/>
      <c r="MY1384" s="142"/>
      <c r="MZ1384" s="142"/>
      <c r="NA1384" s="142"/>
      <c r="NB1384" s="142"/>
      <c r="NC1384" s="142"/>
      <c r="ND1384" s="142"/>
      <c r="NE1384" s="142"/>
      <c r="NF1384" s="142"/>
      <c r="NG1384" s="142"/>
      <c r="NH1384" s="142"/>
      <c r="NI1384" s="142"/>
      <c r="NJ1384" s="142"/>
      <c r="NK1384" s="142"/>
      <c r="NL1384" s="142"/>
      <c r="NM1384" s="142"/>
      <c r="NN1384" s="142"/>
      <c r="NO1384" s="142"/>
      <c r="NP1384" s="142"/>
      <c r="NQ1384" s="142"/>
      <c r="NR1384" s="142"/>
      <c r="NS1384" s="142"/>
      <c r="NT1384" s="142"/>
      <c r="NU1384" s="142"/>
      <c r="NV1384" s="142"/>
      <c r="NW1384" s="142"/>
      <c r="NX1384" s="142"/>
      <c r="NY1384" s="142"/>
      <c r="NZ1384" s="142"/>
      <c r="OA1384" s="142"/>
      <c r="OB1384" s="142"/>
      <c r="OC1384" s="142"/>
      <c r="OD1384" s="142"/>
      <c r="OE1384" s="142"/>
      <c r="OF1384" s="142"/>
      <c r="OG1384" s="142"/>
      <c r="OH1384" s="142"/>
      <c r="OI1384" s="142"/>
      <c r="OJ1384" s="142"/>
      <c r="OK1384" s="142"/>
      <c r="OL1384" s="142"/>
      <c r="OM1384" s="142"/>
      <c r="ON1384" s="142"/>
      <c r="OO1384" s="142"/>
      <c r="OP1384" s="142"/>
      <c r="OQ1384" s="142"/>
      <c r="OR1384" s="142"/>
      <c r="OS1384" s="142"/>
      <c r="OT1384" s="142"/>
      <c r="OU1384" s="142"/>
      <c r="OV1384" s="142"/>
      <c r="OW1384" s="142"/>
      <c r="OX1384" s="142"/>
      <c r="OY1384" s="142"/>
      <c r="OZ1384" s="142"/>
      <c r="PA1384" s="142"/>
      <c r="PB1384" s="142"/>
      <c r="PC1384" s="142"/>
      <c r="PD1384" s="142"/>
      <c r="PE1384" s="142"/>
      <c r="PF1384" s="142"/>
      <c r="PG1384" s="142"/>
      <c r="PH1384" s="142"/>
      <c r="PI1384" s="142"/>
      <c r="PJ1384" s="142"/>
      <c r="PK1384" s="142"/>
      <c r="PL1384" s="142"/>
      <c r="PM1384" s="142"/>
      <c r="PN1384" s="142"/>
      <c r="PO1384" s="142"/>
      <c r="PP1384" s="142"/>
      <c r="PQ1384" s="142"/>
      <c r="PR1384" s="142"/>
      <c r="PS1384" s="142"/>
      <c r="PT1384" s="142"/>
      <c r="PU1384" s="142"/>
      <c r="PV1384" s="142"/>
      <c r="PW1384" s="142"/>
      <c r="PX1384" s="142"/>
      <c r="PY1384" s="142"/>
      <c r="PZ1384" s="142"/>
      <c r="QA1384" s="142"/>
      <c r="QB1384" s="142"/>
      <c r="QC1384" s="142"/>
      <c r="QD1384" s="142"/>
      <c r="QE1384" s="142"/>
      <c r="QF1384" s="142"/>
      <c r="QG1384" s="142"/>
      <c r="QH1384" s="142"/>
      <c r="QI1384" s="142"/>
      <c r="QJ1384" s="142"/>
      <c r="QK1384" s="142"/>
      <c r="QL1384" s="142"/>
      <c r="QM1384" s="142"/>
      <c r="QN1384" s="142"/>
      <c r="QO1384" s="142"/>
      <c r="QP1384" s="142"/>
      <c r="QQ1384" s="142"/>
      <c r="QR1384" s="142"/>
      <c r="QS1384" s="142"/>
      <c r="QT1384" s="142"/>
      <c r="QU1384" s="142"/>
      <c r="QV1384" s="142"/>
      <c r="QW1384" s="142"/>
      <c r="QX1384" s="142"/>
      <c r="QY1384" s="142"/>
      <c r="QZ1384" s="142"/>
      <c r="RA1384" s="142"/>
      <c r="RB1384" s="142"/>
      <c r="RC1384" s="142"/>
      <c r="RD1384" s="142"/>
      <c r="RE1384" s="142"/>
      <c r="RF1384" s="142"/>
      <c r="RG1384" s="142"/>
      <c r="RH1384" s="142"/>
      <c r="RI1384" s="142"/>
      <c r="RJ1384" s="142"/>
      <c r="RK1384" s="142"/>
      <c r="RL1384" s="142"/>
      <c r="RM1384" s="142"/>
      <c r="RN1384" s="142"/>
      <c r="RO1384" s="142"/>
      <c r="RP1384" s="142"/>
      <c r="RQ1384" s="142"/>
      <c r="RR1384" s="142"/>
      <c r="RS1384" s="142"/>
      <c r="RT1384" s="142"/>
      <c r="RU1384" s="142"/>
      <c r="RV1384" s="142"/>
      <c r="RW1384" s="142"/>
      <c r="RX1384" s="142"/>
      <c r="RY1384" s="142"/>
      <c r="RZ1384" s="142"/>
      <c r="SA1384" s="142"/>
      <c r="SB1384" s="142"/>
      <c r="SC1384" s="142"/>
      <c r="SD1384" s="142"/>
      <c r="SE1384" s="142"/>
      <c r="SF1384" s="142"/>
      <c r="SG1384" s="142"/>
      <c r="SH1384" s="142"/>
      <c r="SI1384" s="142"/>
      <c r="SJ1384" s="142"/>
      <c r="SK1384" s="142"/>
      <c r="SL1384" s="142"/>
      <c r="SM1384" s="142"/>
      <c r="SN1384" s="142"/>
      <c r="SO1384" s="142"/>
      <c r="SP1384" s="142"/>
      <c r="SQ1384" s="142"/>
      <c r="SR1384" s="142"/>
      <c r="SS1384" s="142"/>
      <c r="ST1384" s="142"/>
      <c r="SU1384" s="142"/>
      <c r="SV1384" s="142"/>
      <c r="SW1384" s="142"/>
      <c r="SX1384" s="142"/>
      <c r="SY1384" s="142"/>
      <c r="SZ1384" s="142"/>
      <c r="TA1384" s="142"/>
      <c r="TB1384" s="142"/>
      <c r="TC1384" s="142"/>
      <c r="TD1384" s="142"/>
      <c r="TE1384" s="142"/>
      <c r="TF1384" s="142"/>
      <c r="TG1384" s="142"/>
      <c r="TH1384" s="142"/>
      <c r="TI1384" s="142"/>
      <c r="TJ1384" s="142"/>
      <c r="TK1384" s="142"/>
      <c r="TL1384" s="142"/>
      <c r="TM1384" s="142"/>
      <c r="TN1384" s="142"/>
      <c r="TO1384" s="142"/>
      <c r="TP1384" s="142"/>
      <c r="TQ1384" s="142"/>
      <c r="TR1384" s="142"/>
      <c r="TS1384" s="142"/>
      <c r="TT1384" s="142"/>
      <c r="TU1384" s="142"/>
      <c r="TV1384" s="142"/>
      <c r="TW1384" s="142"/>
      <c r="TX1384" s="142"/>
      <c r="TY1384" s="142"/>
      <c r="TZ1384" s="142"/>
      <c r="UA1384" s="142"/>
      <c r="UB1384" s="142"/>
      <c r="UC1384" s="142"/>
      <c r="UD1384" s="142"/>
      <c r="UE1384" s="142"/>
      <c r="UF1384" s="142"/>
      <c r="UG1384" s="142"/>
      <c r="UH1384" s="142"/>
      <c r="UI1384" s="142"/>
      <c r="UJ1384" s="142"/>
      <c r="UK1384" s="142"/>
      <c r="UL1384" s="142"/>
      <c r="UM1384" s="142"/>
      <c r="UN1384" s="142"/>
      <c r="UO1384" s="142"/>
      <c r="UP1384" s="142"/>
      <c r="UQ1384" s="142"/>
      <c r="UR1384" s="142"/>
      <c r="US1384" s="142"/>
      <c r="UT1384" s="142"/>
      <c r="UU1384" s="142"/>
      <c r="UV1384" s="142"/>
      <c r="UW1384" s="142"/>
      <c r="UX1384" s="142"/>
      <c r="UY1384" s="142"/>
      <c r="UZ1384" s="142"/>
      <c r="VA1384" s="142"/>
      <c r="VB1384" s="142"/>
      <c r="VC1384" s="142"/>
      <c r="VD1384" s="142"/>
      <c r="VE1384" s="142"/>
      <c r="VF1384" s="142"/>
      <c r="VG1384" s="142"/>
      <c r="VH1384" s="142"/>
      <c r="VI1384" s="142"/>
      <c r="VJ1384" s="142"/>
      <c r="VK1384" s="142"/>
      <c r="VL1384" s="142"/>
      <c r="VM1384" s="142"/>
      <c r="VN1384" s="142"/>
      <c r="VO1384" s="142"/>
      <c r="VP1384" s="142"/>
      <c r="VQ1384" s="142"/>
      <c r="VR1384" s="142"/>
      <c r="VS1384" s="142"/>
      <c r="VT1384" s="142"/>
      <c r="VU1384" s="142"/>
      <c r="VV1384" s="142"/>
      <c r="VW1384" s="142"/>
      <c r="VX1384" s="142"/>
      <c r="VY1384" s="142"/>
      <c r="VZ1384" s="142"/>
      <c r="WA1384" s="142"/>
      <c r="WB1384" s="142"/>
      <c r="WC1384" s="142"/>
      <c r="WD1384" s="142"/>
      <c r="WE1384" s="142"/>
      <c r="WF1384" s="142"/>
      <c r="WG1384" s="142"/>
      <c r="WH1384" s="142"/>
      <c r="WI1384" s="142"/>
      <c r="WJ1384" s="142"/>
      <c r="WK1384" s="142"/>
      <c r="WL1384" s="142"/>
      <c r="WM1384" s="142"/>
      <c r="WN1384" s="142"/>
      <c r="WO1384" s="142"/>
      <c r="WP1384" s="142"/>
      <c r="WQ1384" s="142"/>
      <c r="WR1384" s="142"/>
      <c r="WS1384" s="142"/>
      <c r="WT1384" s="142"/>
      <c r="WU1384" s="142"/>
      <c r="WV1384" s="142"/>
      <c r="WW1384" s="142"/>
      <c r="WX1384" s="142"/>
      <c r="WY1384" s="142"/>
      <c r="WZ1384" s="142"/>
      <c r="XA1384" s="142"/>
      <c r="XB1384" s="142"/>
      <c r="XC1384" s="142"/>
      <c r="XD1384" s="142"/>
      <c r="XE1384" s="142"/>
      <c r="XF1384" s="142"/>
      <c r="XG1384" s="142"/>
      <c r="XH1384" s="142"/>
      <c r="XI1384" s="142"/>
      <c r="XJ1384" s="142"/>
      <c r="XK1384" s="142"/>
      <c r="XL1384" s="142"/>
      <c r="XM1384" s="142"/>
      <c r="XN1384" s="142"/>
      <c r="XO1384" s="142"/>
      <c r="XP1384" s="142"/>
      <c r="XQ1384" s="142"/>
      <c r="XR1384" s="142"/>
      <c r="XS1384" s="142"/>
      <c r="XT1384" s="142"/>
      <c r="XU1384" s="142"/>
      <c r="XV1384" s="142"/>
      <c r="XW1384" s="142"/>
      <c r="XX1384" s="142"/>
      <c r="XY1384" s="142"/>
      <c r="XZ1384" s="142"/>
      <c r="YA1384" s="142"/>
      <c r="YB1384" s="142"/>
      <c r="YC1384" s="142"/>
      <c r="YD1384" s="142"/>
      <c r="YE1384" s="142"/>
      <c r="YF1384" s="142"/>
      <c r="YG1384" s="142"/>
      <c r="YH1384" s="142"/>
      <c r="YI1384" s="142"/>
      <c r="YJ1384" s="142"/>
      <c r="YK1384" s="142"/>
      <c r="YL1384" s="142"/>
      <c r="YM1384" s="142"/>
      <c r="YN1384" s="142"/>
      <c r="YO1384" s="142"/>
      <c r="YP1384" s="142"/>
      <c r="YQ1384" s="142"/>
      <c r="YR1384" s="142"/>
      <c r="YS1384" s="142"/>
      <c r="YT1384" s="142"/>
      <c r="YU1384" s="142"/>
      <c r="YV1384" s="142"/>
      <c r="YW1384" s="142"/>
      <c r="YX1384" s="142"/>
      <c r="YY1384" s="142"/>
      <c r="YZ1384" s="142"/>
      <c r="ZA1384" s="142"/>
      <c r="ZB1384" s="142"/>
      <c r="ZC1384" s="142"/>
      <c r="ZD1384" s="142"/>
      <c r="ZE1384" s="142"/>
      <c r="ZF1384" s="142"/>
      <c r="ZG1384" s="142"/>
      <c r="ZH1384" s="142"/>
      <c r="ZI1384" s="142"/>
      <c r="ZJ1384" s="142"/>
      <c r="ZK1384" s="142"/>
      <c r="ZL1384" s="142"/>
      <c r="ZM1384" s="142"/>
      <c r="ZN1384" s="142"/>
      <c r="ZO1384" s="142"/>
      <c r="ZP1384" s="142"/>
      <c r="ZQ1384" s="142"/>
      <c r="ZR1384" s="142"/>
      <c r="ZS1384" s="142"/>
      <c r="ZT1384" s="142"/>
      <c r="ZU1384" s="142"/>
      <c r="ZV1384" s="142"/>
      <c r="ZW1384" s="142"/>
      <c r="ZX1384" s="142"/>
      <c r="ZY1384" s="142"/>
      <c r="ZZ1384" s="142"/>
      <c r="AAA1384" s="142"/>
      <c r="AAB1384" s="142"/>
      <c r="AAC1384" s="142"/>
      <c r="AAD1384" s="142"/>
      <c r="AAE1384" s="142"/>
      <c r="AAF1384" s="142"/>
      <c r="AAG1384" s="142"/>
      <c r="AAH1384" s="142"/>
      <c r="AAI1384" s="142"/>
      <c r="AAJ1384" s="142"/>
      <c r="AAK1384" s="142"/>
      <c r="AAL1384" s="142"/>
      <c r="AAM1384" s="142"/>
      <c r="AAN1384" s="142"/>
      <c r="AAO1384" s="142"/>
      <c r="AAP1384" s="142"/>
      <c r="AAQ1384" s="142"/>
      <c r="AAR1384" s="142"/>
      <c r="AAS1384" s="142"/>
      <c r="AAT1384" s="142"/>
      <c r="AAU1384" s="142"/>
      <c r="AAV1384" s="142"/>
      <c r="AAW1384" s="142"/>
      <c r="AAX1384" s="142"/>
      <c r="AAY1384" s="142"/>
      <c r="AAZ1384" s="142"/>
      <c r="ABA1384" s="142"/>
      <c r="ABB1384" s="142"/>
      <c r="ABC1384" s="142"/>
      <c r="ABD1384" s="142"/>
      <c r="ABE1384" s="142"/>
      <c r="ABF1384" s="142"/>
      <c r="ABG1384" s="142"/>
      <c r="ABH1384" s="142"/>
      <c r="ABI1384" s="142"/>
      <c r="ABJ1384" s="142"/>
      <c r="ABK1384" s="142"/>
      <c r="ABL1384" s="142"/>
      <c r="ABM1384" s="142"/>
      <c r="ABN1384" s="142"/>
      <c r="ABO1384" s="142"/>
      <c r="ABP1384" s="142"/>
      <c r="ABQ1384" s="142"/>
      <c r="ABR1384" s="142"/>
      <c r="ABS1384" s="142"/>
      <c r="ABT1384" s="142"/>
      <c r="ABU1384" s="142"/>
      <c r="ABV1384" s="142"/>
      <c r="ABW1384" s="142"/>
      <c r="ABX1384" s="142"/>
      <c r="ABY1384" s="142"/>
      <c r="ABZ1384" s="142"/>
      <c r="ACA1384" s="142"/>
      <c r="ACB1384" s="142"/>
      <c r="ACC1384" s="142"/>
      <c r="ACD1384" s="142"/>
      <c r="ACE1384" s="142"/>
      <c r="ACF1384" s="142"/>
      <c r="ACG1384" s="142"/>
      <c r="ACH1384" s="142"/>
      <c r="ACI1384" s="142"/>
      <c r="ACJ1384" s="142"/>
      <c r="ACK1384" s="142"/>
      <c r="ACL1384" s="142"/>
      <c r="ACM1384" s="142"/>
      <c r="ACN1384" s="142"/>
      <c r="ACO1384" s="142"/>
    </row>
    <row r="1385" spans="1:769" s="143" customFormat="1" ht="164.25" customHeight="1" x14ac:dyDescent="0.25">
      <c r="A1385" s="76">
        <v>92</v>
      </c>
      <c r="B1385" s="76" t="s">
        <v>3988</v>
      </c>
      <c r="C1385" s="104" t="s">
        <v>74</v>
      </c>
      <c r="D1385" s="159" t="s">
        <v>3989</v>
      </c>
      <c r="E1385" s="159" t="s">
        <v>22</v>
      </c>
      <c r="F1385" s="72">
        <v>1</v>
      </c>
      <c r="G1385" s="72"/>
      <c r="H1385" s="72">
        <v>1965000</v>
      </c>
      <c r="I1385" s="72">
        <f t="shared" si="94"/>
        <v>2200800</v>
      </c>
      <c r="J1385" s="159" t="s">
        <v>3991</v>
      </c>
      <c r="K1385" s="103" t="s">
        <v>19</v>
      </c>
      <c r="L1385" s="159" t="s">
        <v>3990</v>
      </c>
      <c r="M1385" s="141"/>
      <c r="N1385" s="142"/>
      <c r="O1385" s="142"/>
      <c r="P1385" s="142"/>
      <c r="Q1385" s="142"/>
      <c r="R1385" s="142"/>
      <c r="S1385" s="142"/>
      <c r="T1385" s="142"/>
      <c r="U1385" s="142"/>
      <c r="V1385" s="142"/>
      <c r="W1385" s="142"/>
      <c r="X1385" s="142"/>
      <c r="Y1385" s="142"/>
      <c r="Z1385" s="142"/>
      <c r="AA1385" s="142"/>
      <c r="AB1385" s="142"/>
      <c r="AC1385" s="142"/>
      <c r="AD1385" s="142"/>
      <c r="AE1385" s="142"/>
      <c r="AF1385" s="142"/>
      <c r="AG1385" s="142"/>
      <c r="AH1385" s="142"/>
      <c r="AI1385" s="142"/>
      <c r="AJ1385" s="142"/>
      <c r="AK1385" s="142"/>
      <c r="AL1385" s="142"/>
      <c r="AM1385" s="142"/>
      <c r="AN1385" s="142"/>
      <c r="AO1385" s="142"/>
      <c r="AP1385" s="142"/>
      <c r="AQ1385" s="142"/>
      <c r="AR1385" s="142"/>
      <c r="AS1385" s="142"/>
      <c r="AT1385" s="142"/>
      <c r="AU1385" s="142"/>
      <c r="AV1385" s="142"/>
      <c r="AW1385" s="142"/>
      <c r="AX1385" s="142"/>
      <c r="AY1385" s="142"/>
      <c r="AZ1385" s="142"/>
      <c r="BA1385" s="142"/>
      <c r="BB1385" s="142"/>
      <c r="BC1385" s="142"/>
      <c r="BD1385" s="142"/>
      <c r="BE1385" s="142"/>
      <c r="BF1385" s="142"/>
      <c r="BG1385" s="142"/>
      <c r="BH1385" s="142"/>
      <c r="BI1385" s="142"/>
      <c r="BJ1385" s="142"/>
      <c r="BK1385" s="142"/>
      <c r="BL1385" s="142"/>
      <c r="BM1385" s="142"/>
      <c r="BN1385" s="142"/>
      <c r="BO1385" s="142"/>
      <c r="BP1385" s="142"/>
      <c r="BQ1385" s="142"/>
      <c r="BR1385" s="142"/>
      <c r="BS1385" s="142"/>
      <c r="BT1385" s="142"/>
      <c r="BU1385" s="142"/>
      <c r="BV1385" s="142"/>
      <c r="BW1385" s="142"/>
      <c r="BX1385" s="142"/>
      <c r="BY1385" s="142"/>
      <c r="BZ1385" s="142"/>
      <c r="CA1385" s="142"/>
      <c r="CB1385" s="142"/>
      <c r="CC1385" s="142"/>
      <c r="CD1385" s="142"/>
      <c r="CE1385" s="142"/>
      <c r="CF1385" s="142"/>
      <c r="CG1385" s="142"/>
      <c r="CH1385" s="142"/>
      <c r="CI1385" s="142"/>
      <c r="CJ1385" s="142"/>
      <c r="CK1385" s="142"/>
      <c r="CL1385" s="142"/>
      <c r="CM1385" s="142"/>
      <c r="CN1385" s="142"/>
      <c r="CO1385" s="142"/>
      <c r="CP1385" s="142"/>
      <c r="CQ1385" s="142"/>
      <c r="CR1385" s="142"/>
      <c r="CS1385" s="142"/>
      <c r="CT1385" s="142"/>
      <c r="CU1385" s="142"/>
      <c r="CV1385" s="142"/>
      <c r="CW1385" s="142"/>
      <c r="CX1385" s="142"/>
      <c r="CY1385" s="142"/>
      <c r="CZ1385" s="142"/>
      <c r="DA1385" s="142"/>
      <c r="DB1385" s="142"/>
      <c r="DC1385" s="142"/>
      <c r="DD1385" s="142"/>
      <c r="DE1385" s="142"/>
      <c r="DF1385" s="142"/>
      <c r="DG1385" s="142"/>
      <c r="DH1385" s="142"/>
      <c r="DI1385" s="142"/>
      <c r="DJ1385" s="142"/>
      <c r="DK1385" s="142"/>
      <c r="DL1385" s="142"/>
      <c r="DM1385" s="142"/>
      <c r="DN1385" s="142"/>
      <c r="DO1385" s="142"/>
      <c r="DP1385" s="142"/>
      <c r="DQ1385" s="142"/>
      <c r="DR1385" s="142"/>
      <c r="DS1385" s="142"/>
      <c r="DT1385" s="142"/>
      <c r="DU1385" s="142"/>
      <c r="DV1385" s="142"/>
      <c r="DW1385" s="142"/>
      <c r="DX1385" s="142"/>
      <c r="DY1385" s="142"/>
      <c r="DZ1385" s="142"/>
      <c r="EA1385" s="142"/>
      <c r="EB1385" s="142"/>
      <c r="EC1385" s="142"/>
      <c r="ED1385" s="142"/>
      <c r="EE1385" s="142"/>
      <c r="EF1385" s="142"/>
      <c r="EG1385" s="142"/>
      <c r="EH1385" s="142"/>
      <c r="EI1385" s="142"/>
      <c r="EJ1385" s="142"/>
      <c r="EK1385" s="142"/>
      <c r="EL1385" s="142"/>
      <c r="EM1385" s="142"/>
      <c r="EN1385" s="142"/>
      <c r="EO1385" s="142"/>
      <c r="EP1385" s="142"/>
      <c r="EQ1385" s="142"/>
      <c r="ER1385" s="142"/>
      <c r="ES1385" s="142"/>
      <c r="ET1385" s="142"/>
      <c r="EU1385" s="142"/>
      <c r="EV1385" s="142"/>
      <c r="EW1385" s="142"/>
      <c r="EX1385" s="142"/>
      <c r="EY1385" s="142"/>
      <c r="EZ1385" s="142"/>
      <c r="FA1385" s="142"/>
      <c r="FB1385" s="142"/>
      <c r="FC1385" s="142"/>
      <c r="FD1385" s="142"/>
      <c r="FE1385" s="142"/>
      <c r="FF1385" s="142"/>
      <c r="FG1385" s="142"/>
      <c r="FH1385" s="142"/>
      <c r="FI1385" s="142"/>
      <c r="FJ1385" s="142"/>
      <c r="FK1385" s="142"/>
      <c r="FL1385" s="142"/>
      <c r="FM1385" s="142"/>
      <c r="FN1385" s="142"/>
      <c r="FO1385" s="142"/>
      <c r="FP1385" s="142"/>
      <c r="FQ1385" s="142"/>
      <c r="FR1385" s="142"/>
      <c r="FS1385" s="142"/>
      <c r="FT1385" s="142"/>
      <c r="FU1385" s="142"/>
      <c r="FV1385" s="142"/>
      <c r="FW1385" s="142"/>
      <c r="FX1385" s="142"/>
      <c r="FY1385" s="142"/>
      <c r="FZ1385" s="142"/>
      <c r="GA1385" s="142"/>
      <c r="GB1385" s="142"/>
      <c r="GC1385" s="142"/>
      <c r="GD1385" s="142"/>
      <c r="GE1385" s="142"/>
      <c r="GF1385" s="142"/>
      <c r="GG1385" s="142"/>
      <c r="GH1385" s="142"/>
      <c r="GI1385" s="142"/>
      <c r="GJ1385" s="142"/>
      <c r="GK1385" s="142"/>
      <c r="GL1385" s="142"/>
      <c r="GM1385" s="142"/>
      <c r="GN1385" s="142"/>
      <c r="GO1385" s="142"/>
      <c r="GP1385" s="142"/>
      <c r="GQ1385" s="142"/>
      <c r="GR1385" s="142"/>
      <c r="GS1385" s="142"/>
      <c r="GT1385" s="142"/>
      <c r="GU1385" s="142"/>
      <c r="GV1385" s="142"/>
      <c r="GW1385" s="142"/>
      <c r="GX1385" s="142"/>
      <c r="GY1385" s="142"/>
      <c r="GZ1385" s="142"/>
      <c r="HA1385" s="142"/>
      <c r="HB1385" s="142"/>
      <c r="HC1385" s="142"/>
      <c r="HD1385" s="142"/>
      <c r="HE1385" s="142"/>
      <c r="HF1385" s="142"/>
      <c r="HG1385" s="142"/>
      <c r="HH1385" s="142"/>
      <c r="HI1385" s="142"/>
      <c r="HJ1385" s="142"/>
      <c r="HK1385" s="142"/>
      <c r="HL1385" s="142"/>
      <c r="HM1385" s="142"/>
      <c r="HN1385" s="142"/>
      <c r="HO1385" s="142"/>
      <c r="HP1385" s="142"/>
      <c r="HQ1385" s="142"/>
      <c r="HR1385" s="142"/>
      <c r="HS1385" s="142"/>
      <c r="HT1385" s="142"/>
      <c r="HU1385" s="142"/>
      <c r="HV1385" s="142"/>
      <c r="HW1385" s="142"/>
      <c r="HX1385" s="142"/>
      <c r="HY1385" s="142"/>
      <c r="HZ1385" s="142"/>
      <c r="IA1385" s="142"/>
      <c r="IB1385" s="142"/>
      <c r="IC1385" s="142"/>
      <c r="ID1385" s="142"/>
      <c r="IE1385" s="142"/>
      <c r="IF1385" s="142"/>
      <c r="IG1385" s="142"/>
      <c r="IH1385" s="142"/>
      <c r="II1385" s="142"/>
      <c r="IJ1385" s="142"/>
      <c r="IK1385" s="142"/>
      <c r="IL1385" s="142"/>
      <c r="IM1385" s="142"/>
      <c r="IN1385" s="142"/>
      <c r="IO1385" s="142"/>
      <c r="IP1385" s="142"/>
      <c r="IQ1385" s="142"/>
      <c r="IR1385" s="142"/>
      <c r="IS1385" s="142"/>
      <c r="IT1385" s="142"/>
      <c r="IU1385" s="142"/>
      <c r="IV1385" s="142"/>
      <c r="IW1385" s="142"/>
      <c r="IX1385" s="142"/>
      <c r="IY1385" s="142"/>
      <c r="IZ1385" s="142"/>
      <c r="JA1385" s="142"/>
      <c r="JB1385" s="142"/>
      <c r="JC1385" s="142"/>
      <c r="JD1385" s="142"/>
      <c r="JE1385" s="142"/>
      <c r="JF1385" s="142"/>
      <c r="JG1385" s="142"/>
      <c r="JH1385" s="142"/>
      <c r="JI1385" s="142"/>
      <c r="JJ1385" s="142"/>
      <c r="JK1385" s="142"/>
      <c r="JL1385" s="142"/>
      <c r="JM1385" s="142"/>
      <c r="JN1385" s="142"/>
      <c r="JO1385" s="142"/>
      <c r="JP1385" s="142"/>
      <c r="JQ1385" s="142"/>
      <c r="JR1385" s="142"/>
      <c r="JS1385" s="142"/>
      <c r="JT1385" s="142"/>
      <c r="JU1385" s="142"/>
      <c r="JV1385" s="142"/>
      <c r="JW1385" s="142"/>
      <c r="JX1385" s="142"/>
      <c r="JY1385" s="142"/>
      <c r="JZ1385" s="142"/>
      <c r="KA1385" s="142"/>
      <c r="KB1385" s="142"/>
      <c r="KC1385" s="142"/>
      <c r="KD1385" s="142"/>
      <c r="KE1385" s="142"/>
      <c r="KF1385" s="142"/>
      <c r="KG1385" s="142"/>
      <c r="KH1385" s="142"/>
      <c r="KI1385" s="142"/>
      <c r="KJ1385" s="142"/>
      <c r="KK1385" s="142"/>
      <c r="KL1385" s="142"/>
      <c r="KM1385" s="142"/>
      <c r="KN1385" s="142"/>
      <c r="KO1385" s="142"/>
      <c r="KP1385" s="142"/>
      <c r="KQ1385" s="142"/>
      <c r="KR1385" s="142"/>
      <c r="KS1385" s="142"/>
      <c r="KT1385" s="142"/>
      <c r="KU1385" s="142"/>
      <c r="KV1385" s="142"/>
      <c r="KW1385" s="142"/>
      <c r="KX1385" s="142"/>
      <c r="KY1385" s="142"/>
      <c r="KZ1385" s="142"/>
      <c r="LA1385" s="142"/>
      <c r="LB1385" s="142"/>
      <c r="LC1385" s="142"/>
      <c r="LD1385" s="142"/>
      <c r="LE1385" s="142"/>
      <c r="LF1385" s="142"/>
      <c r="LG1385" s="142"/>
      <c r="LH1385" s="142"/>
      <c r="LI1385" s="142"/>
      <c r="LJ1385" s="142"/>
      <c r="LK1385" s="142"/>
      <c r="LL1385" s="142"/>
      <c r="LM1385" s="142"/>
      <c r="LN1385" s="142"/>
      <c r="LO1385" s="142"/>
      <c r="LP1385" s="142"/>
      <c r="LQ1385" s="142"/>
      <c r="LR1385" s="142"/>
      <c r="LS1385" s="142"/>
      <c r="LT1385" s="142"/>
      <c r="LU1385" s="142"/>
      <c r="LV1385" s="142"/>
      <c r="LW1385" s="142"/>
      <c r="LX1385" s="142"/>
      <c r="LY1385" s="142"/>
      <c r="LZ1385" s="142"/>
      <c r="MA1385" s="142"/>
      <c r="MB1385" s="142"/>
      <c r="MC1385" s="142"/>
      <c r="MD1385" s="142"/>
      <c r="ME1385" s="142"/>
      <c r="MF1385" s="142"/>
      <c r="MG1385" s="142"/>
      <c r="MH1385" s="142"/>
      <c r="MI1385" s="142"/>
      <c r="MJ1385" s="142"/>
      <c r="MK1385" s="142"/>
      <c r="ML1385" s="142"/>
      <c r="MM1385" s="142"/>
      <c r="MN1385" s="142"/>
      <c r="MO1385" s="142"/>
      <c r="MP1385" s="142"/>
      <c r="MQ1385" s="142"/>
      <c r="MR1385" s="142"/>
      <c r="MS1385" s="142"/>
      <c r="MT1385" s="142"/>
      <c r="MU1385" s="142"/>
      <c r="MV1385" s="142"/>
      <c r="MW1385" s="142"/>
      <c r="MX1385" s="142"/>
      <c r="MY1385" s="142"/>
      <c r="MZ1385" s="142"/>
      <c r="NA1385" s="142"/>
      <c r="NB1385" s="142"/>
      <c r="NC1385" s="142"/>
      <c r="ND1385" s="142"/>
      <c r="NE1385" s="142"/>
      <c r="NF1385" s="142"/>
      <c r="NG1385" s="142"/>
      <c r="NH1385" s="142"/>
      <c r="NI1385" s="142"/>
      <c r="NJ1385" s="142"/>
      <c r="NK1385" s="142"/>
      <c r="NL1385" s="142"/>
      <c r="NM1385" s="142"/>
      <c r="NN1385" s="142"/>
      <c r="NO1385" s="142"/>
      <c r="NP1385" s="142"/>
      <c r="NQ1385" s="142"/>
      <c r="NR1385" s="142"/>
      <c r="NS1385" s="142"/>
      <c r="NT1385" s="142"/>
      <c r="NU1385" s="142"/>
      <c r="NV1385" s="142"/>
      <c r="NW1385" s="142"/>
      <c r="NX1385" s="142"/>
      <c r="NY1385" s="142"/>
      <c r="NZ1385" s="142"/>
      <c r="OA1385" s="142"/>
      <c r="OB1385" s="142"/>
      <c r="OC1385" s="142"/>
      <c r="OD1385" s="142"/>
      <c r="OE1385" s="142"/>
      <c r="OF1385" s="142"/>
      <c r="OG1385" s="142"/>
      <c r="OH1385" s="142"/>
      <c r="OI1385" s="142"/>
      <c r="OJ1385" s="142"/>
      <c r="OK1385" s="142"/>
      <c r="OL1385" s="142"/>
      <c r="OM1385" s="142"/>
      <c r="ON1385" s="142"/>
      <c r="OO1385" s="142"/>
      <c r="OP1385" s="142"/>
      <c r="OQ1385" s="142"/>
      <c r="OR1385" s="142"/>
      <c r="OS1385" s="142"/>
      <c r="OT1385" s="142"/>
      <c r="OU1385" s="142"/>
      <c r="OV1385" s="142"/>
      <c r="OW1385" s="142"/>
      <c r="OX1385" s="142"/>
      <c r="OY1385" s="142"/>
      <c r="OZ1385" s="142"/>
      <c r="PA1385" s="142"/>
      <c r="PB1385" s="142"/>
      <c r="PC1385" s="142"/>
      <c r="PD1385" s="142"/>
      <c r="PE1385" s="142"/>
      <c r="PF1385" s="142"/>
      <c r="PG1385" s="142"/>
      <c r="PH1385" s="142"/>
      <c r="PI1385" s="142"/>
      <c r="PJ1385" s="142"/>
      <c r="PK1385" s="142"/>
      <c r="PL1385" s="142"/>
      <c r="PM1385" s="142"/>
      <c r="PN1385" s="142"/>
      <c r="PO1385" s="142"/>
      <c r="PP1385" s="142"/>
      <c r="PQ1385" s="142"/>
      <c r="PR1385" s="142"/>
      <c r="PS1385" s="142"/>
      <c r="PT1385" s="142"/>
      <c r="PU1385" s="142"/>
      <c r="PV1385" s="142"/>
      <c r="PW1385" s="142"/>
      <c r="PX1385" s="142"/>
      <c r="PY1385" s="142"/>
      <c r="PZ1385" s="142"/>
      <c r="QA1385" s="142"/>
      <c r="QB1385" s="142"/>
      <c r="QC1385" s="142"/>
      <c r="QD1385" s="142"/>
      <c r="QE1385" s="142"/>
      <c r="QF1385" s="142"/>
      <c r="QG1385" s="142"/>
      <c r="QH1385" s="142"/>
      <c r="QI1385" s="142"/>
      <c r="QJ1385" s="142"/>
      <c r="QK1385" s="142"/>
      <c r="QL1385" s="142"/>
      <c r="QM1385" s="142"/>
      <c r="QN1385" s="142"/>
      <c r="QO1385" s="142"/>
      <c r="QP1385" s="142"/>
      <c r="QQ1385" s="142"/>
      <c r="QR1385" s="142"/>
      <c r="QS1385" s="142"/>
      <c r="QT1385" s="142"/>
      <c r="QU1385" s="142"/>
      <c r="QV1385" s="142"/>
      <c r="QW1385" s="142"/>
      <c r="QX1385" s="142"/>
      <c r="QY1385" s="142"/>
      <c r="QZ1385" s="142"/>
      <c r="RA1385" s="142"/>
      <c r="RB1385" s="142"/>
      <c r="RC1385" s="142"/>
      <c r="RD1385" s="142"/>
      <c r="RE1385" s="142"/>
      <c r="RF1385" s="142"/>
      <c r="RG1385" s="142"/>
      <c r="RH1385" s="142"/>
      <c r="RI1385" s="142"/>
      <c r="RJ1385" s="142"/>
      <c r="RK1385" s="142"/>
      <c r="RL1385" s="142"/>
      <c r="RM1385" s="142"/>
      <c r="RN1385" s="142"/>
      <c r="RO1385" s="142"/>
      <c r="RP1385" s="142"/>
      <c r="RQ1385" s="142"/>
      <c r="RR1385" s="142"/>
      <c r="RS1385" s="142"/>
      <c r="RT1385" s="142"/>
      <c r="RU1385" s="142"/>
      <c r="RV1385" s="142"/>
      <c r="RW1385" s="142"/>
      <c r="RX1385" s="142"/>
      <c r="RY1385" s="142"/>
      <c r="RZ1385" s="142"/>
      <c r="SA1385" s="142"/>
      <c r="SB1385" s="142"/>
      <c r="SC1385" s="142"/>
      <c r="SD1385" s="142"/>
      <c r="SE1385" s="142"/>
      <c r="SF1385" s="142"/>
      <c r="SG1385" s="142"/>
      <c r="SH1385" s="142"/>
      <c r="SI1385" s="142"/>
      <c r="SJ1385" s="142"/>
      <c r="SK1385" s="142"/>
      <c r="SL1385" s="142"/>
      <c r="SM1385" s="142"/>
      <c r="SN1385" s="142"/>
      <c r="SO1385" s="142"/>
      <c r="SP1385" s="142"/>
      <c r="SQ1385" s="142"/>
      <c r="SR1385" s="142"/>
      <c r="SS1385" s="142"/>
      <c r="ST1385" s="142"/>
      <c r="SU1385" s="142"/>
      <c r="SV1385" s="142"/>
      <c r="SW1385" s="142"/>
      <c r="SX1385" s="142"/>
      <c r="SY1385" s="142"/>
      <c r="SZ1385" s="142"/>
      <c r="TA1385" s="142"/>
      <c r="TB1385" s="142"/>
      <c r="TC1385" s="142"/>
      <c r="TD1385" s="142"/>
      <c r="TE1385" s="142"/>
      <c r="TF1385" s="142"/>
      <c r="TG1385" s="142"/>
      <c r="TH1385" s="142"/>
      <c r="TI1385" s="142"/>
      <c r="TJ1385" s="142"/>
      <c r="TK1385" s="142"/>
      <c r="TL1385" s="142"/>
      <c r="TM1385" s="142"/>
      <c r="TN1385" s="142"/>
      <c r="TO1385" s="142"/>
      <c r="TP1385" s="142"/>
      <c r="TQ1385" s="142"/>
      <c r="TR1385" s="142"/>
      <c r="TS1385" s="142"/>
      <c r="TT1385" s="142"/>
      <c r="TU1385" s="142"/>
      <c r="TV1385" s="142"/>
      <c r="TW1385" s="142"/>
      <c r="TX1385" s="142"/>
      <c r="TY1385" s="142"/>
      <c r="TZ1385" s="142"/>
      <c r="UA1385" s="142"/>
      <c r="UB1385" s="142"/>
      <c r="UC1385" s="142"/>
      <c r="UD1385" s="142"/>
      <c r="UE1385" s="142"/>
      <c r="UF1385" s="142"/>
      <c r="UG1385" s="142"/>
      <c r="UH1385" s="142"/>
      <c r="UI1385" s="142"/>
      <c r="UJ1385" s="142"/>
      <c r="UK1385" s="142"/>
      <c r="UL1385" s="142"/>
      <c r="UM1385" s="142"/>
      <c r="UN1385" s="142"/>
      <c r="UO1385" s="142"/>
      <c r="UP1385" s="142"/>
      <c r="UQ1385" s="142"/>
      <c r="UR1385" s="142"/>
      <c r="US1385" s="142"/>
      <c r="UT1385" s="142"/>
      <c r="UU1385" s="142"/>
      <c r="UV1385" s="142"/>
      <c r="UW1385" s="142"/>
      <c r="UX1385" s="142"/>
      <c r="UY1385" s="142"/>
      <c r="UZ1385" s="142"/>
      <c r="VA1385" s="142"/>
      <c r="VB1385" s="142"/>
      <c r="VC1385" s="142"/>
      <c r="VD1385" s="142"/>
      <c r="VE1385" s="142"/>
      <c r="VF1385" s="142"/>
      <c r="VG1385" s="142"/>
      <c r="VH1385" s="142"/>
      <c r="VI1385" s="142"/>
      <c r="VJ1385" s="142"/>
      <c r="VK1385" s="142"/>
      <c r="VL1385" s="142"/>
      <c r="VM1385" s="142"/>
      <c r="VN1385" s="142"/>
      <c r="VO1385" s="142"/>
      <c r="VP1385" s="142"/>
      <c r="VQ1385" s="142"/>
      <c r="VR1385" s="142"/>
      <c r="VS1385" s="142"/>
      <c r="VT1385" s="142"/>
      <c r="VU1385" s="142"/>
      <c r="VV1385" s="142"/>
      <c r="VW1385" s="142"/>
      <c r="VX1385" s="142"/>
      <c r="VY1385" s="142"/>
      <c r="VZ1385" s="142"/>
      <c r="WA1385" s="142"/>
      <c r="WB1385" s="142"/>
      <c r="WC1385" s="142"/>
      <c r="WD1385" s="142"/>
      <c r="WE1385" s="142"/>
      <c r="WF1385" s="142"/>
      <c r="WG1385" s="142"/>
      <c r="WH1385" s="142"/>
      <c r="WI1385" s="142"/>
      <c r="WJ1385" s="142"/>
      <c r="WK1385" s="142"/>
      <c r="WL1385" s="142"/>
      <c r="WM1385" s="142"/>
      <c r="WN1385" s="142"/>
      <c r="WO1385" s="142"/>
      <c r="WP1385" s="142"/>
      <c r="WQ1385" s="142"/>
      <c r="WR1385" s="142"/>
      <c r="WS1385" s="142"/>
      <c r="WT1385" s="142"/>
      <c r="WU1385" s="142"/>
      <c r="WV1385" s="142"/>
      <c r="WW1385" s="142"/>
      <c r="WX1385" s="142"/>
      <c r="WY1385" s="142"/>
      <c r="WZ1385" s="142"/>
      <c r="XA1385" s="142"/>
      <c r="XB1385" s="142"/>
      <c r="XC1385" s="142"/>
      <c r="XD1385" s="142"/>
      <c r="XE1385" s="142"/>
      <c r="XF1385" s="142"/>
      <c r="XG1385" s="142"/>
      <c r="XH1385" s="142"/>
      <c r="XI1385" s="142"/>
      <c r="XJ1385" s="142"/>
      <c r="XK1385" s="142"/>
      <c r="XL1385" s="142"/>
      <c r="XM1385" s="142"/>
      <c r="XN1385" s="142"/>
      <c r="XO1385" s="142"/>
      <c r="XP1385" s="142"/>
      <c r="XQ1385" s="142"/>
      <c r="XR1385" s="142"/>
      <c r="XS1385" s="142"/>
      <c r="XT1385" s="142"/>
      <c r="XU1385" s="142"/>
      <c r="XV1385" s="142"/>
      <c r="XW1385" s="142"/>
      <c r="XX1385" s="142"/>
      <c r="XY1385" s="142"/>
      <c r="XZ1385" s="142"/>
      <c r="YA1385" s="142"/>
      <c r="YB1385" s="142"/>
      <c r="YC1385" s="142"/>
      <c r="YD1385" s="142"/>
      <c r="YE1385" s="142"/>
      <c r="YF1385" s="142"/>
      <c r="YG1385" s="142"/>
      <c r="YH1385" s="142"/>
      <c r="YI1385" s="142"/>
      <c r="YJ1385" s="142"/>
      <c r="YK1385" s="142"/>
      <c r="YL1385" s="142"/>
      <c r="YM1385" s="142"/>
      <c r="YN1385" s="142"/>
      <c r="YO1385" s="142"/>
      <c r="YP1385" s="142"/>
      <c r="YQ1385" s="142"/>
      <c r="YR1385" s="142"/>
      <c r="YS1385" s="142"/>
      <c r="YT1385" s="142"/>
      <c r="YU1385" s="142"/>
      <c r="YV1385" s="142"/>
      <c r="YW1385" s="142"/>
      <c r="YX1385" s="142"/>
      <c r="YY1385" s="142"/>
      <c r="YZ1385" s="142"/>
      <c r="ZA1385" s="142"/>
      <c r="ZB1385" s="142"/>
      <c r="ZC1385" s="142"/>
      <c r="ZD1385" s="142"/>
      <c r="ZE1385" s="142"/>
      <c r="ZF1385" s="142"/>
      <c r="ZG1385" s="142"/>
      <c r="ZH1385" s="142"/>
      <c r="ZI1385" s="142"/>
      <c r="ZJ1385" s="142"/>
      <c r="ZK1385" s="142"/>
      <c r="ZL1385" s="142"/>
      <c r="ZM1385" s="142"/>
      <c r="ZN1385" s="142"/>
      <c r="ZO1385" s="142"/>
      <c r="ZP1385" s="142"/>
      <c r="ZQ1385" s="142"/>
      <c r="ZR1385" s="142"/>
      <c r="ZS1385" s="142"/>
      <c r="ZT1385" s="142"/>
      <c r="ZU1385" s="142"/>
      <c r="ZV1385" s="142"/>
      <c r="ZW1385" s="142"/>
      <c r="ZX1385" s="142"/>
      <c r="ZY1385" s="142"/>
      <c r="ZZ1385" s="142"/>
      <c r="AAA1385" s="142"/>
      <c r="AAB1385" s="142"/>
      <c r="AAC1385" s="142"/>
      <c r="AAD1385" s="142"/>
      <c r="AAE1385" s="142"/>
      <c r="AAF1385" s="142"/>
      <c r="AAG1385" s="142"/>
      <c r="AAH1385" s="142"/>
      <c r="AAI1385" s="142"/>
      <c r="AAJ1385" s="142"/>
      <c r="AAK1385" s="142"/>
      <c r="AAL1385" s="142"/>
      <c r="AAM1385" s="142"/>
      <c r="AAN1385" s="142"/>
      <c r="AAO1385" s="142"/>
      <c r="AAP1385" s="142"/>
      <c r="AAQ1385" s="142"/>
      <c r="AAR1385" s="142"/>
      <c r="AAS1385" s="142"/>
      <c r="AAT1385" s="142"/>
      <c r="AAU1385" s="142"/>
      <c r="AAV1385" s="142"/>
      <c r="AAW1385" s="142"/>
      <c r="AAX1385" s="142"/>
      <c r="AAY1385" s="142"/>
      <c r="AAZ1385" s="142"/>
      <c r="ABA1385" s="142"/>
      <c r="ABB1385" s="142"/>
      <c r="ABC1385" s="142"/>
      <c r="ABD1385" s="142"/>
      <c r="ABE1385" s="142"/>
      <c r="ABF1385" s="142"/>
      <c r="ABG1385" s="142"/>
      <c r="ABH1385" s="142"/>
      <c r="ABI1385" s="142"/>
      <c r="ABJ1385" s="142"/>
      <c r="ABK1385" s="142"/>
      <c r="ABL1385" s="142"/>
      <c r="ABM1385" s="142"/>
      <c r="ABN1385" s="142"/>
      <c r="ABO1385" s="142"/>
      <c r="ABP1385" s="142"/>
      <c r="ABQ1385" s="142"/>
      <c r="ABR1385" s="142"/>
      <c r="ABS1385" s="142"/>
      <c r="ABT1385" s="142"/>
      <c r="ABU1385" s="142"/>
      <c r="ABV1385" s="142"/>
      <c r="ABW1385" s="142"/>
      <c r="ABX1385" s="142"/>
      <c r="ABY1385" s="142"/>
      <c r="ABZ1385" s="142"/>
      <c r="ACA1385" s="142"/>
      <c r="ACB1385" s="142"/>
      <c r="ACC1385" s="142"/>
      <c r="ACD1385" s="142"/>
      <c r="ACE1385" s="142"/>
      <c r="ACF1385" s="142"/>
      <c r="ACG1385" s="142"/>
      <c r="ACH1385" s="142"/>
      <c r="ACI1385" s="142"/>
      <c r="ACJ1385" s="142"/>
      <c r="ACK1385" s="142"/>
      <c r="ACL1385" s="142"/>
      <c r="ACM1385" s="142"/>
      <c r="ACN1385" s="142"/>
      <c r="ACO1385" s="142"/>
    </row>
    <row r="1386" spans="1:769" s="143" customFormat="1" ht="164.25" customHeight="1" x14ac:dyDescent="0.25">
      <c r="A1386" s="76">
        <v>93</v>
      </c>
      <c r="B1386" s="76" t="s">
        <v>4007</v>
      </c>
      <c r="C1386" s="104" t="s">
        <v>4008</v>
      </c>
      <c r="D1386" s="166" t="s">
        <v>4059</v>
      </c>
      <c r="E1386" s="166" t="s">
        <v>22</v>
      </c>
      <c r="F1386" s="72">
        <v>1</v>
      </c>
      <c r="G1386" s="72"/>
      <c r="H1386" s="72">
        <v>5754000</v>
      </c>
      <c r="I1386" s="72">
        <f t="shared" si="94"/>
        <v>6444480.0000000009</v>
      </c>
      <c r="J1386" s="166" t="s">
        <v>4009</v>
      </c>
      <c r="K1386" s="103" t="s">
        <v>19</v>
      </c>
      <c r="L1386" s="166" t="s">
        <v>316</v>
      </c>
      <c r="M1386" s="141"/>
      <c r="N1386" s="142"/>
      <c r="O1386" s="142"/>
      <c r="P1386" s="142"/>
      <c r="Q1386" s="142"/>
      <c r="R1386" s="142"/>
      <c r="S1386" s="142"/>
      <c r="T1386" s="142"/>
      <c r="U1386" s="142"/>
      <c r="V1386" s="142"/>
      <c r="W1386" s="142"/>
      <c r="X1386" s="142"/>
      <c r="Y1386" s="142"/>
      <c r="Z1386" s="142"/>
      <c r="AA1386" s="142"/>
      <c r="AB1386" s="142"/>
      <c r="AC1386" s="142"/>
      <c r="AD1386" s="142"/>
      <c r="AE1386" s="142"/>
      <c r="AF1386" s="142"/>
      <c r="AG1386" s="142"/>
      <c r="AH1386" s="142"/>
      <c r="AI1386" s="142"/>
      <c r="AJ1386" s="142"/>
      <c r="AK1386" s="142"/>
      <c r="AL1386" s="142"/>
      <c r="AM1386" s="142"/>
      <c r="AN1386" s="142"/>
      <c r="AO1386" s="142"/>
      <c r="AP1386" s="142"/>
      <c r="AQ1386" s="142"/>
      <c r="AR1386" s="142"/>
      <c r="AS1386" s="142"/>
      <c r="AT1386" s="142"/>
      <c r="AU1386" s="142"/>
      <c r="AV1386" s="142"/>
      <c r="AW1386" s="142"/>
      <c r="AX1386" s="142"/>
      <c r="AY1386" s="142"/>
      <c r="AZ1386" s="142"/>
      <c r="BA1386" s="142"/>
      <c r="BB1386" s="142"/>
      <c r="BC1386" s="142"/>
      <c r="BD1386" s="142"/>
      <c r="BE1386" s="142"/>
      <c r="BF1386" s="142"/>
      <c r="BG1386" s="142"/>
      <c r="BH1386" s="142"/>
      <c r="BI1386" s="142"/>
      <c r="BJ1386" s="142"/>
      <c r="BK1386" s="142"/>
      <c r="BL1386" s="142"/>
      <c r="BM1386" s="142"/>
      <c r="BN1386" s="142"/>
      <c r="BO1386" s="142"/>
      <c r="BP1386" s="142"/>
      <c r="BQ1386" s="142"/>
      <c r="BR1386" s="142"/>
      <c r="BS1386" s="142"/>
      <c r="BT1386" s="142"/>
      <c r="BU1386" s="142"/>
      <c r="BV1386" s="142"/>
      <c r="BW1386" s="142"/>
      <c r="BX1386" s="142"/>
      <c r="BY1386" s="142"/>
      <c r="BZ1386" s="142"/>
      <c r="CA1386" s="142"/>
      <c r="CB1386" s="142"/>
      <c r="CC1386" s="142"/>
      <c r="CD1386" s="142"/>
      <c r="CE1386" s="142"/>
      <c r="CF1386" s="142"/>
      <c r="CG1386" s="142"/>
      <c r="CH1386" s="142"/>
      <c r="CI1386" s="142"/>
      <c r="CJ1386" s="142"/>
      <c r="CK1386" s="142"/>
      <c r="CL1386" s="142"/>
      <c r="CM1386" s="142"/>
      <c r="CN1386" s="142"/>
      <c r="CO1386" s="142"/>
      <c r="CP1386" s="142"/>
      <c r="CQ1386" s="142"/>
      <c r="CR1386" s="142"/>
      <c r="CS1386" s="142"/>
      <c r="CT1386" s="142"/>
      <c r="CU1386" s="142"/>
      <c r="CV1386" s="142"/>
      <c r="CW1386" s="142"/>
      <c r="CX1386" s="142"/>
      <c r="CY1386" s="142"/>
      <c r="CZ1386" s="142"/>
      <c r="DA1386" s="142"/>
      <c r="DB1386" s="142"/>
      <c r="DC1386" s="142"/>
      <c r="DD1386" s="142"/>
      <c r="DE1386" s="142"/>
      <c r="DF1386" s="142"/>
      <c r="DG1386" s="142"/>
      <c r="DH1386" s="142"/>
      <c r="DI1386" s="142"/>
      <c r="DJ1386" s="142"/>
      <c r="DK1386" s="142"/>
      <c r="DL1386" s="142"/>
      <c r="DM1386" s="142"/>
      <c r="DN1386" s="142"/>
      <c r="DO1386" s="142"/>
      <c r="DP1386" s="142"/>
      <c r="DQ1386" s="142"/>
      <c r="DR1386" s="142"/>
      <c r="DS1386" s="142"/>
      <c r="DT1386" s="142"/>
      <c r="DU1386" s="142"/>
      <c r="DV1386" s="142"/>
      <c r="DW1386" s="142"/>
      <c r="DX1386" s="142"/>
      <c r="DY1386" s="142"/>
      <c r="DZ1386" s="142"/>
      <c r="EA1386" s="142"/>
      <c r="EB1386" s="142"/>
      <c r="EC1386" s="142"/>
      <c r="ED1386" s="142"/>
      <c r="EE1386" s="142"/>
      <c r="EF1386" s="142"/>
      <c r="EG1386" s="142"/>
      <c r="EH1386" s="142"/>
      <c r="EI1386" s="142"/>
      <c r="EJ1386" s="142"/>
      <c r="EK1386" s="142"/>
      <c r="EL1386" s="142"/>
      <c r="EM1386" s="142"/>
      <c r="EN1386" s="142"/>
      <c r="EO1386" s="142"/>
      <c r="EP1386" s="142"/>
      <c r="EQ1386" s="142"/>
      <c r="ER1386" s="142"/>
      <c r="ES1386" s="142"/>
      <c r="ET1386" s="142"/>
      <c r="EU1386" s="142"/>
      <c r="EV1386" s="142"/>
      <c r="EW1386" s="142"/>
      <c r="EX1386" s="142"/>
      <c r="EY1386" s="142"/>
      <c r="EZ1386" s="142"/>
      <c r="FA1386" s="142"/>
      <c r="FB1386" s="142"/>
      <c r="FC1386" s="142"/>
      <c r="FD1386" s="142"/>
      <c r="FE1386" s="142"/>
      <c r="FF1386" s="142"/>
      <c r="FG1386" s="142"/>
      <c r="FH1386" s="142"/>
      <c r="FI1386" s="142"/>
      <c r="FJ1386" s="142"/>
      <c r="FK1386" s="142"/>
      <c r="FL1386" s="142"/>
      <c r="FM1386" s="142"/>
      <c r="FN1386" s="142"/>
      <c r="FO1386" s="142"/>
      <c r="FP1386" s="142"/>
      <c r="FQ1386" s="142"/>
      <c r="FR1386" s="142"/>
      <c r="FS1386" s="142"/>
      <c r="FT1386" s="142"/>
      <c r="FU1386" s="142"/>
      <c r="FV1386" s="142"/>
      <c r="FW1386" s="142"/>
      <c r="FX1386" s="142"/>
      <c r="FY1386" s="142"/>
      <c r="FZ1386" s="142"/>
      <c r="GA1386" s="142"/>
      <c r="GB1386" s="142"/>
      <c r="GC1386" s="142"/>
      <c r="GD1386" s="142"/>
      <c r="GE1386" s="142"/>
      <c r="GF1386" s="142"/>
      <c r="GG1386" s="142"/>
      <c r="GH1386" s="142"/>
      <c r="GI1386" s="142"/>
      <c r="GJ1386" s="142"/>
      <c r="GK1386" s="142"/>
      <c r="GL1386" s="142"/>
      <c r="GM1386" s="142"/>
      <c r="GN1386" s="142"/>
      <c r="GO1386" s="142"/>
      <c r="GP1386" s="142"/>
      <c r="GQ1386" s="142"/>
      <c r="GR1386" s="142"/>
      <c r="GS1386" s="142"/>
      <c r="GT1386" s="142"/>
      <c r="GU1386" s="142"/>
      <c r="GV1386" s="142"/>
      <c r="GW1386" s="142"/>
      <c r="GX1386" s="142"/>
      <c r="GY1386" s="142"/>
      <c r="GZ1386" s="142"/>
      <c r="HA1386" s="142"/>
      <c r="HB1386" s="142"/>
      <c r="HC1386" s="142"/>
      <c r="HD1386" s="142"/>
      <c r="HE1386" s="142"/>
      <c r="HF1386" s="142"/>
      <c r="HG1386" s="142"/>
      <c r="HH1386" s="142"/>
      <c r="HI1386" s="142"/>
      <c r="HJ1386" s="142"/>
      <c r="HK1386" s="142"/>
      <c r="HL1386" s="142"/>
      <c r="HM1386" s="142"/>
      <c r="HN1386" s="142"/>
      <c r="HO1386" s="142"/>
      <c r="HP1386" s="142"/>
      <c r="HQ1386" s="142"/>
      <c r="HR1386" s="142"/>
      <c r="HS1386" s="142"/>
      <c r="HT1386" s="142"/>
      <c r="HU1386" s="142"/>
      <c r="HV1386" s="142"/>
      <c r="HW1386" s="142"/>
      <c r="HX1386" s="142"/>
      <c r="HY1386" s="142"/>
      <c r="HZ1386" s="142"/>
      <c r="IA1386" s="142"/>
      <c r="IB1386" s="142"/>
      <c r="IC1386" s="142"/>
      <c r="ID1386" s="142"/>
      <c r="IE1386" s="142"/>
      <c r="IF1386" s="142"/>
      <c r="IG1386" s="142"/>
      <c r="IH1386" s="142"/>
      <c r="II1386" s="142"/>
      <c r="IJ1386" s="142"/>
      <c r="IK1386" s="142"/>
      <c r="IL1386" s="142"/>
      <c r="IM1386" s="142"/>
      <c r="IN1386" s="142"/>
      <c r="IO1386" s="142"/>
      <c r="IP1386" s="142"/>
      <c r="IQ1386" s="142"/>
      <c r="IR1386" s="142"/>
      <c r="IS1386" s="142"/>
      <c r="IT1386" s="142"/>
      <c r="IU1386" s="142"/>
      <c r="IV1386" s="142"/>
      <c r="IW1386" s="142"/>
      <c r="IX1386" s="142"/>
      <c r="IY1386" s="142"/>
      <c r="IZ1386" s="142"/>
      <c r="JA1386" s="142"/>
      <c r="JB1386" s="142"/>
      <c r="JC1386" s="142"/>
      <c r="JD1386" s="142"/>
      <c r="JE1386" s="142"/>
      <c r="JF1386" s="142"/>
      <c r="JG1386" s="142"/>
      <c r="JH1386" s="142"/>
      <c r="JI1386" s="142"/>
      <c r="JJ1386" s="142"/>
      <c r="JK1386" s="142"/>
      <c r="JL1386" s="142"/>
      <c r="JM1386" s="142"/>
      <c r="JN1386" s="142"/>
      <c r="JO1386" s="142"/>
      <c r="JP1386" s="142"/>
      <c r="JQ1386" s="142"/>
      <c r="JR1386" s="142"/>
      <c r="JS1386" s="142"/>
      <c r="JT1386" s="142"/>
      <c r="JU1386" s="142"/>
      <c r="JV1386" s="142"/>
      <c r="JW1386" s="142"/>
      <c r="JX1386" s="142"/>
      <c r="JY1386" s="142"/>
      <c r="JZ1386" s="142"/>
      <c r="KA1386" s="142"/>
      <c r="KB1386" s="142"/>
      <c r="KC1386" s="142"/>
      <c r="KD1386" s="142"/>
      <c r="KE1386" s="142"/>
      <c r="KF1386" s="142"/>
      <c r="KG1386" s="142"/>
      <c r="KH1386" s="142"/>
      <c r="KI1386" s="142"/>
      <c r="KJ1386" s="142"/>
      <c r="KK1386" s="142"/>
      <c r="KL1386" s="142"/>
      <c r="KM1386" s="142"/>
      <c r="KN1386" s="142"/>
      <c r="KO1386" s="142"/>
      <c r="KP1386" s="142"/>
      <c r="KQ1386" s="142"/>
      <c r="KR1386" s="142"/>
      <c r="KS1386" s="142"/>
      <c r="KT1386" s="142"/>
      <c r="KU1386" s="142"/>
      <c r="KV1386" s="142"/>
      <c r="KW1386" s="142"/>
      <c r="KX1386" s="142"/>
      <c r="KY1386" s="142"/>
      <c r="KZ1386" s="142"/>
      <c r="LA1386" s="142"/>
      <c r="LB1386" s="142"/>
      <c r="LC1386" s="142"/>
      <c r="LD1386" s="142"/>
      <c r="LE1386" s="142"/>
      <c r="LF1386" s="142"/>
      <c r="LG1386" s="142"/>
      <c r="LH1386" s="142"/>
      <c r="LI1386" s="142"/>
      <c r="LJ1386" s="142"/>
      <c r="LK1386" s="142"/>
      <c r="LL1386" s="142"/>
      <c r="LM1386" s="142"/>
      <c r="LN1386" s="142"/>
      <c r="LO1386" s="142"/>
      <c r="LP1386" s="142"/>
      <c r="LQ1386" s="142"/>
      <c r="LR1386" s="142"/>
      <c r="LS1386" s="142"/>
      <c r="LT1386" s="142"/>
      <c r="LU1386" s="142"/>
      <c r="LV1386" s="142"/>
      <c r="LW1386" s="142"/>
      <c r="LX1386" s="142"/>
      <c r="LY1386" s="142"/>
      <c r="LZ1386" s="142"/>
      <c r="MA1386" s="142"/>
      <c r="MB1386" s="142"/>
      <c r="MC1386" s="142"/>
      <c r="MD1386" s="142"/>
      <c r="ME1386" s="142"/>
      <c r="MF1386" s="142"/>
      <c r="MG1386" s="142"/>
      <c r="MH1386" s="142"/>
      <c r="MI1386" s="142"/>
      <c r="MJ1386" s="142"/>
      <c r="MK1386" s="142"/>
      <c r="ML1386" s="142"/>
      <c r="MM1386" s="142"/>
      <c r="MN1386" s="142"/>
      <c r="MO1386" s="142"/>
      <c r="MP1386" s="142"/>
      <c r="MQ1386" s="142"/>
      <c r="MR1386" s="142"/>
      <c r="MS1386" s="142"/>
      <c r="MT1386" s="142"/>
      <c r="MU1386" s="142"/>
      <c r="MV1386" s="142"/>
      <c r="MW1386" s="142"/>
      <c r="MX1386" s="142"/>
      <c r="MY1386" s="142"/>
      <c r="MZ1386" s="142"/>
      <c r="NA1386" s="142"/>
      <c r="NB1386" s="142"/>
      <c r="NC1386" s="142"/>
      <c r="ND1386" s="142"/>
      <c r="NE1386" s="142"/>
      <c r="NF1386" s="142"/>
      <c r="NG1386" s="142"/>
      <c r="NH1386" s="142"/>
      <c r="NI1386" s="142"/>
      <c r="NJ1386" s="142"/>
      <c r="NK1386" s="142"/>
      <c r="NL1386" s="142"/>
      <c r="NM1386" s="142"/>
      <c r="NN1386" s="142"/>
      <c r="NO1386" s="142"/>
      <c r="NP1386" s="142"/>
      <c r="NQ1386" s="142"/>
      <c r="NR1386" s="142"/>
      <c r="NS1386" s="142"/>
      <c r="NT1386" s="142"/>
      <c r="NU1386" s="142"/>
      <c r="NV1386" s="142"/>
      <c r="NW1386" s="142"/>
      <c r="NX1386" s="142"/>
      <c r="NY1386" s="142"/>
      <c r="NZ1386" s="142"/>
      <c r="OA1386" s="142"/>
      <c r="OB1386" s="142"/>
      <c r="OC1386" s="142"/>
      <c r="OD1386" s="142"/>
      <c r="OE1386" s="142"/>
      <c r="OF1386" s="142"/>
      <c r="OG1386" s="142"/>
      <c r="OH1386" s="142"/>
      <c r="OI1386" s="142"/>
      <c r="OJ1386" s="142"/>
      <c r="OK1386" s="142"/>
      <c r="OL1386" s="142"/>
      <c r="OM1386" s="142"/>
      <c r="ON1386" s="142"/>
      <c r="OO1386" s="142"/>
      <c r="OP1386" s="142"/>
      <c r="OQ1386" s="142"/>
      <c r="OR1386" s="142"/>
      <c r="OS1386" s="142"/>
      <c r="OT1386" s="142"/>
      <c r="OU1386" s="142"/>
      <c r="OV1386" s="142"/>
      <c r="OW1386" s="142"/>
      <c r="OX1386" s="142"/>
      <c r="OY1386" s="142"/>
      <c r="OZ1386" s="142"/>
      <c r="PA1386" s="142"/>
      <c r="PB1386" s="142"/>
      <c r="PC1386" s="142"/>
      <c r="PD1386" s="142"/>
      <c r="PE1386" s="142"/>
      <c r="PF1386" s="142"/>
      <c r="PG1386" s="142"/>
      <c r="PH1386" s="142"/>
      <c r="PI1386" s="142"/>
      <c r="PJ1386" s="142"/>
      <c r="PK1386" s="142"/>
      <c r="PL1386" s="142"/>
      <c r="PM1386" s="142"/>
      <c r="PN1386" s="142"/>
      <c r="PO1386" s="142"/>
      <c r="PP1386" s="142"/>
      <c r="PQ1386" s="142"/>
      <c r="PR1386" s="142"/>
      <c r="PS1386" s="142"/>
      <c r="PT1386" s="142"/>
      <c r="PU1386" s="142"/>
      <c r="PV1386" s="142"/>
      <c r="PW1386" s="142"/>
      <c r="PX1386" s="142"/>
      <c r="PY1386" s="142"/>
      <c r="PZ1386" s="142"/>
      <c r="QA1386" s="142"/>
      <c r="QB1386" s="142"/>
      <c r="QC1386" s="142"/>
      <c r="QD1386" s="142"/>
      <c r="QE1386" s="142"/>
      <c r="QF1386" s="142"/>
      <c r="QG1386" s="142"/>
      <c r="QH1386" s="142"/>
      <c r="QI1386" s="142"/>
      <c r="QJ1386" s="142"/>
      <c r="QK1386" s="142"/>
      <c r="QL1386" s="142"/>
      <c r="QM1386" s="142"/>
      <c r="QN1386" s="142"/>
      <c r="QO1386" s="142"/>
      <c r="QP1386" s="142"/>
      <c r="QQ1386" s="142"/>
      <c r="QR1386" s="142"/>
      <c r="QS1386" s="142"/>
      <c r="QT1386" s="142"/>
      <c r="QU1386" s="142"/>
      <c r="QV1386" s="142"/>
      <c r="QW1386" s="142"/>
      <c r="QX1386" s="142"/>
      <c r="QY1386" s="142"/>
      <c r="QZ1386" s="142"/>
      <c r="RA1386" s="142"/>
      <c r="RB1386" s="142"/>
      <c r="RC1386" s="142"/>
      <c r="RD1386" s="142"/>
      <c r="RE1386" s="142"/>
      <c r="RF1386" s="142"/>
      <c r="RG1386" s="142"/>
      <c r="RH1386" s="142"/>
      <c r="RI1386" s="142"/>
      <c r="RJ1386" s="142"/>
      <c r="RK1386" s="142"/>
      <c r="RL1386" s="142"/>
      <c r="RM1386" s="142"/>
      <c r="RN1386" s="142"/>
      <c r="RO1386" s="142"/>
      <c r="RP1386" s="142"/>
      <c r="RQ1386" s="142"/>
      <c r="RR1386" s="142"/>
      <c r="RS1386" s="142"/>
      <c r="RT1386" s="142"/>
      <c r="RU1386" s="142"/>
      <c r="RV1386" s="142"/>
      <c r="RW1386" s="142"/>
      <c r="RX1386" s="142"/>
      <c r="RY1386" s="142"/>
      <c r="RZ1386" s="142"/>
      <c r="SA1386" s="142"/>
      <c r="SB1386" s="142"/>
      <c r="SC1386" s="142"/>
      <c r="SD1386" s="142"/>
      <c r="SE1386" s="142"/>
      <c r="SF1386" s="142"/>
      <c r="SG1386" s="142"/>
      <c r="SH1386" s="142"/>
      <c r="SI1386" s="142"/>
      <c r="SJ1386" s="142"/>
      <c r="SK1386" s="142"/>
      <c r="SL1386" s="142"/>
      <c r="SM1386" s="142"/>
      <c r="SN1386" s="142"/>
      <c r="SO1386" s="142"/>
      <c r="SP1386" s="142"/>
      <c r="SQ1386" s="142"/>
      <c r="SR1386" s="142"/>
      <c r="SS1386" s="142"/>
      <c r="ST1386" s="142"/>
      <c r="SU1386" s="142"/>
      <c r="SV1386" s="142"/>
      <c r="SW1386" s="142"/>
      <c r="SX1386" s="142"/>
      <c r="SY1386" s="142"/>
      <c r="SZ1386" s="142"/>
      <c r="TA1386" s="142"/>
      <c r="TB1386" s="142"/>
      <c r="TC1386" s="142"/>
      <c r="TD1386" s="142"/>
      <c r="TE1386" s="142"/>
      <c r="TF1386" s="142"/>
      <c r="TG1386" s="142"/>
      <c r="TH1386" s="142"/>
      <c r="TI1386" s="142"/>
      <c r="TJ1386" s="142"/>
      <c r="TK1386" s="142"/>
      <c r="TL1386" s="142"/>
      <c r="TM1386" s="142"/>
      <c r="TN1386" s="142"/>
      <c r="TO1386" s="142"/>
      <c r="TP1386" s="142"/>
      <c r="TQ1386" s="142"/>
      <c r="TR1386" s="142"/>
      <c r="TS1386" s="142"/>
      <c r="TT1386" s="142"/>
      <c r="TU1386" s="142"/>
      <c r="TV1386" s="142"/>
      <c r="TW1386" s="142"/>
      <c r="TX1386" s="142"/>
      <c r="TY1386" s="142"/>
      <c r="TZ1386" s="142"/>
      <c r="UA1386" s="142"/>
      <c r="UB1386" s="142"/>
      <c r="UC1386" s="142"/>
      <c r="UD1386" s="142"/>
      <c r="UE1386" s="142"/>
      <c r="UF1386" s="142"/>
      <c r="UG1386" s="142"/>
      <c r="UH1386" s="142"/>
      <c r="UI1386" s="142"/>
      <c r="UJ1386" s="142"/>
      <c r="UK1386" s="142"/>
      <c r="UL1386" s="142"/>
      <c r="UM1386" s="142"/>
      <c r="UN1386" s="142"/>
      <c r="UO1386" s="142"/>
      <c r="UP1386" s="142"/>
      <c r="UQ1386" s="142"/>
      <c r="UR1386" s="142"/>
      <c r="US1386" s="142"/>
      <c r="UT1386" s="142"/>
      <c r="UU1386" s="142"/>
      <c r="UV1386" s="142"/>
      <c r="UW1386" s="142"/>
      <c r="UX1386" s="142"/>
      <c r="UY1386" s="142"/>
      <c r="UZ1386" s="142"/>
      <c r="VA1386" s="142"/>
      <c r="VB1386" s="142"/>
      <c r="VC1386" s="142"/>
      <c r="VD1386" s="142"/>
      <c r="VE1386" s="142"/>
      <c r="VF1386" s="142"/>
      <c r="VG1386" s="142"/>
      <c r="VH1386" s="142"/>
      <c r="VI1386" s="142"/>
      <c r="VJ1386" s="142"/>
      <c r="VK1386" s="142"/>
      <c r="VL1386" s="142"/>
      <c r="VM1386" s="142"/>
      <c r="VN1386" s="142"/>
      <c r="VO1386" s="142"/>
      <c r="VP1386" s="142"/>
      <c r="VQ1386" s="142"/>
      <c r="VR1386" s="142"/>
      <c r="VS1386" s="142"/>
      <c r="VT1386" s="142"/>
      <c r="VU1386" s="142"/>
      <c r="VV1386" s="142"/>
      <c r="VW1386" s="142"/>
      <c r="VX1386" s="142"/>
      <c r="VY1386" s="142"/>
      <c r="VZ1386" s="142"/>
      <c r="WA1386" s="142"/>
      <c r="WB1386" s="142"/>
      <c r="WC1386" s="142"/>
      <c r="WD1386" s="142"/>
      <c r="WE1386" s="142"/>
      <c r="WF1386" s="142"/>
      <c r="WG1386" s="142"/>
      <c r="WH1386" s="142"/>
      <c r="WI1386" s="142"/>
      <c r="WJ1386" s="142"/>
      <c r="WK1386" s="142"/>
      <c r="WL1386" s="142"/>
      <c r="WM1386" s="142"/>
      <c r="WN1386" s="142"/>
      <c r="WO1386" s="142"/>
      <c r="WP1386" s="142"/>
      <c r="WQ1386" s="142"/>
      <c r="WR1386" s="142"/>
      <c r="WS1386" s="142"/>
      <c r="WT1386" s="142"/>
      <c r="WU1386" s="142"/>
      <c r="WV1386" s="142"/>
      <c r="WW1386" s="142"/>
      <c r="WX1386" s="142"/>
      <c r="WY1386" s="142"/>
      <c r="WZ1386" s="142"/>
      <c r="XA1386" s="142"/>
      <c r="XB1386" s="142"/>
      <c r="XC1386" s="142"/>
      <c r="XD1386" s="142"/>
      <c r="XE1386" s="142"/>
      <c r="XF1386" s="142"/>
      <c r="XG1386" s="142"/>
      <c r="XH1386" s="142"/>
      <c r="XI1386" s="142"/>
      <c r="XJ1386" s="142"/>
      <c r="XK1386" s="142"/>
      <c r="XL1386" s="142"/>
      <c r="XM1386" s="142"/>
      <c r="XN1386" s="142"/>
      <c r="XO1386" s="142"/>
      <c r="XP1386" s="142"/>
      <c r="XQ1386" s="142"/>
      <c r="XR1386" s="142"/>
      <c r="XS1386" s="142"/>
      <c r="XT1386" s="142"/>
      <c r="XU1386" s="142"/>
      <c r="XV1386" s="142"/>
      <c r="XW1386" s="142"/>
      <c r="XX1386" s="142"/>
      <c r="XY1386" s="142"/>
      <c r="XZ1386" s="142"/>
      <c r="YA1386" s="142"/>
      <c r="YB1386" s="142"/>
      <c r="YC1386" s="142"/>
      <c r="YD1386" s="142"/>
      <c r="YE1386" s="142"/>
      <c r="YF1386" s="142"/>
      <c r="YG1386" s="142"/>
      <c r="YH1386" s="142"/>
      <c r="YI1386" s="142"/>
      <c r="YJ1386" s="142"/>
      <c r="YK1386" s="142"/>
      <c r="YL1386" s="142"/>
      <c r="YM1386" s="142"/>
      <c r="YN1386" s="142"/>
      <c r="YO1386" s="142"/>
      <c r="YP1386" s="142"/>
      <c r="YQ1386" s="142"/>
      <c r="YR1386" s="142"/>
      <c r="YS1386" s="142"/>
      <c r="YT1386" s="142"/>
      <c r="YU1386" s="142"/>
      <c r="YV1386" s="142"/>
      <c r="YW1386" s="142"/>
      <c r="YX1386" s="142"/>
      <c r="YY1386" s="142"/>
      <c r="YZ1386" s="142"/>
      <c r="ZA1386" s="142"/>
      <c r="ZB1386" s="142"/>
      <c r="ZC1386" s="142"/>
      <c r="ZD1386" s="142"/>
      <c r="ZE1386" s="142"/>
      <c r="ZF1386" s="142"/>
      <c r="ZG1386" s="142"/>
      <c r="ZH1386" s="142"/>
      <c r="ZI1386" s="142"/>
      <c r="ZJ1386" s="142"/>
      <c r="ZK1386" s="142"/>
      <c r="ZL1386" s="142"/>
      <c r="ZM1386" s="142"/>
      <c r="ZN1386" s="142"/>
      <c r="ZO1386" s="142"/>
      <c r="ZP1386" s="142"/>
      <c r="ZQ1386" s="142"/>
      <c r="ZR1386" s="142"/>
      <c r="ZS1386" s="142"/>
      <c r="ZT1386" s="142"/>
      <c r="ZU1386" s="142"/>
      <c r="ZV1386" s="142"/>
      <c r="ZW1386" s="142"/>
      <c r="ZX1386" s="142"/>
      <c r="ZY1386" s="142"/>
      <c r="ZZ1386" s="142"/>
      <c r="AAA1386" s="142"/>
      <c r="AAB1386" s="142"/>
      <c r="AAC1386" s="142"/>
      <c r="AAD1386" s="142"/>
      <c r="AAE1386" s="142"/>
      <c r="AAF1386" s="142"/>
      <c r="AAG1386" s="142"/>
      <c r="AAH1386" s="142"/>
      <c r="AAI1386" s="142"/>
      <c r="AAJ1386" s="142"/>
      <c r="AAK1386" s="142"/>
      <c r="AAL1386" s="142"/>
      <c r="AAM1386" s="142"/>
      <c r="AAN1386" s="142"/>
      <c r="AAO1386" s="142"/>
      <c r="AAP1386" s="142"/>
      <c r="AAQ1386" s="142"/>
      <c r="AAR1386" s="142"/>
      <c r="AAS1386" s="142"/>
      <c r="AAT1386" s="142"/>
      <c r="AAU1386" s="142"/>
      <c r="AAV1386" s="142"/>
      <c r="AAW1386" s="142"/>
      <c r="AAX1386" s="142"/>
      <c r="AAY1386" s="142"/>
      <c r="AAZ1386" s="142"/>
      <c r="ABA1386" s="142"/>
      <c r="ABB1386" s="142"/>
      <c r="ABC1386" s="142"/>
      <c r="ABD1386" s="142"/>
      <c r="ABE1386" s="142"/>
      <c r="ABF1386" s="142"/>
      <c r="ABG1386" s="142"/>
      <c r="ABH1386" s="142"/>
      <c r="ABI1386" s="142"/>
      <c r="ABJ1386" s="142"/>
      <c r="ABK1386" s="142"/>
      <c r="ABL1386" s="142"/>
      <c r="ABM1386" s="142"/>
      <c r="ABN1386" s="142"/>
      <c r="ABO1386" s="142"/>
      <c r="ABP1386" s="142"/>
      <c r="ABQ1386" s="142"/>
      <c r="ABR1386" s="142"/>
      <c r="ABS1386" s="142"/>
      <c r="ABT1386" s="142"/>
      <c r="ABU1386" s="142"/>
      <c r="ABV1386" s="142"/>
      <c r="ABW1386" s="142"/>
      <c r="ABX1386" s="142"/>
      <c r="ABY1386" s="142"/>
      <c r="ABZ1386" s="142"/>
      <c r="ACA1386" s="142"/>
      <c r="ACB1386" s="142"/>
      <c r="ACC1386" s="142"/>
      <c r="ACD1386" s="142"/>
      <c r="ACE1386" s="142"/>
      <c r="ACF1386" s="142"/>
      <c r="ACG1386" s="142"/>
      <c r="ACH1386" s="142"/>
      <c r="ACI1386" s="142"/>
      <c r="ACJ1386" s="142"/>
      <c r="ACK1386" s="142"/>
      <c r="ACL1386" s="142"/>
      <c r="ACM1386" s="142"/>
      <c r="ACN1386" s="142"/>
      <c r="ACO1386" s="142"/>
    </row>
    <row r="1387" spans="1:769" ht="12" customHeight="1" x14ac:dyDescent="0.2">
      <c r="A1387" s="182" t="s">
        <v>30</v>
      </c>
      <c r="B1387" s="183"/>
      <c r="C1387" s="184"/>
      <c r="D1387" s="110"/>
      <c r="E1387" s="110"/>
      <c r="F1387" s="68"/>
      <c r="G1387" s="68"/>
      <c r="H1387" s="18">
        <f>SUM(H1294:H1386)</f>
        <v>138445121.56428573</v>
      </c>
      <c r="I1387" s="18">
        <f>SUM(I1294:I1386)</f>
        <v>155058536.15200004</v>
      </c>
      <c r="J1387" s="19"/>
      <c r="K1387" s="19"/>
      <c r="L1387" s="110"/>
      <c r="N1387" s="136"/>
      <c r="O1387" s="137"/>
      <c r="P1387" s="137"/>
      <c r="Q1387" s="137"/>
      <c r="R1387" s="137"/>
      <c r="S1387" s="137"/>
      <c r="T1387" s="137"/>
      <c r="U1387" s="137"/>
      <c r="V1387" s="137"/>
      <c r="W1387" s="137"/>
      <c r="X1387" s="137"/>
      <c r="Y1387" s="137"/>
      <c r="Z1387" s="137"/>
      <c r="AA1387" s="137"/>
      <c r="AB1387" s="137"/>
      <c r="AC1387" s="137"/>
      <c r="AD1387" s="137"/>
      <c r="AE1387" s="137"/>
      <c r="AF1387" s="137"/>
      <c r="AG1387" s="137"/>
      <c r="AH1387" s="137"/>
      <c r="AI1387" s="137"/>
      <c r="AJ1387" s="137"/>
      <c r="AK1387" s="137"/>
      <c r="AL1387" s="137"/>
      <c r="AM1387" s="137"/>
      <c r="AN1387" s="137"/>
      <c r="AO1387" s="137"/>
      <c r="AP1387" s="137"/>
      <c r="AQ1387" s="137"/>
      <c r="AR1387" s="137"/>
      <c r="AS1387" s="137"/>
      <c r="AT1387" s="137"/>
      <c r="AU1387" s="137"/>
      <c r="AV1387" s="137"/>
      <c r="AW1387" s="137"/>
      <c r="AX1387" s="137"/>
      <c r="AY1387" s="137"/>
      <c r="AZ1387" s="137"/>
      <c r="BA1387" s="137"/>
      <c r="BB1387" s="137"/>
      <c r="BC1387" s="137"/>
      <c r="BD1387" s="137"/>
      <c r="BE1387" s="137"/>
      <c r="BF1387" s="137"/>
      <c r="BG1387" s="137"/>
      <c r="BH1387" s="137"/>
      <c r="BI1387" s="137"/>
      <c r="BJ1387" s="137"/>
      <c r="BK1387" s="137"/>
      <c r="BL1387" s="137"/>
      <c r="BM1387" s="137"/>
      <c r="BN1387" s="137"/>
      <c r="BO1387" s="137"/>
      <c r="BP1387" s="137"/>
      <c r="BQ1387" s="137"/>
      <c r="BR1387" s="137"/>
      <c r="BS1387" s="137"/>
      <c r="BT1387" s="137"/>
      <c r="BU1387" s="137"/>
      <c r="BV1387" s="137"/>
      <c r="BW1387" s="137"/>
      <c r="BX1387" s="137"/>
      <c r="BY1387" s="137"/>
      <c r="BZ1387" s="137"/>
      <c r="CA1387" s="137"/>
      <c r="CB1387" s="137"/>
      <c r="CC1387" s="137"/>
      <c r="CD1387" s="137"/>
      <c r="CE1387" s="137"/>
      <c r="CF1387" s="137"/>
      <c r="CG1387" s="137"/>
      <c r="CH1387" s="137"/>
      <c r="CI1387" s="137"/>
      <c r="CJ1387" s="137"/>
      <c r="CK1387" s="137"/>
      <c r="CL1387" s="137"/>
      <c r="CM1387" s="137"/>
      <c r="CN1387" s="137"/>
      <c r="CO1387" s="137"/>
      <c r="CP1387" s="137"/>
      <c r="CQ1387" s="137"/>
      <c r="CR1387" s="137"/>
      <c r="CS1387" s="137"/>
      <c r="CT1387" s="137"/>
      <c r="CU1387" s="137"/>
      <c r="CV1387" s="137"/>
      <c r="CW1387" s="137"/>
      <c r="CX1387" s="137"/>
      <c r="CY1387" s="137"/>
      <c r="CZ1387" s="137"/>
      <c r="DA1387" s="137"/>
      <c r="DB1387" s="137"/>
      <c r="DC1387" s="137"/>
      <c r="DD1387" s="137"/>
      <c r="DE1387" s="137"/>
      <c r="DF1387" s="137"/>
      <c r="DG1387" s="137"/>
      <c r="DH1387" s="137"/>
      <c r="DI1387" s="137"/>
      <c r="DJ1387" s="137"/>
      <c r="DK1387" s="137"/>
      <c r="DL1387" s="137"/>
      <c r="DM1387" s="137"/>
      <c r="DN1387" s="137"/>
      <c r="DO1387" s="137"/>
      <c r="DP1387" s="137"/>
      <c r="DQ1387" s="137"/>
      <c r="DR1387" s="137"/>
      <c r="DS1387" s="137"/>
      <c r="DT1387" s="137"/>
      <c r="DU1387" s="137"/>
      <c r="DV1387" s="137"/>
      <c r="DW1387" s="137"/>
      <c r="DX1387" s="137"/>
      <c r="DY1387" s="137"/>
      <c r="DZ1387" s="137"/>
      <c r="EA1387" s="137"/>
      <c r="EB1387" s="137"/>
      <c r="EC1387" s="137"/>
      <c r="ED1387" s="137"/>
      <c r="EE1387" s="137"/>
      <c r="EF1387" s="137"/>
      <c r="EG1387" s="137"/>
      <c r="EH1387" s="137"/>
      <c r="EI1387" s="137"/>
      <c r="EJ1387" s="137"/>
      <c r="EK1387" s="137"/>
      <c r="EL1387" s="137"/>
      <c r="EM1387" s="137"/>
      <c r="EN1387" s="137"/>
      <c r="EO1387" s="137"/>
      <c r="EP1387" s="137"/>
      <c r="EQ1387" s="137"/>
      <c r="ER1387" s="137"/>
      <c r="ES1387" s="137"/>
      <c r="ET1387" s="137"/>
      <c r="EU1387" s="137"/>
      <c r="EV1387" s="137"/>
      <c r="EW1387" s="137"/>
      <c r="EX1387" s="137"/>
      <c r="EY1387" s="137"/>
      <c r="EZ1387" s="137"/>
      <c r="FA1387" s="137"/>
      <c r="FB1387" s="137"/>
      <c r="FC1387" s="137"/>
      <c r="FD1387" s="137"/>
      <c r="FE1387" s="137"/>
      <c r="FF1387" s="137"/>
      <c r="FG1387" s="137"/>
      <c r="FH1387" s="137"/>
      <c r="FI1387" s="137"/>
      <c r="FJ1387" s="137"/>
      <c r="FK1387" s="137"/>
      <c r="FL1387" s="137"/>
      <c r="FM1387" s="137"/>
      <c r="FN1387" s="137"/>
      <c r="FO1387" s="137"/>
      <c r="FP1387" s="137"/>
      <c r="FQ1387" s="137"/>
      <c r="FR1387" s="137"/>
      <c r="FS1387" s="137"/>
      <c r="FT1387" s="137"/>
      <c r="FU1387" s="137"/>
      <c r="FV1387" s="137"/>
      <c r="FW1387" s="137"/>
      <c r="FX1387" s="137"/>
      <c r="FY1387" s="137"/>
      <c r="FZ1387" s="137"/>
      <c r="GA1387" s="137"/>
      <c r="GB1387" s="137"/>
      <c r="GC1387" s="137"/>
      <c r="GD1387" s="137"/>
      <c r="GE1387" s="137"/>
      <c r="GF1387" s="137"/>
      <c r="GG1387" s="137"/>
      <c r="GH1387" s="137"/>
      <c r="GI1387" s="137"/>
      <c r="GJ1387" s="137"/>
      <c r="GK1387" s="137"/>
      <c r="GL1387" s="137"/>
      <c r="GM1387" s="137"/>
      <c r="GN1387" s="137"/>
      <c r="GO1387" s="137"/>
      <c r="GP1387" s="137"/>
      <c r="GQ1387" s="137"/>
      <c r="GR1387" s="137"/>
      <c r="GS1387" s="137"/>
      <c r="GT1387" s="137"/>
      <c r="GU1387" s="137"/>
      <c r="GV1387" s="137"/>
      <c r="GW1387" s="137"/>
      <c r="GX1387" s="137"/>
      <c r="GY1387" s="137"/>
      <c r="GZ1387" s="137"/>
      <c r="HA1387" s="137"/>
      <c r="HB1387" s="137"/>
      <c r="HC1387" s="137"/>
      <c r="HD1387" s="137"/>
      <c r="HE1387" s="137"/>
      <c r="HF1387" s="137"/>
      <c r="HG1387" s="137"/>
      <c r="HH1387" s="137"/>
      <c r="HI1387" s="137"/>
      <c r="HJ1387" s="137"/>
      <c r="HK1387" s="137"/>
      <c r="HL1387" s="137"/>
      <c r="HM1387" s="137"/>
      <c r="HN1387" s="137"/>
      <c r="HO1387" s="137"/>
      <c r="HP1387" s="137"/>
      <c r="HQ1387" s="137"/>
      <c r="HR1387" s="137"/>
      <c r="HS1387" s="137"/>
      <c r="HT1387" s="137"/>
      <c r="HU1387" s="137"/>
      <c r="HV1387" s="137"/>
      <c r="HW1387" s="137"/>
      <c r="HX1387" s="137"/>
      <c r="HY1387" s="137"/>
      <c r="HZ1387" s="137"/>
      <c r="IA1387" s="137"/>
      <c r="IB1387" s="137"/>
      <c r="IC1387" s="137"/>
      <c r="ID1387" s="137"/>
      <c r="IE1387" s="137"/>
      <c r="IF1387" s="137"/>
      <c r="IG1387" s="137"/>
      <c r="IH1387" s="137"/>
      <c r="II1387" s="137"/>
      <c r="IJ1387" s="137"/>
      <c r="IK1387" s="137"/>
      <c r="IL1387" s="137"/>
      <c r="IM1387" s="137"/>
      <c r="IN1387" s="137"/>
      <c r="IO1387" s="137"/>
      <c r="IP1387" s="137"/>
      <c r="IQ1387" s="137"/>
      <c r="IR1387" s="137"/>
      <c r="IS1387" s="137"/>
      <c r="IT1387" s="137"/>
      <c r="IU1387" s="137"/>
      <c r="IV1387" s="137"/>
      <c r="IW1387" s="137"/>
      <c r="IX1387" s="137"/>
      <c r="IY1387" s="137"/>
      <c r="IZ1387" s="137"/>
      <c r="JA1387" s="137"/>
      <c r="JB1387" s="137"/>
      <c r="JC1387" s="137"/>
      <c r="JD1387" s="137"/>
      <c r="JE1387" s="137"/>
      <c r="JF1387" s="137"/>
      <c r="JG1387" s="137"/>
      <c r="JH1387" s="137"/>
      <c r="JI1387" s="137"/>
      <c r="JJ1387" s="137"/>
      <c r="JK1387" s="137"/>
      <c r="JL1387" s="137"/>
      <c r="JM1387" s="137"/>
      <c r="JN1387" s="137"/>
      <c r="JO1387" s="137"/>
      <c r="JP1387" s="137"/>
      <c r="JQ1387" s="137"/>
      <c r="JR1387" s="137"/>
      <c r="JS1387" s="137"/>
      <c r="JT1387" s="137"/>
      <c r="JU1387" s="137"/>
      <c r="JV1387" s="137"/>
      <c r="JW1387" s="137"/>
      <c r="JX1387" s="137"/>
      <c r="JY1387" s="137"/>
      <c r="JZ1387" s="137"/>
      <c r="KA1387" s="137"/>
      <c r="KB1387" s="137"/>
      <c r="KC1387" s="137"/>
      <c r="KD1387" s="137"/>
      <c r="KE1387" s="137"/>
      <c r="KF1387" s="137"/>
      <c r="KG1387" s="137"/>
      <c r="KH1387" s="137"/>
      <c r="KI1387" s="137"/>
      <c r="KJ1387" s="137"/>
      <c r="KK1387" s="137"/>
      <c r="KL1387" s="137"/>
      <c r="KM1387" s="137"/>
      <c r="KN1387" s="137"/>
      <c r="KO1387" s="137"/>
      <c r="KP1387" s="137"/>
      <c r="KQ1387" s="137"/>
      <c r="KR1387" s="137"/>
      <c r="KS1387" s="137"/>
      <c r="KT1387" s="137"/>
      <c r="KU1387" s="137"/>
      <c r="KV1387" s="137"/>
      <c r="KW1387" s="137"/>
      <c r="KX1387" s="137"/>
      <c r="KY1387" s="137"/>
      <c r="KZ1387" s="137"/>
      <c r="LA1387" s="137"/>
      <c r="LB1387" s="137"/>
      <c r="LC1387" s="137"/>
      <c r="LD1387" s="137"/>
      <c r="LE1387" s="137"/>
      <c r="LF1387" s="137"/>
      <c r="LG1387" s="137"/>
      <c r="LH1387" s="137"/>
      <c r="LI1387" s="137"/>
      <c r="LJ1387" s="137"/>
      <c r="LK1387" s="137"/>
      <c r="LL1387" s="137"/>
      <c r="LM1387" s="137"/>
      <c r="LN1387" s="137"/>
      <c r="LO1387" s="137"/>
      <c r="LP1387" s="137"/>
      <c r="LQ1387" s="137"/>
      <c r="LR1387" s="137"/>
      <c r="LS1387" s="137"/>
      <c r="LT1387" s="137"/>
      <c r="LU1387" s="137"/>
      <c r="LV1387" s="137"/>
      <c r="LW1387" s="137"/>
      <c r="LX1387" s="137"/>
      <c r="LY1387" s="137"/>
      <c r="LZ1387" s="137"/>
      <c r="MA1387" s="137"/>
      <c r="MB1387" s="137"/>
      <c r="MC1387" s="137"/>
      <c r="MD1387" s="137"/>
      <c r="ME1387" s="137"/>
      <c r="MF1387" s="137"/>
      <c r="MG1387" s="137"/>
      <c r="MH1387" s="137"/>
      <c r="MI1387" s="137"/>
      <c r="MJ1387" s="137"/>
      <c r="MK1387" s="137"/>
      <c r="ML1387" s="137"/>
      <c r="MM1387" s="137"/>
      <c r="MN1387" s="137"/>
      <c r="MO1387" s="137"/>
      <c r="MP1387" s="137"/>
      <c r="MQ1387" s="137"/>
      <c r="MR1387" s="137"/>
      <c r="MS1387" s="137"/>
      <c r="MT1387" s="137"/>
      <c r="MU1387" s="137"/>
      <c r="MV1387" s="137"/>
      <c r="MW1387" s="137"/>
      <c r="MX1387" s="137"/>
      <c r="MY1387" s="137"/>
      <c r="MZ1387" s="137"/>
      <c r="NA1387" s="137"/>
      <c r="NB1387" s="137"/>
      <c r="NC1387" s="137"/>
      <c r="ND1387" s="137"/>
      <c r="NE1387" s="137"/>
      <c r="NF1387" s="137"/>
      <c r="NG1387" s="137"/>
      <c r="NH1387" s="137"/>
      <c r="NI1387" s="137"/>
      <c r="NJ1387" s="137"/>
      <c r="NK1387" s="137"/>
      <c r="NL1387" s="137"/>
      <c r="NM1387" s="137"/>
      <c r="NN1387" s="137"/>
      <c r="NO1387" s="137"/>
      <c r="NP1387" s="137"/>
      <c r="NQ1387" s="137"/>
      <c r="NR1387" s="137"/>
      <c r="NS1387" s="137"/>
      <c r="NT1387" s="137"/>
      <c r="NU1387" s="137"/>
      <c r="NV1387" s="137"/>
      <c r="NW1387" s="137"/>
      <c r="NX1387" s="137"/>
      <c r="NY1387" s="137"/>
      <c r="NZ1387" s="137"/>
      <c r="OA1387" s="137"/>
      <c r="OB1387" s="137"/>
      <c r="OC1387" s="137"/>
      <c r="OD1387" s="137"/>
      <c r="OE1387" s="137"/>
      <c r="OF1387" s="137"/>
      <c r="OG1387" s="137"/>
      <c r="OH1387" s="137"/>
      <c r="OI1387" s="137"/>
      <c r="OJ1387" s="137"/>
      <c r="OK1387" s="137"/>
      <c r="OL1387" s="137"/>
      <c r="OM1387" s="137"/>
      <c r="ON1387" s="137"/>
      <c r="OO1387" s="137"/>
      <c r="OP1387" s="137"/>
      <c r="OQ1387" s="137"/>
      <c r="OR1387" s="137"/>
      <c r="OS1387" s="137"/>
      <c r="OT1387" s="137"/>
      <c r="OU1387" s="137"/>
      <c r="OV1387" s="137"/>
      <c r="OW1387" s="137"/>
      <c r="OX1387" s="137"/>
      <c r="OY1387" s="137"/>
      <c r="OZ1387" s="137"/>
      <c r="PA1387" s="137"/>
      <c r="PB1387" s="137"/>
      <c r="PC1387" s="137"/>
      <c r="PD1387" s="137"/>
      <c r="PE1387" s="137"/>
      <c r="PF1387" s="137"/>
      <c r="PG1387" s="137"/>
      <c r="PH1387" s="137"/>
      <c r="PI1387" s="137"/>
      <c r="PJ1387" s="137"/>
      <c r="PK1387" s="137"/>
      <c r="PL1387" s="137"/>
      <c r="PM1387" s="137"/>
      <c r="PN1387" s="137"/>
      <c r="PO1387" s="137"/>
      <c r="PP1387" s="137"/>
      <c r="PQ1387" s="137"/>
      <c r="PR1387" s="137"/>
      <c r="PS1387" s="137"/>
      <c r="PT1387" s="137"/>
      <c r="PU1387" s="137"/>
      <c r="PV1387" s="137"/>
      <c r="PW1387" s="137"/>
      <c r="PX1387" s="137"/>
      <c r="PY1387" s="137"/>
      <c r="PZ1387" s="137"/>
      <c r="QA1387" s="137"/>
      <c r="QB1387" s="137"/>
      <c r="QC1387" s="137"/>
      <c r="QD1387" s="137"/>
      <c r="QE1387" s="137"/>
      <c r="QF1387" s="137"/>
      <c r="QG1387" s="137"/>
      <c r="QH1387" s="137"/>
      <c r="QI1387" s="137"/>
      <c r="QJ1387" s="137"/>
      <c r="QK1387" s="137"/>
      <c r="QL1387" s="137"/>
      <c r="QM1387" s="137"/>
      <c r="QN1387" s="137"/>
      <c r="QO1387" s="137"/>
      <c r="QP1387" s="137"/>
      <c r="QQ1387" s="137"/>
      <c r="QR1387" s="137"/>
      <c r="QS1387" s="137"/>
      <c r="QT1387" s="137"/>
      <c r="QU1387" s="137"/>
      <c r="QV1387" s="137"/>
      <c r="QW1387" s="137"/>
      <c r="QX1387" s="137"/>
      <c r="QY1387" s="137"/>
      <c r="QZ1387" s="137"/>
      <c r="RA1387" s="137"/>
      <c r="RB1387" s="137"/>
      <c r="RC1387" s="137"/>
      <c r="RD1387" s="137"/>
      <c r="RE1387" s="137"/>
      <c r="RF1387" s="137"/>
      <c r="RG1387" s="137"/>
      <c r="RH1387" s="137"/>
      <c r="RI1387" s="137"/>
      <c r="RJ1387" s="137"/>
      <c r="RK1387" s="137"/>
      <c r="RL1387" s="137"/>
      <c r="RM1387" s="137"/>
      <c r="RN1387" s="137"/>
      <c r="RO1387" s="137"/>
      <c r="RP1387" s="137"/>
      <c r="RQ1387" s="137"/>
      <c r="RR1387" s="137"/>
      <c r="RS1387" s="137"/>
      <c r="RT1387" s="137"/>
      <c r="RU1387" s="137"/>
      <c r="RV1387" s="137"/>
      <c r="RW1387" s="137"/>
      <c r="RX1387" s="137"/>
      <c r="RY1387" s="137"/>
      <c r="RZ1387" s="137"/>
      <c r="SA1387" s="137"/>
      <c r="SB1387" s="137"/>
      <c r="SC1387" s="137"/>
      <c r="SD1387" s="137"/>
      <c r="SE1387" s="137"/>
      <c r="SF1387" s="137"/>
      <c r="SG1387" s="137"/>
      <c r="SH1387" s="137"/>
      <c r="SI1387" s="137"/>
      <c r="SJ1387" s="137"/>
      <c r="SK1387" s="137"/>
      <c r="SL1387" s="137"/>
      <c r="SM1387" s="137"/>
      <c r="SN1387" s="137"/>
      <c r="SO1387" s="137"/>
      <c r="SP1387" s="137"/>
      <c r="SQ1387" s="137"/>
      <c r="SR1387" s="137"/>
      <c r="SS1387" s="137"/>
      <c r="ST1387" s="137"/>
      <c r="SU1387" s="137"/>
      <c r="SV1387" s="137"/>
      <c r="SW1387" s="137"/>
      <c r="SX1387" s="137"/>
      <c r="SY1387" s="137"/>
      <c r="SZ1387" s="137"/>
      <c r="TA1387" s="137"/>
      <c r="TB1387" s="137"/>
      <c r="TC1387" s="137"/>
      <c r="TD1387" s="137"/>
      <c r="TE1387" s="137"/>
      <c r="TF1387" s="137"/>
      <c r="TG1387" s="137"/>
      <c r="TH1387" s="137"/>
      <c r="TI1387" s="137"/>
      <c r="TJ1387" s="137"/>
      <c r="TK1387" s="137"/>
      <c r="TL1387" s="137"/>
      <c r="TM1387" s="137"/>
      <c r="TN1387" s="137"/>
      <c r="TO1387" s="137"/>
      <c r="TP1387" s="137"/>
      <c r="TQ1387" s="137"/>
      <c r="TR1387" s="137"/>
      <c r="TS1387" s="137"/>
      <c r="TT1387" s="137"/>
      <c r="TU1387" s="137"/>
      <c r="TV1387" s="137"/>
      <c r="TW1387" s="137"/>
      <c r="TX1387" s="137"/>
      <c r="TY1387" s="137"/>
      <c r="TZ1387" s="137"/>
      <c r="UA1387" s="137"/>
      <c r="UB1387" s="137"/>
      <c r="UC1387" s="137"/>
      <c r="UD1387" s="137"/>
      <c r="UE1387" s="137"/>
      <c r="UF1387" s="137"/>
      <c r="UG1387" s="137"/>
      <c r="UH1387" s="137"/>
      <c r="UI1387" s="137"/>
      <c r="UJ1387" s="137"/>
      <c r="UK1387" s="137"/>
      <c r="UL1387" s="137"/>
      <c r="UM1387" s="137"/>
      <c r="UN1387" s="137"/>
      <c r="UO1387" s="137"/>
      <c r="UP1387" s="137"/>
      <c r="UQ1387" s="137"/>
      <c r="UR1387" s="137"/>
      <c r="US1387" s="137"/>
      <c r="UT1387" s="137"/>
      <c r="UU1387" s="137"/>
      <c r="UV1387" s="137"/>
      <c r="UW1387" s="137"/>
      <c r="UX1387" s="137"/>
      <c r="UY1387" s="137"/>
      <c r="UZ1387" s="137"/>
      <c r="VA1387" s="137"/>
      <c r="VB1387" s="137"/>
      <c r="VC1387" s="137"/>
      <c r="VD1387" s="137"/>
      <c r="VE1387" s="137"/>
    </row>
    <row r="1388" spans="1:769" ht="12.75" customHeight="1" x14ac:dyDescent="0.2">
      <c r="A1388" s="182" t="s">
        <v>12</v>
      </c>
      <c r="B1388" s="183"/>
      <c r="C1388" s="184"/>
      <c r="D1388" s="76"/>
      <c r="E1388" s="76"/>
      <c r="F1388" s="31"/>
      <c r="G1388" s="31"/>
      <c r="H1388" s="28">
        <f>H1387+H1292+H1269</f>
        <v>762438684.66732883</v>
      </c>
      <c r="I1388" s="28">
        <f>I1387+I1292+I1269</f>
        <v>853931326.82740819</v>
      </c>
      <c r="J1388" s="9"/>
      <c r="K1388" s="9"/>
      <c r="L1388" s="76"/>
      <c r="N1388" s="48"/>
    </row>
    <row r="1389" spans="1:769" ht="12.75" customHeight="1" x14ac:dyDescent="0.2">
      <c r="A1389" s="185" t="s">
        <v>3767</v>
      </c>
      <c r="B1389" s="186"/>
      <c r="C1389" s="186"/>
      <c r="D1389" s="186"/>
      <c r="E1389" s="186"/>
      <c r="F1389" s="186"/>
      <c r="G1389" s="186"/>
      <c r="H1389" s="186"/>
      <c r="I1389" s="186"/>
      <c r="J1389" s="186"/>
      <c r="K1389" s="187"/>
      <c r="L1389" s="76"/>
    </row>
    <row r="1390" spans="1:769" s="33" customFormat="1" ht="12.75" customHeight="1" x14ac:dyDescent="0.25">
      <c r="A1390" s="179" t="s">
        <v>13</v>
      </c>
      <c r="B1390" s="180"/>
      <c r="C1390" s="180"/>
      <c r="D1390" s="180"/>
      <c r="E1390" s="180"/>
      <c r="F1390" s="180"/>
      <c r="G1390" s="180"/>
      <c r="H1390" s="180"/>
      <c r="I1390" s="180"/>
      <c r="J1390" s="181"/>
      <c r="K1390" s="32"/>
      <c r="L1390" s="75"/>
    </row>
    <row r="1391" spans="1:769" s="8" customFormat="1" ht="87" customHeight="1" x14ac:dyDescent="0.25">
      <c r="A1391" s="74" t="s">
        <v>25</v>
      </c>
      <c r="B1391" s="76" t="s">
        <v>37</v>
      </c>
      <c r="C1391" s="76" t="s">
        <v>39</v>
      </c>
      <c r="D1391" s="76" t="s">
        <v>20</v>
      </c>
      <c r="E1391" s="43" t="s">
        <v>29</v>
      </c>
      <c r="F1391" s="113">
        <v>842000</v>
      </c>
      <c r="G1391" s="113">
        <v>91.08</v>
      </c>
      <c r="H1391" s="113">
        <f>F1391*G1391</f>
        <v>76689360</v>
      </c>
      <c r="I1391" s="113">
        <f>H1391*1.12</f>
        <v>85892083.200000003</v>
      </c>
      <c r="J1391" s="76" t="s">
        <v>40</v>
      </c>
      <c r="K1391" s="75" t="s">
        <v>19</v>
      </c>
      <c r="L1391" s="76"/>
    </row>
    <row r="1392" spans="1:769" s="8" customFormat="1" ht="83.25" customHeight="1" x14ac:dyDescent="0.25">
      <c r="A1392" s="74" t="s">
        <v>73</v>
      </c>
      <c r="B1392" s="75" t="s">
        <v>125</v>
      </c>
      <c r="C1392" s="75" t="s">
        <v>34</v>
      </c>
      <c r="D1392" s="75" t="s">
        <v>126</v>
      </c>
      <c r="E1392" s="75" t="s">
        <v>127</v>
      </c>
      <c r="F1392" s="113">
        <f>H1392/G1392</f>
        <v>13711259.167333867</v>
      </c>
      <c r="G1392" s="113">
        <v>12.49</v>
      </c>
      <c r="H1392" s="113">
        <v>171253627</v>
      </c>
      <c r="I1392" s="113">
        <f t="shared" ref="I1392:I1394" si="95">H1392*1.12</f>
        <v>191804062.24000001</v>
      </c>
      <c r="J1392" s="76" t="s">
        <v>145</v>
      </c>
      <c r="K1392" s="75" t="s">
        <v>19</v>
      </c>
      <c r="L1392" s="17"/>
    </row>
    <row r="1393" spans="1:12" s="8" customFormat="1" ht="83.25" customHeight="1" x14ac:dyDescent="0.25">
      <c r="A1393" s="74" t="s">
        <v>99</v>
      </c>
      <c r="B1393" s="75" t="s">
        <v>128</v>
      </c>
      <c r="C1393" s="75" t="s">
        <v>34</v>
      </c>
      <c r="D1393" s="75" t="s">
        <v>126</v>
      </c>
      <c r="E1393" s="75" t="s">
        <v>127</v>
      </c>
      <c r="F1393" s="113">
        <f t="shared" ref="F1393:F1394" si="96">H1393/G1393</f>
        <v>419872.85828662931</v>
      </c>
      <c r="G1393" s="113">
        <v>12.49</v>
      </c>
      <c r="H1393" s="113">
        <v>5244212</v>
      </c>
      <c r="I1393" s="113">
        <f t="shared" si="95"/>
        <v>5873517.4400000004</v>
      </c>
      <c r="J1393" s="76" t="s">
        <v>145</v>
      </c>
      <c r="K1393" s="75" t="s">
        <v>129</v>
      </c>
      <c r="L1393" s="17"/>
    </row>
    <row r="1394" spans="1:12" s="8" customFormat="1" ht="83.25" customHeight="1" x14ac:dyDescent="0.25">
      <c r="A1394" s="74" t="s">
        <v>100</v>
      </c>
      <c r="B1394" s="76" t="s">
        <v>130</v>
      </c>
      <c r="C1394" s="75" t="s">
        <v>34</v>
      </c>
      <c r="D1394" s="75" t="s">
        <v>126</v>
      </c>
      <c r="E1394" s="75" t="s">
        <v>127</v>
      </c>
      <c r="F1394" s="113">
        <f t="shared" si="96"/>
        <v>586524.73979183345</v>
      </c>
      <c r="G1394" s="113">
        <v>12.49</v>
      </c>
      <c r="H1394" s="113">
        <v>7325694</v>
      </c>
      <c r="I1394" s="113">
        <f t="shared" si="95"/>
        <v>8204777.2800000012</v>
      </c>
      <c r="J1394" s="76" t="s">
        <v>145</v>
      </c>
      <c r="K1394" s="76" t="s">
        <v>131</v>
      </c>
      <c r="L1394" s="17"/>
    </row>
    <row r="1395" spans="1:12" s="8" customFormat="1" ht="87" customHeight="1" x14ac:dyDescent="0.25">
      <c r="A1395" s="74" t="s">
        <v>101</v>
      </c>
      <c r="B1395" s="76" t="s">
        <v>37</v>
      </c>
      <c r="C1395" s="76" t="s">
        <v>39</v>
      </c>
      <c r="D1395" s="76" t="s">
        <v>374</v>
      </c>
      <c r="E1395" s="43" t="s">
        <v>29</v>
      </c>
      <c r="F1395" s="113">
        <v>670000</v>
      </c>
      <c r="G1395" s="113">
        <v>91.08</v>
      </c>
      <c r="H1395" s="113">
        <f>F1395*G1395</f>
        <v>61023600</v>
      </c>
      <c r="I1395" s="113">
        <f>H1395*1.12</f>
        <v>68346432</v>
      </c>
      <c r="J1395" s="76" t="s">
        <v>373</v>
      </c>
      <c r="K1395" s="75" t="s">
        <v>19</v>
      </c>
      <c r="L1395" s="76"/>
    </row>
    <row r="1396" spans="1:12" s="8" customFormat="1" ht="102" x14ac:dyDescent="0.25">
      <c r="A1396" s="74" t="s">
        <v>102</v>
      </c>
      <c r="B1396" s="76" t="s">
        <v>37</v>
      </c>
      <c r="C1396" s="76" t="s">
        <v>39</v>
      </c>
      <c r="D1396" s="76" t="s">
        <v>374</v>
      </c>
      <c r="E1396" s="66" t="s">
        <v>29</v>
      </c>
      <c r="F1396" s="113">
        <v>540000</v>
      </c>
      <c r="G1396" s="113">
        <v>91.08</v>
      </c>
      <c r="H1396" s="113">
        <f>F1396*G1396</f>
        <v>49183200</v>
      </c>
      <c r="I1396" s="113">
        <f>H1396*1.12</f>
        <v>55085184.000000007</v>
      </c>
      <c r="J1396" s="76" t="s">
        <v>570</v>
      </c>
      <c r="K1396" s="75" t="s">
        <v>19</v>
      </c>
      <c r="L1396" s="76"/>
    </row>
    <row r="1397" spans="1:12" s="8" customFormat="1" ht="76.5" x14ac:dyDescent="0.25">
      <c r="A1397" s="74" t="s">
        <v>103</v>
      </c>
      <c r="B1397" s="76" t="s">
        <v>572</v>
      </c>
      <c r="C1397" s="76" t="s">
        <v>571</v>
      </c>
      <c r="D1397" s="76" t="s">
        <v>3066</v>
      </c>
      <c r="E1397" s="66" t="s">
        <v>133</v>
      </c>
      <c r="F1397" s="113">
        <v>276</v>
      </c>
      <c r="G1397" s="113">
        <v>2210</v>
      </c>
      <c r="H1397" s="113">
        <f t="shared" ref="H1397:H1408" si="97">F1397*G1397</f>
        <v>609960</v>
      </c>
      <c r="I1397" s="113">
        <f t="shared" ref="I1397:I1408" si="98">H1397*1.12</f>
        <v>683155.20000000007</v>
      </c>
      <c r="J1397" s="76" t="s">
        <v>289</v>
      </c>
      <c r="K1397" s="75" t="s">
        <v>19</v>
      </c>
      <c r="L1397" s="76" t="s">
        <v>3073</v>
      </c>
    </row>
    <row r="1398" spans="1:12" s="8" customFormat="1" ht="76.5" x14ac:dyDescent="0.25">
      <c r="A1398" s="74" t="s">
        <v>104</v>
      </c>
      <c r="B1398" s="76" t="s">
        <v>573</v>
      </c>
      <c r="C1398" s="76" t="s">
        <v>571</v>
      </c>
      <c r="D1398" s="76" t="s">
        <v>574</v>
      </c>
      <c r="E1398" s="66" t="s">
        <v>133</v>
      </c>
      <c r="F1398" s="113">
        <v>855</v>
      </c>
      <c r="G1398" s="113">
        <v>560</v>
      </c>
      <c r="H1398" s="113">
        <f t="shared" si="97"/>
        <v>478800</v>
      </c>
      <c r="I1398" s="113">
        <f t="shared" si="98"/>
        <v>536256</v>
      </c>
      <c r="J1398" s="76" t="s">
        <v>289</v>
      </c>
      <c r="K1398" s="75" t="s">
        <v>19</v>
      </c>
      <c r="L1398" s="76" t="s">
        <v>3516</v>
      </c>
    </row>
    <row r="1399" spans="1:12" s="8" customFormat="1" ht="76.5" x14ac:dyDescent="0.25">
      <c r="A1399" s="74" t="s">
        <v>105</v>
      </c>
      <c r="B1399" s="76" t="s">
        <v>575</v>
      </c>
      <c r="C1399" s="76" t="s">
        <v>571</v>
      </c>
      <c r="D1399" s="76" t="s">
        <v>576</v>
      </c>
      <c r="E1399" s="66" t="s">
        <v>133</v>
      </c>
      <c r="F1399" s="113">
        <v>890</v>
      </c>
      <c r="G1399" s="113">
        <v>300</v>
      </c>
      <c r="H1399" s="113">
        <f t="shared" si="97"/>
        <v>267000</v>
      </c>
      <c r="I1399" s="113">
        <f t="shared" si="98"/>
        <v>299040</v>
      </c>
      <c r="J1399" s="76" t="s">
        <v>289</v>
      </c>
      <c r="K1399" s="75" t="s">
        <v>19</v>
      </c>
      <c r="L1399" s="76" t="s">
        <v>3516</v>
      </c>
    </row>
    <row r="1400" spans="1:12" s="8" customFormat="1" ht="76.5" x14ac:dyDescent="0.25">
      <c r="A1400" s="74" t="s">
        <v>106</v>
      </c>
      <c r="B1400" s="76" t="s">
        <v>577</v>
      </c>
      <c r="C1400" s="76" t="s">
        <v>571</v>
      </c>
      <c r="D1400" s="76" t="s">
        <v>578</v>
      </c>
      <c r="E1400" s="66" t="s">
        <v>133</v>
      </c>
      <c r="F1400" s="113">
        <v>50</v>
      </c>
      <c r="G1400" s="113">
        <v>1150</v>
      </c>
      <c r="H1400" s="113">
        <f t="shared" si="97"/>
        <v>57500</v>
      </c>
      <c r="I1400" s="113">
        <f t="shared" si="98"/>
        <v>64400.000000000007</v>
      </c>
      <c r="J1400" s="76" t="s">
        <v>289</v>
      </c>
      <c r="K1400" s="75" t="s">
        <v>19</v>
      </c>
      <c r="L1400" s="76" t="s">
        <v>316</v>
      </c>
    </row>
    <row r="1401" spans="1:12" s="8" customFormat="1" ht="76.5" x14ac:dyDescent="0.25">
      <c r="A1401" s="74" t="s">
        <v>107</v>
      </c>
      <c r="B1401" s="76" t="s">
        <v>579</v>
      </c>
      <c r="C1401" s="76" t="s">
        <v>571</v>
      </c>
      <c r="D1401" s="76" t="s">
        <v>788</v>
      </c>
      <c r="E1401" s="66" t="s">
        <v>133</v>
      </c>
      <c r="F1401" s="113">
        <v>50</v>
      </c>
      <c r="G1401" s="113">
        <v>610</v>
      </c>
      <c r="H1401" s="113">
        <f t="shared" ref="H1401:H1404" si="99">F1401*G1401</f>
        <v>30500</v>
      </c>
      <c r="I1401" s="113">
        <f t="shared" si="98"/>
        <v>34160</v>
      </c>
      <c r="J1401" s="76" t="s">
        <v>289</v>
      </c>
      <c r="K1401" s="75" t="s">
        <v>19</v>
      </c>
      <c r="L1401" s="76" t="s">
        <v>779</v>
      </c>
    </row>
    <row r="1402" spans="1:12" s="8" customFormat="1" ht="76.5" x14ac:dyDescent="0.25">
      <c r="A1402" s="74" t="s">
        <v>108</v>
      </c>
      <c r="B1402" s="76" t="s">
        <v>580</v>
      </c>
      <c r="C1402" s="76" t="s">
        <v>571</v>
      </c>
      <c r="D1402" s="76" t="s">
        <v>789</v>
      </c>
      <c r="E1402" s="66" t="s">
        <v>133</v>
      </c>
      <c r="F1402" s="113">
        <v>50</v>
      </c>
      <c r="G1402" s="113">
        <v>1500</v>
      </c>
      <c r="H1402" s="113">
        <f t="shared" si="99"/>
        <v>75000</v>
      </c>
      <c r="I1402" s="113">
        <f t="shared" si="98"/>
        <v>84000.000000000015</v>
      </c>
      <c r="J1402" s="76" t="s">
        <v>289</v>
      </c>
      <c r="K1402" s="75" t="s">
        <v>19</v>
      </c>
      <c r="L1402" s="76" t="s">
        <v>779</v>
      </c>
    </row>
    <row r="1403" spans="1:12" s="8" customFormat="1" ht="76.5" x14ac:dyDescent="0.25">
      <c r="A1403" s="74" t="s">
        <v>112</v>
      </c>
      <c r="B1403" s="76" t="s">
        <v>581</v>
      </c>
      <c r="C1403" s="76" t="s">
        <v>571</v>
      </c>
      <c r="D1403" s="76" t="s">
        <v>790</v>
      </c>
      <c r="E1403" s="66" t="s">
        <v>133</v>
      </c>
      <c r="F1403" s="113">
        <v>50</v>
      </c>
      <c r="G1403" s="113">
        <v>390</v>
      </c>
      <c r="H1403" s="113">
        <f t="shared" si="99"/>
        <v>19500</v>
      </c>
      <c r="I1403" s="113">
        <f t="shared" si="98"/>
        <v>21840.000000000004</v>
      </c>
      <c r="J1403" s="76" t="s">
        <v>289</v>
      </c>
      <c r="K1403" s="75" t="s">
        <v>19</v>
      </c>
      <c r="L1403" s="76" t="s">
        <v>779</v>
      </c>
    </row>
    <row r="1404" spans="1:12" s="8" customFormat="1" ht="76.5" x14ac:dyDescent="0.25">
      <c r="A1404" s="74" t="s">
        <v>113</v>
      </c>
      <c r="B1404" s="76" t="s">
        <v>582</v>
      </c>
      <c r="C1404" s="76" t="s">
        <v>571</v>
      </c>
      <c r="D1404" s="76" t="s">
        <v>583</v>
      </c>
      <c r="E1404" s="66" t="s">
        <v>133</v>
      </c>
      <c r="F1404" s="113">
        <v>40</v>
      </c>
      <c r="G1404" s="113">
        <v>750</v>
      </c>
      <c r="H1404" s="113">
        <f t="shared" si="99"/>
        <v>30000</v>
      </c>
      <c r="I1404" s="113">
        <f t="shared" si="98"/>
        <v>33600</v>
      </c>
      <c r="J1404" s="76" t="s">
        <v>289</v>
      </c>
      <c r="K1404" s="75" t="s">
        <v>19</v>
      </c>
      <c r="L1404" s="76" t="s">
        <v>316</v>
      </c>
    </row>
    <row r="1405" spans="1:12" s="8" customFormat="1" ht="76.5" x14ac:dyDescent="0.25">
      <c r="A1405" s="74" t="s">
        <v>114</v>
      </c>
      <c r="B1405" s="76" t="s">
        <v>584</v>
      </c>
      <c r="C1405" s="76" t="s">
        <v>571</v>
      </c>
      <c r="D1405" s="76" t="s">
        <v>585</v>
      </c>
      <c r="E1405" s="66" t="s">
        <v>133</v>
      </c>
      <c r="F1405" s="113">
        <v>830</v>
      </c>
      <c r="G1405" s="113">
        <v>210</v>
      </c>
      <c r="H1405" s="113">
        <f t="shared" si="97"/>
        <v>174300</v>
      </c>
      <c r="I1405" s="113">
        <f t="shared" si="98"/>
        <v>195216.00000000003</v>
      </c>
      <c r="J1405" s="76" t="s">
        <v>289</v>
      </c>
      <c r="K1405" s="75" t="s">
        <v>19</v>
      </c>
      <c r="L1405" s="76" t="s">
        <v>316</v>
      </c>
    </row>
    <row r="1406" spans="1:12" s="8" customFormat="1" ht="76.5" x14ac:dyDescent="0.25">
      <c r="A1406" s="74" t="s">
        <v>115</v>
      </c>
      <c r="B1406" s="76" t="s">
        <v>586</v>
      </c>
      <c r="C1406" s="76" t="s">
        <v>571</v>
      </c>
      <c r="D1406" s="76" t="s">
        <v>698</v>
      </c>
      <c r="E1406" s="66" t="s">
        <v>133</v>
      </c>
      <c r="F1406" s="113">
        <v>100</v>
      </c>
      <c r="G1406" s="113">
        <v>850</v>
      </c>
      <c r="H1406" s="113">
        <f t="shared" si="97"/>
        <v>85000</v>
      </c>
      <c r="I1406" s="113">
        <f t="shared" si="98"/>
        <v>95200.000000000015</v>
      </c>
      <c r="J1406" s="76" t="s">
        <v>289</v>
      </c>
      <c r="K1406" s="75" t="s">
        <v>19</v>
      </c>
      <c r="L1406" s="76" t="s">
        <v>316</v>
      </c>
    </row>
    <row r="1407" spans="1:12" s="8" customFormat="1" ht="76.5" x14ac:dyDescent="0.25">
      <c r="A1407" s="74" t="s">
        <v>116</v>
      </c>
      <c r="B1407" s="76" t="s">
        <v>587</v>
      </c>
      <c r="C1407" s="76" t="s">
        <v>571</v>
      </c>
      <c r="D1407" s="76" t="s">
        <v>588</v>
      </c>
      <c r="E1407" s="66" t="s">
        <v>133</v>
      </c>
      <c r="F1407" s="113">
        <v>50</v>
      </c>
      <c r="G1407" s="113">
        <v>4350</v>
      </c>
      <c r="H1407" s="113">
        <f t="shared" si="97"/>
        <v>217500</v>
      </c>
      <c r="I1407" s="113">
        <f t="shared" si="98"/>
        <v>243600.00000000003</v>
      </c>
      <c r="J1407" s="76" t="s">
        <v>289</v>
      </c>
      <c r="K1407" s="75" t="s">
        <v>19</v>
      </c>
      <c r="L1407" s="76" t="s">
        <v>316</v>
      </c>
    </row>
    <row r="1408" spans="1:12" s="8" customFormat="1" ht="76.5" x14ac:dyDescent="0.25">
      <c r="A1408" s="74" t="s">
        <v>117</v>
      </c>
      <c r="B1408" s="76" t="s">
        <v>589</v>
      </c>
      <c r="C1408" s="76" t="s">
        <v>571</v>
      </c>
      <c r="D1408" s="76" t="s">
        <v>994</v>
      </c>
      <c r="E1408" s="66" t="s">
        <v>133</v>
      </c>
      <c r="F1408" s="113">
        <v>50</v>
      </c>
      <c r="G1408" s="113">
        <v>1560</v>
      </c>
      <c r="H1408" s="113">
        <f t="shared" si="97"/>
        <v>78000</v>
      </c>
      <c r="I1408" s="113">
        <f t="shared" si="98"/>
        <v>87360.000000000015</v>
      </c>
      <c r="J1408" s="76" t="s">
        <v>289</v>
      </c>
      <c r="K1408" s="75" t="s">
        <v>19</v>
      </c>
      <c r="L1408" s="76" t="s">
        <v>779</v>
      </c>
    </row>
    <row r="1409" spans="1:12" s="8" customFormat="1" ht="76.5" x14ac:dyDescent="0.25">
      <c r="A1409" s="74" t="s">
        <v>118</v>
      </c>
      <c r="B1409" s="76" t="s">
        <v>716</v>
      </c>
      <c r="C1409" s="76" t="s">
        <v>717</v>
      </c>
      <c r="D1409" s="76" t="s">
        <v>718</v>
      </c>
      <c r="E1409" s="66" t="s">
        <v>133</v>
      </c>
      <c r="F1409" s="113">
        <v>6</v>
      </c>
      <c r="G1409" s="113">
        <v>4200</v>
      </c>
      <c r="H1409" s="113"/>
      <c r="I1409" s="113"/>
      <c r="J1409" s="76" t="s">
        <v>770</v>
      </c>
      <c r="K1409" s="75" t="s">
        <v>19</v>
      </c>
      <c r="L1409" s="76" t="s">
        <v>964</v>
      </c>
    </row>
    <row r="1410" spans="1:12" s="8" customFormat="1" ht="76.5" x14ac:dyDescent="0.25">
      <c r="A1410" s="74" t="s">
        <v>141</v>
      </c>
      <c r="B1410" s="76" t="s">
        <v>719</v>
      </c>
      <c r="C1410" s="76" t="s">
        <v>717</v>
      </c>
      <c r="D1410" s="76" t="s">
        <v>720</v>
      </c>
      <c r="E1410" s="66" t="s">
        <v>133</v>
      </c>
      <c r="F1410" s="113">
        <v>6</v>
      </c>
      <c r="G1410" s="113">
        <v>4400</v>
      </c>
      <c r="H1410" s="113"/>
      <c r="I1410" s="113"/>
      <c r="J1410" s="76" t="s">
        <v>770</v>
      </c>
      <c r="K1410" s="75" t="s">
        <v>19</v>
      </c>
      <c r="L1410" s="76" t="s">
        <v>964</v>
      </c>
    </row>
    <row r="1411" spans="1:12" s="8" customFormat="1" ht="76.5" x14ac:dyDescent="0.25">
      <c r="A1411" s="74" t="s">
        <v>142</v>
      </c>
      <c r="B1411" s="76" t="s">
        <v>721</v>
      </c>
      <c r="C1411" s="76" t="s">
        <v>717</v>
      </c>
      <c r="D1411" s="76" t="s">
        <v>722</v>
      </c>
      <c r="E1411" s="66" t="s">
        <v>133</v>
      </c>
      <c r="F1411" s="113">
        <v>6</v>
      </c>
      <c r="G1411" s="113">
        <v>4560</v>
      </c>
      <c r="H1411" s="113"/>
      <c r="I1411" s="113"/>
      <c r="J1411" s="76" t="s">
        <v>770</v>
      </c>
      <c r="K1411" s="75" t="s">
        <v>19</v>
      </c>
      <c r="L1411" s="76" t="s">
        <v>964</v>
      </c>
    </row>
    <row r="1412" spans="1:12" s="8" customFormat="1" ht="76.5" x14ac:dyDescent="0.25">
      <c r="A1412" s="74" t="s">
        <v>150</v>
      </c>
      <c r="B1412" s="76" t="s">
        <v>723</v>
      </c>
      <c r="C1412" s="76" t="s">
        <v>717</v>
      </c>
      <c r="D1412" s="76" t="s">
        <v>724</v>
      </c>
      <c r="E1412" s="66" t="s">
        <v>133</v>
      </c>
      <c r="F1412" s="113">
        <v>6</v>
      </c>
      <c r="G1412" s="113">
        <v>4800</v>
      </c>
      <c r="H1412" s="113"/>
      <c r="I1412" s="113"/>
      <c r="J1412" s="76" t="s">
        <v>770</v>
      </c>
      <c r="K1412" s="75" t="s">
        <v>19</v>
      </c>
      <c r="L1412" s="76" t="s">
        <v>964</v>
      </c>
    </row>
    <row r="1413" spans="1:12" s="8" customFormat="1" ht="76.5" x14ac:dyDescent="0.25">
      <c r="A1413" s="74" t="s">
        <v>151</v>
      </c>
      <c r="B1413" s="76" t="s">
        <v>725</v>
      </c>
      <c r="C1413" s="76" t="s">
        <v>717</v>
      </c>
      <c r="D1413" s="76" t="s">
        <v>726</v>
      </c>
      <c r="E1413" s="66" t="s">
        <v>133</v>
      </c>
      <c r="F1413" s="113">
        <v>6</v>
      </c>
      <c r="G1413" s="113">
        <v>4800</v>
      </c>
      <c r="H1413" s="113"/>
      <c r="I1413" s="113"/>
      <c r="J1413" s="76" t="s">
        <v>770</v>
      </c>
      <c r="K1413" s="75" t="s">
        <v>19</v>
      </c>
      <c r="L1413" s="76" t="s">
        <v>964</v>
      </c>
    </row>
    <row r="1414" spans="1:12" s="8" customFormat="1" ht="76.5" x14ac:dyDescent="0.25">
      <c r="A1414" s="74" t="s">
        <v>152</v>
      </c>
      <c r="B1414" s="76" t="s">
        <v>727</v>
      </c>
      <c r="C1414" s="76" t="s">
        <v>717</v>
      </c>
      <c r="D1414" s="76" t="s">
        <v>728</v>
      </c>
      <c r="E1414" s="66" t="s">
        <v>133</v>
      </c>
      <c r="F1414" s="113">
        <v>6</v>
      </c>
      <c r="G1414" s="113">
        <v>4950</v>
      </c>
      <c r="H1414" s="113"/>
      <c r="I1414" s="113"/>
      <c r="J1414" s="76" t="s">
        <v>770</v>
      </c>
      <c r="K1414" s="75" t="s">
        <v>19</v>
      </c>
      <c r="L1414" s="76" t="s">
        <v>964</v>
      </c>
    </row>
    <row r="1415" spans="1:12" s="8" customFormat="1" ht="76.5" x14ac:dyDescent="0.25">
      <c r="A1415" s="74" t="s">
        <v>153</v>
      </c>
      <c r="B1415" s="76" t="s">
        <v>729</v>
      </c>
      <c r="C1415" s="76" t="s">
        <v>717</v>
      </c>
      <c r="D1415" s="76" t="s">
        <v>730</v>
      </c>
      <c r="E1415" s="66" t="s">
        <v>133</v>
      </c>
      <c r="F1415" s="113">
        <v>15</v>
      </c>
      <c r="G1415" s="113">
        <v>1696.4285714285713</v>
      </c>
      <c r="H1415" s="113"/>
      <c r="I1415" s="113"/>
      <c r="J1415" s="76" t="s">
        <v>770</v>
      </c>
      <c r="K1415" s="75" t="s">
        <v>19</v>
      </c>
      <c r="L1415" s="76" t="s">
        <v>964</v>
      </c>
    </row>
    <row r="1416" spans="1:12" s="8" customFormat="1" ht="76.5" x14ac:dyDescent="0.25">
      <c r="A1416" s="74" t="s">
        <v>154</v>
      </c>
      <c r="B1416" s="76" t="s">
        <v>731</v>
      </c>
      <c r="C1416" s="76" t="s">
        <v>717</v>
      </c>
      <c r="D1416" s="76" t="s">
        <v>732</v>
      </c>
      <c r="E1416" s="66" t="s">
        <v>133</v>
      </c>
      <c r="F1416" s="113">
        <v>15</v>
      </c>
      <c r="G1416" s="113">
        <v>1696.4285714285713</v>
      </c>
      <c r="H1416" s="113"/>
      <c r="I1416" s="113"/>
      <c r="J1416" s="76" t="s">
        <v>770</v>
      </c>
      <c r="K1416" s="75" t="s">
        <v>19</v>
      </c>
      <c r="L1416" s="76" t="s">
        <v>964</v>
      </c>
    </row>
    <row r="1417" spans="1:12" s="8" customFormat="1" ht="76.5" x14ac:dyDescent="0.25">
      <c r="A1417" s="74" t="s">
        <v>155</v>
      </c>
      <c r="B1417" s="76" t="s">
        <v>733</v>
      </c>
      <c r="C1417" s="76" t="s">
        <v>717</v>
      </c>
      <c r="D1417" s="76" t="s">
        <v>734</v>
      </c>
      <c r="E1417" s="66" t="s">
        <v>133</v>
      </c>
      <c r="F1417" s="113">
        <v>8</v>
      </c>
      <c r="G1417" s="113">
        <v>1785.7142857142856</v>
      </c>
      <c r="H1417" s="113"/>
      <c r="I1417" s="113"/>
      <c r="J1417" s="76" t="s">
        <v>770</v>
      </c>
      <c r="K1417" s="75" t="s">
        <v>19</v>
      </c>
      <c r="L1417" s="76" t="s">
        <v>964</v>
      </c>
    </row>
    <row r="1418" spans="1:12" s="8" customFormat="1" ht="76.5" x14ac:dyDescent="0.25">
      <c r="A1418" s="74" t="s">
        <v>177</v>
      </c>
      <c r="B1418" s="76" t="s">
        <v>735</v>
      </c>
      <c r="C1418" s="76" t="s">
        <v>717</v>
      </c>
      <c r="D1418" s="76" t="s">
        <v>736</v>
      </c>
      <c r="E1418" s="66" t="s">
        <v>133</v>
      </c>
      <c r="F1418" s="113">
        <v>20</v>
      </c>
      <c r="G1418" s="113">
        <v>1964.285714285714</v>
      </c>
      <c r="H1418" s="113"/>
      <c r="I1418" s="113"/>
      <c r="J1418" s="76" t="s">
        <v>770</v>
      </c>
      <c r="K1418" s="75" t="s">
        <v>19</v>
      </c>
      <c r="L1418" s="76" t="s">
        <v>964</v>
      </c>
    </row>
    <row r="1419" spans="1:12" s="8" customFormat="1" ht="76.5" x14ac:dyDescent="0.25">
      <c r="A1419" s="74" t="s">
        <v>178</v>
      </c>
      <c r="B1419" s="76" t="s">
        <v>737</v>
      </c>
      <c r="C1419" s="76" t="s">
        <v>717</v>
      </c>
      <c r="D1419" s="76" t="s">
        <v>738</v>
      </c>
      <c r="E1419" s="66" t="s">
        <v>133</v>
      </c>
      <c r="F1419" s="113">
        <v>15</v>
      </c>
      <c r="G1419" s="113">
        <v>1964.285714285714</v>
      </c>
      <c r="H1419" s="113"/>
      <c r="I1419" s="113"/>
      <c r="J1419" s="76" t="s">
        <v>770</v>
      </c>
      <c r="K1419" s="75" t="s">
        <v>19</v>
      </c>
      <c r="L1419" s="76" t="s">
        <v>964</v>
      </c>
    </row>
    <row r="1420" spans="1:12" s="8" customFormat="1" ht="76.5" x14ac:dyDescent="0.25">
      <c r="A1420" s="74" t="s">
        <v>179</v>
      </c>
      <c r="B1420" s="76" t="s">
        <v>739</v>
      </c>
      <c r="C1420" s="76" t="s">
        <v>717</v>
      </c>
      <c r="D1420" s="76" t="s">
        <v>740</v>
      </c>
      <c r="E1420" s="66" t="s">
        <v>133</v>
      </c>
      <c r="F1420" s="113">
        <v>8</v>
      </c>
      <c r="G1420" s="113">
        <v>2232.1428571428569</v>
      </c>
      <c r="H1420" s="113"/>
      <c r="I1420" s="113"/>
      <c r="J1420" s="76" t="s">
        <v>770</v>
      </c>
      <c r="K1420" s="75" t="s">
        <v>19</v>
      </c>
      <c r="L1420" s="76" t="s">
        <v>964</v>
      </c>
    </row>
    <row r="1421" spans="1:12" s="8" customFormat="1" ht="76.5" x14ac:dyDescent="0.25">
      <c r="A1421" s="74" t="s">
        <v>315</v>
      </c>
      <c r="B1421" s="76" t="s">
        <v>741</v>
      </c>
      <c r="C1421" s="76" t="s">
        <v>717</v>
      </c>
      <c r="D1421" s="76" t="s">
        <v>742</v>
      </c>
      <c r="E1421" s="66" t="s">
        <v>133</v>
      </c>
      <c r="F1421" s="113">
        <v>8</v>
      </c>
      <c r="G1421" s="113">
        <v>2232.1428571428569</v>
      </c>
      <c r="H1421" s="113"/>
      <c r="I1421" s="113"/>
      <c r="J1421" s="76" t="s">
        <v>770</v>
      </c>
      <c r="K1421" s="75" t="s">
        <v>19</v>
      </c>
      <c r="L1421" s="76" t="s">
        <v>964</v>
      </c>
    </row>
    <row r="1422" spans="1:12" s="8" customFormat="1" ht="76.5" x14ac:dyDescent="0.25">
      <c r="A1422" s="74" t="s">
        <v>700</v>
      </c>
      <c r="B1422" s="76" t="s">
        <v>743</v>
      </c>
      <c r="C1422" s="76" t="s">
        <v>717</v>
      </c>
      <c r="D1422" s="76" t="s">
        <v>744</v>
      </c>
      <c r="E1422" s="66" t="s">
        <v>133</v>
      </c>
      <c r="F1422" s="113">
        <v>8</v>
      </c>
      <c r="G1422" s="113">
        <v>2232.1428571428569</v>
      </c>
      <c r="H1422" s="113"/>
      <c r="I1422" s="113"/>
      <c r="J1422" s="76" t="s">
        <v>770</v>
      </c>
      <c r="K1422" s="75" t="s">
        <v>19</v>
      </c>
      <c r="L1422" s="76" t="s">
        <v>964</v>
      </c>
    </row>
    <row r="1423" spans="1:12" s="8" customFormat="1" ht="76.5" x14ac:dyDescent="0.25">
      <c r="A1423" s="74" t="s">
        <v>701</v>
      </c>
      <c r="B1423" s="76" t="s">
        <v>745</v>
      </c>
      <c r="C1423" s="76" t="s">
        <v>717</v>
      </c>
      <c r="D1423" s="76" t="s">
        <v>746</v>
      </c>
      <c r="E1423" s="66" t="s">
        <v>133</v>
      </c>
      <c r="F1423" s="113">
        <v>8</v>
      </c>
      <c r="G1423" s="113">
        <v>2499.9999999999995</v>
      </c>
      <c r="H1423" s="113"/>
      <c r="I1423" s="113"/>
      <c r="J1423" s="76" t="s">
        <v>770</v>
      </c>
      <c r="K1423" s="75" t="s">
        <v>19</v>
      </c>
      <c r="L1423" s="76" t="s">
        <v>964</v>
      </c>
    </row>
    <row r="1424" spans="1:12" s="8" customFormat="1" ht="76.5" x14ac:dyDescent="0.25">
      <c r="A1424" s="74" t="s">
        <v>702</v>
      </c>
      <c r="B1424" s="76" t="s">
        <v>747</v>
      </c>
      <c r="C1424" s="76" t="s">
        <v>717</v>
      </c>
      <c r="D1424" s="76" t="s">
        <v>748</v>
      </c>
      <c r="E1424" s="66" t="s">
        <v>133</v>
      </c>
      <c r="F1424" s="113">
        <v>8</v>
      </c>
      <c r="G1424" s="113">
        <v>2499.9999999999995</v>
      </c>
      <c r="H1424" s="113"/>
      <c r="I1424" s="113"/>
      <c r="J1424" s="76" t="s">
        <v>770</v>
      </c>
      <c r="K1424" s="75" t="s">
        <v>19</v>
      </c>
      <c r="L1424" s="76" t="s">
        <v>964</v>
      </c>
    </row>
    <row r="1425" spans="1:12" s="8" customFormat="1" ht="76.5" x14ac:dyDescent="0.25">
      <c r="A1425" s="74" t="s">
        <v>703</v>
      </c>
      <c r="B1425" s="76" t="s">
        <v>749</v>
      </c>
      <c r="C1425" s="76" t="s">
        <v>717</v>
      </c>
      <c r="D1425" s="76" t="s">
        <v>750</v>
      </c>
      <c r="E1425" s="66" t="s">
        <v>133</v>
      </c>
      <c r="F1425" s="113">
        <v>15</v>
      </c>
      <c r="G1425" s="113">
        <v>3035.7142857142853</v>
      </c>
      <c r="H1425" s="113"/>
      <c r="I1425" s="113"/>
      <c r="J1425" s="76" t="s">
        <v>770</v>
      </c>
      <c r="K1425" s="75" t="s">
        <v>19</v>
      </c>
      <c r="L1425" s="76" t="s">
        <v>964</v>
      </c>
    </row>
    <row r="1426" spans="1:12" s="8" customFormat="1" ht="76.5" x14ac:dyDescent="0.25">
      <c r="A1426" s="74" t="s">
        <v>704</v>
      </c>
      <c r="B1426" s="76" t="s">
        <v>751</v>
      </c>
      <c r="C1426" s="76" t="s">
        <v>717</v>
      </c>
      <c r="D1426" s="76" t="s">
        <v>752</v>
      </c>
      <c r="E1426" s="66" t="s">
        <v>133</v>
      </c>
      <c r="F1426" s="113">
        <v>15</v>
      </c>
      <c r="G1426" s="113">
        <v>3169.6428571428569</v>
      </c>
      <c r="H1426" s="113"/>
      <c r="I1426" s="113"/>
      <c r="J1426" s="76" t="s">
        <v>770</v>
      </c>
      <c r="K1426" s="75" t="s">
        <v>19</v>
      </c>
      <c r="L1426" s="76" t="s">
        <v>964</v>
      </c>
    </row>
    <row r="1427" spans="1:12" s="8" customFormat="1" ht="76.5" x14ac:dyDescent="0.25">
      <c r="A1427" s="74" t="s">
        <v>705</v>
      </c>
      <c r="B1427" s="76" t="s">
        <v>753</v>
      </c>
      <c r="C1427" s="76" t="s">
        <v>717</v>
      </c>
      <c r="D1427" s="76" t="s">
        <v>754</v>
      </c>
      <c r="E1427" s="66" t="s">
        <v>133</v>
      </c>
      <c r="F1427" s="113">
        <v>9</v>
      </c>
      <c r="G1427" s="113">
        <v>3749.9999999999995</v>
      </c>
      <c r="H1427" s="113"/>
      <c r="I1427" s="113"/>
      <c r="J1427" s="76" t="s">
        <v>770</v>
      </c>
      <c r="K1427" s="75" t="s">
        <v>19</v>
      </c>
      <c r="L1427" s="76" t="s">
        <v>964</v>
      </c>
    </row>
    <row r="1428" spans="1:12" s="8" customFormat="1" ht="76.5" x14ac:dyDescent="0.25">
      <c r="A1428" s="74" t="s">
        <v>706</v>
      </c>
      <c r="B1428" s="76" t="s">
        <v>755</v>
      </c>
      <c r="C1428" s="76" t="s">
        <v>717</v>
      </c>
      <c r="D1428" s="76" t="s">
        <v>756</v>
      </c>
      <c r="E1428" s="66" t="s">
        <v>133</v>
      </c>
      <c r="F1428" s="113">
        <v>6</v>
      </c>
      <c r="G1428" s="113">
        <v>3883.9285714285711</v>
      </c>
      <c r="H1428" s="113"/>
      <c r="I1428" s="113"/>
      <c r="J1428" s="76" t="s">
        <v>770</v>
      </c>
      <c r="K1428" s="75" t="s">
        <v>19</v>
      </c>
      <c r="L1428" s="76" t="s">
        <v>964</v>
      </c>
    </row>
    <row r="1429" spans="1:12" s="8" customFormat="1" ht="76.5" x14ac:dyDescent="0.25">
      <c r="A1429" s="74" t="s">
        <v>707</v>
      </c>
      <c r="B1429" s="76" t="s">
        <v>757</v>
      </c>
      <c r="C1429" s="76" t="s">
        <v>717</v>
      </c>
      <c r="D1429" s="76" t="s">
        <v>758</v>
      </c>
      <c r="E1429" s="66" t="s">
        <v>133</v>
      </c>
      <c r="F1429" s="113">
        <v>6</v>
      </c>
      <c r="G1429" s="113">
        <v>4464.2857142857138</v>
      </c>
      <c r="H1429" s="113"/>
      <c r="I1429" s="113"/>
      <c r="J1429" s="76" t="s">
        <v>770</v>
      </c>
      <c r="K1429" s="75" t="s">
        <v>19</v>
      </c>
      <c r="L1429" s="76" t="s">
        <v>964</v>
      </c>
    </row>
    <row r="1430" spans="1:12" s="8" customFormat="1" ht="76.5" x14ac:dyDescent="0.25">
      <c r="A1430" s="74" t="s">
        <v>708</v>
      </c>
      <c r="B1430" s="76" t="s">
        <v>759</v>
      </c>
      <c r="C1430" s="76" t="s">
        <v>717</v>
      </c>
      <c r="D1430" s="76" t="s">
        <v>760</v>
      </c>
      <c r="E1430" s="66" t="s">
        <v>133</v>
      </c>
      <c r="F1430" s="113">
        <v>6</v>
      </c>
      <c r="G1430" s="113">
        <v>5446.4285714285706</v>
      </c>
      <c r="H1430" s="113"/>
      <c r="I1430" s="113"/>
      <c r="J1430" s="76" t="s">
        <v>770</v>
      </c>
      <c r="K1430" s="75" t="s">
        <v>19</v>
      </c>
      <c r="L1430" s="76" t="s">
        <v>964</v>
      </c>
    </row>
    <row r="1431" spans="1:12" s="8" customFormat="1" ht="76.5" x14ac:dyDescent="0.25">
      <c r="A1431" s="74" t="s">
        <v>709</v>
      </c>
      <c r="B1431" s="76" t="s">
        <v>761</v>
      </c>
      <c r="C1431" s="76" t="s">
        <v>717</v>
      </c>
      <c r="D1431" s="76" t="s">
        <v>762</v>
      </c>
      <c r="E1431" s="66" t="s">
        <v>133</v>
      </c>
      <c r="F1431" s="113">
        <v>6</v>
      </c>
      <c r="G1431" s="113">
        <v>5446.4285714285706</v>
      </c>
      <c r="H1431" s="113"/>
      <c r="I1431" s="113"/>
      <c r="J1431" s="76" t="s">
        <v>770</v>
      </c>
      <c r="K1431" s="75" t="s">
        <v>19</v>
      </c>
      <c r="L1431" s="76" t="s">
        <v>964</v>
      </c>
    </row>
    <row r="1432" spans="1:12" s="8" customFormat="1" ht="102" x14ac:dyDescent="0.25">
      <c r="A1432" s="74" t="s">
        <v>710</v>
      </c>
      <c r="B1432" s="76" t="s">
        <v>763</v>
      </c>
      <c r="C1432" s="76" t="s">
        <v>717</v>
      </c>
      <c r="D1432" s="76" t="s">
        <v>764</v>
      </c>
      <c r="E1432" s="66" t="s">
        <v>133</v>
      </c>
      <c r="F1432" s="113">
        <v>20</v>
      </c>
      <c r="G1432" s="113">
        <v>51785.714285714283</v>
      </c>
      <c r="H1432" s="113"/>
      <c r="I1432" s="113"/>
      <c r="J1432" s="76" t="s">
        <v>770</v>
      </c>
      <c r="K1432" s="75" t="s">
        <v>19</v>
      </c>
      <c r="L1432" s="76" t="s">
        <v>964</v>
      </c>
    </row>
    <row r="1433" spans="1:12" s="8" customFormat="1" ht="102" x14ac:dyDescent="0.25">
      <c r="A1433" s="74" t="s">
        <v>711</v>
      </c>
      <c r="B1433" s="76" t="s">
        <v>765</v>
      </c>
      <c r="C1433" s="76" t="s">
        <v>717</v>
      </c>
      <c r="D1433" s="76" t="s">
        <v>766</v>
      </c>
      <c r="E1433" s="66" t="s">
        <v>133</v>
      </c>
      <c r="F1433" s="113">
        <v>10</v>
      </c>
      <c r="G1433" s="113">
        <v>26785.714285714283</v>
      </c>
      <c r="H1433" s="113"/>
      <c r="I1433" s="113"/>
      <c r="J1433" s="76" t="s">
        <v>770</v>
      </c>
      <c r="K1433" s="75" t="s">
        <v>19</v>
      </c>
      <c r="L1433" s="76" t="s">
        <v>964</v>
      </c>
    </row>
    <row r="1434" spans="1:12" s="8" customFormat="1" ht="102" x14ac:dyDescent="0.25">
      <c r="A1434" s="74" t="s">
        <v>712</v>
      </c>
      <c r="B1434" s="76" t="s">
        <v>765</v>
      </c>
      <c r="C1434" s="76" t="s">
        <v>717</v>
      </c>
      <c r="D1434" s="76" t="s">
        <v>766</v>
      </c>
      <c r="E1434" s="66" t="s">
        <v>133</v>
      </c>
      <c r="F1434" s="113">
        <v>19</v>
      </c>
      <c r="G1434" s="113">
        <v>35714.28571428571</v>
      </c>
      <c r="H1434" s="113"/>
      <c r="I1434" s="113"/>
      <c r="J1434" s="76" t="s">
        <v>770</v>
      </c>
      <c r="K1434" s="75" t="s">
        <v>19</v>
      </c>
      <c r="L1434" s="76" t="s">
        <v>964</v>
      </c>
    </row>
    <row r="1435" spans="1:12" s="8" customFormat="1" ht="102" x14ac:dyDescent="0.25">
      <c r="A1435" s="74" t="s">
        <v>713</v>
      </c>
      <c r="B1435" s="76" t="s">
        <v>767</v>
      </c>
      <c r="C1435" s="76" t="s">
        <v>717</v>
      </c>
      <c r="D1435" s="76" t="s">
        <v>766</v>
      </c>
      <c r="E1435" s="66" t="s">
        <v>133</v>
      </c>
      <c r="F1435" s="113">
        <v>3</v>
      </c>
      <c r="G1435" s="113">
        <v>31249.999999999996</v>
      </c>
      <c r="H1435" s="113"/>
      <c r="I1435" s="113"/>
      <c r="J1435" s="76" t="s">
        <v>770</v>
      </c>
      <c r="K1435" s="75" t="s">
        <v>19</v>
      </c>
      <c r="L1435" s="76" t="s">
        <v>964</v>
      </c>
    </row>
    <row r="1436" spans="1:12" s="8" customFormat="1" ht="102" x14ac:dyDescent="0.25">
      <c r="A1436" s="74" t="s">
        <v>714</v>
      </c>
      <c r="B1436" s="76" t="s">
        <v>768</v>
      </c>
      <c r="C1436" s="76" t="s">
        <v>717</v>
      </c>
      <c r="D1436" s="76" t="s">
        <v>766</v>
      </c>
      <c r="E1436" s="66" t="s">
        <v>133</v>
      </c>
      <c r="F1436" s="113">
        <v>2</v>
      </c>
      <c r="G1436" s="113">
        <v>35714.28571428571</v>
      </c>
      <c r="H1436" s="113"/>
      <c r="I1436" s="113"/>
      <c r="J1436" s="76" t="s">
        <v>770</v>
      </c>
      <c r="K1436" s="75" t="s">
        <v>19</v>
      </c>
      <c r="L1436" s="76" t="s">
        <v>964</v>
      </c>
    </row>
    <row r="1437" spans="1:12" s="8" customFormat="1" ht="102" x14ac:dyDescent="0.25">
      <c r="A1437" s="74" t="s">
        <v>715</v>
      </c>
      <c r="B1437" s="76" t="s">
        <v>769</v>
      </c>
      <c r="C1437" s="76" t="s">
        <v>717</v>
      </c>
      <c r="D1437" s="76" t="s">
        <v>766</v>
      </c>
      <c r="E1437" s="66" t="s">
        <v>133</v>
      </c>
      <c r="F1437" s="69">
        <v>3</v>
      </c>
      <c r="G1437" s="69">
        <v>35714.28571428571</v>
      </c>
      <c r="H1437" s="69"/>
      <c r="I1437" s="69"/>
      <c r="J1437" s="76" t="s">
        <v>770</v>
      </c>
      <c r="K1437" s="75" t="s">
        <v>19</v>
      </c>
      <c r="L1437" s="76" t="s">
        <v>964</v>
      </c>
    </row>
    <row r="1438" spans="1:12" s="8" customFormat="1" ht="107.25" customHeight="1" x14ac:dyDescent="0.25">
      <c r="A1438" s="74" t="s">
        <v>803</v>
      </c>
      <c r="B1438" s="76" t="s">
        <v>37</v>
      </c>
      <c r="C1438" s="76" t="s">
        <v>39</v>
      </c>
      <c r="D1438" s="76" t="s">
        <v>374</v>
      </c>
      <c r="E1438" s="66" t="s">
        <v>29</v>
      </c>
      <c r="F1438" s="69">
        <v>300000</v>
      </c>
      <c r="G1438" s="69">
        <v>91.08</v>
      </c>
      <c r="H1438" s="69">
        <f>F1438*G1438</f>
        <v>27324000</v>
      </c>
      <c r="I1438" s="69">
        <f>H1438*1.12</f>
        <v>30602880.000000004</v>
      </c>
      <c r="J1438" s="76" t="s">
        <v>570</v>
      </c>
      <c r="K1438" s="75" t="s">
        <v>19</v>
      </c>
      <c r="L1438" s="76" t="s">
        <v>316</v>
      </c>
    </row>
    <row r="1439" spans="1:12" s="65" customFormat="1" ht="63.75" x14ac:dyDescent="0.25">
      <c r="A1439" s="74" t="s">
        <v>804</v>
      </c>
      <c r="B1439" s="76" t="s">
        <v>1143</v>
      </c>
      <c r="C1439" s="76" t="s">
        <v>1149</v>
      </c>
      <c r="D1439" s="76" t="s">
        <v>3724</v>
      </c>
      <c r="E1439" s="66" t="s">
        <v>133</v>
      </c>
      <c r="F1439" s="69">
        <v>1</v>
      </c>
      <c r="G1439" s="69">
        <v>300000</v>
      </c>
      <c r="H1439" s="69">
        <f t="shared" ref="H1439:H1450" si="100">F1439*G1439</f>
        <v>300000</v>
      </c>
      <c r="I1439" s="69">
        <f t="shared" ref="I1439:I1471" si="101">H1439*1.12</f>
        <v>336000.00000000006</v>
      </c>
      <c r="J1439" s="76" t="s">
        <v>1165</v>
      </c>
      <c r="K1439" s="75" t="s">
        <v>19</v>
      </c>
      <c r="L1439" s="76" t="s">
        <v>1200</v>
      </c>
    </row>
    <row r="1440" spans="1:12" s="65" customFormat="1" ht="63.75" x14ac:dyDescent="0.25">
      <c r="A1440" s="74" t="s">
        <v>805</v>
      </c>
      <c r="B1440" s="76" t="s">
        <v>1153</v>
      </c>
      <c r="C1440" s="76" t="s">
        <v>1149</v>
      </c>
      <c r="D1440" s="76" t="s">
        <v>1154</v>
      </c>
      <c r="E1440" s="66" t="s">
        <v>133</v>
      </c>
      <c r="F1440" s="69">
        <v>5</v>
      </c>
      <c r="G1440" s="69">
        <v>97000</v>
      </c>
      <c r="H1440" s="69">
        <f t="shared" si="100"/>
        <v>485000</v>
      </c>
      <c r="I1440" s="69">
        <f t="shared" si="101"/>
        <v>543200</v>
      </c>
      <c r="J1440" s="76" t="s">
        <v>1165</v>
      </c>
      <c r="K1440" s="75" t="s">
        <v>19</v>
      </c>
      <c r="L1440" s="76" t="s">
        <v>1200</v>
      </c>
    </row>
    <row r="1441" spans="1:12" s="65" customFormat="1" ht="63.75" x14ac:dyDescent="0.25">
      <c r="A1441" s="74" t="s">
        <v>806</v>
      </c>
      <c r="B1441" s="76" t="s">
        <v>1155</v>
      </c>
      <c r="C1441" s="76" t="s">
        <v>1149</v>
      </c>
      <c r="D1441" s="76" t="s">
        <v>1156</v>
      </c>
      <c r="E1441" s="66" t="s">
        <v>133</v>
      </c>
      <c r="F1441" s="69">
        <v>1</v>
      </c>
      <c r="G1441" s="69">
        <v>97000</v>
      </c>
      <c r="H1441" s="69">
        <f t="shared" si="100"/>
        <v>97000</v>
      </c>
      <c r="I1441" s="69">
        <f t="shared" si="101"/>
        <v>108640.00000000001</v>
      </c>
      <c r="J1441" s="76" t="s">
        <v>1165</v>
      </c>
      <c r="K1441" s="75" t="s">
        <v>19</v>
      </c>
      <c r="L1441" s="76" t="s">
        <v>1200</v>
      </c>
    </row>
    <row r="1442" spans="1:12" s="65" customFormat="1" ht="63.75" x14ac:dyDescent="0.25">
      <c r="A1442" s="74" t="s">
        <v>807</v>
      </c>
      <c r="B1442" s="76" t="s">
        <v>1144</v>
      </c>
      <c r="C1442" s="76" t="s">
        <v>1149</v>
      </c>
      <c r="D1442" s="76" t="s">
        <v>1157</v>
      </c>
      <c r="E1442" s="66" t="s">
        <v>133</v>
      </c>
      <c r="F1442" s="69">
        <v>2</v>
      </c>
      <c r="G1442" s="69">
        <v>1504622</v>
      </c>
      <c r="H1442" s="69">
        <f t="shared" si="100"/>
        <v>3009244</v>
      </c>
      <c r="I1442" s="69">
        <f t="shared" si="101"/>
        <v>3370353.2800000003</v>
      </c>
      <c r="J1442" s="76" t="s">
        <v>1165</v>
      </c>
      <c r="K1442" s="75" t="s">
        <v>19</v>
      </c>
      <c r="L1442" s="76" t="s">
        <v>1200</v>
      </c>
    </row>
    <row r="1443" spans="1:12" s="65" customFormat="1" ht="63.75" x14ac:dyDescent="0.25">
      <c r="A1443" s="74" t="s">
        <v>808</v>
      </c>
      <c r="B1443" s="76" t="s">
        <v>1158</v>
      </c>
      <c r="C1443" s="76" t="s">
        <v>1149</v>
      </c>
      <c r="D1443" s="76" t="s">
        <v>1159</v>
      </c>
      <c r="E1443" s="66" t="s">
        <v>133</v>
      </c>
      <c r="F1443" s="69">
        <v>1</v>
      </c>
      <c r="G1443" s="69">
        <v>92806</v>
      </c>
      <c r="H1443" s="69">
        <f t="shared" si="100"/>
        <v>92806</v>
      </c>
      <c r="I1443" s="69">
        <f t="shared" si="101"/>
        <v>103942.72000000002</v>
      </c>
      <c r="J1443" s="76" t="s">
        <v>1165</v>
      </c>
      <c r="K1443" s="75" t="s">
        <v>19</v>
      </c>
      <c r="L1443" s="76" t="s">
        <v>1200</v>
      </c>
    </row>
    <row r="1444" spans="1:12" s="65" customFormat="1" ht="63.75" x14ac:dyDescent="0.25">
      <c r="A1444" s="74" t="s">
        <v>809</v>
      </c>
      <c r="B1444" s="76" t="s">
        <v>1145</v>
      </c>
      <c r="C1444" s="76" t="s">
        <v>1149</v>
      </c>
      <c r="D1444" s="76" t="s">
        <v>1160</v>
      </c>
      <c r="E1444" s="66" t="s">
        <v>133</v>
      </c>
      <c r="F1444" s="69">
        <v>1</v>
      </c>
      <c r="G1444" s="69">
        <v>174193</v>
      </c>
      <c r="H1444" s="69">
        <f t="shared" si="100"/>
        <v>174193</v>
      </c>
      <c r="I1444" s="69">
        <f t="shared" si="101"/>
        <v>195096.16000000003</v>
      </c>
      <c r="J1444" s="76" t="s">
        <v>1165</v>
      </c>
      <c r="K1444" s="75" t="s">
        <v>19</v>
      </c>
      <c r="L1444" s="76" t="s">
        <v>1200</v>
      </c>
    </row>
    <row r="1445" spans="1:12" s="65" customFormat="1" ht="63.75" x14ac:dyDescent="0.25">
      <c r="A1445" s="74" t="s">
        <v>675</v>
      </c>
      <c r="B1445" s="76" t="s">
        <v>1146</v>
      </c>
      <c r="C1445" s="76" t="s">
        <v>1149</v>
      </c>
      <c r="D1445" s="76" t="s">
        <v>1161</v>
      </c>
      <c r="E1445" s="66" t="s">
        <v>133</v>
      </c>
      <c r="F1445" s="69">
        <v>1</v>
      </c>
      <c r="G1445" s="69">
        <v>200000</v>
      </c>
      <c r="H1445" s="69">
        <f t="shared" si="100"/>
        <v>200000</v>
      </c>
      <c r="I1445" s="69">
        <f t="shared" si="101"/>
        <v>224000.00000000003</v>
      </c>
      <c r="J1445" s="76" t="s">
        <v>1165</v>
      </c>
      <c r="K1445" s="75" t="s">
        <v>19</v>
      </c>
      <c r="L1445" s="76" t="s">
        <v>1200</v>
      </c>
    </row>
    <row r="1446" spans="1:12" s="65" customFormat="1" ht="63.75" x14ac:dyDescent="0.25">
      <c r="A1446" s="74" t="s">
        <v>771</v>
      </c>
      <c r="B1446" s="76" t="s">
        <v>1147</v>
      </c>
      <c r="C1446" s="76" t="s">
        <v>1149</v>
      </c>
      <c r="D1446" s="76" t="s">
        <v>1147</v>
      </c>
      <c r="E1446" s="66" t="s">
        <v>133</v>
      </c>
      <c r="F1446" s="69">
        <v>2</v>
      </c>
      <c r="G1446" s="69">
        <v>57511</v>
      </c>
      <c r="H1446" s="69">
        <f t="shared" si="100"/>
        <v>115022</v>
      </c>
      <c r="I1446" s="69">
        <f t="shared" si="101"/>
        <v>128824.64000000001</v>
      </c>
      <c r="J1446" s="76" t="s">
        <v>1165</v>
      </c>
      <c r="K1446" s="75" t="s">
        <v>19</v>
      </c>
      <c r="L1446" s="76" t="s">
        <v>1200</v>
      </c>
    </row>
    <row r="1447" spans="1:12" s="65" customFormat="1" ht="63.75" x14ac:dyDescent="0.25">
      <c r="A1447" s="74" t="s">
        <v>800</v>
      </c>
      <c r="B1447" s="76" t="s">
        <v>1148</v>
      </c>
      <c r="C1447" s="76" t="s">
        <v>1149</v>
      </c>
      <c r="D1447" s="76" t="s">
        <v>1147</v>
      </c>
      <c r="E1447" s="66" t="s">
        <v>133</v>
      </c>
      <c r="F1447" s="69">
        <v>2</v>
      </c>
      <c r="G1447" s="69">
        <v>57511</v>
      </c>
      <c r="H1447" s="69">
        <f t="shared" si="100"/>
        <v>115022</v>
      </c>
      <c r="I1447" s="69">
        <f t="shared" si="101"/>
        <v>128824.64000000001</v>
      </c>
      <c r="J1447" s="76" t="s">
        <v>1165</v>
      </c>
      <c r="K1447" s="75" t="s">
        <v>19</v>
      </c>
      <c r="L1447" s="76" t="s">
        <v>1200</v>
      </c>
    </row>
    <row r="1448" spans="1:12" s="65" customFormat="1" ht="63.75" x14ac:dyDescent="0.25">
      <c r="A1448" s="74" t="s">
        <v>810</v>
      </c>
      <c r="B1448" s="65" t="s">
        <v>1162</v>
      </c>
      <c r="C1448" s="76" t="s">
        <v>1149</v>
      </c>
      <c r="D1448" s="76" t="s">
        <v>1150</v>
      </c>
      <c r="E1448" s="76" t="s">
        <v>240</v>
      </c>
      <c r="F1448" s="69">
        <v>5</v>
      </c>
      <c r="G1448" s="69">
        <v>20000</v>
      </c>
      <c r="H1448" s="69">
        <f t="shared" si="100"/>
        <v>100000</v>
      </c>
      <c r="I1448" s="69">
        <f t="shared" si="101"/>
        <v>112000.00000000001</v>
      </c>
      <c r="J1448" s="76" t="s">
        <v>1165</v>
      </c>
      <c r="K1448" s="75" t="s">
        <v>19</v>
      </c>
      <c r="L1448" s="76" t="s">
        <v>1200</v>
      </c>
    </row>
    <row r="1449" spans="1:12" s="65" customFormat="1" ht="63.75" x14ac:dyDescent="0.25">
      <c r="A1449" s="74" t="s">
        <v>811</v>
      </c>
      <c r="B1449" s="76" t="s">
        <v>1163</v>
      </c>
      <c r="C1449" s="76" t="s">
        <v>1149</v>
      </c>
      <c r="D1449" s="76" t="s">
        <v>1151</v>
      </c>
      <c r="E1449" s="66" t="s">
        <v>133</v>
      </c>
      <c r="F1449" s="69">
        <v>10</v>
      </c>
      <c r="G1449" s="69">
        <v>3000</v>
      </c>
      <c r="H1449" s="69">
        <f t="shared" si="100"/>
        <v>30000</v>
      </c>
      <c r="I1449" s="69">
        <f t="shared" si="101"/>
        <v>33600</v>
      </c>
      <c r="J1449" s="76" t="s">
        <v>1165</v>
      </c>
      <c r="K1449" s="75" t="s">
        <v>19</v>
      </c>
      <c r="L1449" s="76" t="s">
        <v>1200</v>
      </c>
    </row>
    <row r="1450" spans="1:12" s="65" customFormat="1" ht="63.75" x14ac:dyDescent="0.25">
      <c r="A1450" s="74" t="s">
        <v>812</v>
      </c>
      <c r="B1450" s="76" t="s">
        <v>1164</v>
      </c>
      <c r="C1450" s="76" t="s">
        <v>1149</v>
      </c>
      <c r="D1450" s="76" t="s">
        <v>1152</v>
      </c>
      <c r="E1450" s="76" t="s">
        <v>240</v>
      </c>
      <c r="F1450" s="69">
        <v>2</v>
      </c>
      <c r="G1450" s="69">
        <v>670000</v>
      </c>
      <c r="H1450" s="69">
        <f t="shared" si="100"/>
        <v>1340000</v>
      </c>
      <c r="I1450" s="69">
        <f t="shared" si="101"/>
        <v>1500800.0000000002</v>
      </c>
      <c r="J1450" s="76" t="s">
        <v>1165</v>
      </c>
      <c r="K1450" s="75" t="s">
        <v>19</v>
      </c>
      <c r="L1450" s="76" t="s">
        <v>1200</v>
      </c>
    </row>
    <row r="1451" spans="1:12" s="65" customFormat="1" ht="76.5" x14ac:dyDescent="0.25">
      <c r="A1451" s="22" t="s">
        <v>813</v>
      </c>
      <c r="B1451" s="76" t="s">
        <v>37</v>
      </c>
      <c r="C1451" s="76" t="s">
        <v>39</v>
      </c>
      <c r="D1451" s="76" t="s">
        <v>20</v>
      </c>
      <c r="E1451" s="76" t="s">
        <v>29</v>
      </c>
      <c r="F1451" s="69">
        <v>300000</v>
      </c>
      <c r="G1451" s="69">
        <v>102.68</v>
      </c>
      <c r="H1451" s="69">
        <f t="shared" ref="H1451:H1471" si="102">F1451*G1451</f>
        <v>30804000.000000004</v>
      </c>
      <c r="I1451" s="69">
        <f t="shared" si="101"/>
        <v>34500480.000000007</v>
      </c>
      <c r="J1451" s="76" t="s">
        <v>1344</v>
      </c>
      <c r="K1451" s="75" t="s">
        <v>19</v>
      </c>
      <c r="L1451" s="76" t="s">
        <v>1388</v>
      </c>
    </row>
    <row r="1452" spans="1:12" s="65" customFormat="1" ht="108.75" customHeight="1" x14ac:dyDescent="0.25">
      <c r="A1452" s="74" t="s">
        <v>814</v>
      </c>
      <c r="B1452" s="76" t="s">
        <v>1361</v>
      </c>
      <c r="C1452" s="76" t="s">
        <v>571</v>
      </c>
      <c r="D1452" s="110" t="s">
        <v>1362</v>
      </c>
      <c r="E1452" s="66" t="s">
        <v>133</v>
      </c>
      <c r="F1452" s="114">
        <v>280</v>
      </c>
      <c r="G1452" s="114">
        <v>1410.7</v>
      </c>
      <c r="H1452" s="114">
        <f t="shared" si="102"/>
        <v>394996</v>
      </c>
      <c r="I1452" s="114">
        <f t="shared" si="101"/>
        <v>442395.52</v>
      </c>
      <c r="J1452" s="110" t="s">
        <v>1363</v>
      </c>
      <c r="K1452" s="75" t="s">
        <v>19</v>
      </c>
      <c r="L1452" s="76" t="s">
        <v>1386</v>
      </c>
    </row>
    <row r="1453" spans="1:12" s="65" customFormat="1" ht="89.25" x14ac:dyDescent="0.25">
      <c r="A1453" s="22" t="s">
        <v>815</v>
      </c>
      <c r="B1453" s="76" t="s">
        <v>1364</v>
      </c>
      <c r="C1453" s="76" t="s">
        <v>571</v>
      </c>
      <c r="D1453" s="110" t="s">
        <v>1365</v>
      </c>
      <c r="E1453" s="66" t="s">
        <v>133</v>
      </c>
      <c r="F1453" s="114">
        <v>280</v>
      </c>
      <c r="G1453" s="114">
        <v>642.9</v>
      </c>
      <c r="H1453" s="114">
        <f t="shared" si="102"/>
        <v>180012</v>
      </c>
      <c r="I1453" s="114">
        <f t="shared" si="101"/>
        <v>201613.44000000003</v>
      </c>
      <c r="J1453" s="110" t="s">
        <v>1363</v>
      </c>
      <c r="K1453" s="75" t="s">
        <v>19</v>
      </c>
      <c r="L1453" s="76" t="s">
        <v>1386</v>
      </c>
    </row>
    <row r="1454" spans="1:12" s="65" customFormat="1" ht="89.25" x14ac:dyDescent="0.25">
      <c r="A1454" s="74" t="s">
        <v>816</v>
      </c>
      <c r="B1454" s="76" t="s">
        <v>1366</v>
      </c>
      <c r="C1454" s="76" t="s">
        <v>571</v>
      </c>
      <c r="D1454" s="110" t="s">
        <v>1367</v>
      </c>
      <c r="E1454" s="66" t="s">
        <v>133</v>
      </c>
      <c r="F1454" s="114">
        <v>30</v>
      </c>
      <c r="G1454" s="114">
        <v>392.9</v>
      </c>
      <c r="H1454" s="114">
        <f t="shared" si="102"/>
        <v>11787</v>
      </c>
      <c r="I1454" s="114">
        <f t="shared" si="101"/>
        <v>13201.44</v>
      </c>
      <c r="J1454" s="110" t="s">
        <v>1363</v>
      </c>
      <c r="K1454" s="75" t="s">
        <v>19</v>
      </c>
      <c r="L1454" s="76" t="s">
        <v>1386</v>
      </c>
    </row>
    <row r="1455" spans="1:12" s="65" customFormat="1" ht="89.25" x14ac:dyDescent="0.25">
      <c r="A1455" s="22" t="s">
        <v>817</v>
      </c>
      <c r="B1455" s="76" t="s">
        <v>1368</v>
      </c>
      <c r="C1455" s="76" t="s">
        <v>571</v>
      </c>
      <c r="D1455" s="110" t="s">
        <v>1369</v>
      </c>
      <c r="E1455" s="66" t="s">
        <v>133</v>
      </c>
      <c r="F1455" s="114">
        <v>290</v>
      </c>
      <c r="G1455" s="114">
        <v>330.4</v>
      </c>
      <c r="H1455" s="114">
        <f t="shared" si="102"/>
        <v>95816</v>
      </c>
      <c r="I1455" s="114">
        <f t="shared" si="101"/>
        <v>107313.92000000001</v>
      </c>
      <c r="J1455" s="110" t="s">
        <v>1363</v>
      </c>
      <c r="K1455" s="75" t="s">
        <v>19</v>
      </c>
      <c r="L1455" s="76" t="s">
        <v>1386</v>
      </c>
    </row>
    <row r="1456" spans="1:12" s="65" customFormat="1" ht="89.25" x14ac:dyDescent="0.25">
      <c r="A1456" s="74" t="s">
        <v>818</v>
      </c>
      <c r="B1456" s="76" t="s">
        <v>1370</v>
      </c>
      <c r="C1456" s="76" t="s">
        <v>571</v>
      </c>
      <c r="D1456" s="110" t="s">
        <v>1371</v>
      </c>
      <c r="E1456" s="66" t="s">
        <v>133</v>
      </c>
      <c r="F1456" s="114">
        <v>1</v>
      </c>
      <c r="G1456" s="114">
        <v>21964.3</v>
      </c>
      <c r="H1456" s="114">
        <f t="shared" si="102"/>
        <v>21964.3</v>
      </c>
      <c r="I1456" s="114">
        <f t="shared" si="101"/>
        <v>24600.016000000003</v>
      </c>
      <c r="J1456" s="110" t="s">
        <v>1363</v>
      </c>
      <c r="K1456" s="75" t="s">
        <v>19</v>
      </c>
      <c r="L1456" s="76" t="s">
        <v>1386</v>
      </c>
    </row>
    <row r="1457" spans="1:12" s="65" customFormat="1" ht="76.5" x14ac:dyDescent="0.25">
      <c r="A1457" s="22" t="s">
        <v>819</v>
      </c>
      <c r="B1457" s="76" t="s">
        <v>2995</v>
      </c>
      <c r="C1457" s="76" t="s">
        <v>1149</v>
      </c>
      <c r="D1457" s="76" t="s">
        <v>2995</v>
      </c>
      <c r="E1457" s="66" t="s">
        <v>133</v>
      </c>
      <c r="F1457" s="114">
        <v>5</v>
      </c>
      <c r="G1457" s="114">
        <v>40000</v>
      </c>
      <c r="H1457" s="114">
        <f t="shared" si="102"/>
        <v>200000</v>
      </c>
      <c r="I1457" s="114">
        <f t="shared" si="101"/>
        <v>224000.00000000003</v>
      </c>
      <c r="J1457" s="110" t="s">
        <v>2994</v>
      </c>
      <c r="K1457" s="75" t="s">
        <v>2993</v>
      </c>
      <c r="L1457" s="76" t="s">
        <v>3007</v>
      </c>
    </row>
    <row r="1458" spans="1:12" s="65" customFormat="1" ht="76.5" x14ac:dyDescent="0.25">
      <c r="A1458" s="74" t="s">
        <v>820</v>
      </c>
      <c r="B1458" s="76" t="s">
        <v>2996</v>
      </c>
      <c r="C1458" s="76" t="s">
        <v>1149</v>
      </c>
      <c r="D1458" s="76" t="s">
        <v>2996</v>
      </c>
      <c r="E1458" s="66" t="s">
        <v>133</v>
      </c>
      <c r="F1458" s="114">
        <v>5</v>
      </c>
      <c r="G1458" s="114">
        <v>40000</v>
      </c>
      <c r="H1458" s="114">
        <f t="shared" si="102"/>
        <v>200000</v>
      </c>
      <c r="I1458" s="114">
        <f t="shared" si="101"/>
        <v>224000.00000000003</v>
      </c>
      <c r="J1458" s="110" t="s">
        <v>2994</v>
      </c>
      <c r="K1458" s="75" t="s">
        <v>2993</v>
      </c>
      <c r="L1458" s="76" t="s">
        <v>3007</v>
      </c>
    </row>
    <row r="1459" spans="1:12" s="65" customFormat="1" ht="76.5" x14ac:dyDescent="0.25">
      <c r="A1459" s="22" t="s">
        <v>821</v>
      </c>
      <c r="B1459" s="76" t="s">
        <v>2997</v>
      </c>
      <c r="C1459" s="76" t="s">
        <v>1149</v>
      </c>
      <c r="D1459" s="76" t="s">
        <v>2997</v>
      </c>
      <c r="E1459" s="66" t="s">
        <v>133</v>
      </c>
      <c r="F1459" s="114">
        <v>10</v>
      </c>
      <c r="G1459" s="114">
        <v>5000</v>
      </c>
      <c r="H1459" s="114">
        <f t="shared" si="102"/>
        <v>50000</v>
      </c>
      <c r="I1459" s="114">
        <f t="shared" si="101"/>
        <v>56000.000000000007</v>
      </c>
      <c r="J1459" s="110" t="s">
        <v>2994</v>
      </c>
      <c r="K1459" s="75" t="s">
        <v>2993</v>
      </c>
      <c r="L1459" s="76" t="s">
        <v>3007</v>
      </c>
    </row>
    <row r="1460" spans="1:12" s="65" customFormat="1" ht="76.5" x14ac:dyDescent="0.25">
      <c r="A1460" s="74" t="s">
        <v>822</v>
      </c>
      <c r="B1460" s="76" t="s">
        <v>2998</v>
      </c>
      <c r="C1460" s="76" t="s">
        <v>1149</v>
      </c>
      <c r="D1460" s="76" t="s">
        <v>2998</v>
      </c>
      <c r="E1460" s="66" t="s">
        <v>133</v>
      </c>
      <c r="F1460" s="114">
        <v>4</v>
      </c>
      <c r="G1460" s="114">
        <v>20000</v>
      </c>
      <c r="H1460" s="114">
        <f t="shared" si="102"/>
        <v>80000</v>
      </c>
      <c r="I1460" s="114">
        <f t="shared" si="101"/>
        <v>89600.000000000015</v>
      </c>
      <c r="J1460" s="110" t="s">
        <v>2994</v>
      </c>
      <c r="K1460" s="75" t="s">
        <v>2993</v>
      </c>
      <c r="L1460" s="76" t="s">
        <v>3007</v>
      </c>
    </row>
    <row r="1461" spans="1:12" s="65" customFormat="1" ht="76.5" x14ac:dyDescent="0.25">
      <c r="A1461" s="22" t="s">
        <v>823</v>
      </c>
      <c r="B1461" s="76" t="s">
        <v>2999</v>
      </c>
      <c r="C1461" s="76" t="s">
        <v>1149</v>
      </c>
      <c r="D1461" s="76" t="s">
        <v>2999</v>
      </c>
      <c r="E1461" s="66" t="s">
        <v>133</v>
      </c>
      <c r="F1461" s="114">
        <v>4</v>
      </c>
      <c r="G1461" s="114">
        <v>20000</v>
      </c>
      <c r="H1461" s="114">
        <f t="shared" si="102"/>
        <v>80000</v>
      </c>
      <c r="I1461" s="114">
        <f t="shared" si="101"/>
        <v>89600.000000000015</v>
      </c>
      <c r="J1461" s="110" t="s">
        <v>2994</v>
      </c>
      <c r="K1461" s="75" t="s">
        <v>2993</v>
      </c>
      <c r="L1461" s="76" t="s">
        <v>3007</v>
      </c>
    </row>
    <row r="1462" spans="1:12" s="65" customFormat="1" ht="76.5" x14ac:dyDescent="0.25">
      <c r="A1462" s="74" t="s">
        <v>824</v>
      </c>
      <c r="B1462" s="76" t="s">
        <v>3000</v>
      </c>
      <c r="C1462" s="76" t="s">
        <v>1149</v>
      </c>
      <c r="D1462" s="76" t="s">
        <v>3000</v>
      </c>
      <c r="E1462" s="66" t="s">
        <v>133</v>
      </c>
      <c r="F1462" s="114">
        <v>10</v>
      </c>
      <c r="G1462" s="114">
        <v>4000</v>
      </c>
      <c r="H1462" s="114">
        <f t="shared" si="102"/>
        <v>40000</v>
      </c>
      <c r="I1462" s="114">
        <f t="shared" si="101"/>
        <v>44800.000000000007</v>
      </c>
      <c r="J1462" s="110" t="s">
        <v>2994</v>
      </c>
      <c r="K1462" s="75" t="s">
        <v>2993</v>
      </c>
      <c r="L1462" s="76" t="s">
        <v>3007</v>
      </c>
    </row>
    <row r="1463" spans="1:12" s="65" customFormat="1" ht="76.5" x14ac:dyDescent="0.25">
      <c r="A1463" s="22" t="s">
        <v>825</v>
      </c>
      <c r="B1463" s="76" t="s">
        <v>3001</v>
      </c>
      <c r="C1463" s="76" t="s">
        <v>1149</v>
      </c>
      <c r="D1463" s="76" t="s">
        <v>3001</v>
      </c>
      <c r="E1463" s="66" t="s">
        <v>133</v>
      </c>
      <c r="F1463" s="114">
        <v>6</v>
      </c>
      <c r="G1463" s="114">
        <v>2000</v>
      </c>
      <c r="H1463" s="114">
        <f t="shared" si="102"/>
        <v>12000</v>
      </c>
      <c r="I1463" s="114">
        <f t="shared" si="101"/>
        <v>13440.000000000002</v>
      </c>
      <c r="J1463" s="110" t="s">
        <v>2994</v>
      </c>
      <c r="K1463" s="75" t="s">
        <v>2993</v>
      </c>
      <c r="L1463" s="76" t="s">
        <v>3007</v>
      </c>
    </row>
    <row r="1464" spans="1:12" s="65" customFormat="1" ht="76.5" x14ac:dyDescent="0.25">
      <c r="A1464" s="74" t="s">
        <v>826</v>
      </c>
      <c r="B1464" s="76" t="s">
        <v>3002</v>
      </c>
      <c r="C1464" s="76" t="s">
        <v>1149</v>
      </c>
      <c r="D1464" s="76" t="s">
        <v>3002</v>
      </c>
      <c r="E1464" s="66" t="s">
        <v>3004</v>
      </c>
      <c r="F1464" s="114">
        <v>11</v>
      </c>
      <c r="G1464" s="114">
        <v>3000</v>
      </c>
      <c r="H1464" s="114">
        <f t="shared" si="102"/>
        <v>33000</v>
      </c>
      <c r="I1464" s="114">
        <f t="shared" si="101"/>
        <v>36960</v>
      </c>
      <c r="J1464" s="110" t="s">
        <v>2994</v>
      </c>
      <c r="K1464" s="75" t="s">
        <v>2993</v>
      </c>
      <c r="L1464" s="76" t="s">
        <v>3007</v>
      </c>
    </row>
    <row r="1465" spans="1:12" s="65" customFormat="1" ht="136.5" customHeight="1" x14ac:dyDescent="0.25">
      <c r="A1465" s="22" t="s">
        <v>827</v>
      </c>
      <c r="B1465" s="76" t="s">
        <v>3083</v>
      </c>
      <c r="C1465" s="76" t="s">
        <v>1149</v>
      </c>
      <c r="D1465" s="110" t="s">
        <v>3085</v>
      </c>
      <c r="E1465" s="66" t="s">
        <v>133</v>
      </c>
      <c r="F1465" s="114">
        <v>4</v>
      </c>
      <c r="G1465" s="114">
        <v>68532.14</v>
      </c>
      <c r="H1465" s="114">
        <f t="shared" si="102"/>
        <v>274128.56</v>
      </c>
      <c r="I1465" s="114">
        <f t="shared" si="101"/>
        <v>307023.98720000003</v>
      </c>
      <c r="J1465" s="110" t="s">
        <v>3084</v>
      </c>
      <c r="K1465" s="75" t="s">
        <v>19</v>
      </c>
      <c r="L1465" s="76" t="s">
        <v>3156</v>
      </c>
    </row>
    <row r="1466" spans="1:12" s="65" customFormat="1" ht="136.5" customHeight="1" x14ac:dyDescent="0.25">
      <c r="A1466" s="74" t="s">
        <v>828</v>
      </c>
      <c r="B1466" s="76" t="s">
        <v>4065</v>
      </c>
      <c r="C1466" s="76" t="s">
        <v>4161</v>
      </c>
      <c r="D1466" s="76" t="s">
        <v>4066</v>
      </c>
      <c r="E1466" s="66" t="s">
        <v>3037</v>
      </c>
      <c r="F1466" s="114">
        <v>240</v>
      </c>
      <c r="G1466" s="114">
        <v>1339.28</v>
      </c>
      <c r="H1466" s="114">
        <f t="shared" si="102"/>
        <v>321427.20000000001</v>
      </c>
      <c r="I1466" s="114">
        <f t="shared" si="101"/>
        <v>359998.46400000004</v>
      </c>
      <c r="J1466" s="110" t="s">
        <v>4064</v>
      </c>
      <c r="K1466" s="75" t="s">
        <v>19</v>
      </c>
      <c r="L1466" s="110" t="s">
        <v>4162</v>
      </c>
    </row>
    <row r="1467" spans="1:12" s="65" customFormat="1" ht="136.5" customHeight="1" x14ac:dyDescent="0.25">
      <c r="A1467" s="22" t="s">
        <v>829</v>
      </c>
      <c r="B1467" s="76" t="s">
        <v>4065</v>
      </c>
      <c r="C1467" s="76" t="s">
        <v>4161</v>
      </c>
      <c r="D1467" s="76" t="s">
        <v>4067</v>
      </c>
      <c r="E1467" s="66" t="s">
        <v>3037</v>
      </c>
      <c r="F1467" s="114">
        <v>240</v>
      </c>
      <c r="G1467" s="114">
        <v>1500</v>
      </c>
      <c r="H1467" s="114">
        <f t="shared" si="102"/>
        <v>360000</v>
      </c>
      <c r="I1467" s="114">
        <f t="shared" si="101"/>
        <v>403200.00000000006</v>
      </c>
      <c r="J1467" s="164" t="s">
        <v>4064</v>
      </c>
      <c r="K1467" s="75" t="s">
        <v>19</v>
      </c>
      <c r="L1467" s="110" t="s">
        <v>4162</v>
      </c>
    </row>
    <row r="1468" spans="1:12" s="65" customFormat="1" ht="136.5" customHeight="1" x14ac:dyDescent="0.25">
      <c r="A1468" s="22" t="s">
        <v>830</v>
      </c>
      <c r="B1468" s="76" t="s">
        <v>3315</v>
      </c>
      <c r="C1468" s="76" t="s">
        <v>717</v>
      </c>
      <c r="D1468" s="110" t="s">
        <v>3270</v>
      </c>
      <c r="E1468" s="66" t="s">
        <v>3262</v>
      </c>
      <c r="F1468" s="114">
        <v>5</v>
      </c>
      <c r="G1468" s="114">
        <v>17142.849999999999</v>
      </c>
      <c r="H1468" s="114">
        <f t="shared" si="102"/>
        <v>85714.25</v>
      </c>
      <c r="I1468" s="114">
        <f t="shared" si="101"/>
        <v>95999.96</v>
      </c>
      <c r="J1468" s="110" t="s">
        <v>3186</v>
      </c>
      <c r="K1468" s="116" t="s">
        <v>19</v>
      </c>
      <c r="L1468" s="110" t="s">
        <v>3487</v>
      </c>
    </row>
    <row r="1469" spans="1:12" s="65" customFormat="1" ht="136.5" customHeight="1" x14ac:dyDescent="0.25">
      <c r="A1469" s="22" t="s">
        <v>831</v>
      </c>
      <c r="B1469" s="76" t="s">
        <v>3314</v>
      </c>
      <c r="C1469" s="76" t="s">
        <v>717</v>
      </c>
      <c r="D1469" s="110" t="s">
        <v>3470</v>
      </c>
      <c r="E1469" s="66" t="s">
        <v>3262</v>
      </c>
      <c r="F1469" s="114">
        <v>15</v>
      </c>
      <c r="G1469" s="114">
        <v>21250</v>
      </c>
      <c r="H1469" s="114">
        <f t="shared" si="102"/>
        <v>318750</v>
      </c>
      <c r="I1469" s="114">
        <f t="shared" si="101"/>
        <v>357000.00000000006</v>
      </c>
      <c r="J1469" s="110" t="s">
        <v>3186</v>
      </c>
      <c r="K1469" s="116" t="s">
        <v>19</v>
      </c>
      <c r="L1469" s="110" t="s">
        <v>3487</v>
      </c>
    </row>
    <row r="1470" spans="1:12" s="65" customFormat="1" ht="136.5" customHeight="1" x14ac:dyDescent="0.25">
      <c r="A1470" s="22" t="s">
        <v>832</v>
      </c>
      <c r="B1470" s="76" t="s">
        <v>3316</v>
      </c>
      <c r="C1470" s="76" t="s">
        <v>717</v>
      </c>
      <c r="D1470" s="110" t="s">
        <v>3471</v>
      </c>
      <c r="E1470" s="66" t="s">
        <v>3262</v>
      </c>
      <c r="F1470" s="114">
        <v>10</v>
      </c>
      <c r="G1470" s="114">
        <v>17812.5</v>
      </c>
      <c r="H1470" s="114">
        <f t="shared" si="102"/>
        <v>178125</v>
      </c>
      <c r="I1470" s="114">
        <f t="shared" si="101"/>
        <v>199500.00000000003</v>
      </c>
      <c r="J1470" s="110" t="s">
        <v>3186</v>
      </c>
      <c r="K1470" s="116" t="s">
        <v>19</v>
      </c>
      <c r="L1470" s="110" t="s">
        <v>3487</v>
      </c>
    </row>
    <row r="1471" spans="1:12" s="65" customFormat="1" ht="136.5" customHeight="1" x14ac:dyDescent="0.25">
      <c r="A1471" s="22" t="s">
        <v>833</v>
      </c>
      <c r="B1471" s="76" t="s">
        <v>3317</v>
      </c>
      <c r="C1471" s="76" t="s">
        <v>717</v>
      </c>
      <c r="D1471" s="110" t="s">
        <v>3472</v>
      </c>
      <c r="E1471" s="66" t="s">
        <v>3262</v>
      </c>
      <c r="F1471" s="114">
        <v>10</v>
      </c>
      <c r="G1471" s="114">
        <v>17678.57</v>
      </c>
      <c r="H1471" s="114">
        <f t="shared" si="102"/>
        <v>176785.7</v>
      </c>
      <c r="I1471" s="114">
        <f t="shared" si="101"/>
        <v>197999.98400000003</v>
      </c>
      <c r="J1471" s="110" t="s">
        <v>3186</v>
      </c>
      <c r="K1471" s="116" t="s">
        <v>19</v>
      </c>
      <c r="L1471" s="110" t="s">
        <v>3487</v>
      </c>
    </row>
    <row r="1472" spans="1:12" s="65" customFormat="1" ht="136.5" customHeight="1" x14ac:dyDescent="0.25">
      <c r="A1472" s="22" t="s">
        <v>834</v>
      </c>
      <c r="B1472" s="76" t="s">
        <v>3607</v>
      </c>
      <c r="C1472" s="76" t="s">
        <v>3655</v>
      </c>
      <c r="D1472" s="128" t="s">
        <v>3608</v>
      </c>
      <c r="E1472" s="66" t="s">
        <v>133</v>
      </c>
      <c r="F1472" s="129">
        <v>2</v>
      </c>
      <c r="G1472" s="129">
        <v>448967</v>
      </c>
      <c r="H1472" s="129">
        <f t="shared" ref="H1472:H1474" si="103">F1472*G1472</f>
        <v>897934</v>
      </c>
      <c r="I1472" s="129">
        <f t="shared" ref="I1472:I1474" si="104">H1472*1.12</f>
        <v>1005686.0800000001</v>
      </c>
      <c r="J1472" s="128" t="s">
        <v>3580</v>
      </c>
      <c r="K1472" s="127" t="s">
        <v>19</v>
      </c>
      <c r="L1472" s="128" t="s">
        <v>4120</v>
      </c>
    </row>
    <row r="1473" spans="1:14" s="65" customFormat="1" ht="136.5" customHeight="1" x14ac:dyDescent="0.25">
      <c r="A1473" s="22" t="s">
        <v>835</v>
      </c>
      <c r="B1473" s="76" t="s">
        <v>3768</v>
      </c>
      <c r="C1473" s="76" t="s">
        <v>3769</v>
      </c>
      <c r="D1473" s="139" t="s">
        <v>3770</v>
      </c>
      <c r="E1473" s="66" t="s">
        <v>133</v>
      </c>
      <c r="F1473" s="140">
        <v>56</v>
      </c>
      <c r="G1473" s="140">
        <v>13250</v>
      </c>
      <c r="H1473" s="140">
        <f t="shared" si="103"/>
        <v>742000</v>
      </c>
      <c r="I1473" s="140">
        <f t="shared" si="104"/>
        <v>831040.00000000012</v>
      </c>
      <c r="J1473" s="139" t="s">
        <v>3772</v>
      </c>
      <c r="K1473" s="138" t="s">
        <v>19</v>
      </c>
      <c r="L1473" s="139" t="s">
        <v>3771</v>
      </c>
    </row>
    <row r="1474" spans="1:14" s="65" customFormat="1" ht="136.5" customHeight="1" x14ac:dyDescent="0.25">
      <c r="A1474" s="22" t="s">
        <v>836</v>
      </c>
      <c r="B1474" s="76" t="s">
        <v>3792</v>
      </c>
      <c r="C1474" s="76" t="s">
        <v>3769</v>
      </c>
      <c r="D1474" s="139" t="s">
        <v>3793</v>
      </c>
      <c r="E1474" s="66" t="s">
        <v>29</v>
      </c>
      <c r="F1474" s="140">
        <v>4712</v>
      </c>
      <c r="G1474" s="140">
        <v>250</v>
      </c>
      <c r="H1474" s="140">
        <f t="shared" si="103"/>
        <v>1178000</v>
      </c>
      <c r="I1474" s="140">
        <f t="shared" si="104"/>
        <v>1319360.0000000002</v>
      </c>
      <c r="J1474" s="139" t="s">
        <v>3794</v>
      </c>
      <c r="K1474" s="138" t="s">
        <v>19</v>
      </c>
      <c r="L1474" s="139" t="s">
        <v>3795</v>
      </c>
    </row>
    <row r="1475" spans="1:14" s="65" customFormat="1" ht="136.5" customHeight="1" x14ac:dyDescent="0.25">
      <c r="A1475" s="22" t="s">
        <v>837</v>
      </c>
      <c r="B1475" s="76" t="s">
        <v>3800</v>
      </c>
      <c r="C1475" s="76" t="s">
        <v>3769</v>
      </c>
      <c r="D1475" s="159" t="s">
        <v>3429</v>
      </c>
      <c r="E1475" s="66" t="s">
        <v>3687</v>
      </c>
      <c r="F1475" s="160">
        <v>1000</v>
      </c>
      <c r="G1475" s="160">
        <v>325</v>
      </c>
      <c r="H1475" s="160">
        <f t="shared" ref="H1475:H1478" si="105">F1475*G1475</f>
        <v>325000</v>
      </c>
      <c r="I1475" s="160">
        <f t="shared" ref="I1475:I1478" si="106">H1475*1.12</f>
        <v>364000.00000000006</v>
      </c>
      <c r="J1475" s="159" t="s">
        <v>3801</v>
      </c>
      <c r="K1475" s="161" t="s">
        <v>19</v>
      </c>
      <c r="L1475" s="159" t="s">
        <v>4132</v>
      </c>
    </row>
    <row r="1476" spans="1:14" s="65" customFormat="1" ht="118.5" customHeight="1" x14ac:dyDescent="0.25">
      <c r="A1476" s="22" t="s">
        <v>838</v>
      </c>
      <c r="B1476" s="76" t="s">
        <v>4003</v>
      </c>
      <c r="C1476" s="76" t="s">
        <v>3769</v>
      </c>
      <c r="D1476" s="159" t="s">
        <v>4004</v>
      </c>
      <c r="E1476" s="66" t="s">
        <v>3687</v>
      </c>
      <c r="F1476" s="160">
        <v>4</v>
      </c>
      <c r="G1476" s="160">
        <v>237083.93</v>
      </c>
      <c r="H1476" s="160">
        <f t="shared" si="105"/>
        <v>948335.72</v>
      </c>
      <c r="I1476" s="160">
        <f t="shared" si="106"/>
        <v>1062136.0064000001</v>
      </c>
      <c r="J1476" s="159" t="s">
        <v>4143</v>
      </c>
      <c r="K1476" s="161" t="s">
        <v>19</v>
      </c>
      <c r="L1476" s="159" t="s">
        <v>4144</v>
      </c>
    </row>
    <row r="1477" spans="1:14" s="65" customFormat="1" ht="124.5" customHeight="1" x14ac:dyDescent="0.25">
      <c r="A1477" s="22" t="s">
        <v>839</v>
      </c>
      <c r="B1477" s="76" t="s">
        <v>4131</v>
      </c>
      <c r="C1477" s="76" t="s">
        <v>3769</v>
      </c>
      <c r="D1477" s="174" t="s">
        <v>4005</v>
      </c>
      <c r="E1477" s="66" t="s">
        <v>3687</v>
      </c>
      <c r="F1477" s="175">
        <v>2</v>
      </c>
      <c r="G1477" s="175">
        <v>228407.14</v>
      </c>
      <c r="H1477" s="175">
        <f t="shared" ref="H1477" si="107">F1477*G1477</f>
        <v>456814.28</v>
      </c>
      <c r="I1477" s="175">
        <f t="shared" ref="I1477" si="108">H1477*1.12</f>
        <v>511631.9936000001</v>
      </c>
      <c r="J1477" s="174" t="s">
        <v>4143</v>
      </c>
      <c r="K1477" s="176" t="s">
        <v>19</v>
      </c>
      <c r="L1477" s="174" t="s">
        <v>4144</v>
      </c>
    </row>
    <row r="1478" spans="1:14" s="65" customFormat="1" ht="124.5" customHeight="1" x14ac:dyDescent="0.25">
      <c r="A1478" s="22" t="s">
        <v>840</v>
      </c>
      <c r="B1478" s="76" t="s">
        <v>4156</v>
      </c>
      <c r="C1478" s="76" t="s">
        <v>3769</v>
      </c>
      <c r="D1478" s="166" t="s">
        <v>4157</v>
      </c>
      <c r="E1478" s="66" t="s">
        <v>3687</v>
      </c>
      <c r="F1478" s="167">
        <v>3</v>
      </c>
      <c r="G1478" s="167">
        <v>254441.96</v>
      </c>
      <c r="H1478" s="167">
        <f t="shared" si="105"/>
        <v>763325.88</v>
      </c>
      <c r="I1478" s="167">
        <f t="shared" si="106"/>
        <v>854924.98560000013</v>
      </c>
      <c r="J1478" s="173" t="s">
        <v>4158</v>
      </c>
      <c r="K1478" s="165" t="s">
        <v>19</v>
      </c>
      <c r="L1478" s="166" t="s">
        <v>4159</v>
      </c>
    </row>
    <row r="1479" spans="1:14" x14ac:dyDescent="0.2">
      <c r="A1479" s="182" t="s">
        <v>8</v>
      </c>
      <c r="B1479" s="183"/>
      <c r="C1479" s="184"/>
      <c r="D1479" s="110"/>
      <c r="E1479" s="76"/>
      <c r="F1479" s="68"/>
      <c r="G1479" s="68"/>
      <c r="H1479" s="18">
        <f>SUM(H1391:H1478)</f>
        <v>445454955.88999999</v>
      </c>
      <c r="I1479" s="18">
        <f>SUM(I1391:I1478)</f>
        <v>498909550.59679991</v>
      </c>
      <c r="J1479" s="19"/>
      <c r="K1479" s="19"/>
      <c r="L1479" s="76"/>
      <c r="N1479" s="48"/>
    </row>
    <row r="1480" spans="1:14" s="33" customFormat="1" ht="12.75" customHeight="1" x14ac:dyDescent="0.25">
      <c r="A1480" s="179" t="s">
        <v>9</v>
      </c>
      <c r="B1480" s="180"/>
      <c r="C1480" s="180"/>
      <c r="D1480" s="180"/>
      <c r="E1480" s="180"/>
      <c r="F1480" s="180"/>
      <c r="G1480" s="180"/>
      <c r="H1480" s="180"/>
      <c r="I1480" s="180"/>
      <c r="J1480" s="180"/>
      <c r="K1480" s="180"/>
      <c r="L1480" s="181"/>
    </row>
    <row r="1481" spans="1:14" s="33" customFormat="1" ht="63.75" x14ac:dyDescent="0.25">
      <c r="A1481" s="74" t="s">
        <v>25</v>
      </c>
      <c r="B1481" s="76" t="s">
        <v>1382</v>
      </c>
      <c r="C1481" s="76" t="s">
        <v>1030</v>
      </c>
      <c r="D1481" s="60" t="s">
        <v>1383</v>
      </c>
      <c r="E1481" s="76" t="s">
        <v>493</v>
      </c>
      <c r="F1481" s="114">
        <v>1</v>
      </c>
      <c r="G1481" s="122"/>
      <c r="H1481" s="69">
        <v>43750000</v>
      </c>
      <c r="I1481" s="69">
        <v>49000000</v>
      </c>
      <c r="J1481" s="74" t="s">
        <v>2531</v>
      </c>
      <c r="K1481" s="75" t="s">
        <v>19</v>
      </c>
      <c r="L1481" s="76" t="s">
        <v>2541</v>
      </c>
    </row>
    <row r="1482" spans="1:14" s="33" customFormat="1" ht="169.5" customHeight="1" x14ac:dyDescent="0.25">
      <c r="A1482" s="74" t="s">
        <v>73</v>
      </c>
      <c r="B1482" s="76" t="s">
        <v>2640</v>
      </c>
      <c r="C1482" s="76" t="s">
        <v>1030</v>
      </c>
      <c r="D1482" s="60" t="s">
        <v>2641</v>
      </c>
      <c r="E1482" s="76" t="s">
        <v>493</v>
      </c>
      <c r="F1482" s="114">
        <v>1</v>
      </c>
      <c r="G1482" s="122"/>
      <c r="H1482" s="69">
        <v>794642</v>
      </c>
      <c r="I1482" s="69">
        <f>H1482*1.12</f>
        <v>889999.04</v>
      </c>
      <c r="J1482" s="74" t="s">
        <v>770</v>
      </c>
      <c r="K1482" s="72" t="s">
        <v>333</v>
      </c>
      <c r="L1482" s="110" t="s">
        <v>3184</v>
      </c>
    </row>
    <row r="1483" spans="1:14" s="33" customFormat="1" ht="105.75" customHeight="1" x14ac:dyDescent="0.25">
      <c r="A1483" s="74" t="s">
        <v>99</v>
      </c>
      <c r="B1483" s="76" t="s">
        <v>3512</v>
      </c>
      <c r="C1483" s="76" t="s">
        <v>1030</v>
      </c>
      <c r="D1483" s="76" t="s">
        <v>3513</v>
      </c>
      <c r="E1483" s="76" t="s">
        <v>493</v>
      </c>
      <c r="F1483" s="69">
        <v>1</v>
      </c>
      <c r="G1483" s="122"/>
      <c r="H1483" s="69">
        <v>295000</v>
      </c>
      <c r="I1483" s="69">
        <f>H1483*1.12</f>
        <v>330400.00000000006</v>
      </c>
      <c r="J1483" s="74" t="s">
        <v>3514</v>
      </c>
      <c r="K1483" s="73" t="s">
        <v>333</v>
      </c>
      <c r="L1483" s="76" t="s">
        <v>3517</v>
      </c>
    </row>
    <row r="1484" spans="1:14" s="33" customFormat="1" ht="105.75" customHeight="1" x14ac:dyDescent="0.25">
      <c r="A1484" s="74" t="s">
        <v>100</v>
      </c>
      <c r="B1484" s="76" t="s">
        <v>3665</v>
      </c>
      <c r="C1484" s="76" t="s">
        <v>3667</v>
      </c>
      <c r="D1484" s="76" t="s">
        <v>3666</v>
      </c>
      <c r="E1484" s="76" t="s">
        <v>493</v>
      </c>
      <c r="F1484" s="69">
        <v>1</v>
      </c>
      <c r="G1484" s="122"/>
      <c r="H1484" s="69">
        <v>454821.43</v>
      </c>
      <c r="I1484" s="69">
        <f>H1484*1.12</f>
        <v>509400.00160000002</v>
      </c>
      <c r="J1484" s="74" t="s">
        <v>3668</v>
      </c>
      <c r="K1484" s="73" t="s">
        <v>27</v>
      </c>
      <c r="L1484" s="76" t="s">
        <v>3710</v>
      </c>
    </row>
    <row r="1485" spans="1:14" s="33" customFormat="1" ht="105.75" customHeight="1" x14ac:dyDescent="0.25">
      <c r="A1485" s="74" t="s">
        <v>101</v>
      </c>
      <c r="B1485" s="76" t="s">
        <v>4062</v>
      </c>
      <c r="C1485" s="76" t="s">
        <v>3667</v>
      </c>
      <c r="D1485" s="76" t="s">
        <v>4100</v>
      </c>
      <c r="E1485" s="76" t="s">
        <v>493</v>
      </c>
      <c r="F1485" s="69">
        <v>1</v>
      </c>
      <c r="G1485" s="122"/>
      <c r="H1485" s="69">
        <v>540000</v>
      </c>
      <c r="I1485" s="69">
        <f>H1485*1.12</f>
        <v>604800</v>
      </c>
      <c r="J1485" s="74" t="s">
        <v>770</v>
      </c>
      <c r="K1485" s="73" t="s">
        <v>4063</v>
      </c>
      <c r="L1485" s="76" t="s">
        <v>4101</v>
      </c>
    </row>
    <row r="1486" spans="1:14" ht="12.75" customHeight="1" x14ac:dyDescent="0.2">
      <c r="A1486" s="194" t="s">
        <v>10</v>
      </c>
      <c r="B1486" s="195"/>
      <c r="C1486" s="195"/>
      <c r="D1486" s="195"/>
      <c r="E1486" s="195"/>
      <c r="F1486" s="195"/>
      <c r="G1486" s="196"/>
      <c r="H1486" s="28">
        <f>SUM(H1481:H1485)</f>
        <v>45834463.43</v>
      </c>
      <c r="I1486" s="28">
        <f>SUM(I1481:I1485)</f>
        <v>51334599.041599996</v>
      </c>
      <c r="J1486" s="9"/>
      <c r="K1486" s="9"/>
      <c r="L1486" s="76"/>
    </row>
    <row r="1487" spans="1:14" s="33" customFormat="1" ht="12.75" customHeight="1" x14ac:dyDescent="0.25">
      <c r="A1487" s="191" t="s">
        <v>11</v>
      </c>
      <c r="B1487" s="192"/>
      <c r="C1487" s="192"/>
      <c r="D1487" s="192"/>
      <c r="E1487" s="192"/>
      <c r="F1487" s="192"/>
      <c r="G1487" s="192"/>
      <c r="H1487" s="192"/>
      <c r="I1487" s="192"/>
      <c r="J1487" s="192"/>
      <c r="K1487" s="192"/>
      <c r="L1487" s="193"/>
    </row>
    <row r="1488" spans="1:14" s="33" customFormat="1" ht="72.75" customHeight="1" x14ac:dyDescent="0.25">
      <c r="A1488" s="74">
        <v>1</v>
      </c>
      <c r="B1488" s="75" t="s">
        <v>41</v>
      </c>
      <c r="C1488" s="75" t="s">
        <v>34</v>
      </c>
      <c r="D1488" s="75" t="s">
        <v>41</v>
      </c>
      <c r="E1488" s="76" t="s">
        <v>21</v>
      </c>
      <c r="F1488" s="72">
        <v>177679</v>
      </c>
      <c r="G1488" s="72">
        <v>112.58</v>
      </c>
      <c r="H1488" s="72">
        <f>F1488*G1488</f>
        <v>20003101.82</v>
      </c>
      <c r="I1488" s="72">
        <f>H1488*1.12</f>
        <v>22403474.038400002</v>
      </c>
      <c r="J1488" s="75" t="s">
        <v>42</v>
      </c>
      <c r="K1488" s="75" t="s">
        <v>19</v>
      </c>
      <c r="L1488" s="75"/>
    </row>
    <row r="1489" spans="1:12" s="33" customFormat="1" ht="73.5" customHeight="1" x14ac:dyDescent="0.25">
      <c r="A1489" s="74">
        <v>2</v>
      </c>
      <c r="B1489" s="75" t="s">
        <v>43</v>
      </c>
      <c r="C1489" s="75" t="s">
        <v>34</v>
      </c>
      <c r="D1489" s="75" t="s">
        <v>43</v>
      </c>
      <c r="E1489" s="75" t="s">
        <v>21</v>
      </c>
      <c r="F1489" s="72">
        <v>177679</v>
      </c>
      <c r="G1489" s="72">
        <v>107.8</v>
      </c>
      <c r="H1489" s="72">
        <f>F1489*G1489</f>
        <v>19153796.199999999</v>
      </c>
      <c r="I1489" s="72">
        <f>H1489*1.12</f>
        <v>21452251.744000003</v>
      </c>
      <c r="J1489" s="75" t="s">
        <v>42</v>
      </c>
      <c r="K1489" s="75" t="s">
        <v>19</v>
      </c>
      <c r="L1489" s="75"/>
    </row>
    <row r="1490" spans="1:12" s="33" customFormat="1" ht="72" customHeight="1" x14ac:dyDescent="0.25">
      <c r="A1490" s="74">
        <v>3</v>
      </c>
      <c r="B1490" s="76" t="s">
        <v>45</v>
      </c>
      <c r="C1490" s="75" t="s">
        <v>34</v>
      </c>
      <c r="D1490" s="76" t="s">
        <v>49</v>
      </c>
      <c r="E1490" s="76" t="s">
        <v>22</v>
      </c>
      <c r="F1490" s="72">
        <v>1</v>
      </c>
      <c r="G1490" s="72"/>
      <c r="H1490" s="72">
        <f>[2]комм.усл!$I$8</f>
        <v>1447262.4347999999</v>
      </c>
      <c r="I1490" s="72">
        <f>H1490*1.12</f>
        <v>1620933.9269760002</v>
      </c>
      <c r="J1490" s="75" t="s">
        <v>42</v>
      </c>
      <c r="K1490" s="76" t="s">
        <v>23</v>
      </c>
      <c r="L1490" s="75"/>
    </row>
    <row r="1491" spans="1:12" s="33" customFormat="1" ht="73.5" customHeight="1" x14ac:dyDescent="0.25">
      <c r="A1491" s="74">
        <v>4</v>
      </c>
      <c r="B1491" s="76" t="s">
        <v>46</v>
      </c>
      <c r="C1491" s="75" t="s">
        <v>34</v>
      </c>
      <c r="D1491" s="76" t="s">
        <v>50</v>
      </c>
      <c r="E1491" s="76" t="s">
        <v>22</v>
      </c>
      <c r="F1491" s="72">
        <v>1</v>
      </c>
      <c r="G1491" s="72"/>
      <c r="H1491" s="72">
        <f>[2]комм.усл!$I$9</f>
        <v>2939751.8206874998</v>
      </c>
      <c r="I1491" s="72">
        <f t="shared" ref="I1491:I1508" si="109">H1491*1.12</f>
        <v>3292522.0391700002</v>
      </c>
      <c r="J1491" s="75" t="s">
        <v>42</v>
      </c>
      <c r="K1491" s="76" t="s">
        <v>24</v>
      </c>
      <c r="L1491" s="75"/>
    </row>
    <row r="1492" spans="1:12" s="33" customFormat="1" ht="72" customHeight="1" x14ac:dyDescent="0.25">
      <c r="A1492" s="74">
        <v>5</v>
      </c>
      <c r="B1492" s="76" t="s">
        <v>47</v>
      </c>
      <c r="C1492" s="75" t="s">
        <v>34</v>
      </c>
      <c r="D1492" s="76" t="s">
        <v>51</v>
      </c>
      <c r="E1492" s="76" t="s">
        <v>22</v>
      </c>
      <c r="F1492" s="72">
        <v>1</v>
      </c>
      <c r="G1492" s="72"/>
      <c r="H1492" s="72">
        <f>[2]комм.усл!$I$38</f>
        <v>1004571.4285714285</v>
      </c>
      <c r="I1492" s="72">
        <f t="shared" si="109"/>
        <v>1125120</v>
      </c>
      <c r="J1492" s="75" t="s">
        <v>42</v>
      </c>
      <c r="K1492" s="76" t="s">
        <v>23</v>
      </c>
      <c r="L1492" s="75"/>
    </row>
    <row r="1493" spans="1:12" s="33" customFormat="1" ht="84" customHeight="1" x14ac:dyDescent="0.25">
      <c r="A1493" s="74">
        <v>6</v>
      </c>
      <c r="B1493" s="76" t="s">
        <v>48</v>
      </c>
      <c r="C1493" s="75" t="s">
        <v>34</v>
      </c>
      <c r="D1493" s="76" t="s">
        <v>52</v>
      </c>
      <c r="E1493" s="76" t="s">
        <v>22</v>
      </c>
      <c r="F1493" s="72">
        <v>1</v>
      </c>
      <c r="G1493" s="72"/>
      <c r="H1493" s="72">
        <f>[2]комм.усл!$I$43</f>
        <v>384000</v>
      </c>
      <c r="I1493" s="72">
        <f t="shared" si="109"/>
        <v>430080.00000000006</v>
      </c>
      <c r="J1493" s="75" t="s">
        <v>42</v>
      </c>
      <c r="K1493" s="76" t="s">
        <v>23</v>
      </c>
      <c r="L1493" s="75"/>
    </row>
    <row r="1494" spans="1:12" s="33" customFormat="1" ht="77.25" customHeight="1" x14ac:dyDescent="0.25">
      <c r="A1494" s="74">
        <v>7</v>
      </c>
      <c r="B1494" s="76" t="s">
        <v>54</v>
      </c>
      <c r="C1494" s="75" t="s">
        <v>34</v>
      </c>
      <c r="D1494" s="76" t="s">
        <v>53</v>
      </c>
      <c r="E1494" s="76" t="s">
        <v>22</v>
      </c>
      <c r="F1494" s="72">
        <v>1</v>
      </c>
      <c r="G1494" s="72"/>
      <c r="H1494" s="72">
        <f>[2]комм.усл!$I$51</f>
        <v>4600108.2240000004</v>
      </c>
      <c r="I1494" s="72">
        <f t="shared" si="109"/>
        <v>5152121.2108800011</v>
      </c>
      <c r="J1494" s="75" t="s">
        <v>42</v>
      </c>
      <c r="K1494" s="76" t="s">
        <v>23</v>
      </c>
      <c r="L1494" s="75"/>
    </row>
    <row r="1495" spans="1:12" s="33" customFormat="1" ht="77.25" customHeight="1" x14ac:dyDescent="0.25">
      <c r="A1495" s="74">
        <v>8</v>
      </c>
      <c r="B1495" s="76" t="s">
        <v>55</v>
      </c>
      <c r="C1495" s="75" t="s">
        <v>34</v>
      </c>
      <c r="D1495" s="76" t="s">
        <v>56</v>
      </c>
      <c r="E1495" s="76" t="s">
        <v>22</v>
      </c>
      <c r="F1495" s="72">
        <v>1</v>
      </c>
      <c r="G1495" s="72"/>
      <c r="H1495" s="69">
        <v>1125000</v>
      </c>
      <c r="I1495" s="72">
        <f t="shared" si="109"/>
        <v>1260000.0000000002</v>
      </c>
      <c r="J1495" s="75" t="s">
        <v>42</v>
      </c>
      <c r="K1495" s="76" t="s">
        <v>23</v>
      </c>
      <c r="L1495" s="75"/>
    </row>
    <row r="1496" spans="1:12" s="33" customFormat="1" ht="70.5" customHeight="1" x14ac:dyDescent="0.25">
      <c r="A1496" s="74">
        <v>9</v>
      </c>
      <c r="B1496" s="76" t="s">
        <v>57</v>
      </c>
      <c r="C1496" s="75" t="s">
        <v>34</v>
      </c>
      <c r="D1496" s="76" t="s">
        <v>58</v>
      </c>
      <c r="E1496" s="76" t="s">
        <v>22</v>
      </c>
      <c r="F1496" s="72">
        <v>1</v>
      </c>
      <c r="G1496" s="72"/>
      <c r="H1496" s="69">
        <v>77400</v>
      </c>
      <c r="I1496" s="72">
        <f t="shared" si="109"/>
        <v>86688.000000000015</v>
      </c>
      <c r="J1496" s="75" t="s">
        <v>42</v>
      </c>
      <c r="K1496" s="76" t="s">
        <v>23</v>
      </c>
      <c r="L1496" s="75"/>
    </row>
    <row r="1497" spans="1:12" s="33" customFormat="1" ht="89.25" customHeight="1" x14ac:dyDescent="0.25">
      <c r="A1497" s="74">
        <v>10</v>
      </c>
      <c r="B1497" s="76" t="s">
        <v>208</v>
      </c>
      <c r="C1497" s="75" t="s">
        <v>34</v>
      </c>
      <c r="D1497" s="76" t="s">
        <v>209</v>
      </c>
      <c r="E1497" s="76" t="s">
        <v>22</v>
      </c>
      <c r="F1497" s="72">
        <v>1</v>
      </c>
      <c r="G1497" s="72"/>
      <c r="H1497" s="72">
        <f>[2]комм.усл!$I$54</f>
        <v>22755361.795199998</v>
      </c>
      <c r="I1497" s="72">
        <f t="shared" si="109"/>
        <v>25486005.210623998</v>
      </c>
      <c r="J1497" s="75" t="s">
        <v>42</v>
      </c>
      <c r="K1497" s="76" t="s">
        <v>24</v>
      </c>
      <c r="L1497" s="75"/>
    </row>
    <row r="1498" spans="1:12" s="33" customFormat="1" ht="89.25" customHeight="1" x14ac:dyDescent="0.25">
      <c r="A1498" s="74">
        <v>11</v>
      </c>
      <c r="B1498" s="76" t="s">
        <v>59</v>
      </c>
      <c r="C1498" s="75" t="s">
        <v>34</v>
      </c>
      <c r="D1498" s="76" t="s">
        <v>60</v>
      </c>
      <c r="E1498" s="76" t="s">
        <v>22</v>
      </c>
      <c r="F1498" s="72">
        <v>1</v>
      </c>
      <c r="G1498" s="72"/>
      <c r="H1498" s="72">
        <f>[2]комм.усл!$I$55</f>
        <v>1440000</v>
      </c>
      <c r="I1498" s="72">
        <f t="shared" si="109"/>
        <v>1612800.0000000002</v>
      </c>
      <c r="J1498" s="75" t="s">
        <v>42</v>
      </c>
      <c r="K1498" s="76" t="s">
        <v>24</v>
      </c>
      <c r="L1498" s="75"/>
    </row>
    <row r="1499" spans="1:12" s="33" customFormat="1" ht="76.5" customHeight="1" x14ac:dyDescent="0.25">
      <c r="A1499" s="74">
        <v>12</v>
      </c>
      <c r="B1499" s="76" t="s">
        <v>61</v>
      </c>
      <c r="C1499" s="75" t="s">
        <v>35</v>
      </c>
      <c r="D1499" s="76" t="s">
        <v>62</v>
      </c>
      <c r="E1499" s="76" t="s">
        <v>22</v>
      </c>
      <c r="F1499" s="72">
        <v>1</v>
      </c>
      <c r="G1499" s="72"/>
      <c r="H1499" s="72">
        <f>'[2]услуги связи'!$G$11</f>
        <v>689142.85714285704</v>
      </c>
      <c r="I1499" s="72">
        <f t="shared" si="109"/>
        <v>771840</v>
      </c>
      <c r="J1499" s="75" t="s">
        <v>42</v>
      </c>
      <c r="K1499" s="76" t="s">
        <v>23</v>
      </c>
      <c r="L1499" s="75"/>
    </row>
    <row r="1500" spans="1:12" s="33" customFormat="1" ht="73.5" customHeight="1" x14ac:dyDescent="0.25">
      <c r="A1500" s="74">
        <v>13</v>
      </c>
      <c r="B1500" s="76" t="s">
        <v>63</v>
      </c>
      <c r="C1500" s="75" t="s">
        <v>35</v>
      </c>
      <c r="D1500" s="76" t="s">
        <v>64</v>
      </c>
      <c r="E1500" s="76" t="s">
        <v>22</v>
      </c>
      <c r="F1500" s="72">
        <v>1</v>
      </c>
      <c r="G1500" s="72"/>
      <c r="H1500" s="72">
        <f>'[2]услуги связи'!$G$19</f>
        <v>3154285.7142857141</v>
      </c>
      <c r="I1500" s="72">
        <f>H1500*1.12</f>
        <v>3532800</v>
      </c>
      <c r="J1500" s="75" t="s">
        <v>42</v>
      </c>
      <c r="K1500" s="76" t="s">
        <v>23</v>
      </c>
      <c r="L1500" s="75"/>
    </row>
    <row r="1501" spans="1:12" s="33" customFormat="1" ht="70.5" customHeight="1" x14ac:dyDescent="0.25">
      <c r="A1501" s="74">
        <v>14</v>
      </c>
      <c r="B1501" s="76" t="s">
        <v>65</v>
      </c>
      <c r="C1501" s="75" t="s">
        <v>35</v>
      </c>
      <c r="D1501" s="76" t="s">
        <v>66</v>
      </c>
      <c r="E1501" s="76" t="s">
        <v>22</v>
      </c>
      <c r="F1501" s="72">
        <v>1</v>
      </c>
      <c r="G1501" s="72"/>
      <c r="H1501" s="72">
        <f>'[2]услуги связи'!$G$27</f>
        <v>644571.42857142852</v>
      </c>
      <c r="I1501" s="72">
        <f>H1501*1.12</f>
        <v>721920</v>
      </c>
      <c r="J1501" s="75" t="s">
        <v>42</v>
      </c>
      <c r="K1501" s="76" t="s">
        <v>23</v>
      </c>
      <c r="L1501" s="75"/>
    </row>
    <row r="1502" spans="1:12" s="33" customFormat="1" ht="102" customHeight="1" x14ac:dyDescent="0.25">
      <c r="A1502" s="74">
        <v>15</v>
      </c>
      <c r="B1502" s="76" t="s">
        <v>85</v>
      </c>
      <c r="C1502" s="75" t="s">
        <v>69</v>
      </c>
      <c r="D1502" s="76" t="s">
        <v>67</v>
      </c>
      <c r="E1502" s="76" t="s">
        <v>22</v>
      </c>
      <c r="F1502" s="72">
        <v>1</v>
      </c>
      <c r="G1502" s="72"/>
      <c r="H1502" s="72">
        <v>10803543.2142857</v>
      </c>
      <c r="I1502" s="72">
        <f t="shared" si="109"/>
        <v>12099968.399999985</v>
      </c>
      <c r="J1502" s="75" t="s">
        <v>42</v>
      </c>
      <c r="K1502" s="76" t="s">
        <v>24</v>
      </c>
      <c r="L1502" s="75"/>
    </row>
    <row r="1503" spans="1:12" s="33" customFormat="1" ht="103.5" customHeight="1" x14ac:dyDescent="0.25">
      <c r="A1503" s="74">
        <v>16</v>
      </c>
      <c r="B1503" s="76" t="s">
        <v>68</v>
      </c>
      <c r="C1503" s="75" t="s">
        <v>210</v>
      </c>
      <c r="D1503" s="76" t="s">
        <v>70</v>
      </c>
      <c r="E1503" s="76" t="s">
        <v>22</v>
      </c>
      <c r="F1503" s="72">
        <v>1</v>
      </c>
      <c r="G1503" s="72"/>
      <c r="H1503" s="72">
        <v>2611250</v>
      </c>
      <c r="I1503" s="72">
        <f t="shared" si="109"/>
        <v>2924600.0000000005</v>
      </c>
      <c r="J1503" s="76" t="s">
        <v>71</v>
      </c>
      <c r="K1503" s="76" t="s">
        <v>72</v>
      </c>
      <c r="L1503" s="75"/>
    </row>
    <row r="1504" spans="1:12" s="33" customFormat="1" ht="180.75" customHeight="1" x14ac:dyDescent="0.25">
      <c r="A1504" s="74">
        <v>17</v>
      </c>
      <c r="B1504" s="76" t="s">
        <v>76</v>
      </c>
      <c r="C1504" s="75" t="s">
        <v>77</v>
      </c>
      <c r="D1504" s="76" t="s">
        <v>84</v>
      </c>
      <c r="E1504" s="76" t="s">
        <v>22</v>
      </c>
      <c r="F1504" s="72">
        <v>1</v>
      </c>
      <c r="G1504" s="72"/>
      <c r="H1504" s="72">
        <v>9600682</v>
      </c>
      <c r="I1504" s="72">
        <f t="shared" si="109"/>
        <v>10752763.840000002</v>
      </c>
      <c r="J1504" s="110" t="s">
        <v>75</v>
      </c>
      <c r="K1504" s="76" t="s">
        <v>19</v>
      </c>
      <c r="L1504" s="75" t="s">
        <v>4006</v>
      </c>
    </row>
    <row r="1505" spans="1:12" s="33" customFormat="1" ht="178.5" customHeight="1" x14ac:dyDescent="0.25">
      <c r="A1505" s="74">
        <v>18</v>
      </c>
      <c r="B1505" s="76" t="s">
        <v>78</v>
      </c>
      <c r="C1505" s="75" t="s">
        <v>211</v>
      </c>
      <c r="D1505" s="76" t="s">
        <v>149</v>
      </c>
      <c r="E1505" s="76" t="s">
        <v>22</v>
      </c>
      <c r="F1505" s="72">
        <v>1</v>
      </c>
      <c r="G1505" s="72"/>
      <c r="H1505" s="72">
        <v>7092648</v>
      </c>
      <c r="I1505" s="72">
        <f t="shared" si="109"/>
        <v>7943765.7600000007</v>
      </c>
      <c r="J1505" s="110" t="s">
        <v>75</v>
      </c>
      <c r="K1505" s="76" t="s">
        <v>79</v>
      </c>
      <c r="L1505" s="75" t="s">
        <v>4006</v>
      </c>
    </row>
    <row r="1506" spans="1:12" s="33" customFormat="1" ht="108.75" customHeight="1" x14ac:dyDescent="0.25">
      <c r="A1506" s="74">
        <v>19</v>
      </c>
      <c r="B1506" s="76" t="s">
        <v>80</v>
      </c>
      <c r="C1506" s="75" t="s">
        <v>77</v>
      </c>
      <c r="D1506" s="76" t="s">
        <v>3614</v>
      </c>
      <c r="E1506" s="76" t="s">
        <v>22</v>
      </c>
      <c r="F1506" s="72">
        <v>1</v>
      </c>
      <c r="G1506" s="72"/>
      <c r="H1506" s="72">
        <v>6990811.8499999996</v>
      </c>
      <c r="I1506" s="72">
        <f t="shared" si="109"/>
        <v>7829709.2719999999</v>
      </c>
      <c r="J1506" s="110" t="s">
        <v>75</v>
      </c>
      <c r="K1506" s="76" t="s">
        <v>3507</v>
      </c>
      <c r="L1506" s="75" t="s">
        <v>3621</v>
      </c>
    </row>
    <row r="1507" spans="1:12" s="33" customFormat="1" ht="101.25" customHeight="1" x14ac:dyDescent="0.25">
      <c r="A1507" s="74">
        <v>20</v>
      </c>
      <c r="B1507" s="76" t="s">
        <v>81</v>
      </c>
      <c r="C1507" s="75" t="s">
        <v>211</v>
      </c>
      <c r="D1507" s="76" t="s">
        <v>3630</v>
      </c>
      <c r="E1507" s="76" t="s">
        <v>22</v>
      </c>
      <c r="F1507" s="72">
        <v>1</v>
      </c>
      <c r="G1507" s="72"/>
      <c r="H1507" s="72">
        <v>6039609.8200000003</v>
      </c>
      <c r="I1507" s="72">
        <f t="shared" si="109"/>
        <v>6764362.9984000009</v>
      </c>
      <c r="J1507" s="110" t="s">
        <v>75</v>
      </c>
      <c r="K1507" s="76" t="s">
        <v>1322</v>
      </c>
      <c r="L1507" s="75" t="s">
        <v>3650</v>
      </c>
    </row>
    <row r="1508" spans="1:12" s="33" customFormat="1" ht="108" customHeight="1" x14ac:dyDescent="0.25">
      <c r="A1508" s="74">
        <v>21</v>
      </c>
      <c r="B1508" s="76" t="s">
        <v>147</v>
      </c>
      <c r="C1508" s="75" t="s">
        <v>82</v>
      </c>
      <c r="D1508" s="76" t="s">
        <v>148</v>
      </c>
      <c r="E1508" s="76" t="s">
        <v>22</v>
      </c>
      <c r="F1508" s="72">
        <v>1</v>
      </c>
      <c r="G1508" s="72"/>
      <c r="H1508" s="72">
        <v>3312375</v>
      </c>
      <c r="I1508" s="72">
        <f t="shared" si="109"/>
        <v>3709860.0000000005</v>
      </c>
      <c r="J1508" s="110" t="s">
        <v>75</v>
      </c>
      <c r="K1508" s="76" t="s">
        <v>83</v>
      </c>
      <c r="L1508" s="75"/>
    </row>
    <row r="1509" spans="1:12" s="33" customFormat="1" ht="89.25" x14ac:dyDescent="0.25">
      <c r="A1509" s="74">
        <v>22</v>
      </c>
      <c r="B1509" s="76" t="s">
        <v>86</v>
      </c>
      <c r="C1509" s="76" t="s">
        <v>217</v>
      </c>
      <c r="D1509" s="76" t="s">
        <v>513</v>
      </c>
      <c r="E1509" s="76" t="s">
        <v>22</v>
      </c>
      <c r="F1509" s="72">
        <v>1</v>
      </c>
      <c r="G1509" s="72"/>
      <c r="H1509" s="72">
        <v>11100000</v>
      </c>
      <c r="I1509" s="72">
        <f>H1509*1.12</f>
        <v>12432000.000000002</v>
      </c>
      <c r="J1509" s="76" t="s">
        <v>98</v>
      </c>
      <c r="K1509" s="76" t="s">
        <v>508</v>
      </c>
      <c r="L1509" s="75"/>
    </row>
    <row r="1510" spans="1:12" s="33" customFormat="1" ht="87" customHeight="1" x14ac:dyDescent="0.25">
      <c r="A1510" s="74">
        <v>23</v>
      </c>
      <c r="B1510" s="76" t="s">
        <v>159</v>
      </c>
      <c r="C1510" s="76" t="s">
        <v>160</v>
      </c>
      <c r="D1510" s="76" t="s">
        <v>212</v>
      </c>
      <c r="E1510" s="76" t="s">
        <v>22</v>
      </c>
      <c r="F1510" s="72">
        <v>1</v>
      </c>
      <c r="G1510" s="72"/>
      <c r="H1510" s="72">
        <v>24121875</v>
      </c>
      <c r="I1510" s="72">
        <f>H1510*1.12</f>
        <v>27016500.000000004</v>
      </c>
      <c r="J1510" s="110" t="s">
        <v>75</v>
      </c>
      <c r="K1510" s="76" t="s">
        <v>161</v>
      </c>
      <c r="L1510" s="75"/>
    </row>
    <row r="1511" spans="1:12" s="33" customFormat="1" ht="127.5" x14ac:dyDescent="0.25">
      <c r="A1511" s="74">
        <v>24</v>
      </c>
      <c r="B1511" s="76" t="s">
        <v>213</v>
      </c>
      <c r="C1511" s="76" t="s">
        <v>97</v>
      </c>
      <c r="D1511" s="76" t="s">
        <v>667</v>
      </c>
      <c r="E1511" s="76" t="s">
        <v>22</v>
      </c>
      <c r="F1511" s="72">
        <v>1</v>
      </c>
      <c r="G1511" s="72"/>
      <c r="H1511" s="72">
        <v>7600008</v>
      </c>
      <c r="I1511" s="72">
        <f t="shared" ref="I1511:I1513" si="110">H1511*1.12</f>
        <v>8512008.9600000009</v>
      </c>
      <c r="J1511" s="76" t="s">
        <v>162</v>
      </c>
      <c r="K1511" s="76" t="s">
        <v>163</v>
      </c>
      <c r="L1511" s="75"/>
    </row>
    <row r="1512" spans="1:12" s="33" customFormat="1" ht="120" customHeight="1" x14ac:dyDescent="0.25">
      <c r="A1512" s="74">
        <v>25</v>
      </c>
      <c r="B1512" s="76" t="s">
        <v>214</v>
      </c>
      <c r="C1512" s="76" t="s">
        <v>97</v>
      </c>
      <c r="D1512" s="76" t="s">
        <v>164</v>
      </c>
      <c r="E1512" s="76" t="s">
        <v>22</v>
      </c>
      <c r="F1512" s="72">
        <v>1</v>
      </c>
      <c r="G1512" s="72"/>
      <c r="H1512" s="72">
        <v>5743500</v>
      </c>
      <c r="I1512" s="72">
        <f t="shared" si="110"/>
        <v>6432720.0000000009</v>
      </c>
      <c r="J1512" s="76" t="s">
        <v>162</v>
      </c>
      <c r="K1512" s="76" t="s">
        <v>165</v>
      </c>
      <c r="L1512" s="75"/>
    </row>
    <row r="1513" spans="1:12" s="33" customFormat="1" ht="105" customHeight="1" x14ac:dyDescent="0.25">
      <c r="A1513" s="74">
        <v>26</v>
      </c>
      <c r="B1513" s="76" t="s">
        <v>215</v>
      </c>
      <c r="C1513" s="76" t="s">
        <v>97</v>
      </c>
      <c r="D1513" s="76" t="s">
        <v>166</v>
      </c>
      <c r="E1513" s="76" t="s">
        <v>22</v>
      </c>
      <c r="F1513" s="72">
        <v>1</v>
      </c>
      <c r="G1513" s="72"/>
      <c r="H1513" s="72">
        <v>5464800</v>
      </c>
      <c r="I1513" s="72">
        <f t="shared" si="110"/>
        <v>6120576.0000000009</v>
      </c>
      <c r="J1513" s="76" t="s">
        <v>162</v>
      </c>
      <c r="K1513" s="76" t="s">
        <v>165</v>
      </c>
      <c r="L1513" s="75"/>
    </row>
    <row r="1514" spans="1:12" s="33" customFormat="1" ht="153" x14ac:dyDescent="0.25">
      <c r="A1514" s="74">
        <v>27</v>
      </c>
      <c r="B1514" s="76" t="s">
        <v>216</v>
      </c>
      <c r="C1514" s="76" t="s">
        <v>217</v>
      </c>
      <c r="D1514" s="76" t="s">
        <v>218</v>
      </c>
      <c r="E1514" s="76" t="s">
        <v>22</v>
      </c>
      <c r="F1514" s="72">
        <v>1</v>
      </c>
      <c r="G1514" s="72"/>
      <c r="H1514" s="72"/>
      <c r="I1514" s="72"/>
      <c r="J1514" s="76" t="s">
        <v>167</v>
      </c>
      <c r="K1514" s="76" t="s">
        <v>168</v>
      </c>
      <c r="L1514" s="75" t="s">
        <v>1385</v>
      </c>
    </row>
    <row r="1515" spans="1:12" s="33" customFormat="1" ht="165.75" x14ac:dyDescent="0.25">
      <c r="A1515" s="74">
        <v>28</v>
      </c>
      <c r="B1515" s="76" t="s">
        <v>219</v>
      </c>
      <c r="C1515" s="76" t="s">
        <v>217</v>
      </c>
      <c r="D1515" s="76" t="s">
        <v>218</v>
      </c>
      <c r="E1515" s="76" t="s">
        <v>22</v>
      </c>
      <c r="F1515" s="72">
        <v>1</v>
      </c>
      <c r="G1515" s="72"/>
      <c r="H1515" s="72"/>
      <c r="I1515" s="72"/>
      <c r="J1515" s="76" t="s">
        <v>167</v>
      </c>
      <c r="K1515" s="76" t="s">
        <v>169</v>
      </c>
      <c r="L1515" s="75" t="s">
        <v>964</v>
      </c>
    </row>
    <row r="1516" spans="1:12" s="33" customFormat="1" ht="102.75" customHeight="1" x14ac:dyDescent="0.25">
      <c r="A1516" s="74">
        <v>29</v>
      </c>
      <c r="B1516" s="76" t="s">
        <v>220</v>
      </c>
      <c r="C1516" s="76" t="s">
        <v>217</v>
      </c>
      <c r="D1516" s="76" t="s">
        <v>164</v>
      </c>
      <c r="E1516" s="76" t="s">
        <v>22</v>
      </c>
      <c r="F1516" s="72">
        <v>1</v>
      </c>
      <c r="G1516" s="72"/>
      <c r="H1516" s="72"/>
      <c r="I1516" s="72"/>
      <c r="J1516" s="76" t="s">
        <v>167</v>
      </c>
      <c r="K1516" s="76" t="s">
        <v>170</v>
      </c>
      <c r="L1516" s="75" t="s">
        <v>964</v>
      </c>
    </row>
    <row r="1517" spans="1:12" s="33" customFormat="1" ht="142.5" customHeight="1" x14ac:dyDescent="0.25">
      <c r="A1517" s="74">
        <v>30</v>
      </c>
      <c r="B1517" s="76" t="s">
        <v>221</v>
      </c>
      <c r="C1517" s="76" t="s">
        <v>217</v>
      </c>
      <c r="D1517" s="76" t="s">
        <v>312</v>
      </c>
      <c r="E1517" s="76" t="s">
        <v>22</v>
      </c>
      <c r="F1517" s="72">
        <v>1</v>
      </c>
      <c r="G1517" s="72"/>
      <c r="H1517" s="72"/>
      <c r="I1517" s="72"/>
      <c r="J1517" s="76" t="s">
        <v>167</v>
      </c>
      <c r="K1517" s="76" t="s">
        <v>169</v>
      </c>
      <c r="L1517" s="75" t="s">
        <v>964</v>
      </c>
    </row>
    <row r="1518" spans="1:12" s="33" customFormat="1" ht="78.75" customHeight="1" x14ac:dyDescent="0.25">
      <c r="A1518" s="74">
        <v>31</v>
      </c>
      <c r="B1518" s="75" t="s">
        <v>198</v>
      </c>
      <c r="C1518" s="75" t="s">
        <v>222</v>
      </c>
      <c r="D1518" s="76" t="s">
        <v>310</v>
      </c>
      <c r="E1518" s="76" t="s">
        <v>22</v>
      </c>
      <c r="F1518" s="72">
        <v>1</v>
      </c>
      <c r="G1518" s="72"/>
      <c r="H1518" s="72"/>
      <c r="I1518" s="72"/>
      <c r="J1518" s="76" t="s">
        <v>227</v>
      </c>
      <c r="K1518" s="76" t="s">
        <v>169</v>
      </c>
      <c r="L1518" s="75" t="s">
        <v>318</v>
      </c>
    </row>
    <row r="1519" spans="1:12" s="33" customFormat="1" ht="73.5" customHeight="1" x14ac:dyDescent="0.25">
      <c r="A1519" s="74">
        <v>32</v>
      </c>
      <c r="B1519" s="75" t="s">
        <v>223</v>
      </c>
      <c r="C1519" s="75" t="s">
        <v>222</v>
      </c>
      <c r="D1519" s="44" t="s">
        <v>311</v>
      </c>
      <c r="E1519" s="75" t="s">
        <v>22</v>
      </c>
      <c r="F1519" s="72">
        <v>1</v>
      </c>
      <c r="G1519" s="72"/>
      <c r="H1519" s="72"/>
      <c r="I1519" s="72"/>
      <c r="J1519" s="76" t="s">
        <v>227</v>
      </c>
      <c r="K1519" s="76" t="s">
        <v>321</v>
      </c>
      <c r="L1519" s="75" t="s">
        <v>318</v>
      </c>
    </row>
    <row r="1520" spans="1:12" s="33" customFormat="1" ht="204" customHeight="1" x14ac:dyDescent="0.25">
      <c r="A1520" s="74">
        <v>33</v>
      </c>
      <c r="B1520" s="109" t="s">
        <v>194</v>
      </c>
      <c r="C1520" s="115" t="s">
        <v>319</v>
      </c>
      <c r="D1520" s="109" t="s">
        <v>322</v>
      </c>
      <c r="E1520" s="24" t="s">
        <v>22</v>
      </c>
      <c r="F1520" s="107">
        <v>1</v>
      </c>
      <c r="G1520" s="25"/>
      <c r="H1520" s="113">
        <v>756250</v>
      </c>
      <c r="I1520" s="26">
        <f>H1520*1.12</f>
        <v>847000.00000000012</v>
      </c>
      <c r="J1520" s="109" t="s">
        <v>289</v>
      </c>
      <c r="K1520" s="109" t="s">
        <v>320</v>
      </c>
      <c r="L1520" s="75"/>
    </row>
    <row r="1521" spans="1:12" s="33" customFormat="1" ht="63.75" x14ac:dyDescent="0.25">
      <c r="A1521" s="22">
        <v>34</v>
      </c>
      <c r="B1521" s="76" t="s">
        <v>324</v>
      </c>
      <c r="C1521" s="76" t="s">
        <v>34</v>
      </c>
      <c r="D1521" s="76" t="s">
        <v>325</v>
      </c>
      <c r="E1521" s="76" t="s">
        <v>326</v>
      </c>
      <c r="F1521" s="70">
        <v>1</v>
      </c>
      <c r="G1521" s="76"/>
      <c r="H1521" s="69">
        <v>2181889</v>
      </c>
      <c r="I1521" s="26">
        <f t="shared" ref="I1521:I1526" si="111">H1521*1.12</f>
        <v>2443715.6800000002</v>
      </c>
      <c r="J1521" s="76" t="s">
        <v>327</v>
      </c>
      <c r="K1521" s="76" t="s">
        <v>328</v>
      </c>
      <c r="L1521" s="23"/>
    </row>
    <row r="1522" spans="1:12" s="33" customFormat="1" ht="63.75" x14ac:dyDescent="0.25">
      <c r="A1522" s="22">
        <v>35</v>
      </c>
      <c r="B1522" s="76" t="s">
        <v>329</v>
      </c>
      <c r="C1522" s="76" t="s">
        <v>34</v>
      </c>
      <c r="D1522" s="76" t="s">
        <v>330</v>
      </c>
      <c r="E1522" s="76" t="s">
        <v>326</v>
      </c>
      <c r="F1522" s="70">
        <v>1</v>
      </c>
      <c r="G1522" s="76"/>
      <c r="H1522" s="69">
        <v>5157193</v>
      </c>
      <c r="I1522" s="26">
        <f t="shared" si="111"/>
        <v>5776056.1600000001</v>
      </c>
      <c r="J1522" s="76" t="s">
        <v>327</v>
      </c>
      <c r="K1522" s="76" t="s">
        <v>331</v>
      </c>
      <c r="L1522" s="23"/>
    </row>
    <row r="1523" spans="1:12" s="33" customFormat="1" ht="76.5" x14ac:dyDescent="0.25">
      <c r="A1523" s="22">
        <v>36</v>
      </c>
      <c r="B1523" s="76" t="s">
        <v>670</v>
      </c>
      <c r="C1523" s="76" t="s">
        <v>319</v>
      </c>
      <c r="D1523" s="76" t="s">
        <v>3755</v>
      </c>
      <c r="E1523" s="76" t="s">
        <v>326</v>
      </c>
      <c r="F1523" s="76">
        <v>1</v>
      </c>
      <c r="G1523" s="76"/>
      <c r="H1523" s="69">
        <v>140375200</v>
      </c>
      <c r="I1523" s="69">
        <f t="shared" si="111"/>
        <v>157220224.00000003</v>
      </c>
      <c r="J1523" s="76" t="s">
        <v>671</v>
      </c>
      <c r="K1523" s="76" t="s">
        <v>2506</v>
      </c>
      <c r="L1523" s="23" t="s">
        <v>3764</v>
      </c>
    </row>
    <row r="1524" spans="1:12" s="33" customFormat="1" ht="186.75" customHeight="1" x14ac:dyDescent="0.25">
      <c r="A1524" s="22">
        <v>37</v>
      </c>
      <c r="B1524" s="76" t="s">
        <v>332</v>
      </c>
      <c r="C1524" s="75" t="s">
        <v>319</v>
      </c>
      <c r="D1524" s="76" t="s">
        <v>335</v>
      </c>
      <c r="E1524" s="76" t="s">
        <v>22</v>
      </c>
      <c r="F1524" s="70">
        <v>1</v>
      </c>
      <c r="G1524" s="45"/>
      <c r="H1524" s="72">
        <v>1336607.1399999999</v>
      </c>
      <c r="I1524" s="27">
        <f t="shared" si="111"/>
        <v>1496999.9968000001</v>
      </c>
      <c r="J1524" s="76" t="s">
        <v>327</v>
      </c>
      <c r="K1524" s="72" t="s">
        <v>333</v>
      </c>
      <c r="L1524" s="9"/>
    </row>
    <row r="1525" spans="1:12" s="33" customFormat="1" ht="405" customHeight="1" x14ac:dyDescent="0.25">
      <c r="A1525" s="22">
        <v>38</v>
      </c>
      <c r="B1525" s="76" t="s">
        <v>334</v>
      </c>
      <c r="C1525" s="75" t="s">
        <v>319</v>
      </c>
      <c r="D1525" s="76" t="s">
        <v>336</v>
      </c>
      <c r="E1525" s="76" t="s">
        <v>22</v>
      </c>
      <c r="F1525" s="70">
        <v>1</v>
      </c>
      <c r="G1525" s="45"/>
      <c r="H1525" s="73">
        <v>1129464.29</v>
      </c>
      <c r="I1525" s="27">
        <f t="shared" si="111"/>
        <v>1265000.0048000002</v>
      </c>
      <c r="J1525" s="76" t="s">
        <v>327</v>
      </c>
      <c r="K1525" s="72" t="s">
        <v>333</v>
      </c>
      <c r="L1525" s="9"/>
    </row>
    <row r="1526" spans="1:12" s="33" customFormat="1" ht="126.75" customHeight="1" x14ac:dyDescent="0.25">
      <c r="A1526" s="22">
        <v>39</v>
      </c>
      <c r="B1526" s="76" t="s">
        <v>338</v>
      </c>
      <c r="C1526" s="75" t="s">
        <v>319</v>
      </c>
      <c r="D1526" s="76" t="s">
        <v>337</v>
      </c>
      <c r="E1526" s="76" t="s">
        <v>22</v>
      </c>
      <c r="F1526" s="70">
        <v>1</v>
      </c>
      <c r="G1526" s="45"/>
      <c r="H1526" s="73">
        <v>779464.29</v>
      </c>
      <c r="I1526" s="73">
        <f t="shared" si="111"/>
        <v>873000.00480000011</v>
      </c>
      <c r="J1526" s="76" t="s">
        <v>327</v>
      </c>
      <c r="K1526" s="72" t="s">
        <v>333</v>
      </c>
      <c r="L1526" s="9"/>
    </row>
    <row r="1527" spans="1:12" s="33" customFormat="1" ht="126.75" customHeight="1" x14ac:dyDescent="0.25">
      <c r="A1527" s="22">
        <v>40</v>
      </c>
      <c r="B1527" s="76" t="s">
        <v>342</v>
      </c>
      <c r="C1527" s="75" t="s">
        <v>341</v>
      </c>
      <c r="D1527" s="110" t="s">
        <v>343</v>
      </c>
      <c r="E1527" s="76" t="s">
        <v>22</v>
      </c>
      <c r="F1527" s="70">
        <v>1</v>
      </c>
      <c r="G1527" s="45"/>
      <c r="H1527" s="72">
        <v>1248000</v>
      </c>
      <c r="I1527" s="72">
        <f>H1527*1.12</f>
        <v>1397760.0000000002</v>
      </c>
      <c r="J1527" s="76" t="s">
        <v>344</v>
      </c>
      <c r="K1527" s="72" t="s">
        <v>19</v>
      </c>
      <c r="L1527" s="9"/>
    </row>
    <row r="1528" spans="1:12" s="33" customFormat="1" ht="126.75" customHeight="1" x14ac:dyDescent="0.25">
      <c r="A1528" s="22">
        <v>41</v>
      </c>
      <c r="B1528" s="76" t="s">
        <v>345</v>
      </c>
      <c r="C1528" s="75" t="s">
        <v>341</v>
      </c>
      <c r="D1528" s="76" t="s">
        <v>346</v>
      </c>
      <c r="E1528" s="76" t="s">
        <v>22</v>
      </c>
      <c r="F1528" s="70">
        <v>1</v>
      </c>
      <c r="G1528" s="46"/>
      <c r="H1528" s="73">
        <v>1523340</v>
      </c>
      <c r="I1528" s="73">
        <f>H1528*1.12</f>
        <v>1706140.8</v>
      </c>
      <c r="J1528" s="76" t="s">
        <v>344</v>
      </c>
      <c r="K1528" s="73" t="s">
        <v>19</v>
      </c>
      <c r="L1528" s="9"/>
    </row>
    <row r="1529" spans="1:12" s="33" customFormat="1" ht="93.75" customHeight="1" x14ac:dyDescent="0.25">
      <c r="A1529" s="22">
        <v>42</v>
      </c>
      <c r="B1529" s="76" t="s">
        <v>350</v>
      </c>
      <c r="C1529" s="76" t="s">
        <v>341</v>
      </c>
      <c r="D1529" s="76" t="s">
        <v>351</v>
      </c>
      <c r="E1529" s="76" t="s">
        <v>22</v>
      </c>
      <c r="F1529" s="107">
        <v>1</v>
      </c>
      <c r="G1529" s="76"/>
      <c r="H1529" s="73">
        <v>21568500</v>
      </c>
      <c r="I1529" s="73">
        <f t="shared" ref="I1529:I1535" si="112">H1529*1.12</f>
        <v>24156720.000000004</v>
      </c>
      <c r="J1529" s="76" t="s">
        <v>289</v>
      </c>
      <c r="K1529" s="76" t="s">
        <v>19</v>
      </c>
      <c r="L1529" s="9"/>
    </row>
    <row r="1530" spans="1:12" s="33" customFormat="1" ht="96.75" customHeight="1" x14ac:dyDescent="0.25">
      <c r="A1530" s="22">
        <v>43</v>
      </c>
      <c r="B1530" s="76" t="s">
        <v>352</v>
      </c>
      <c r="C1530" s="76" t="s">
        <v>341</v>
      </c>
      <c r="D1530" s="76" t="s">
        <v>353</v>
      </c>
      <c r="E1530" s="76" t="s">
        <v>22</v>
      </c>
      <c r="F1530" s="107">
        <v>1</v>
      </c>
      <c r="G1530" s="76"/>
      <c r="H1530" s="73">
        <v>11761813</v>
      </c>
      <c r="I1530" s="73">
        <f t="shared" si="112"/>
        <v>13173230.560000001</v>
      </c>
      <c r="J1530" s="76" t="s">
        <v>289</v>
      </c>
      <c r="K1530" s="76" t="s">
        <v>19</v>
      </c>
      <c r="L1530" s="9"/>
    </row>
    <row r="1531" spans="1:12" s="33" customFormat="1" ht="70.5" customHeight="1" x14ac:dyDescent="0.25">
      <c r="A1531" s="22">
        <v>44</v>
      </c>
      <c r="B1531" s="76" t="s">
        <v>354</v>
      </c>
      <c r="C1531" s="76" t="s">
        <v>319</v>
      </c>
      <c r="D1531" s="76" t="s">
        <v>355</v>
      </c>
      <c r="E1531" s="76" t="s">
        <v>326</v>
      </c>
      <c r="F1531" s="107">
        <v>1</v>
      </c>
      <c r="G1531" s="76"/>
      <c r="H1531" s="73"/>
      <c r="I1531" s="73"/>
      <c r="J1531" s="76" t="s">
        <v>356</v>
      </c>
      <c r="K1531" s="76" t="s">
        <v>19</v>
      </c>
      <c r="L1531" s="9" t="s">
        <v>318</v>
      </c>
    </row>
    <row r="1532" spans="1:12" s="33" customFormat="1" ht="96" customHeight="1" x14ac:dyDescent="0.25">
      <c r="A1532" s="22">
        <v>45</v>
      </c>
      <c r="B1532" s="76" t="s">
        <v>357</v>
      </c>
      <c r="C1532" s="76" t="s">
        <v>319</v>
      </c>
      <c r="D1532" s="76" t="s">
        <v>364</v>
      </c>
      <c r="E1532" s="76" t="s">
        <v>326</v>
      </c>
      <c r="F1532" s="107">
        <v>1</v>
      </c>
      <c r="G1532" s="76"/>
      <c r="H1532" s="73"/>
      <c r="I1532" s="73"/>
      <c r="J1532" s="76" t="s">
        <v>356</v>
      </c>
      <c r="K1532" s="76" t="s">
        <v>19</v>
      </c>
      <c r="L1532" s="9" t="s">
        <v>318</v>
      </c>
    </row>
    <row r="1533" spans="1:12" s="33" customFormat="1" ht="68.25" customHeight="1" x14ac:dyDescent="0.25">
      <c r="A1533" s="22">
        <v>46</v>
      </c>
      <c r="B1533" s="76" t="s">
        <v>358</v>
      </c>
      <c r="C1533" s="76" t="s">
        <v>359</v>
      </c>
      <c r="D1533" s="76" t="s">
        <v>360</v>
      </c>
      <c r="E1533" s="76" t="s">
        <v>22</v>
      </c>
      <c r="F1533" s="107">
        <v>1</v>
      </c>
      <c r="G1533" s="76"/>
      <c r="H1533" s="73">
        <v>528042</v>
      </c>
      <c r="I1533" s="73">
        <f t="shared" si="112"/>
        <v>591407.04</v>
      </c>
      <c r="J1533" s="76" t="s">
        <v>348</v>
      </c>
      <c r="K1533" s="76" t="s">
        <v>19</v>
      </c>
      <c r="L1533" s="9"/>
    </row>
    <row r="1534" spans="1:12" s="33" customFormat="1" ht="70.5" customHeight="1" x14ac:dyDescent="0.25">
      <c r="A1534" s="22">
        <v>47</v>
      </c>
      <c r="B1534" s="76" t="s">
        <v>361</v>
      </c>
      <c r="C1534" s="76" t="s">
        <v>359</v>
      </c>
      <c r="D1534" s="76" t="s">
        <v>1391</v>
      </c>
      <c r="E1534" s="76" t="s">
        <v>326</v>
      </c>
      <c r="F1534" s="107">
        <v>1</v>
      </c>
      <c r="G1534" s="76"/>
      <c r="H1534" s="73">
        <v>127788</v>
      </c>
      <c r="I1534" s="73">
        <f t="shared" si="112"/>
        <v>143122.56000000003</v>
      </c>
      <c r="J1534" s="76" t="s">
        <v>348</v>
      </c>
      <c r="K1534" s="76" t="s">
        <v>19</v>
      </c>
      <c r="L1534" s="9" t="s">
        <v>1435</v>
      </c>
    </row>
    <row r="1535" spans="1:12" s="33" customFormat="1" ht="123" customHeight="1" x14ac:dyDescent="0.25">
      <c r="A1535" s="22">
        <v>48</v>
      </c>
      <c r="B1535" s="76" t="s">
        <v>362</v>
      </c>
      <c r="C1535" s="76" t="s">
        <v>319</v>
      </c>
      <c r="D1535" s="76" t="s">
        <v>363</v>
      </c>
      <c r="E1535" s="76" t="s">
        <v>326</v>
      </c>
      <c r="F1535" s="70">
        <v>1</v>
      </c>
      <c r="G1535" s="76"/>
      <c r="H1535" s="73">
        <v>3125000</v>
      </c>
      <c r="I1535" s="73">
        <f t="shared" si="112"/>
        <v>3500000.0000000005</v>
      </c>
      <c r="J1535" s="76" t="s">
        <v>167</v>
      </c>
      <c r="K1535" s="76" t="s">
        <v>320</v>
      </c>
      <c r="L1535" s="9"/>
    </row>
    <row r="1536" spans="1:12" s="33" customFormat="1" ht="111" customHeight="1" x14ac:dyDescent="0.25">
      <c r="A1536" s="22">
        <v>49</v>
      </c>
      <c r="B1536" s="76" t="s">
        <v>375</v>
      </c>
      <c r="C1536" s="76" t="s">
        <v>319</v>
      </c>
      <c r="D1536" s="76" t="s">
        <v>993</v>
      </c>
      <c r="E1536" s="29" t="s">
        <v>22</v>
      </c>
      <c r="F1536" s="70">
        <v>1</v>
      </c>
      <c r="G1536" s="20"/>
      <c r="H1536" s="69">
        <v>178000</v>
      </c>
      <c r="I1536" s="21">
        <f>H1536*1.12</f>
        <v>199360.00000000003</v>
      </c>
      <c r="J1536" s="76" t="s">
        <v>289</v>
      </c>
      <c r="K1536" s="76" t="s">
        <v>119</v>
      </c>
      <c r="L1536" s="75"/>
    </row>
    <row r="1537" spans="1:12" s="33" customFormat="1" ht="111" customHeight="1" x14ac:dyDescent="0.25">
      <c r="A1537" s="22">
        <v>50</v>
      </c>
      <c r="B1537" s="76" t="s">
        <v>510</v>
      </c>
      <c r="C1537" s="76" t="s">
        <v>511</v>
      </c>
      <c r="D1537" s="76" t="s">
        <v>509</v>
      </c>
      <c r="E1537" s="29" t="s">
        <v>22</v>
      </c>
      <c r="F1537" s="70">
        <v>1</v>
      </c>
      <c r="G1537" s="20"/>
      <c r="H1537" s="69">
        <v>492023</v>
      </c>
      <c r="I1537" s="21">
        <f>H1537*1.12</f>
        <v>551065.76</v>
      </c>
      <c r="J1537" s="76" t="s">
        <v>512</v>
      </c>
      <c r="K1537" s="76" t="s">
        <v>19</v>
      </c>
      <c r="L1537" s="75"/>
    </row>
    <row r="1538" spans="1:12" s="33" customFormat="1" ht="102" x14ac:dyDescent="0.25">
      <c r="A1538" s="22">
        <v>51</v>
      </c>
      <c r="B1538" s="76" t="s">
        <v>546</v>
      </c>
      <c r="C1538" s="75" t="s">
        <v>341</v>
      </c>
      <c r="D1538" s="76" t="s">
        <v>547</v>
      </c>
      <c r="E1538" s="75" t="s">
        <v>22</v>
      </c>
      <c r="F1538" s="70">
        <v>1</v>
      </c>
      <c r="G1538" s="34"/>
      <c r="H1538" s="69">
        <v>14241000</v>
      </c>
      <c r="I1538" s="21">
        <f t="shared" ref="I1538:I1539" si="113">H1538*1.12</f>
        <v>15949920.000000002</v>
      </c>
      <c r="J1538" s="110" t="s">
        <v>344</v>
      </c>
      <c r="K1538" s="76" t="s">
        <v>19</v>
      </c>
      <c r="L1538" s="75"/>
    </row>
    <row r="1539" spans="1:12" s="33" customFormat="1" ht="76.5" x14ac:dyDescent="0.25">
      <c r="A1539" s="22">
        <v>52</v>
      </c>
      <c r="B1539" s="76" t="s">
        <v>548</v>
      </c>
      <c r="C1539" s="75" t="s">
        <v>341</v>
      </c>
      <c r="D1539" s="76" t="s">
        <v>549</v>
      </c>
      <c r="E1539" s="75" t="s">
        <v>22</v>
      </c>
      <c r="F1539" s="70">
        <v>1</v>
      </c>
      <c r="G1539" s="34"/>
      <c r="H1539" s="69">
        <v>21150000</v>
      </c>
      <c r="I1539" s="21">
        <f t="shared" si="113"/>
        <v>23688000.000000004</v>
      </c>
      <c r="J1539" s="110" t="s">
        <v>344</v>
      </c>
      <c r="K1539" s="76" t="s">
        <v>19</v>
      </c>
      <c r="L1539" s="75"/>
    </row>
    <row r="1540" spans="1:12" s="33" customFormat="1" ht="83.25" customHeight="1" x14ac:dyDescent="0.25">
      <c r="A1540" s="22">
        <v>53</v>
      </c>
      <c r="B1540" s="76" t="s">
        <v>563</v>
      </c>
      <c r="C1540" s="76" t="s">
        <v>341</v>
      </c>
      <c r="D1540" s="76" t="s">
        <v>564</v>
      </c>
      <c r="E1540" s="76" t="s">
        <v>326</v>
      </c>
      <c r="F1540" s="70">
        <v>1</v>
      </c>
      <c r="G1540" s="52"/>
      <c r="H1540" s="69"/>
      <c r="I1540" s="21"/>
      <c r="J1540" s="110" t="s">
        <v>561</v>
      </c>
      <c r="K1540" s="76" t="s">
        <v>27</v>
      </c>
      <c r="L1540" s="9" t="s">
        <v>318</v>
      </c>
    </row>
    <row r="1541" spans="1:12" s="33" customFormat="1" ht="76.5" x14ac:dyDescent="0.25">
      <c r="A1541" s="74">
        <v>54</v>
      </c>
      <c r="B1541" s="41" t="s">
        <v>565</v>
      </c>
      <c r="C1541" s="76" t="s">
        <v>341</v>
      </c>
      <c r="D1541" s="76" t="s">
        <v>566</v>
      </c>
      <c r="E1541" s="76" t="s">
        <v>326</v>
      </c>
      <c r="F1541" s="70">
        <v>1</v>
      </c>
      <c r="G1541" s="52"/>
      <c r="H1541" s="69"/>
      <c r="I1541" s="21"/>
      <c r="J1541" s="110" t="s">
        <v>561</v>
      </c>
      <c r="K1541" s="109" t="s">
        <v>27</v>
      </c>
      <c r="L1541" s="9" t="s">
        <v>318</v>
      </c>
    </row>
    <row r="1542" spans="1:12" s="33" customFormat="1" ht="76.5" x14ac:dyDescent="0.25">
      <c r="A1542" s="74" t="s">
        <v>675</v>
      </c>
      <c r="B1542" s="41" t="s">
        <v>563</v>
      </c>
      <c r="C1542" s="76" t="s">
        <v>341</v>
      </c>
      <c r="D1542" s="41" t="s">
        <v>3534</v>
      </c>
      <c r="E1542" s="76" t="s">
        <v>326</v>
      </c>
      <c r="F1542" s="70">
        <v>1</v>
      </c>
      <c r="G1542" s="41"/>
      <c r="H1542" s="69">
        <v>1805617.43</v>
      </c>
      <c r="I1542" s="21">
        <f>H1542*1.12</f>
        <v>2022291.5216000001</v>
      </c>
      <c r="J1542" s="110" t="s">
        <v>344</v>
      </c>
      <c r="K1542" s="76" t="s">
        <v>27</v>
      </c>
      <c r="L1542" s="49" t="s">
        <v>316</v>
      </c>
    </row>
    <row r="1543" spans="1:12" s="33" customFormat="1" ht="76.5" x14ac:dyDescent="0.25">
      <c r="A1543" s="74" t="s">
        <v>771</v>
      </c>
      <c r="B1543" s="75" t="s">
        <v>772</v>
      </c>
      <c r="C1543" s="75" t="s">
        <v>319</v>
      </c>
      <c r="D1543" s="75" t="s">
        <v>773</v>
      </c>
      <c r="E1543" s="76" t="s">
        <v>22</v>
      </c>
      <c r="F1543" s="72">
        <v>1</v>
      </c>
      <c r="G1543" s="72"/>
      <c r="H1543" s="72"/>
      <c r="I1543" s="72"/>
      <c r="J1543" s="76" t="s">
        <v>770</v>
      </c>
      <c r="K1543" s="76" t="s">
        <v>774</v>
      </c>
      <c r="L1543" s="49" t="s">
        <v>964</v>
      </c>
    </row>
    <row r="1544" spans="1:12" s="33" customFormat="1" ht="63.75" x14ac:dyDescent="0.25">
      <c r="A1544" s="22" t="s">
        <v>800</v>
      </c>
      <c r="B1544" s="75" t="s">
        <v>802</v>
      </c>
      <c r="C1544" s="75" t="s">
        <v>319</v>
      </c>
      <c r="D1544" s="116" t="s">
        <v>802</v>
      </c>
      <c r="E1544" s="76" t="s">
        <v>22</v>
      </c>
      <c r="F1544" s="72">
        <v>1</v>
      </c>
      <c r="G1544" s="72"/>
      <c r="H1544" s="72">
        <v>53571</v>
      </c>
      <c r="I1544" s="72">
        <f>H1544*1.12</f>
        <v>59999.520000000004</v>
      </c>
      <c r="J1544" s="110" t="s">
        <v>798</v>
      </c>
      <c r="K1544" s="76" t="s">
        <v>801</v>
      </c>
      <c r="L1544" s="49" t="s">
        <v>1114</v>
      </c>
    </row>
    <row r="1545" spans="1:12" s="33" customFormat="1" ht="76.5" x14ac:dyDescent="0.25">
      <c r="A1545" s="74" t="s">
        <v>810</v>
      </c>
      <c r="B1545" s="75" t="s">
        <v>1054</v>
      </c>
      <c r="C1545" s="76" t="s">
        <v>341</v>
      </c>
      <c r="D1545" s="75" t="s">
        <v>1133</v>
      </c>
      <c r="E1545" s="76" t="s">
        <v>22</v>
      </c>
      <c r="F1545" s="72">
        <v>1</v>
      </c>
      <c r="G1545" s="73"/>
      <c r="H1545" s="73">
        <v>1776696</v>
      </c>
      <c r="I1545" s="72">
        <f t="shared" ref="I1545:I1560" si="114">H1545*1.12</f>
        <v>1989899.5200000003</v>
      </c>
      <c r="J1545" s="76" t="s">
        <v>344</v>
      </c>
      <c r="K1545" s="76" t="s">
        <v>1055</v>
      </c>
      <c r="L1545" s="49" t="s">
        <v>316</v>
      </c>
    </row>
    <row r="1546" spans="1:12" s="33" customFormat="1" ht="76.5" x14ac:dyDescent="0.25">
      <c r="A1546" s="22" t="s">
        <v>811</v>
      </c>
      <c r="B1546" s="75" t="s">
        <v>1056</v>
      </c>
      <c r="C1546" s="76" t="s">
        <v>341</v>
      </c>
      <c r="D1546" s="75" t="s">
        <v>1134</v>
      </c>
      <c r="E1546" s="76" t="s">
        <v>22</v>
      </c>
      <c r="F1546" s="72">
        <v>1</v>
      </c>
      <c r="G1546" s="73"/>
      <c r="H1546" s="73">
        <v>5146429</v>
      </c>
      <c r="I1546" s="72">
        <f t="shared" si="114"/>
        <v>5764000.4800000004</v>
      </c>
      <c r="J1546" s="76" t="s">
        <v>344</v>
      </c>
      <c r="K1546" s="76" t="s">
        <v>1055</v>
      </c>
      <c r="L1546" s="49" t="s">
        <v>316</v>
      </c>
    </row>
    <row r="1547" spans="1:12" s="33" customFormat="1" ht="63.75" x14ac:dyDescent="0.25">
      <c r="A1547" s="74" t="s">
        <v>812</v>
      </c>
      <c r="B1547" s="76" t="s">
        <v>1254</v>
      </c>
      <c r="C1547" s="75" t="s">
        <v>511</v>
      </c>
      <c r="D1547" s="76" t="s">
        <v>1255</v>
      </c>
      <c r="E1547" s="76" t="s">
        <v>22</v>
      </c>
      <c r="F1547" s="72">
        <v>1</v>
      </c>
      <c r="G1547" s="72"/>
      <c r="H1547" s="72">
        <v>43014000</v>
      </c>
      <c r="I1547" s="72">
        <f t="shared" si="114"/>
        <v>48175680.000000007</v>
      </c>
      <c r="J1547" s="75" t="s">
        <v>1257</v>
      </c>
      <c r="K1547" s="76" t="s">
        <v>19</v>
      </c>
      <c r="L1547" s="49" t="s">
        <v>1263</v>
      </c>
    </row>
    <row r="1548" spans="1:12" s="33" customFormat="1" ht="76.5" x14ac:dyDescent="0.25">
      <c r="A1548" s="74" t="s">
        <v>813</v>
      </c>
      <c r="B1548" s="76" t="s">
        <v>1354</v>
      </c>
      <c r="C1548" s="75" t="s">
        <v>341</v>
      </c>
      <c r="D1548" s="76" t="s">
        <v>1355</v>
      </c>
      <c r="E1548" s="76" t="s">
        <v>22</v>
      </c>
      <c r="F1548" s="72">
        <v>1</v>
      </c>
      <c r="G1548" s="72"/>
      <c r="H1548" s="72">
        <v>800000</v>
      </c>
      <c r="I1548" s="72">
        <f t="shared" ref="I1548" si="115">H1548*1.12</f>
        <v>896000.00000000012</v>
      </c>
      <c r="J1548" s="75" t="s">
        <v>344</v>
      </c>
      <c r="K1548" s="76" t="s">
        <v>19</v>
      </c>
      <c r="L1548" s="49" t="s">
        <v>1356</v>
      </c>
    </row>
    <row r="1549" spans="1:12" s="33" customFormat="1" ht="76.5" x14ac:dyDescent="0.25">
      <c r="A1549" s="74" t="s">
        <v>814</v>
      </c>
      <c r="B1549" s="76" t="s">
        <v>1357</v>
      </c>
      <c r="C1549" s="75" t="s">
        <v>341</v>
      </c>
      <c r="D1549" s="76" t="s">
        <v>1358</v>
      </c>
      <c r="E1549" s="76" t="s">
        <v>22</v>
      </c>
      <c r="F1549" s="72">
        <v>1</v>
      </c>
      <c r="G1549" s="72"/>
      <c r="H1549" s="72">
        <v>600000</v>
      </c>
      <c r="I1549" s="72">
        <f t="shared" ref="I1549" si="116">H1549*1.12</f>
        <v>672000.00000000012</v>
      </c>
      <c r="J1549" s="75" t="s">
        <v>344</v>
      </c>
      <c r="K1549" s="76" t="s">
        <v>19</v>
      </c>
      <c r="L1549" s="49" t="s">
        <v>1356</v>
      </c>
    </row>
    <row r="1550" spans="1:12" s="33" customFormat="1" ht="92.25" customHeight="1" x14ac:dyDescent="0.25">
      <c r="A1550" s="74" t="s">
        <v>815</v>
      </c>
      <c r="B1550" s="76" t="s">
        <v>1359</v>
      </c>
      <c r="C1550" s="75" t="s">
        <v>341</v>
      </c>
      <c r="D1550" s="76" t="s">
        <v>1360</v>
      </c>
      <c r="E1550" s="76" t="s">
        <v>22</v>
      </c>
      <c r="F1550" s="72">
        <v>1</v>
      </c>
      <c r="G1550" s="72"/>
      <c r="H1550" s="72">
        <v>500000</v>
      </c>
      <c r="I1550" s="72">
        <f t="shared" ref="I1550" si="117">H1550*1.12</f>
        <v>560000</v>
      </c>
      <c r="J1550" s="75" t="s">
        <v>344</v>
      </c>
      <c r="K1550" s="76" t="s">
        <v>19</v>
      </c>
      <c r="L1550" s="49" t="s">
        <v>1356</v>
      </c>
    </row>
    <row r="1551" spans="1:12" s="33" customFormat="1" ht="130.5" customHeight="1" x14ac:dyDescent="0.25">
      <c r="A1551" s="74" t="s">
        <v>816</v>
      </c>
      <c r="B1551" s="76" t="s">
        <v>2527</v>
      </c>
      <c r="C1551" s="76" t="s">
        <v>2529</v>
      </c>
      <c r="D1551" s="76" t="s">
        <v>2528</v>
      </c>
      <c r="E1551" s="76" t="s">
        <v>22</v>
      </c>
      <c r="F1551" s="73">
        <v>1</v>
      </c>
      <c r="G1551" s="73"/>
      <c r="H1551" s="73">
        <v>60000000</v>
      </c>
      <c r="I1551" s="73">
        <f t="shared" si="114"/>
        <v>67200000</v>
      </c>
      <c r="J1551" s="76" t="s">
        <v>1323</v>
      </c>
      <c r="K1551" s="76" t="s">
        <v>19</v>
      </c>
      <c r="L1551" s="76" t="s">
        <v>2538</v>
      </c>
    </row>
    <row r="1552" spans="1:12" s="33" customFormat="1" ht="130.5" customHeight="1" x14ac:dyDescent="0.25">
      <c r="A1552" s="74" t="s">
        <v>817</v>
      </c>
      <c r="B1552" s="71" t="s">
        <v>36</v>
      </c>
      <c r="C1552" s="76" t="s">
        <v>34</v>
      </c>
      <c r="D1552" s="76" t="s">
        <v>1381</v>
      </c>
      <c r="E1552" s="76" t="s">
        <v>22</v>
      </c>
      <c r="F1552" s="73">
        <v>1</v>
      </c>
      <c r="G1552" s="73"/>
      <c r="H1552" s="73">
        <v>216071.43</v>
      </c>
      <c r="I1552" s="73">
        <f t="shared" si="114"/>
        <v>242000.00160000002</v>
      </c>
      <c r="J1552" s="76" t="s">
        <v>44</v>
      </c>
      <c r="K1552" s="76" t="s">
        <v>27</v>
      </c>
      <c r="L1552" s="49" t="s">
        <v>1384</v>
      </c>
    </row>
    <row r="1553" spans="1:12" s="33" customFormat="1" ht="130.5" customHeight="1" x14ac:dyDescent="0.25">
      <c r="A1553" s="74" t="s">
        <v>818</v>
      </c>
      <c r="B1553" s="71" t="s">
        <v>1483</v>
      </c>
      <c r="C1553" s="75" t="s">
        <v>341</v>
      </c>
      <c r="D1553" s="76" t="s">
        <v>1484</v>
      </c>
      <c r="E1553" s="76" t="s">
        <v>22</v>
      </c>
      <c r="F1553" s="73">
        <v>1</v>
      </c>
      <c r="G1553" s="72"/>
      <c r="H1553" s="72">
        <v>369270</v>
      </c>
      <c r="I1553" s="73">
        <f t="shared" si="114"/>
        <v>413582.4</v>
      </c>
      <c r="J1553" s="110" t="s">
        <v>344</v>
      </c>
      <c r="K1553" s="110" t="s">
        <v>1485</v>
      </c>
      <c r="L1553" s="49" t="s">
        <v>2507</v>
      </c>
    </row>
    <row r="1554" spans="1:12" s="33" customFormat="1" ht="130.5" customHeight="1" x14ac:dyDescent="0.25">
      <c r="A1554" s="74" t="s">
        <v>819</v>
      </c>
      <c r="B1554" s="71" t="s">
        <v>1486</v>
      </c>
      <c r="C1554" s="75" t="s">
        <v>341</v>
      </c>
      <c r="D1554" s="76" t="s">
        <v>1487</v>
      </c>
      <c r="E1554" s="76" t="s">
        <v>22</v>
      </c>
      <c r="F1554" s="73">
        <v>1</v>
      </c>
      <c r="G1554" s="72"/>
      <c r="H1554" s="72">
        <v>549750</v>
      </c>
      <c r="I1554" s="73">
        <f t="shared" si="114"/>
        <v>615720.00000000012</v>
      </c>
      <c r="J1554" s="110" t="s">
        <v>344</v>
      </c>
      <c r="K1554" s="76" t="s">
        <v>19</v>
      </c>
      <c r="L1554" s="49" t="s">
        <v>2507</v>
      </c>
    </row>
    <row r="1555" spans="1:12" s="33" customFormat="1" ht="130.5" customHeight="1" x14ac:dyDescent="0.25">
      <c r="A1555" s="74" t="s">
        <v>820</v>
      </c>
      <c r="B1555" s="71" t="s">
        <v>2502</v>
      </c>
      <c r="C1555" s="75" t="s">
        <v>2503</v>
      </c>
      <c r="D1555" s="76" t="s">
        <v>2504</v>
      </c>
      <c r="E1555" s="76" t="s">
        <v>22</v>
      </c>
      <c r="F1555" s="73">
        <v>1</v>
      </c>
      <c r="G1555" s="72"/>
      <c r="H1555" s="72">
        <v>132750</v>
      </c>
      <c r="I1555" s="72">
        <f t="shared" si="114"/>
        <v>148680</v>
      </c>
      <c r="J1555" s="110" t="s">
        <v>2505</v>
      </c>
      <c r="K1555" s="110" t="s">
        <v>2506</v>
      </c>
      <c r="L1555" s="49" t="s">
        <v>2515</v>
      </c>
    </row>
    <row r="1556" spans="1:12" s="33" customFormat="1" ht="130.5" customHeight="1" x14ac:dyDescent="0.25">
      <c r="A1556" s="74" t="s">
        <v>821</v>
      </c>
      <c r="B1556" s="71" t="s">
        <v>2547</v>
      </c>
      <c r="C1556" s="75" t="s">
        <v>319</v>
      </c>
      <c r="D1556" s="76" t="s">
        <v>2584</v>
      </c>
      <c r="E1556" s="76" t="s">
        <v>22</v>
      </c>
      <c r="F1556" s="73">
        <v>1</v>
      </c>
      <c r="G1556" s="73"/>
      <c r="H1556" s="73">
        <v>780960</v>
      </c>
      <c r="I1556" s="73">
        <f t="shared" si="114"/>
        <v>874675.20000000007</v>
      </c>
      <c r="J1556" s="76" t="s">
        <v>770</v>
      </c>
      <c r="K1556" s="72" t="s">
        <v>333</v>
      </c>
      <c r="L1556" s="49" t="s">
        <v>2549</v>
      </c>
    </row>
    <row r="1557" spans="1:12" s="33" customFormat="1" ht="89.25" customHeight="1" x14ac:dyDescent="0.25">
      <c r="A1557" s="74" t="s">
        <v>822</v>
      </c>
      <c r="B1557" s="71" t="s">
        <v>2600</v>
      </c>
      <c r="C1557" s="75" t="s">
        <v>319</v>
      </c>
      <c r="D1557" s="110" t="s">
        <v>2601</v>
      </c>
      <c r="E1557" s="76" t="s">
        <v>22</v>
      </c>
      <c r="F1557" s="73">
        <v>1</v>
      </c>
      <c r="G1557" s="72"/>
      <c r="H1557" s="72">
        <v>117381</v>
      </c>
      <c r="I1557" s="72">
        <f t="shared" si="114"/>
        <v>131466.72</v>
      </c>
      <c r="J1557" s="76" t="s">
        <v>770</v>
      </c>
      <c r="K1557" s="72" t="s">
        <v>333</v>
      </c>
      <c r="L1557" s="49" t="s">
        <v>2910</v>
      </c>
    </row>
    <row r="1558" spans="1:12" s="33" customFormat="1" ht="77.25" customHeight="1" x14ac:dyDescent="0.25">
      <c r="A1558" s="74" t="s">
        <v>823</v>
      </c>
      <c r="B1558" s="71" t="s">
        <v>2602</v>
      </c>
      <c r="C1558" s="75" t="s">
        <v>319</v>
      </c>
      <c r="D1558" s="110" t="s">
        <v>3039</v>
      </c>
      <c r="E1558" s="76" t="s">
        <v>22</v>
      </c>
      <c r="F1558" s="73">
        <v>1</v>
      </c>
      <c r="G1558" s="72"/>
      <c r="H1558" s="72">
        <v>114454</v>
      </c>
      <c r="I1558" s="72">
        <f t="shared" si="114"/>
        <v>128188.48000000001</v>
      </c>
      <c r="J1558" s="76" t="s">
        <v>770</v>
      </c>
      <c r="K1558" s="72" t="s">
        <v>333</v>
      </c>
      <c r="L1558" s="49" t="s">
        <v>3048</v>
      </c>
    </row>
    <row r="1559" spans="1:12" s="33" customFormat="1" ht="144" customHeight="1" x14ac:dyDescent="0.25">
      <c r="A1559" s="74" t="s">
        <v>824</v>
      </c>
      <c r="B1559" s="71" t="s">
        <v>2603</v>
      </c>
      <c r="C1559" s="75" t="s">
        <v>319</v>
      </c>
      <c r="D1559" s="110" t="s">
        <v>2604</v>
      </c>
      <c r="E1559" s="76" t="s">
        <v>22</v>
      </c>
      <c r="F1559" s="73">
        <v>1</v>
      </c>
      <c r="G1559" s="72"/>
      <c r="H1559" s="72">
        <v>357142</v>
      </c>
      <c r="I1559" s="72">
        <f t="shared" si="114"/>
        <v>399999.04000000004</v>
      </c>
      <c r="J1559" s="76" t="s">
        <v>770</v>
      </c>
      <c r="K1559" s="72" t="s">
        <v>333</v>
      </c>
      <c r="L1559" s="49" t="s">
        <v>2910</v>
      </c>
    </row>
    <row r="1560" spans="1:12" s="33" customFormat="1" ht="144" customHeight="1" x14ac:dyDescent="0.25">
      <c r="A1560" s="74" t="s">
        <v>825</v>
      </c>
      <c r="B1560" s="71" t="s">
        <v>2911</v>
      </c>
      <c r="C1560" s="75" t="s">
        <v>222</v>
      </c>
      <c r="D1560" s="110" t="s">
        <v>3091</v>
      </c>
      <c r="E1560" s="76" t="s">
        <v>22</v>
      </c>
      <c r="F1560" s="73">
        <v>1</v>
      </c>
      <c r="G1560" s="72"/>
      <c r="H1560" s="72">
        <v>9002468.4000000004</v>
      </c>
      <c r="I1560" s="72">
        <f t="shared" si="114"/>
        <v>10082764.608000001</v>
      </c>
      <c r="J1560" s="110" t="s">
        <v>3914</v>
      </c>
      <c r="K1560" s="72" t="s">
        <v>3092</v>
      </c>
      <c r="L1560" s="49" t="s">
        <v>3913</v>
      </c>
    </row>
    <row r="1561" spans="1:12" s="33" customFormat="1" ht="144" customHeight="1" x14ac:dyDescent="0.25">
      <c r="A1561" s="74" t="s">
        <v>826</v>
      </c>
      <c r="B1561" s="71" t="s">
        <v>3648</v>
      </c>
      <c r="C1561" s="75" t="s">
        <v>3616</v>
      </c>
      <c r="D1561" s="145" t="s">
        <v>3617</v>
      </c>
      <c r="E1561" s="76" t="s">
        <v>22</v>
      </c>
      <c r="F1561" s="73">
        <v>1</v>
      </c>
      <c r="G1561" s="72"/>
      <c r="H1561" s="72">
        <v>3948000</v>
      </c>
      <c r="I1561" s="72">
        <f t="shared" ref="I1561:I1567" si="118">H1561*1.12</f>
        <v>4421760</v>
      </c>
      <c r="J1561" s="145" t="s">
        <v>3618</v>
      </c>
      <c r="K1561" s="72"/>
      <c r="L1561" s="49"/>
    </row>
    <row r="1562" spans="1:12" s="33" customFormat="1" ht="144" customHeight="1" x14ac:dyDescent="0.25">
      <c r="A1562" s="74" t="s">
        <v>827</v>
      </c>
      <c r="B1562" s="71" t="s">
        <v>3706</v>
      </c>
      <c r="C1562" s="117" t="s">
        <v>4119</v>
      </c>
      <c r="D1562" s="145" t="s">
        <v>3707</v>
      </c>
      <c r="E1562" s="76" t="s">
        <v>22</v>
      </c>
      <c r="F1562" s="73">
        <v>1</v>
      </c>
      <c r="G1562" s="72"/>
      <c r="H1562" s="72">
        <v>208035.71</v>
      </c>
      <c r="I1562" s="72">
        <f t="shared" si="118"/>
        <v>232999.9952</v>
      </c>
      <c r="J1562" s="145" t="s">
        <v>3708</v>
      </c>
      <c r="K1562" s="72" t="s">
        <v>19</v>
      </c>
      <c r="L1562" s="49" t="s">
        <v>3709</v>
      </c>
    </row>
    <row r="1563" spans="1:12" s="33" customFormat="1" ht="144" customHeight="1" x14ac:dyDescent="0.25">
      <c r="A1563" s="74" t="s">
        <v>828</v>
      </c>
      <c r="B1563" s="71" t="s">
        <v>3803</v>
      </c>
      <c r="C1563" s="117" t="s">
        <v>4118</v>
      </c>
      <c r="D1563" s="149" t="s">
        <v>3812</v>
      </c>
      <c r="E1563" s="76" t="s">
        <v>22</v>
      </c>
      <c r="F1563" s="73">
        <v>1</v>
      </c>
      <c r="G1563" s="72"/>
      <c r="H1563" s="72">
        <v>641437.5</v>
      </c>
      <c r="I1563" s="72">
        <f t="shared" si="118"/>
        <v>718410.00000000012</v>
      </c>
      <c r="J1563" s="149" t="s">
        <v>3805</v>
      </c>
      <c r="K1563" s="72" t="s">
        <v>3804</v>
      </c>
      <c r="L1563" s="49" t="s">
        <v>3832</v>
      </c>
    </row>
    <row r="1564" spans="1:12" s="33" customFormat="1" ht="144" customHeight="1" x14ac:dyDescent="0.25">
      <c r="A1564" s="74" t="s">
        <v>829</v>
      </c>
      <c r="B1564" s="71" t="s">
        <v>3830</v>
      </c>
      <c r="C1564" s="117" t="s">
        <v>4118</v>
      </c>
      <c r="D1564" s="159" t="s">
        <v>3850</v>
      </c>
      <c r="E1564" s="76" t="s">
        <v>22</v>
      </c>
      <c r="F1564" s="73">
        <v>1</v>
      </c>
      <c r="G1564" s="72"/>
      <c r="H1564" s="72">
        <v>272000</v>
      </c>
      <c r="I1564" s="72">
        <f t="shared" ref="I1564:I1566" si="119">H1564*1.12</f>
        <v>304640</v>
      </c>
      <c r="J1564" s="159" t="s">
        <v>3831</v>
      </c>
      <c r="K1564" s="72" t="s">
        <v>19</v>
      </c>
      <c r="L1564" s="49" t="s">
        <v>3833</v>
      </c>
    </row>
    <row r="1565" spans="1:12" s="33" customFormat="1" ht="144" customHeight="1" x14ac:dyDescent="0.25">
      <c r="A1565" s="74" t="s">
        <v>830</v>
      </c>
      <c r="B1565" s="71" t="s">
        <v>4000</v>
      </c>
      <c r="C1565" s="117" t="s">
        <v>4118</v>
      </c>
      <c r="D1565" s="159" t="s">
        <v>3996</v>
      </c>
      <c r="E1565" s="76" t="s">
        <v>22</v>
      </c>
      <c r="F1565" s="73">
        <v>1</v>
      </c>
      <c r="G1565" s="72"/>
      <c r="H1565" s="72">
        <v>138000</v>
      </c>
      <c r="I1565" s="72">
        <f t="shared" si="119"/>
        <v>154560.00000000003</v>
      </c>
      <c r="J1565" s="159" t="s">
        <v>3997</v>
      </c>
      <c r="K1565" s="72" t="s">
        <v>3998</v>
      </c>
      <c r="L1565" s="49" t="s">
        <v>3999</v>
      </c>
    </row>
    <row r="1566" spans="1:12" s="33" customFormat="1" ht="144" customHeight="1" x14ac:dyDescent="0.25">
      <c r="A1566" s="74" t="s">
        <v>831</v>
      </c>
      <c r="B1566" s="71" t="s">
        <v>4001</v>
      </c>
      <c r="C1566" s="117" t="s">
        <v>4118</v>
      </c>
      <c r="D1566" s="171" t="s">
        <v>4002</v>
      </c>
      <c r="E1566" s="76" t="s">
        <v>22</v>
      </c>
      <c r="F1566" s="73">
        <v>1</v>
      </c>
      <c r="G1566" s="72"/>
      <c r="H1566" s="72">
        <v>250000</v>
      </c>
      <c r="I1566" s="72">
        <f t="shared" si="119"/>
        <v>280000</v>
      </c>
      <c r="J1566" s="171" t="s">
        <v>3997</v>
      </c>
      <c r="K1566" s="72" t="s">
        <v>3998</v>
      </c>
      <c r="L1566" s="49" t="s">
        <v>3999</v>
      </c>
    </row>
    <row r="1567" spans="1:12" s="33" customFormat="1" ht="144" customHeight="1" x14ac:dyDescent="0.25">
      <c r="A1567" s="74" t="s">
        <v>832</v>
      </c>
      <c r="B1567" s="71" t="s">
        <v>4115</v>
      </c>
      <c r="C1567" s="117" t="s">
        <v>4118</v>
      </c>
      <c r="D1567" s="149" t="s">
        <v>4116</v>
      </c>
      <c r="E1567" s="76" t="s">
        <v>22</v>
      </c>
      <c r="F1567" s="73">
        <v>1</v>
      </c>
      <c r="G1567" s="72"/>
      <c r="H1567" s="72">
        <v>3279620</v>
      </c>
      <c r="I1567" s="72">
        <f t="shared" si="118"/>
        <v>3673174.4000000004</v>
      </c>
      <c r="J1567" s="149" t="s">
        <v>4117</v>
      </c>
      <c r="K1567" s="72" t="s">
        <v>72</v>
      </c>
      <c r="L1567" s="49" t="s">
        <v>4091</v>
      </c>
    </row>
    <row r="1568" spans="1:12" s="33" customFormat="1" ht="17.25" customHeight="1" x14ac:dyDescent="0.25">
      <c r="A1568" s="185" t="s">
        <v>30</v>
      </c>
      <c r="B1568" s="189"/>
      <c r="C1568" s="190"/>
      <c r="D1568" s="110"/>
      <c r="E1568" s="110"/>
      <c r="F1568" s="31"/>
      <c r="G1568" s="68"/>
      <c r="H1568" s="47">
        <f>SUM(H1488:H1567)</f>
        <v>541632683.7975446</v>
      </c>
      <c r="I1568" s="47">
        <f>SUM(I1488:I1567)</f>
        <v>606628605.85325015</v>
      </c>
      <c r="J1568" s="19"/>
      <c r="K1568" s="19"/>
      <c r="L1568" s="76"/>
    </row>
    <row r="1569" spans="1:12" s="33" customFormat="1" x14ac:dyDescent="0.25">
      <c r="A1569" s="185" t="s">
        <v>14</v>
      </c>
      <c r="B1569" s="186"/>
      <c r="C1569" s="187"/>
      <c r="D1569" s="76"/>
      <c r="E1569" s="76"/>
      <c r="F1569" s="31"/>
      <c r="G1569" s="31"/>
      <c r="H1569" s="47">
        <f>H1568+H1486+H1479</f>
        <v>1032922103.1175445</v>
      </c>
      <c r="I1569" s="47">
        <f>I1568+I1486+I1479</f>
        <v>1156872755.4916501</v>
      </c>
      <c r="J1569" s="9"/>
      <c r="K1569" s="9"/>
      <c r="L1569" s="76"/>
    </row>
    <row r="1570" spans="1:12" s="33" customFormat="1" ht="12.75" customHeight="1" x14ac:dyDescent="0.25">
      <c r="A1570" s="188" t="s">
        <v>3756</v>
      </c>
      <c r="B1570" s="188"/>
      <c r="C1570" s="188"/>
      <c r="D1570" s="76"/>
      <c r="E1570" s="76"/>
      <c r="F1570" s="31"/>
      <c r="G1570" s="31"/>
      <c r="H1570" s="47">
        <f>H1569+H1388</f>
        <v>1795360787.7848735</v>
      </c>
      <c r="I1570" s="47">
        <f>I1569+I1388</f>
        <v>2010804082.3190584</v>
      </c>
      <c r="J1570" s="9"/>
      <c r="K1570" s="9"/>
      <c r="L1570" s="9"/>
    </row>
    <row r="1571" spans="1:12" s="33" customFormat="1" x14ac:dyDescent="0.25">
      <c r="A1571" s="14"/>
      <c r="B1571" s="14"/>
      <c r="C1571" s="14"/>
      <c r="D1571" s="14"/>
      <c r="E1571" s="14"/>
      <c r="F1571" s="15"/>
      <c r="G1571" s="15"/>
      <c r="H1571" s="15"/>
      <c r="I1571" s="15"/>
      <c r="J1571" s="54"/>
      <c r="K1571" s="54"/>
      <c r="L1571" s="14"/>
    </row>
    <row r="1572" spans="1:12" ht="114.75" customHeight="1" x14ac:dyDescent="0.2"/>
    <row r="1573" spans="1:12" ht="77.25" customHeight="1" x14ac:dyDescent="0.2"/>
    <row r="1574" spans="1:12" ht="84.75" customHeight="1" x14ac:dyDescent="0.2">
      <c r="A1574" s="2"/>
      <c r="B1574" s="2"/>
      <c r="C1574" s="2"/>
      <c r="D1574" s="2"/>
      <c r="E1574" s="2"/>
      <c r="F1574" s="2"/>
      <c r="G1574" s="2"/>
      <c r="H1574" s="2"/>
      <c r="I1574" s="2"/>
      <c r="J1574" s="2"/>
      <c r="K1574" s="2"/>
      <c r="L1574" s="2"/>
    </row>
    <row r="1575" spans="1:12" ht="17.25" customHeight="1" x14ac:dyDescent="0.2">
      <c r="A1575" s="2"/>
      <c r="B1575" s="2"/>
      <c r="C1575" s="2"/>
      <c r="D1575" s="2"/>
      <c r="E1575" s="2"/>
      <c r="F1575" s="2"/>
      <c r="G1575" s="2"/>
      <c r="H1575" s="2"/>
      <c r="I1575" s="2"/>
      <c r="J1575" s="2"/>
      <c r="K1575" s="2"/>
      <c r="L1575" s="2"/>
    </row>
    <row r="1576" spans="1:12" ht="17.25" customHeight="1" x14ac:dyDescent="0.2">
      <c r="A1576" s="2"/>
      <c r="B1576" s="2"/>
      <c r="C1576" s="2"/>
      <c r="D1576" s="2"/>
      <c r="E1576" s="2"/>
      <c r="F1576" s="2"/>
      <c r="G1576" s="2"/>
      <c r="H1576" s="2"/>
      <c r="I1576" s="2"/>
      <c r="J1576" s="2"/>
      <c r="K1576" s="2"/>
      <c r="L1576" s="2"/>
    </row>
    <row r="1577" spans="1:12" ht="13.5" customHeight="1" x14ac:dyDescent="0.2">
      <c r="A1577" s="2"/>
      <c r="B1577" s="2"/>
      <c r="C1577" s="2"/>
      <c r="D1577" s="2"/>
      <c r="E1577" s="2"/>
      <c r="F1577" s="2"/>
      <c r="G1577" s="2"/>
      <c r="H1577" s="2"/>
      <c r="I1577" s="2"/>
      <c r="J1577" s="2"/>
      <c r="K1577" s="2"/>
      <c r="L1577" s="2"/>
    </row>
    <row r="1578" spans="1:12" ht="110.25" customHeight="1" x14ac:dyDescent="0.2">
      <c r="A1578" s="2"/>
      <c r="B1578" s="2"/>
      <c r="C1578" s="2"/>
      <c r="D1578" s="2"/>
      <c r="E1578" s="2"/>
      <c r="F1578" s="2"/>
      <c r="G1578" s="2"/>
      <c r="H1578" s="2"/>
      <c r="I1578" s="2"/>
      <c r="J1578" s="2"/>
      <c r="K1578" s="2"/>
      <c r="L1578" s="2"/>
    </row>
    <row r="1579" spans="1:12" ht="79.5" customHeight="1" x14ac:dyDescent="0.2">
      <c r="A1579" s="2"/>
      <c r="B1579" s="2"/>
      <c r="C1579" s="2"/>
      <c r="D1579" s="2"/>
      <c r="E1579" s="2"/>
      <c r="F1579" s="2"/>
      <c r="G1579" s="2"/>
      <c r="H1579" s="2"/>
      <c r="I1579" s="2"/>
      <c r="J1579" s="2"/>
      <c r="K1579" s="2"/>
      <c r="L1579" s="2"/>
    </row>
    <row r="1580" spans="1:12" ht="75" customHeight="1" x14ac:dyDescent="0.2">
      <c r="A1580" s="2"/>
      <c r="B1580" s="2"/>
      <c r="C1580" s="2"/>
      <c r="D1580" s="2"/>
      <c r="E1580" s="2"/>
      <c r="F1580" s="2"/>
      <c r="G1580" s="2"/>
      <c r="H1580" s="2"/>
      <c r="I1580" s="2"/>
      <c r="J1580" s="2"/>
      <c r="K1580" s="2"/>
      <c r="L1580" s="2"/>
    </row>
  </sheetData>
  <autoFilter ref="A12:L1570"/>
  <mergeCells count="28">
    <mergeCell ref="A13:K13"/>
    <mergeCell ref="A1292:C1292"/>
    <mergeCell ref="A1293:L1293"/>
    <mergeCell ref="A1270:L1270"/>
    <mergeCell ref="A14:L14"/>
    <mergeCell ref="A1269:G1269"/>
    <mergeCell ref="B338:B339"/>
    <mergeCell ref="C338:C339"/>
    <mergeCell ref="D338:D339"/>
    <mergeCell ref="A338:A339"/>
    <mergeCell ref="E338:E339"/>
    <mergeCell ref="F338:F339"/>
    <mergeCell ref="G338:G339"/>
    <mergeCell ref="H338:H339"/>
    <mergeCell ref="I338:I339"/>
    <mergeCell ref="J338:J339"/>
    <mergeCell ref="A1480:L1480"/>
    <mergeCell ref="A1570:C1570"/>
    <mergeCell ref="A1479:C1479"/>
    <mergeCell ref="A1568:C1568"/>
    <mergeCell ref="A1569:C1569"/>
    <mergeCell ref="A1487:L1487"/>
    <mergeCell ref="A1486:G1486"/>
    <mergeCell ref="K338:K339"/>
    <mergeCell ref="A1390:J1390"/>
    <mergeCell ref="A1387:C1387"/>
    <mergeCell ref="A1388:C1388"/>
    <mergeCell ref="A1389:K138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Shynar Seksembayeva</cp:lastModifiedBy>
  <cp:lastPrinted>2014-11-03T06:06:59Z</cp:lastPrinted>
  <dcterms:created xsi:type="dcterms:W3CDTF">2011-06-29T08:00:36Z</dcterms:created>
  <dcterms:modified xsi:type="dcterms:W3CDTF">2014-12-25T17:40:01Z</dcterms:modified>
</cp:coreProperties>
</file>