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ПЗ!$A$12:$L$1391</definedName>
    <definedName name="OLE_LINK3" localSheetId="0">ПЗ!#REF!</definedName>
  </definedNames>
  <calcPr calcId="125725"/>
  <fileRecoveryPr autoRecover="0"/>
</workbook>
</file>

<file path=xl/calcChain.xml><?xml version="1.0" encoding="utf-8"?>
<calcChain xmlns="http://schemas.openxmlformats.org/spreadsheetml/2006/main">
  <c r="I1389" i="12"/>
  <c r="H1389"/>
  <c r="I1212"/>
  <c r="I1388"/>
  <c r="H1119"/>
  <c r="H1118"/>
  <c r="I1118" s="1"/>
  <c r="I1119" s="1"/>
  <c r="H1117"/>
  <c r="I1117"/>
  <c r="H1116"/>
  <c r="I1116"/>
  <c r="I1314" l="1"/>
  <c r="I1313" l="1"/>
  <c r="H1314"/>
  <c r="I1223" l="1"/>
  <c r="I1222"/>
  <c r="I1224" l="1"/>
  <c r="H1224"/>
  <c r="H1115"/>
  <c r="I1115" s="1"/>
  <c r="I1221"/>
  <c r="I1220"/>
  <c r="I1219" l="1"/>
  <c r="H929" l="1"/>
  <c r="I929" s="1"/>
  <c r="H928"/>
  <c r="I928" s="1"/>
  <c r="H927"/>
  <c r="I927" s="1"/>
  <c r="H926"/>
  <c r="I926" s="1"/>
  <c r="H925"/>
  <c r="I925" s="1"/>
  <c r="H1114" l="1"/>
  <c r="I1114" s="1"/>
  <c r="H1113"/>
  <c r="I1113" s="1"/>
  <c r="H1112" l="1"/>
  <c r="I1112"/>
  <c r="H1111"/>
  <c r="I1111"/>
  <c r="H1110" l="1"/>
  <c r="I1110" s="1"/>
  <c r="H1109"/>
  <c r="I1109" s="1"/>
  <c r="H1108"/>
  <c r="I1108"/>
  <c r="H1107"/>
  <c r="I1107" s="1"/>
  <c r="H1106"/>
  <c r="I1106"/>
  <c r="H1105"/>
  <c r="I1105" s="1"/>
  <c r="H1104"/>
  <c r="I1104"/>
  <c r="H1103"/>
  <c r="I1103" s="1"/>
  <c r="H1102"/>
  <c r="I1102"/>
  <c r="H1101"/>
  <c r="I1101" s="1"/>
  <c r="H1100"/>
  <c r="I1100"/>
  <c r="H1099"/>
  <c r="I1099" s="1"/>
  <c r="H1098"/>
  <c r="I1098"/>
  <c r="H1097"/>
  <c r="I1097" s="1"/>
  <c r="H1096"/>
  <c r="I1096" s="1"/>
  <c r="H1095"/>
  <c r="I1095" s="1"/>
  <c r="H1094"/>
  <c r="I1094" s="1"/>
  <c r="H1093"/>
  <c r="I1093" s="1"/>
  <c r="H1092"/>
  <c r="I1092" s="1"/>
  <c r="H1091"/>
  <c r="I1091" s="1"/>
  <c r="H1090"/>
  <c r="I1090" s="1"/>
  <c r="H1089"/>
  <c r="I1089" s="1"/>
  <c r="H1088"/>
  <c r="I1088" s="1"/>
  <c r="H1087"/>
  <c r="I1087" s="1"/>
  <c r="H1086"/>
  <c r="I1086" s="1"/>
  <c r="H1085"/>
  <c r="I1085" s="1"/>
  <c r="H1084"/>
  <c r="I1084" s="1"/>
  <c r="H1083"/>
  <c r="I1083" s="1"/>
  <c r="H1082"/>
  <c r="I1082" s="1"/>
  <c r="H1081"/>
  <c r="I1081" s="1"/>
  <c r="H1080"/>
  <c r="I1080" s="1"/>
  <c r="H1079"/>
  <c r="I1079" s="1"/>
  <c r="H1078"/>
  <c r="I1078" s="1"/>
  <c r="H1077"/>
  <c r="I1077" s="1"/>
  <c r="H1076"/>
  <c r="I1076" s="1"/>
  <c r="H1075"/>
  <c r="I1075" s="1"/>
  <c r="H1074"/>
  <c r="I1074" s="1"/>
  <c r="H1073"/>
  <c r="I1073" s="1"/>
  <c r="H1072"/>
  <c r="I1072" s="1"/>
  <c r="H1071"/>
  <c r="I1071" s="1"/>
  <c r="H1070"/>
  <c r="I1070" s="1"/>
  <c r="H1069"/>
  <c r="I1069" s="1"/>
  <c r="H1068"/>
  <c r="I1068" s="1"/>
  <c r="H1067"/>
  <c r="I1067" s="1"/>
  <c r="H1066"/>
  <c r="I1066" s="1"/>
  <c r="H1065"/>
  <c r="I1065" s="1"/>
  <c r="H1064"/>
  <c r="I1064" s="1"/>
  <c r="H1063"/>
  <c r="I1063" s="1"/>
  <c r="H1062"/>
  <c r="I1062" s="1"/>
  <c r="H1061"/>
  <c r="I1061" s="1"/>
  <c r="H1060"/>
  <c r="I1060" s="1"/>
  <c r="H1059"/>
  <c r="I1059" s="1"/>
  <c r="H1058"/>
  <c r="I1058"/>
  <c r="H1057"/>
  <c r="I1057" s="1"/>
  <c r="H1056"/>
  <c r="I1056" s="1"/>
  <c r="H1055"/>
  <c r="I1055" s="1"/>
  <c r="H1054"/>
  <c r="I1054" s="1"/>
  <c r="H1053"/>
  <c r="I1053" s="1"/>
  <c r="H1052"/>
  <c r="I1052" s="1"/>
  <c r="H1051"/>
  <c r="I1051" s="1"/>
  <c r="H1050"/>
  <c r="I1050"/>
  <c r="H1049"/>
  <c r="I1049" s="1"/>
  <c r="H1048"/>
  <c r="I1048" s="1"/>
  <c r="H1047"/>
  <c r="I1047" s="1"/>
  <c r="H1046"/>
  <c r="I1046"/>
  <c r="H1045"/>
  <c r="I1045" s="1"/>
  <c r="H1044"/>
  <c r="I1044" s="1"/>
  <c r="H1043"/>
  <c r="I1043" s="1"/>
  <c r="H1042"/>
  <c r="I1042" s="1"/>
  <c r="H1041"/>
  <c r="I1041" s="1"/>
  <c r="H1040"/>
  <c r="I1040" s="1"/>
  <c r="H1039"/>
  <c r="I1039" s="1"/>
  <c r="H1038"/>
  <c r="I1038" s="1"/>
  <c r="H1308" l="1"/>
  <c r="I1308" s="1"/>
  <c r="H1307"/>
  <c r="I1307" s="1"/>
  <c r="H1306"/>
  <c r="I1306" s="1"/>
  <c r="H1305"/>
  <c r="I1305" s="1"/>
  <c r="H1304"/>
  <c r="I1304"/>
  <c r="H1303"/>
  <c r="I1303" s="1"/>
  <c r="H1037" l="1"/>
  <c r="I1037" s="1"/>
  <c r="H1036"/>
  <c r="I1036" s="1"/>
  <c r="H1035"/>
  <c r="I1035" s="1"/>
  <c r="H1034"/>
  <c r="I1034" s="1"/>
  <c r="H1033"/>
  <c r="I1033" s="1"/>
  <c r="H1032"/>
  <c r="I1032" s="1"/>
  <c r="H1031"/>
  <c r="I1031" s="1"/>
  <c r="H1030"/>
  <c r="I1030" s="1"/>
  <c r="H1029"/>
  <c r="I1029" s="1"/>
  <c r="H1028"/>
  <c r="I1028" s="1"/>
  <c r="H1027"/>
  <c r="I1027" s="1"/>
  <c r="H1026"/>
  <c r="I1026" s="1"/>
  <c r="H1025"/>
  <c r="I1025" s="1"/>
  <c r="H1024"/>
  <c r="I1024" s="1"/>
  <c r="H1023"/>
  <c r="I1023" s="1"/>
  <c r="H1022"/>
  <c r="I1022" s="1"/>
  <c r="H1021"/>
  <c r="I1021" s="1"/>
  <c r="H1020"/>
  <c r="I1020" s="1"/>
  <c r="H1019"/>
  <c r="I1019" s="1"/>
  <c r="H1018" l="1"/>
  <c r="I1018"/>
  <c r="H1017"/>
  <c r="I1017" s="1"/>
  <c r="H1016"/>
  <c r="I1016" s="1"/>
  <c r="H1015"/>
  <c r="I1015"/>
  <c r="H1014"/>
  <c r="I1014" s="1"/>
  <c r="H1013"/>
  <c r="I1013" s="1"/>
  <c r="H1012"/>
  <c r="I1012" s="1"/>
  <c r="H1011"/>
  <c r="I1011" s="1"/>
  <c r="H1010"/>
  <c r="I1010" s="1"/>
  <c r="H1009"/>
  <c r="I1009" s="1"/>
  <c r="H1008"/>
  <c r="I1008" s="1"/>
  <c r="H1007"/>
  <c r="I1007" s="1"/>
  <c r="H1006"/>
  <c r="I1006" s="1"/>
  <c r="H1005"/>
  <c r="I1005" s="1"/>
  <c r="H1004"/>
  <c r="I1004" s="1"/>
  <c r="H1003"/>
  <c r="I1003" s="1"/>
  <c r="H1002"/>
  <c r="I1002" s="1"/>
  <c r="H1001"/>
  <c r="I1001" s="1"/>
  <c r="H1000"/>
  <c r="I1000" s="1"/>
  <c r="H999"/>
  <c r="I999" s="1"/>
  <c r="H998"/>
  <c r="I998" s="1"/>
  <c r="H997"/>
  <c r="I997" s="1"/>
  <c r="H996"/>
  <c r="I996"/>
  <c r="H995"/>
  <c r="I995" s="1"/>
  <c r="H994"/>
  <c r="I994" s="1"/>
  <c r="H993"/>
  <c r="I993" s="1"/>
  <c r="H992"/>
  <c r="I992" s="1"/>
  <c r="H991"/>
  <c r="I991" s="1"/>
  <c r="H990"/>
  <c r="I990" s="1"/>
  <c r="H989"/>
  <c r="I989" s="1"/>
  <c r="H988"/>
  <c r="I988" s="1"/>
  <c r="H987"/>
  <c r="I987" s="1"/>
  <c r="H986"/>
  <c r="I986" s="1"/>
  <c r="H985"/>
  <c r="I985" s="1"/>
  <c r="H984"/>
  <c r="I984" s="1"/>
  <c r="H983"/>
  <c r="I983" s="1"/>
  <c r="H982"/>
  <c r="I982" s="1"/>
  <c r="H981"/>
  <c r="I981" s="1"/>
  <c r="H980"/>
  <c r="I980" s="1"/>
  <c r="H979"/>
  <c r="I979" s="1"/>
  <c r="H978"/>
  <c r="I978" s="1"/>
  <c r="H977"/>
  <c r="I977" s="1"/>
  <c r="H976"/>
  <c r="I976" s="1"/>
  <c r="H975"/>
  <c r="I975" s="1"/>
  <c r="H974"/>
  <c r="I974" s="1"/>
  <c r="H973"/>
  <c r="I973" s="1"/>
  <c r="H972"/>
  <c r="I972" s="1"/>
  <c r="H971"/>
  <c r="I971" s="1"/>
  <c r="H970"/>
  <c r="I970" s="1"/>
  <c r="H969"/>
  <c r="I969" s="1"/>
  <c r="H968"/>
  <c r="I968" s="1"/>
  <c r="H967"/>
  <c r="I967" s="1"/>
  <c r="H966"/>
  <c r="I966" s="1"/>
  <c r="H965"/>
  <c r="I965" s="1"/>
  <c r="H964"/>
  <c r="I964" s="1"/>
  <c r="H963"/>
  <c r="I963" s="1"/>
  <c r="H962"/>
  <c r="I962" s="1"/>
  <c r="H961"/>
  <c r="I961" s="1"/>
  <c r="H960"/>
  <c r="I960" s="1"/>
  <c r="H959"/>
  <c r="I959" s="1"/>
  <c r="I1208" l="1"/>
  <c r="I1196"/>
  <c r="H958"/>
  <c r="I958" s="1"/>
  <c r="H957"/>
  <c r="I957" s="1"/>
  <c r="H956"/>
  <c r="I956" s="1"/>
  <c r="H955"/>
  <c r="I955" s="1"/>
  <c r="H954"/>
  <c r="I954" s="1"/>
  <c r="H953"/>
  <c r="I953" s="1"/>
  <c r="H952"/>
  <c r="I952" s="1"/>
  <c r="H951"/>
  <c r="I951" s="1"/>
  <c r="H950"/>
  <c r="I950" s="1"/>
  <c r="H949"/>
  <c r="I949" s="1"/>
  <c r="H948"/>
  <c r="I948" s="1"/>
  <c r="H947"/>
  <c r="I947" s="1"/>
  <c r="H946"/>
  <c r="I946" s="1"/>
  <c r="H939"/>
  <c r="I939" s="1"/>
  <c r="H924" l="1"/>
  <c r="I924" s="1"/>
  <c r="H923"/>
  <c r="I923" s="1"/>
  <c r="H922"/>
  <c r="I922" s="1"/>
  <c r="H921"/>
  <c r="I921" s="1"/>
  <c r="H920"/>
  <c r="I920" s="1"/>
  <c r="H919"/>
  <c r="I919" s="1"/>
  <c r="H918"/>
  <c r="I918" s="1"/>
  <c r="I917"/>
  <c r="H917"/>
  <c r="H916"/>
  <c r="I916" s="1"/>
  <c r="H915"/>
  <c r="I915" s="1"/>
  <c r="H914"/>
  <c r="I914" s="1"/>
  <c r="H913"/>
  <c r="I913" s="1"/>
  <c r="H912"/>
  <c r="I912" s="1"/>
  <c r="H911"/>
  <c r="I911" s="1"/>
  <c r="H910"/>
  <c r="I910" s="1"/>
  <c r="H909"/>
  <c r="I909" s="1"/>
  <c r="H908"/>
  <c r="I908" s="1"/>
  <c r="H907"/>
  <c r="I907" s="1"/>
  <c r="H906"/>
  <c r="I906" s="1"/>
  <c r="H905"/>
  <c r="I905" s="1"/>
  <c r="H904"/>
  <c r="I904" s="1"/>
  <c r="H903"/>
  <c r="I903" s="1"/>
  <c r="H902"/>
  <c r="I902" s="1"/>
  <c r="H901"/>
  <c r="I901" s="1"/>
  <c r="H900"/>
  <c r="I900" s="1"/>
  <c r="H899"/>
  <c r="I899" s="1"/>
  <c r="H898"/>
  <c r="I898" s="1"/>
  <c r="H897"/>
  <c r="I897" s="1"/>
  <c r="H896"/>
  <c r="I896" s="1"/>
  <c r="H895"/>
  <c r="I895" s="1"/>
  <c r="H894"/>
  <c r="I894" s="1"/>
  <c r="H893"/>
  <c r="I893" s="1"/>
  <c r="H892"/>
  <c r="I892" s="1"/>
  <c r="H891"/>
  <c r="I891" s="1"/>
  <c r="H890"/>
  <c r="I890" s="1"/>
  <c r="H889"/>
  <c r="I889" s="1"/>
  <c r="H133"/>
  <c r="I133" s="1"/>
  <c r="I1218" l="1"/>
  <c r="I1217"/>
  <c r="I1134" l="1"/>
  <c r="I1135"/>
  <c r="I1136"/>
  <c r="I1133"/>
  <c r="I1216" l="1"/>
  <c r="I1215"/>
  <c r="H1302" l="1"/>
  <c r="I1302" s="1"/>
  <c r="H231" l="1"/>
  <c r="I231" s="1"/>
  <c r="H211" l="1"/>
  <c r="I211" s="1"/>
  <c r="H212"/>
  <c r="I212" s="1"/>
  <c r="H213"/>
  <c r="I213" s="1"/>
  <c r="H214"/>
  <c r="I214" s="1"/>
  <c r="H215"/>
  <c r="I215" s="1"/>
  <c r="H216"/>
  <c r="I216" s="1"/>
  <c r="H217"/>
  <c r="I217" s="1"/>
  <c r="H218"/>
  <c r="I218" s="1"/>
  <c r="H219"/>
  <c r="I219" s="1"/>
  <c r="H220"/>
  <c r="I220" s="1"/>
  <c r="H221"/>
  <c r="I221" s="1"/>
  <c r="H222"/>
  <c r="I222" s="1"/>
  <c r="H223"/>
  <c r="I223" s="1"/>
  <c r="H224"/>
  <c r="I224" s="1"/>
  <c r="H225"/>
  <c r="I225" s="1"/>
  <c r="H226"/>
  <c r="I226" s="1"/>
  <c r="H227"/>
  <c r="I227" s="1"/>
  <c r="H228"/>
  <c r="I228" s="1"/>
  <c r="H229"/>
  <c r="I229" s="1"/>
  <c r="H230"/>
  <c r="I230" s="1"/>
  <c r="H232"/>
  <c r="I232" s="1"/>
  <c r="H210"/>
  <c r="I210" s="1"/>
  <c r="I1154" l="1"/>
  <c r="H872" l="1"/>
  <c r="I872" s="1"/>
  <c r="H871"/>
  <c r="I871" s="1"/>
  <c r="H870"/>
  <c r="I870" s="1"/>
  <c r="H869"/>
  <c r="I869" s="1"/>
  <c r="H868"/>
  <c r="I868" s="1"/>
  <c r="H867"/>
  <c r="I867" s="1"/>
  <c r="H866"/>
  <c r="I866" s="1"/>
  <c r="H865"/>
  <c r="I865" s="1"/>
  <c r="H864"/>
  <c r="I864" s="1"/>
  <c r="H863"/>
  <c r="I863" s="1"/>
  <c r="H862"/>
  <c r="I862" s="1"/>
  <c r="H861"/>
  <c r="I861" s="1"/>
  <c r="H860"/>
  <c r="I860" s="1"/>
  <c r="H859"/>
  <c r="I859" s="1"/>
  <c r="H858"/>
  <c r="I858" s="1"/>
  <c r="H857"/>
  <c r="I857" s="1"/>
  <c r="H856"/>
  <c r="I856" s="1"/>
  <c r="H855"/>
  <c r="I855" s="1"/>
  <c r="H854"/>
  <c r="I854" s="1"/>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I813" s="1"/>
  <c r="H812"/>
  <c r="I812" s="1"/>
  <c r="H811"/>
  <c r="I811" s="1"/>
  <c r="H810"/>
  <c r="I810" s="1"/>
  <c r="H809"/>
  <c r="I809" s="1"/>
  <c r="H808"/>
  <c r="I808" s="1"/>
  <c r="H807"/>
  <c r="I807" s="1"/>
  <c r="H806"/>
  <c r="I806" s="1"/>
  <c r="H805"/>
  <c r="I805" s="1"/>
  <c r="H804"/>
  <c r="I804" s="1"/>
  <c r="H803"/>
  <c r="I803" s="1"/>
  <c r="H802"/>
  <c r="I802" s="1"/>
  <c r="H801"/>
  <c r="I801" s="1"/>
  <c r="H800"/>
  <c r="I800" s="1"/>
  <c r="H799"/>
  <c r="I799" s="1"/>
  <c r="H798"/>
  <c r="I798" s="1"/>
  <c r="H797"/>
  <c r="I797" s="1"/>
  <c r="H796"/>
  <c r="I796" s="1"/>
  <c r="H795"/>
  <c r="I795" s="1"/>
  <c r="H794"/>
  <c r="I794" s="1"/>
  <c r="H793"/>
  <c r="I793" s="1"/>
  <c r="H792"/>
  <c r="I792" s="1"/>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H751"/>
  <c r="I751" s="1"/>
  <c r="H750"/>
  <c r="I750" s="1"/>
  <c r="H749"/>
  <c r="I749" s="1"/>
  <c r="H748"/>
  <c r="I748" s="1"/>
  <c r="H747"/>
  <c r="I747" s="1"/>
  <c r="H746"/>
  <c r="I746" s="1"/>
  <c r="H745"/>
  <c r="I745" s="1"/>
  <c r="H744"/>
  <c r="I744" s="1"/>
  <c r="H743"/>
  <c r="I743" s="1"/>
  <c r="H742"/>
  <c r="I742" s="1"/>
  <c r="H741"/>
  <c r="I741" s="1"/>
  <c r="H740"/>
  <c r="I740" s="1"/>
  <c r="H739"/>
  <c r="I739" s="1"/>
  <c r="H738"/>
  <c r="I738" s="1"/>
  <c r="H737"/>
  <c r="I737" s="1"/>
  <c r="H736"/>
  <c r="I736" s="1"/>
  <c r="H735"/>
  <c r="I735" s="1"/>
  <c r="H734"/>
  <c r="I734" s="1"/>
  <c r="H733"/>
  <c r="I733" s="1"/>
  <c r="H732"/>
  <c r="I732" s="1"/>
  <c r="H731"/>
  <c r="I731" s="1"/>
  <c r="H730"/>
  <c r="I730" s="1"/>
  <c r="H729"/>
  <c r="I729"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945" l="1"/>
  <c r="I945"/>
  <c r="H944" l="1"/>
  <c r="I944" s="1"/>
  <c r="H943"/>
  <c r="I943" s="1"/>
  <c r="H942"/>
  <c r="I942" s="1"/>
  <c r="H941" l="1"/>
  <c r="I941" s="1"/>
  <c r="I1214"/>
  <c r="H938" l="1"/>
  <c r="I938" s="1"/>
  <c r="H937"/>
  <c r="I937" s="1"/>
  <c r="H936"/>
  <c r="I936" s="1"/>
  <c r="H935"/>
  <c r="I935" s="1"/>
  <c r="H934"/>
  <c r="I934" s="1"/>
  <c r="H933"/>
  <c r="I933" s="1"/>
  <c r="H932"/>
  <c r="I932" s="1"/>
  <c r="H931" l="1"/>
  <c r="I931" s="1"/>
  <c r="H930"/>
  <c r="I930" s="1"/>
  <c r="H1301" l="1"/>
  <c r="I1301" s="1"/>
  <c r="H1300"/>
  <c r="I1300" s="1"/>
  <c r="H1299"/>
  <c r="I1299" s="1"/>
  <c r="H1298"/>
  <c r="I1298" s="1"/>
  <c r="H1297"/>
  <c r="I1297" s="1"/>
  <c r="H1296"/>
  <c r="I1296"/>
  <c r="H1295"/>
  <c r="I1295" s="1"/>
  <c r="H1294"/>
  <c r="H202"/>
  <c r="H201"/>
  <c r="H199"/>
  <c r="H198"/>
  <c r="I1294" l="1"/>
  <c r="I1213"/>
  <c r="H873" l="1"/>
  <c r="I873" s="1"/>
  <c r="H874"/>
  <c r="I874" s="1"/>
  <c r="H875"/>
  <c r="I875" s="1"/>
  <c r="H876"/>
  <c r="I876" s="1"/>
  <c r="H877"/>
  <c r="I877" s="1"/>
  <c r="H878"/>
  <c r="I878" s="1"/>
  <c r="H879"/>
  <c r="I879" s="1"/>
  <c r="H880"/>
  <c r="I880" s="1"/>
  <c r="H881"/>
  <c r="I881" s="1"/>
  <c r="H882"/>
  <c r="I882" s="1"/>
  <c r="H883"/>
  <c r="I883" s="1"/>
  <c r="H884"/>
  <c r="I884" s="1"/>
  <c r="H885"/>
  <c r="I885" s="1"/>
  <c r="H886"/>
  <c r="I886" s="1"/>
  <c r="H887"/>
  <c r="I887" s="1"/>
  <c r="H888"/>
  <c r="I888" s="1"/>
  <c r="I1121"/>
  <c r="I1122"/>
  <c r="I1123"/>
  <c r="H1124"/>
  <c r="H1137" s="1"/>
  <c r="I1126"/>
  <c r="I1127"/>
  <c r="B1131"/>
  <c r="I1132"/>
  <c r="I1139"/>
  <c r="I1140"/>
  <c r="I1141"/>
  <c r="I1142"/>
  <c r="I1143"/>
  <c r="I1144"/>
  <c r="I1145"/>
  <c r="I1146"/>
  <c r="I1147"/>
  <c r="I1148"/>
  <c r="I1149"/>
  <c r="I1150"/>
  <c r="I1152"/>
  <c r="I1153"/>
  <c r="I1156"/>
  <c r="I1157"/>
  <c r="I1158"/>
  <c r="I1159"/>
  <c r="I1164"/>
  <c r="I1166"/>
  <c r="I1169"/>
  <c r="I1170"/>
  <c r="I1171"/>
  <c r="I1172"/>
  <c r="I1173"/>
  <c r="I1176"/>
  <c r="I1177"/>
  <c r="I1178"/>
  <c r="I1179"/>
  <c r="I1180"/>
  <c r="I1181"/>
  <c r="I1183"/>
  <c r="I1184"/>
  <c r="I1185"/>
  <c r="I1186"/>
  <c r="I1187"/>
  <c r="H1188"/>
  <c r="G1189"/>
  <c r="I1190"/>
  <c r="I1191"/>
  <c r="I1192"/>
  <c r="I1193"/>
  <c r="I1194"/>
  <c r="I1198"/>
  <c r="I1199"/>
  <c r="I1200"/>
  <c r="I1201"/>
  <c r="I1202"/>
  <c r="I1203"/>
  <c r="I1205"/>
  <c r="I1206"/>
  <c r="I1207"/>
  <c r="I1209"/>
  <c r="I1210"/>
  <c r="I1211"/>
  <c r="H1228"/>
  <c r="F1229"/>
  <c r="I1229"/>
  <c r="F1230"/>
  <c r="I1230"/>
  <c r="F1231"/>
  <c r="I1231"/>
  <c r="H1232"/>
  <c r="I1232" s="1"/>
  <c r="H1233"/>
  <c r="I1233" s="1"/>
  <c r="H1234"/>
  <c r="I1234" s="1"/>
  <c r="H1235"/>
  <c r="I1235" s="1"/>
  <c r="H1236"/>
  <c r="I1236" s="1"/>
  <c r="H1237"/>
  <c r="I1237" s="1"/>
  <c r="H1238"/>
  <c r="I1238" s="1"/>
  <c r="H1239"/>
  <c r="I1239" s="1"/>
  <c r="H1240"/>
  <c r="I1240" s="1"/>
  <c r="H1241"/>
  <c r="I1241" s="1"/>
  <c r="H1242"/>
  <c r="I1242" s="1"/>
  <c r="H1243"/>
  <c r="I1243" s="1"/>
  <c r="H1244"/>
  <c r="I1244" s="1"/>
  <c r="H1245"/>
  <c r="I1245" s="1"/>
  <c r="H1275"/>
  <c r="I1275" s="1"/>
  <c r="H1276"/>
  <c r="I1276" s="1"/>
  <c r="H1277"/>
  <c r="I1277" s="1"/>
  <c r="H1278"/>
  <c r="I1278" s="1"/>
  <c r="I1124" l="1"/>
  <c r="I1137" s="1"/>
  <c r="I1228"/>
  <c r="I1188"/>
  <c r="I1312" l="1"/>
  <c r="H346" l="1"/>
  <c r="I346" s="1"/>
  <c r="H281"/>
  <c r="I281" s="1"/>
  <c r="I1387" l="1"/>
  <c r="I1386" l="1"/>
  <c r="I1385"/>
  <c r="H708" l="1"/>
  <c r="I708" s="1"/>
  <c r="H706" l="1"/>
  <c r="I706" s="1"/>
  <c r="H705"/>
  <c r="I705" s="1"/>
  <c r="H704"/>
  <c r="I704" s="1"/>
  <c r="H703" l="1"/>
  <c r="I703" s="1"/>
  <c r="H702" l="1"/>
  <c r="I702" l="1"/>
  <c r="H701"/>
  <c r="I701" s="1"/>
  <c r="I1384" l="1"/>
  <c r="H700" l="1"/>
  <c r="I700" s="1"/>
  <c r="H265" l="1"/>
  <c r="I265" s="1"/>
  <c r="H264"/>
  <c r="I264" s="1"/>
  <c r="H263"/>
  <c r="I263" s="1"/>
  <c r="H262"/>
  <c r="I262" s="1"/>
  <c r="H261"/>
  <c r="I261" s="1"/>
  <c r="H259"/>
  <c r="I259" s="1"/>
  <c r="H258"/>
  <c r="I258" s="1"/>
  <c r="H256"/>
  <c r="I256" s="1"/>
  <c r="H255"/>
  <c r="I255" s="1"/>
  <c r="H254"/>
  <c r="I254" s="1"/>
  <c r="H253"/>
  <c r="I253" s="1"/>
  <c r="H252"/>
  <c r="I252" s="1"/>
  <c r="H251"/>
  <c r="I251" s="1"/>
  <c r="H250"/>
  <c r="I250" s="1"/>
  <c r="H699" l="1"/>
  <c r="I699" s="1"/>
  <c r="I1383" l="1"/>
  <c r="H698" l="1"/>
  <c r="I698" s="1"/>
  <c r="H697"/>
  <c r="I697" s="1"/>
  <c r="H696"/>
  <c r="I696" s="1"/>
  <c r="H695"/>
  <c r="I695" s="1"/>
  <c r="H694"/>
  <c r="I694" s="1"/>
  <c r="H693"/>
  <c r="I693" s="1"/>
  <c r="H692"/>
  <c r="I692" s="1"/>
  <c r="H691"/>
  <c r="I691" s="1"/>
  <c r="H690"/>
  <c r="I690" s="1"/>
  <c r="H689"/>
  <c r="I689"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H650"/>
  <c r="I650" s="1"/>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H632"/>
  <c r="I632" s="1"/>
  <c r="H631"/>
  <c r="I631" s="1"/>
  <c r="H630"/>
  <c r="I630" s="1"/>
  <c r="H629"/>
  <c r="I629" s="1"/>
  <c r="H628"/>
  <c r="I628" s="1"/>
  <c r="H627"/>
  <c r="I627" s="1"/>
  <c r="H626"/>
  <c r="I626" s="1"/>
  <c r="H625"/>
  <c r="I625" s="1"/>
  <c r="H624"/>
  <c r="I624" s="1"/>
  <c r="H623"/>
  <c r="I623" s="1"/>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H563"/>
  <c r="I563" s="1"/>
  <c r="H562"/>
  <c r="I562" s="1"/>
  <c r="H561"/>
  <c r="I561" s="1"/>
  <c r="H559"/>
  <c r="I559" s="1"/>
  <c r="H558"/>
  <c r="I558" s="1"/>
  <c r="H557"/>
  <c r="I557" s="1"/>
  <c r="H556"/>
  <c r="I556" s="1"/>
  <c r="H555"/>
  <c r="I555" s="1"/>
  <c r="H554"/>
  <c r="I554" s="1"/>
  <c r="H553"/>
  <c r="I553" s="1"/>
  <c r="H552"/>
  <c r="I552" s="1"/>
  <c r="H551"/>
  <c r="I551" s="1"/>
  <c r="H550"/>
  <c r="I550" s="1"/>
  <c r="H549"/>
  <c r="I549" s="1"/>
  <c r="H548"/>
  <c r="I548" s="1"/>
  <c r="H547"/>
  <c r="I547" s="1"/>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H526"/>
  <c r="I526" s="1"/>
  <c r="H525"/>
  <c r="I525" s="1"/>
  <c r="H524"/>
  <c r="I524" s="1"/>
  <c r="H523"/>
  <c r="I523" s="1"/>
  <c r="H522"/>
  <c r="I522" s="1"/>
  <c r="H521"/>
  <c r="I521" s="1"/>
  <c r="H520"/>
  <c r="I520" s="1"/>
  <c r="H519"/>
  <c r="I519" s="1"/>
  <c r="H518"/>
  <c r="I518" s="1"/>
  <c r="H517"/>
  <c r="I517" s="1"/>
  <c r="H516"/>
  <c r="I516" s="1"/>
  <c r="H515"/>
  <c r="I515" s="1"/>
  <c r="H514"/>
  <c r="I514" s="1"/>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9"/>
  <c r="I429" s="1"/>
  <c r="H428"/>
  <c r="I428" s="1"/>
  <c r="H427"/>
  <c r="I427" s="1"/>
  <c r="H426"/>
  <c r="I426" s="1"/>
  <c r="H425"/>
  <c r="I425"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6"/>
  <c r="I406" s="1"/>
  <c r="H405"/>
  <c r="I405" s="1"/>
  <c r="H404"/>
  <c r="I404" s="1"/>
  <c r="H403"/>
  <c r="I403"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H361"/>
  <c r="I361" s="1"/>
  <c r="H360"/>
  <c r="I360" s="1"/>
  <c r="H359"/>
  <c r="I359" s="1"/>
  <c r="H358"/>
  <c r="I358" s="1"/>
  <c r="H357"/>
  <c r="I357" s="1"/>
  <c r="H356"/>
  <c r="I356" s="1"/>
  <c r="H355"/>
  <c r="I355" s="1"/>
  <c r="H354"/>
  <c r="I354" s="1"/>
  <c r="H353"/>
  <c r="I353" s="1"/>
  <c r="H352"/>
  <c r="I352" s="1"/>
  <c r="H351"/>
  <c r="I351" s="1"/>
  <c r="H350"/>
  <c r="I350" s="1"/>
  <c r="H349"/>
  <c r="I349" s="1"/>
  <c r="H348"/>
  <c r="I348" s="1"/>
  <c r="H347"/>
  <c r="I651" l="1"/>
  <c r="I347"/>
  <c r="I1382"/>
  <c r="I1381"/>
  <c r="H343" l="1"/>
  <c r="H342"/>
  <c r="I342" s="1"/>
  <c r="H341"/>
  <c r="I341" s="1"/>
  <c r="I343" l="1"/>
  <c r="H340"/>
  <c r="I340" s="1"/>
  <c r="H338" l="1"/>
  <c r="I338" s="1"/>
  <c r="H337" l="1"/>
  <c r="H336"/>
  <c r="I336" s="1"/>
  <c r="H335"/>
  <c r="I335" s="1"/>
  <c r="I337" l="1"/>
  <c r="I1380" l="1"/>
  <c r="H327" l="1"/>
  <c r="I327" s="1"/>
  <c r="H1293" l="1"/>
  <c r="I1293" s="1"/>
  <c r="H1292"/>
  <c r="I1292" s="1"/>
  <c r="H1291"/>
  <c r="H1290"/>
  <c r="I1290" s="1"/>
  <c r="H1289"/>
  <c r="I1289" s="1"/>
  <c r="I1291" l="1"/>
  <c r="H1288" l="1"/>
  <c r="I1288" s="1"/>
  <c r="H326" l="1"/>
  <c r="I326" s="1"/>
  <c r="H325" l="1"/>
  <c r="I325"/>
  <c r="H324"/>
  <c r="H323"/>
  <c r="I323" s="1"/>
  <c r="I324" l="1"/>
  <c r="I1379"/>
  <c r="H319" l="1"/>
  <c r="H318"/>
  <c r="I318" s="1"/>
  <c r="H316"/>
  <c r="H315"/>
  <c r="I315" s="1"/>
  <c r="H314"/>
  <c r="I314" s="1"/>
  <c r="H313"/>
  <c r="I319" l="1"/>
  <c r="I316"/>
  <c r="I313"/>
  <c r="H306"/>
  <c r="I306" s="1"/>
  <c r="H307"/>
  <c r="I307" s="1"/>
  <c r="H305"/>
  <c r="I305" l="1"/>
  <c r="I1375"/>
  <c r="H304" l="1"/>
  <c r="I304" s="1"/>
  <c r="H303"/>
  <c r="I303" s="1"/>
  <c r="H302"/>
  <c r="I302" s="1"/>
  <c r="H301"/>
  <c r="I301" s="1"/>
  <c r="H300"/>
  <c r="I300" s="1"/>
  <c r="H299"/>
  <c r="I299" s="1"/>
  <c r="H298"/>
  <c r="I298" s="1"/>
  <c r="H297"/>
  <c r="I297" s="1"/>
  <c r="H296"/>
  <c r="I296" s="1"/>
  <c r="H295"/>
  <c r="I295" s="1"/>
  <c r="H294"/>
  <c r="I294" s="1"/>
  <c r="H293"/>
  <c r="I293" s="1"/>
  <c r="H292"/>
  <c r="I292" s="1"/>
  <c r="H291"/>
  <c r="I291" s="1"/>
  <c r="H290"/>
  <c r="I290" s="1"/>
  <c r="H289"/>
  <c r="I289" s="1"/>
  <c r="H288"/>
  <c r="I288" s="1"/>
  <c r="H287" l="1"/>
  <c r="I287" s="1"/>
  <c r="H283" l="1"/>
  <c r="I283" s="1"/>
  <c r="H284"/>
  <c r="I284" s="1"/>
  <c r="H285"/>
  <c r="I285" s="1"/>
  <c r="H286"/>
  <c r="I286" s="1"/>
  <c r="H282" l="1"/>
  <c r="I282" s="1"/>
  <c r="H279" l="1"/>
  <c r="I279" s="1"/>
  <c r="H278"/>
  <c r="H277"/>
  <c r="I277" s="1"/>
  <c r="H276"/>
  <c r="I276" s="1"/>
  <c r="I278" l="1"/>
  <c r="H1279"/>
  <c r="H1280"/>
  <c r="I1280" s="1"/>
  <c r="H1281"/>
  <c r="I1281" s="1"/>
  <c r="H1282"/>
  <c r="I1282" s="1"/>
  <c r="H1283"/>
  <c r="I1283" s="1"/>
  <c r="H1284"/>
  <c r="I1284" s="1"/>
  <c r="H1285"/>
  <c r="I1285" s="1"/>
  <c r="H1286"/>
  <c r="I1286" s="1"/>
  <c r="H1287"/>
  <c r="I1287" s="1"/>
  <c r="H1309" l="1"/>
  <c r="I1279"/>
  <c r="I1309" s="1"/>
  <c r="H275"/>
  <c r="I275" s="1"/>
  <c r="H274"/>
  <c r="I274" s="1"/>
  <c r="H273"/>
  <c r="I273" s="1"/>
  <c r="H272"/>
  <c r="I272" s="1"/>
  <c r="H271"/>
  <c r="I271" s="1"/>
  <c r="H270"/>
  <c r="H269"/>
  <c r="I269" s="1"/>
  <c r="H268"/>
  <c r="I268" s="1"/>
  <c r="H267"/>
  <c r="I267" s="1"/>
  <c r="I270" l="1"/>
  <c r="H266"/>
  <c r="I266" s="1"/>
  <c r="H249" l="1"/>
  <c r="H248"/>
  <c r="I248" s="1"/>
  <c r="H247"/>
  <c r="I247" s="1"/>
  <c r="H246"/>
  <c r="I246" s="1"/>
  <c r="I249" l="1"/>
  <c r="I1373"/>
  <c r="I1374"/>
  <c r="H242" l="1"/>
  <c r="H243"/>
  <c r="I243" s="1"/>
  <c r="H244"/>
  <c r="I244" s="1"/>
  <c r="H245"/>
  <c r="I245" s="1"/>
  <c r="H241"/>
  <c r="I241" s="1"/>
  <c r="I242" l="1"/>
  <c r="H240"/>
  <c r="I240" s="1"/>
  <c r="H239"/>
  <c r="I239" l="1"/>
  <c r="H209" l="1"/>
  <c r="I209" s="1"/>
  <c r="H208"/>
  <c r="I208" s="1"/>
  <c r="H207" l="1"/>
  <c r="I207" s="1"/>
  <c r="H206"/>
  <c r="I206" s="1"/>
  <c r="G205"/>
  <c r="H205" s="1"/>
  <c r="I205" s="1"/>
  <c r="H204"/>
  <c r="I204" s="1"/>
  <c r="H115" l="1"/>
  <c r="I115" s="1"/>
  <c r="I1372" l="1"/>
  <c r="H203"/>
  <c r="I203" s="1"/>
  <c r="I198"/>
  <c r="I199"/>
  <c r="I200"/>
  <c r="I201"/>
  <c r="I202"/>
  <c r="I1370" l="1"/>
  <c r="I1351" l="1"/>
  <c r="H148" l="1"/>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7"/>
  <c r="I187" s="1"/>
  <c r="H15" l="1"/>
  <c r="I15" l="1"/>
  <c r="H116" l="1"/>
  <c r="H117"/>
  <c r="I117" s="1"/>
  <c r="H118"/>
  <c r="I118" s="1"/>
  <c r="H119"/>
  <c r="I119" s="1"/>
  <c r="H120"/>
  <c r="I120" s="1"/>
  <c r="H121"/>
  <c r="I121" s="1"/>
  <c r="H122"/>
  <c r="I122" s="1"/>
  <c r="H123"/>
  <c r="I123" s="1"/>
  <c r="H124"/>
  <c r="I124" s="1"/>
  <c r="H125"/>
  <c r="I125" s="1"/>
  <c r="H126"/>
  <c r="I126" s="1"/>
  <c r="H127"/>
  <c r="I127" s="1"/>
  <c r="H137"/>
  <c r="I137" s="1"/>
  <c r="H138"/>
  <c r="I138" s="1"/>
  <c r="H139"/>
  <c r="I139" s="1"/>
  <c r="H140"/>
  <c r="I140" s="1"/>
  <c r="H141"/>
  <c r="I141" s="1"/>
  <c r="H142"/>
  <c r="I142" s="1"/>
  <c r="H144"/>
  <c r="I144" s="1"/>
  <c r="H145"/>
  <c r="I145" s="1"/>
  <c r="H146"/>
  <c r="I146" s="1"/>
  <c r="H147"/>
  <c r="I116" l="1"/>
  <c r="I147"/>
  <c r="I1366"/>
  <c r="I1367"/>
  <c r="I1365" l="1"/>
  <c r="H113" l="1"/>
  <c r="I113" s="1"/>
  <c r="H114" l="1"/>
  <c r="I114" s="1"/>
  <c r="H112"/>
  <c r="I112" s="1"/>
  <c r="H111"/>
  <c r="I111" s="1"/>
  <c r="H110"/>
  <c r="I110" s="1"/>
  <c r="H109"/>
  <c r="I109" s="1"/>
  <c r="H108"/>
  <c r="I108" s="1"/>
  <c r="H107"/>
  <c r="I107" s="1"/>
  <c r="H106"/>
  <c r="I106" s="1"/>
  <c r="H105"/>
  <c r="I105" s="1"/>
  <c r="H104"/>
  <c r="I104" s="1"/>
  <c r="H103"/>
  <c r="I103" s="1"/>
  <c r="H102"/>
  <c r="I102" s="1"/>
  <c r="H101"/>
  <c r="I101" s="1"/>
  <c r="H100"/>
  <c r="I100" s="1"/>
  <c r="H99"/>
  <c r="I99" s="1"/>
  <c r="H98"/>
  <c r="I98" s="1"/>
  <c r="H97"/>
  <c r="I97" s="1"/>
  <c r="H96"/>
  <c r="I96" s="1"/>
  <c r="H95"/>
  <c r="I95" s="1"/>
  <c r="H94"/>
  <c r="I94" s="1"/>
  <c r="H93"/>
  <c r="I93" s="1"/>
  <c r="H92"/>
  <c r="I92" s="1"/>
  <c r="H91"/>
  <c r="I91" s="1"/>
  <c r="H90"/>
  <c r="I90" s="1"/>
  <c r="H89"/>
  <c r="I89" s="1"/>
  <c r="H88"/>
  <c r="I88" s="1"/>
  <c r="H87"/>
  <c r="H86"/>
  <c r="I86" s="1"/>
  <c r="H85"/>
  <c r="I85" s="1"/>
  <c r="H84"/>
  <c r="I84" s="1"/>
  <c r="H83"/>
  <c r="I83" s="1"/>
  <c r="H82"/>
  <c r="I82" s="1"/>
  <c r="H81"/>
  <c r="I81"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H57"/>
  <c r="I57" s="1"/>
  <c r="I58" l="1"/>
  <c r="I87"/>
  <c r="H56"/>
  <c r="I56" s="1"/>
  <c r="I1364" l="1"/>
  <c r="I1357" l="1"/>
  <c r="I1358"/>
  <c r="I1361"/>
  <c r="I1362"/>
  <c r="I1363"/>
  <c r="I1356"/>
  <c r="I1355"/>
  <c r="H17" l="1"/>
  <c r="H18"/>
  <c r="H20"/>
  <c r="H21"/>
  <c r="H24"/>
  <c r="H27"/>
  <c r="H28"/>
  <c r="H34"/>
  <c r="H1225" l="1"/>
  <c r="I17"/>
  <c r="I1349"/>
  <c r="I1350"/>
  <c r="I1352"/>
  <c r="I1353"/>
  <c r="I1354"/>
  <c r="I1348"/>
  <c r="I18" l="1"/>
  <c r="I20"/>
  <c r="I21"/>
  <c r="I24"/>
  <c r="I27"/>
  <c r="I28"/>
  <c r="I34"/>
  <c r="I1225" l="1"/>
  <c r="H1329"/>
  <c r="I1329" s="1"/>
  <c r="H1328"/>
  <c r="I1328" s="1"/>
  <c r="H1327"/>
  <c r="H1326"/>
  <c r="H1325"/>
  <c r="H1322"/>
  <c r="H1321"/>
  <c r="H1320"/>
  <c r="H1319"/>
  <c r="H1318"/>
  <c r="H1317"/>
  <c r="H1316"/>
  <c r="I1339"/>
  <c r="I1340"/>
  <c r="I1341"/>
  <c r="H1390" l="1"/>
  <c r="I1316"/>
  <c r="I1338"/>
  <c r="I1337" l="1"/>
  <c r="I1336"/>
  <c r="I1335"/>
  <c r="I1334"/>
  <c r="I1333"/>
  <c r="I1332"/>
  <c r="I1331"/>
  <c r="I1330"/>
  <c r="I1327"/>
  <c r="I1326"/>
  <c r="I1325"/>
  <c r="I1324"/>
  <c r="I1323"/>
  <c r="I1322"/>
  <c r="I1321"/>
  <c r="I1320"/>
  <c r="I1319"/>
  <c r="I1317"/>
  <c r="I1318" l="1"/>
  <c r="I1390" l="1"/>
  <c r="I1391" s="1"/>
  <c r="H1391"/>
</calcChain>
</file>

<file path=xl/sharedStrings.xml><?xml version="1.0" encoding="utf-8"?>
<sst xmlns="http://schemas.openxmlformats.org/spreadsheetml/2006/main" count="10327" uniqueCount="3671">
  <si>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</si>
  <si>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</si>
  <si>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</si>
  <si>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</si>
  <si>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</si>
  <si>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</si>
  <si>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</si>
  <si>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</si>
  <si>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</si>
  <si>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</si>
  <si>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</si>
  <si>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</si>
  <si>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</si>
  <si>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</si>
  <si>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</si>
  <si>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</si>
  <si>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</si>
  <si>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</si>
  <si>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</si>
  <si>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</si>
  <si>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</si>
  <si>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</si>
  <si>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</si>
  <si>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</si>
  <si>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</si>
  <si>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</si>
  <si>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</si>
  <si>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</si>
  <si>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</si>
  <si>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</si>
  <si>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</si>
  <si>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</si>
  <si>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</si>
  <si>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</si>
  <si>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</si>
  <si>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</si>
  <si>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</si>
  <si>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</si>
  <si>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</si>
  <si>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</si>
  <si>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</si>
  <si>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</si>
  <si>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</si>
  <si>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</si>
  <si>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</si>
  <si>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</si>
  <si>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</si>
  <si>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</si>
  <si>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</si>
  <si>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</si>
  <si>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</si>
  <si>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</si>
  <si>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</si>
  <si>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</si>
  <si>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</si>
  <si>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</si>
  <si>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</si>
  <si>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</si>
  <si>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</si>
  <si>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</si>
  <si>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</si>
  <si>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</si>
  <si>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</si>
  <si>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</si>
  <si>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</si>
  <si>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</si>
  <si>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</si>
  <si>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</si>
  <si>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</si>
  <si>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</si>
  <si>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</si>
  <si>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</si>
  <si>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</si>
  <si>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</si>
  <si>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</si>
  <si>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</si>
  <si>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</si>
  <si>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</si>
  <si>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</si>
  <si>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</si>
  <si>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</si>
  <si>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</si>
  <si>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</si>
  <si>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</si>
  <si>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</si>
  <si>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</si>
  <si>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</si>
  <si>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</si>
  <si>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</si>
  <si>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</si>
  <si>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</si>
  <si>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</si>
  <si>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</si>
  <si>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</si>
  <si>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</si>
  <si>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</si>
  <si>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</si>
  <si>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</si>
  <si>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</si>
  <si>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</si>
  <si>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Услуги автомойки легковых автомобилей</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</si>
  <si>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</si>
  <si>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</si>
  <si>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</si>
  <si>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</si>
  <si>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</si>
  <si>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</si>
  <si>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</si>
  <si>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</si>
  <si>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</si>
  <si>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</si>
  <si>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</si>
  <si>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</si>
  <si>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</si>
  <si>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</si>
  <si>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</si>
  <si>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</si>
  <si>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</si>
  <si>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</si>
  <si>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</si>
  <si>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</si>
  <si>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</si>
  <si>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</si>
  <si>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</si>
  <si>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</si>
  <si>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</si>
  <si>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</si>
  <si>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</si>
  <si>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</si>
  <si>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</si>
  <si>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</si>
  <si>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</si>
  <si>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</si>
  <si>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</si>
  <si>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</si>
  <si>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</si>
  <si>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</si>
  <si>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</si>
  <si>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</si>
  <si>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</si>
  <si>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</si>
  <si>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</si>
  <si>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</si>
  <si>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</si>
  <si>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</si>
  <si>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</si>
  <si>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</si>
  <si>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</si>
  <si>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</si>
  <si>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</si>
  <si>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</si>
  <si>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</si>
  <si>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</si>
  <si>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</si>
  <si>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</si>
  <si>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</si>
  <si>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</si>
  <si>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</si>
  <si>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</si>
  <si>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</si>
  <si>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</si>
  <si>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</si>
  <si>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</si>
  <si>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</si>
  <si>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</si>
  <si>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</si>
  <si>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</si>
  <si>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</si>
  <si>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</si>
  <si>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</si>
  <si>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</si>
  <si>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</si>
  <si>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</si>
  <si>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</si>
  <si>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</si>
  <si>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</si>
  <si>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</si>
  <si>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</si>
  <si>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</si>
  <si>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</si>
  <si>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</si>
  <si>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</si>
  <si>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</si>
  <si>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</si>
  <si>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</si>
  <si>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</si>
  <si>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</si>
  <si>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</si>
  <si>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</si>
  <si>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</si>
  <si>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</si>
  <si>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</si>
  <si>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</si>
  <si>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</si>
  <si>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</si>
  <si>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</si>
  <si>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</si>
  <si>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</si>
  <si>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</si>
  <si>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</si>
  <si>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</si>
  <si>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</si>
  <si>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</si>
  <si>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</si>
  <si>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</si>
  <si>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</si>
  <si>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</si>
  <si>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</si>
  <si>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</si>
  <si>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</si>
  <si>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</si>
  <si>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</si>
  <si>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</si>
  <si>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</si>
  <si>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</si>
  <si>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</si>
  <si>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</si>
  <si>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</si>
  <si>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</si>
  <si>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</si>
  <si>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</si>
  <si>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</si>
  <si>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</si>
  <si>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</si>
  <si>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</si>
  <si>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</si>
  <si>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</si>
  <si>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</si>
  <si>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</si>
  <si>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</si>
  <si>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</si>
  <si>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</si>
  <si>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</si>
  <si>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</si>
  <si>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</si>
  <si>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</si>
  <si>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</si>
  <si>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</si>
  <si>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</si>
  <si>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</si>
  <si>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</si>
  <si>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</si>
  <si>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</si>
  <si>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</si>
  <si>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</si>
  <si>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</si>
  <si>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</si>
  <si>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</si>
  <si>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</si>
  <si>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</si>
  <si>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</si>
  <si>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</si>
  <si>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</si>
  <si>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</si>
  <si>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</si>
  <si>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</si>
  <si>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</si>
  <si>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</si>
  <si>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</si>
  <si>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</si>
  <si>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</si>
  <si>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</si>
  <si>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</si>
  <si>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</si>
  <si>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</si>
  <si>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</si>
  <si>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</si>
  <si>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</si>
  <si>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</si>
  <si>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</si>
  <si>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</si>
  <si>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</si>
  <si>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</si>
  <si>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</si>
  <si>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</si>
  <si>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</si>
  <si>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</si>
  <si>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</si>
  <si>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</si>
  <si>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</si>
  <si>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</si>
  <si>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</si>
  <si>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</si>
  <si>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</si>
  <si>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</si>
  <si>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</si>
  <si>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</si>
  <si>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</si>
  <si>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</si>
  <si>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</si>
  <si>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</si>
  <si>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</si>
  <si>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</si>
  <si>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</si>
  <si>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</si>
  <si>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</si>
  <si>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</si>
  <si>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</si>
  <si>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</si>
  <si>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</si>
  <si>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</si>
  <si>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</si>
  <si>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</si>
  <si>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</si>
  <si>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</si>
  <si>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</si>
  <si>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</si>
  <si>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</si>
  <si>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</si>
  <si>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</si>
  <si>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</si>
  <si>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</si>
  <si>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</si>
  <si>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</si>
  <si>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</si>
  <si>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</si>
  <si>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</si>
  <si>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</si>
  <si>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</si>
  <si>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</si>
  <si>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</si>
  <si>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</si>
  <si>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</si>
  <si>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</si>
  <si>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</si>
  <si>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</si>
  <si>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</si>
  <si>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</si>
  <si>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</si>
  <si>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</si>
  <si>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</si>
  <si>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</si>
  <si>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</si>
  <si>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</si>
  <si>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</si>
  <si>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</si>
  <si>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</si>
  <si>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</si>
  <si>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</si>
  <si>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</si>
  <si>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</si>
  <si>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</si>
  <si>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</si>
  <si>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</si>
  <si>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</si>
  <si>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</si>
  <si>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</si>
  <si>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</si>
  <si>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</si>
  <si>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</si>
  <si>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</si>
  <si>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</si>
  <si>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</si>
  <si>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</si>
  <si>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</si>
  <si>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</si>
  <si>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</si>
  <si>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</si>
  <si>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</si>
  <si>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</si>
  <si>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</si>
  <si>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</si>
  <si>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</si>
  <si>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</si>
  <si>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</si>
  <si>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</si>
  <si>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</si>
  <si>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</si>
  <si>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</si>
  <si>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</si>
  <si>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</si>
  <si>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</si>
  <si>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</si>
  <si>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</si>
  <si>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</si>
  <si>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</si>
  <si>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</si>
  <si>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</si>
  <si>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</si>
  <si>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</si>
  <si>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</si>
  <si>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</si>
  <si>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</si>
  <si>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</si>
  <si>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</si>
  <si>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</si>
  <si>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</si>
  <si>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</si>
  <si>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</si>
  <si>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</si>
  <si>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</si>
  <si>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</si>
  <si>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</si>
  <si>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</si>
  <si>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</si>
  <si>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</si>
  <si>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</si>
  <si>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</si>
  <si>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</si>
  <si>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</si>
  <si>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</si>
  <si>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</si>
  <si>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</si>
  <si>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</si>
  <si>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</si>
  <si>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</si>
  <si>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</si>
  <si>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</si>
  <si>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</si>
  <si>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</si>
  <si>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</si>
  <si>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</si>
  <si>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</si>
  <si>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</si>
  <si>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</si>
  <si>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</si>
  <si>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</si>
  <si>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</si>
  <si>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</si>
  <si>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</si>
  <si>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</si>
  <si>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</si>
  <si>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</si>
  <si>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</si>
  <si>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</si>
  <si>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</si>
  <si>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</si>
  <si>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</si>
  <si>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</si>
  <si>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</si>
  <si>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</si>
  <si>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</si>
  <si>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</si>
  <si>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</si>
  <si>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</si>
  <si>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</si>
  <si>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</si>
  <si>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</si>
  <si>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</si>
  <si>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</si>
  <si>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</si>
  <si>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</si>
  <si>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</si>
  <si>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</si>
  <si>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</si>
  <si>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</si>
  <si>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</si>
  <si>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</si>
  <si>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</si>
  <si>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</si>
  <si>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</si>
  <si>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</si>
  <si>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</si>
  <si>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</si>
  <si>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</si>
  <si>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</si>
  <si>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</si>
  <si>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</si>
  <si>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</si>
  <si>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</si>
  <si>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</si>
  <si>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</si>
  <si>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</si>
  <si>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</si>
  <si>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</si>
  <si>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</si>
  <si>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</si>
  <si>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</si>
  <si>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</si>
  <si>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</si>
  <si>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</si>
  <si>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</si>
  <si>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</si>
  <si>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</si>
  <si>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</si>
  <si>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</si>
  <si>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</si>
  <si>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</si>
  <si>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</si>
  <si>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</si>
  <si>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</si>
  <si>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</si>
  <si>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</si>
  <si>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</si>
  <si>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</si>
  <si>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</si>
  <si>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</si>
  <si>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</si>
  <si>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</si>
  <si>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</si>
  <si>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</si>
  <si>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</si>
  <si>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</si>
  <si>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</si>
  <si>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</si>
  <si>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</si>
  <si>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</si>
  <si>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</si>
  <si>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</si>
  <si>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</si>
  <si>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</si>
  <si>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</si>
  <si>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</si>
  <si>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</si>
  <si>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</si>
  <si>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</si>
  <si>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</si>
  <si>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</si>
  <si>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</si>
  <si>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</si>
  <si>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</si>
  <si>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</si>
  <si>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</si>
  <si>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</si>
  <si>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</si>
  <si>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</si>
  <si>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</si>
  <si>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</si>
  <si>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</si>
  <si>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</si>
  <si>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</si>
  <si>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</si>
  <si>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</si>
  <si>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</si>
  <si>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</si>
  <si>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</si>
  <si>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</si>
  <si>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</si>
  <si>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</si>
  <si>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</si>
  <si>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</si>
  <si>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</si>
  <si>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</si>
  <si>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</si>
  <si>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</si>
  <si>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</si>
  <si>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</si>
  <si>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</si>
  <si>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</si>
  <si>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</si>
  <si>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</si>
  <si>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</si>
  <si>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Сместитель для душа</t>
  </si>
  <si>
    <t>Сместитель для кухни</t>
  </si>
  <si>
    <t>Шланг сантехнический</t>
  </si>
  <si>
    <t>Шланг для душа</t>
  </si>
  <si>
    <t>Гофрошланг</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</si>
  <si>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</si>
  <si>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</si>
  <si>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</si>
  <si>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</si>
  <si>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</si>
  <si>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</si>
  <si>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</si>
  <si>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</si>
  <si>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</si>
  <si>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</si>
  <si>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</si>
  <si>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</si>
  <si>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</si>
  <si>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</si>
  <si>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</si>
  <si>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</si>
  <si>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</si>
  <si>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</si>
  <si>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</si>
  <si>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</si>
  <si>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</si>
  <si>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</si>
  <si>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</si>
  <si>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</si>
  <si>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</si>
  <si>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</si>
  <si>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</si>
  <si>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</si>
  <si>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</si>
  <si>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</si>
  <si>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</si>
  <si>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</si>
  <si>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</si>
  <si>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</si>
  <si>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</si>
  <si>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</si>
  <si>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</si>
  <si>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</si>
  <si>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</si>
  <si>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</si>
  <si>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</si>
  <si>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</si>
  <si>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</si>
  <si>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</si>
  <si>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</si>
  <si>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</si>
  <si>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</si>
  <si>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</si>
  <si>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</si>
  <si>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</si>
  <si>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</si>
  <si>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</si>
  <si>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</si>
  <si>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</si>
  <si>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</si>
  <si>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</si>
  <si>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</si>
  <si>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</si>
  <si>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</si>
  <si>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</si>
  <si>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</si>
  <si>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</si>
  <si>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</si>
  <si>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</si>
  <si>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</si>
  <si>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</si>
  <si>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</si>
  <si>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</si>
  <si>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</si>
  <si>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</si>
  <si>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</si>
  <si>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</si>
  <si>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</si>
  <si>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</si>
  <si>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</si>
  <si>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</si>
  <si>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</si>
  <si>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</si>
  <si>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</si>
  <si>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</si>
  <si>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</si>
  <si>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</si>
  <si>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</si>
  <si>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</si>
  <si>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</si>
  <si>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</si>
  <si>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</si>
  <si>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</si>
  <si>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</si>
  <si>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</si>
  <si>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</si>
  <si>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</si>
  <si>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</si>
  <si>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</si>
  <si>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</si>
  <si>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</si>
  <si>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</si>
  <si>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</si>
  <si>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</si>
  <si>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</si>
  <si>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</si>
  <si>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</si>
  <si>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</si>
  <si>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</si>
  <si>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</si>
  <si>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</si>
  <si>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</si>
  <si>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</si>
  <si>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</si>
  <si>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</si>
  <si>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</si>
  <si>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</si>
  <si>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</si>
  <si>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</si>
  <si>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</si>
  <si>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</si>
  <si>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</si>
  <si>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</si>
  <si>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</si>
  <si>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</si>
  <si>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</si>
  <si>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</si>
  <si>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</si>
  <si>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</si>
  <si>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</si>
  <si>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</si>
  <si>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</si>
  <si>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</si>
  <si>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</si>
  <si>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</si>
  <si>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</si>
  <si>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</si>
  <si>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</si>
  <si>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</si>
  <si>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</si>
  <si>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</si>
  <si>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</si>
  <si>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</si>
  <si>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</si>
  <si>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</si>
  <si>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</si>
  <si>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</si>
  <si>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</si>
  <si>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</si>
  <si>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</si>
  <si>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</si>
  <si>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</si>
  <si>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</si>
  <si>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</si>
  <si>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</si>
  <si>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</si>
  <si>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</si>
  <si>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</si>
  <si>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</si>
  <si>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</si>
  <si>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</si>
  <si>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</si>
  <si>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</si>
  <si>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</si>
  <si>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</si>
  <si>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</si>
  <si>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</si>
  <si>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</si>
  <si>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</si>
  <si>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</si>
  <si>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</si>
  <si>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</si>
  <si>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</si>
  <si>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</si>
  <si>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</si>
  <si>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</si>
  <si>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</si>
  <si>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</si>
  <si>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</si>
  <si>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</si>
  <si>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</si>
  <si>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</si>
  <si>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</si>
  <si>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</si>
  <si>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</si>
  <si>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</si>
  <si>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</si>
  <si>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</si>
  <si>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</si>
  <si>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</si>
  <si>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</si>
  <si>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</si>
  <si>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</si>
  <si>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</si>
  <si>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</si>
  <si>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</si>
  <si>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</si>
  <si>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</si>
  <si>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</si>
  <si>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</si>
  <si>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</si>
  <si>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</si>
  <si>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</si>
  <si>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</si>
  <si>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</si>
  <si>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</si>
  <si>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</si>
  <si>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</si>
  <si>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</si>
  <si>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</si>
  <si>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</si>
  <si>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</si>
  <si>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</si>
  <si>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</si>
  <si>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</si>
  <si>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</si>
  <si>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</si>
  <si>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</si>
  <si>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</si>
  <si>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</si>
  <si>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</si>
  <si>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</si>
  <si>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</si>
  <si>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</si>
  <si>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</si>
  <si>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</si>
  <si>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</si>
  <si>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</si>
  <si>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</si>
  <si>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</si>
  <si>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</si>
  <si>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</si>
  <si>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</si>
  <si>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</si>
  <si>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</si>
  <si>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</si>
  <si>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</si>
  <si>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</si>
  <si>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</si>
  <si>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</si>
  <si>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</si>
  <si>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</si>
  <si>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</si>
  <si>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</si>
  <si>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</si>
  <si>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</si>
  <si>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</si>
  <si>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</si>
  <si>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</si>
  <si>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</si>
  <si>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</si>
  <si>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</si>
  <si>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</si>
  <si>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</si>
  <si>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</si>
  <si>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</si>
  <si>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</si>
  <si>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</si>
  <si>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</si>
  <si>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</si>
  <si>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</si>
  <si>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</si>
  <si>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</si>
  <si>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</si>
  <si>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</si>
  <si>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</si>
  <si>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</si>
  <si>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</si>
  <si>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</si>
  <si>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</si>
  <si>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</si>
  <si>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</si>
  <si>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</si>
  <si>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</si>
  <si>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</si>
  <si>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</si>
  <si>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</si>
  <si>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</si>
  <si>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</si>
  <si>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</si>
  <si>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</si>
  <si>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</si>
  <si>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</si>
  <si>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</si>
  <si>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</si>
  <si>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</si>
  <si>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</si>
  <si>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</si>
  <si>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</si>
  <si>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</si>
  <si>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</si>
  <si>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</si>
  <si>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</si>
  <si>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</si>
  <si>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</si>
  <si>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</si>
  <si>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</si>
  <si>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</si>
  <si>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</si>
  <si>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</si>
  <si>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</si>
  <si>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</si>
  <si>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</si>
  <si>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</si>
  <si>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</si>
  <si>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</si>
  <si>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</si>
  <si>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</si>
  <si>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</si>
  <si>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</si>
  <si>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</si>
  <si>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</si>
  <si>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</si>
  <si>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</si>
  <si>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</si>
  <si>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</si>
  <si>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</si>
  <si>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</si>
  <si>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</si>
  <si>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</si>
  <si>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</si>
  <si>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</si>
  <si>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</si>
  <si>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</si>
  <si>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</si>
  <si>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</si>
  <si>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</si>
  <si>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</si>
  <si>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</si>
  <si>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</si>
  <si>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</si>
  <si>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</si>
  <si>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</si>
  <si>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</si>
  <si>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</si>
  <si>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</si>
  <si>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</si>
  <si>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</si>
  <si>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</si>
  <si>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</si>
  <si>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</si>
  <si>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</si>
  <si>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</si>
  <si>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</si>
  <si>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</si>
  <si>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</si>
  <si>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</si>
  <si>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</si>
  <si>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</si>
  <si>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</si>
  <si>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</si>
  <si>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</si>
  <si>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</si>
  <si>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</si>
  <si>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</si>
  <si>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</si>
  <si>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</si>
  <si>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</si>
  <si>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</si>
  <si>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</si>
  <si>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</si>
  <si>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</si>
  <si>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</si>
  <si>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</si>
  <si>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</si>
  <si>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</si>
  <si>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</si>
  <si>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</si>
  <si>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</si>
  <si>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</si>
  <si>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</si>
  <si>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</si>
  <si>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</si>
  <si>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</si>
  <si>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</si>
  <si>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</si>
  <si>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</si>
  <si>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</si>
  <si>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</si>
  <si>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</si>
  <si>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</si>
  <si>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</si>
  <si>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</si>
  <si>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</si>
  <si>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</si>
  <si>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</si>
  <si>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</si>
  <si>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</si>
  <si>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</si>
  <si>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</si>
  <si>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</si>
  <si>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</si>
  <si>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</si>
  <si>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</si>
  <si>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</si>
  <si>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</si>
  <si>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</si>
  <si>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</si>
  <si>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</si>
  <si>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</si>
  <si>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</si>
  <si>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</si>
  <si>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</si>
  <si>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</si>
  <si>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</si>
  <si>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</si>
  <si>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</si>
  <si>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</si>
  <si>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</si>
  <si>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</si>
  <si>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</si>
  <si>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</si>
  <si>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</si>
  <si>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</si>
  <si>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</si>
  <si>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</si>
  <si>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</si>
  <si>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</si>
  <si>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</si>
  <si>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</si>
  <si>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</si>
  <si>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</si>
  <si>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</si>
  <si>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</si>
  <si>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</si>
  <si>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</si>
  <si>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Гр. 2</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</si>
  <si>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</si>
  <si>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</si>
  <si>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</si>
  <si>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</si>
  <si>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</si>
  <si>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</si>
  <si>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</si>
  <si>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</si>
  <si>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</si>
  <si>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</si>
  <si>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</si>
  <si>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</si>
  <si>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</si>
  <si>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</si>
  <si>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</si>
  <si>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</si>
  <si>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</si>
  <si>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</si>
  <si>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</si>
  <si>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</si>
  <si>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</si>
  <si>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</si>
  <si>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</si>
  <si>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</si>
  <si>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</si>
  <si>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</si>
  <si>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</si>
  <si>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</si>
  <si>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</si>
  <si>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</si>
  <si>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</si>
  <si>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</si>
  <si>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</si>
  <si>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</si>
  <si>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</si>
  <si>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</si>
  <si>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</si>
  <si>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</si>
  <si>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</si>
  <si>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</si>
  <si>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</si>
  <si>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</si>
  <si>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</si>
  <si>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</si>
  <si>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</si>
  <si>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</si>
  <si>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</si>
  <si>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</si>
  <si>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</si>
  <si>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</si>
  <si>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</si>
  <si>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</si>
  <si>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</si>
  <si>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</si>
  <si>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</si>
  <si>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</si>
  <si>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</si>
  <si>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</si>
  <si>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</si>
  <si>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</si>
  <si>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</si>
  <si>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</si>
  <si>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</si>
  <si>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</si>
  <si>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</si>
  <si>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</si>
  <si>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</si>
  <si>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</si>
  <si>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</si>
  <si>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</si>
  <si>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</si>
  <si>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</si>
  <si>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</si>
  <si>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</si>
  <si>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</si>
  <si>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</si>
  <si>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</si>
  <si>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</si>
  <si>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</si>
  <si>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</si>
  <si>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</si>
  <si>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</si>
  <si>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</si>
  <si>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</si>
  <si>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</si>
  <si>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</si>
  <si>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</si>
  <si>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</si>
  <si>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</si>
  <si>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</si>
  <si>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</si>
  <si>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</si>
  <si>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</si>
  <si>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</si>
  <si>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</si>
  <si>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</si>
  <si>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</si>
  <si>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</si>
  <si>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</si>
  <si>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</si>
  <si>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</si>
  <si>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</si>
  <si>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</si>
  <si>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</si>
  <si>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</si>
  <si>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</si>
  <si>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</si>
  <si>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</si>
  <si>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</si>
  <si>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</si>
  <si>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</si>
  <si>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</si>
  <si>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</si>
  <si>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</si>
  <si>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</si>
  <si>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</si>
  <si>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</si>
  <si>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</si>
  <si>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</si>
  <si>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</si>
  <si>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</si>
  <si>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</si>
  <si>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</si>
  <si>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</si>
  <si>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</si>
  <si>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</si>
  <si>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</si>
  <si>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</si>
  <si>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</si>
  <si>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</si>
  <si>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</si>
  <si>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</si>
  <si>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</si>
  <si>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</si>
  <si>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</si>
  <si>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</si>
  <si>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</si>
  <si>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</si>
  <si>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</si>
  <si>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</si>
  <si>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</si>
  <si>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</si>
  <si>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</si>
  <si>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</si>
  <si>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</si>
  <si>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</si>
  <si>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</si>
  <si>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</si>
  <si>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</si>
  <si>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</si>
  <si>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</si>
  <si>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</si>
  <si>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</si>
  <si>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</si>
  <si>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</si>
  <si>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</si>
  <si>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</si>
  <si>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</si>
  <si>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</si>
  <si>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</si>
  <si>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</si>
  <si>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</si>
  <si>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</si>
  <si>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</si>
  <si>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</si>
  <si>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</si>
  <si>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</si>
  <si>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</si>
  <si>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</si>
  <si>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</si>
  <si>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</si>
  <si>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</si>
  <si>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</si>
  <si>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</si>
  <si>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</si>
  <si>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</si>
  <si>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</si>
  <si>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</si>
  <si>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</si>
  <si>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</si>
  <si>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</si>
  <si>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</si>
  <si>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</si>
  <si>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</si>
  <si>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</si>
  <si>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</si>
  <si>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</si>
  <si>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</si>
  <si>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</si>
  <si>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</si>
  <si>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</si>
  <si>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</si>
  <si>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</si>
  <si>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</si>
  <si>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</si>
  <si>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</si>
  <si>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</si>
  <si>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</si>
  <si>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</si>
  <si>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</si>
  <si>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</si>
  <si>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</si>
  <si>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</si>
  <si>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</si>
  <si>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</si>
  <si>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</si>
  <si>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</si>
  <si>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</si>
  <si>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</si>
  <si>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</si>
  <si>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</si>
  <si>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</si>
  <si>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</si>
  <si>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</si>
  <si>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</si>
  <si>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</si>
  <si>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</si>
  <si>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</si>
  <si>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</si>
  <si>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</si>
  <si>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</si>
  <si>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</si>
  <si>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</si>
  <si>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</si>
  <si>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</si>
  <si>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</si>
  <si>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</si>
  <si>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</si>
  <si>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</si>
  <si>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</si>
  <si>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</si>
  <si>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</si>
  <si>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</si>
  <si>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</si>
  <si>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</si>
  <si>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</si>
  <si>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</si>
  <si>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</si>
  <si>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</si>
  <si>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</si>
  <si>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</si>
  <si>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</si>
  <si>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</si>
  <si>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</si>
  <si>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</si>
  <si>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</si>
  <si>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</si>
  <si>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</si>
  <si>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</si>
  <si>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</si>
  <si>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</si>
  <si>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</si>
  <si>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</si>
  <si>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</si>
  <si>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</si>
  <si>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</si>
  <si>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</si>
  <si>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</si>
  <si>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</si>
  <si>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</si>
  <si>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</si>
  <si>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</si>
  <si>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</si>
  <si>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</si>
  <si>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</si>
  <si>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</si>
  <si>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</si>
  <si>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</si>
  <si>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</si>
  <si>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</si>
  <si>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</si>
  <si>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</si>
  <si>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</si>
  <si>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</si>
  <si>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</si>
  <si>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</si>
  <si>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</si>
  <si>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</si>
  <si>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</si>
  <si>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</si>
  <si>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</si>
  <si>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</si>
  <si>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</si>
  <si>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</si>
  <si>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</si>
  <si>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</si>
  <si>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</si>
  <si>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</si>
  <si>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</si>
  <si>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</si>
  <si>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</si>
  <si>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</si>
  <si>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</si>
  <si>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</si>
  <si>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</si>
  <si>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</si>
  <si>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</si>
  <si>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</si>
  <si>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</si>
  <si>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</si>
  <si>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</si>
  <si>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</si>
  <si>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</si>
  <si>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</si>
  <si>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</si>
  <si>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</si>
  <si>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</si>
  <si>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</si>
  <si>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</si>
  <si>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</si>
  <si>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</si>
  <si>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</si>
  <si>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</si>
  <si>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</si>
  <si>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</si>
  <si>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</si>
  <si>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</si>
  <si>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</si>
  <si>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</si>
  <si>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</si>
  <si>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</si>
  <si>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</si>
  <si>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</si>
  <si>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</si>
  <si>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</si>
  <si>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</si>
  <si>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</si>
  <si>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</si>
  <si>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</si>
  <si>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</si>
  <si>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</si>
  <si>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</si>
  <si>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</si>
  <si>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</si>
  <si>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</si>
  <si>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</si>
  <si>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</si>
  <si>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</si>
  <si>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</si>
  <si>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</si>
  <si>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</si>
  <si>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</si>
  <si>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</si>
  <si>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</si>
  <si>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</si>
  <si>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</si>
  <si>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</si>
  <si>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</si>
  <si>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</si>
  <si>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</si>
  <si>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</si>
  <si>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</si>
  <si>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</si>
  <si>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</si>
  <si>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</si>
  <si>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</si>
  <si>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</si>
  <si>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</si>
  <si>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</si>
  <si>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</si>
  <si>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</si>
  <si>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</si>
  <si>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</si>
  <si>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</si>
  <si>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</si>
  <si>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</si>
  <si>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</si>
  <si>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</si>
  <si>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</si>
  <si>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</si>
  <si>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</si>
  <si>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</si>
  <si>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</si>
  <si>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</si>
  <si>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</si>
  <si>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</si>
  <si>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</si>
  <si>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</si>
  <si>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</si>
  <si>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</si>
  <si>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</si>
  <si>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</si>
  <si>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</si>
  <si>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</si>
  <si>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</si>
  <si>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</si>
  <si>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</si>
  <si>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</si>
  <si>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</si>
  <si>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</si>
  <si>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</si>
  <si>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</si>
  <si>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</si>
  <si>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</si>
  <si>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</si>
  <si>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</si>
  <si>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</si>
  <si>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</si>
  <si>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</si>
  <si>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</si>
  <si>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</si>
  <si>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</si>
  <si>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</si>
  <si>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</si>
  <si>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</si>
  <si>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</si>
  <si>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</si>
  <si>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</si>
  <si>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</si>
  <si>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</si>
  <si>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</si>
  <si>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</si>
  <si>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</si>
  <si>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</si>
  <si>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</si>
  <si>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</si>
  <si>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</si>
  <si>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</si>
  <si>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</si>
  <si>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</si>
  <si>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</si>
  <si>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</si>
  <si>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</si>
  <si>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</si>
  <si>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</si>
  <si>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</si>
  <si>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</si>
  <si>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</si>
  <si>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</si>
  <si>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</si>
  <si>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</si>
  <si>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</si>
  <si>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</si>
  <si>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</si>
  <si>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</si>
  <si>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</si>
  <si>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</si>
  <si>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</si>
  <si>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</si>
  <si>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</si>
  <si>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</si>
  <si>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</si>
  <si>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</si>
  <si>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</si>
  <si>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</si>
  <si>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</si>
  <si>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</si>
  <si>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</si>
  <si>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</si>
  <si>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</si>
  <si>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</si>
  <si>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</si>
  <si>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</si>
  <si>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</si>
  <si>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</si>
  <si>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</si>
  <si>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</si>
  <si>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</si>
  <si>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</si>
  <si>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</si>
  <si>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</si>
  <si>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</si>
  <si>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</si>
  <si>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</si>
  <si>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</si>
  <si>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</si>
  <si>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</si>
  <si>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</si>
  <si>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</si>
  <si>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</si>
  <si>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</si>
  <si>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</si>
  <si>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</si>
  <si>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</si>
  <si>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</si>
  <si>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</si>
  <si>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</si>
  <si>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</si>
  <si>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</si>
  <si>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</si>
  <si>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</si>
  <si>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</si>
  <si>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</si>
  <si>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</si>
  <si>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</si>
  <si>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</si>
  <si>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</si>
  <si>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</si>
  <si>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</si>
  <si>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</si>
  <si>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</si>
  <si>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</si>
  <si>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</si>
  <si>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</si>
  <si>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</si>
  <si>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</si>
  <si>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</si>
  <si>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</si>
  <si>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</si>
  <si>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</si>
  <si>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</si>
  <si>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</si>
  <si>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</si>
  <si>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</si>
  <si>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</si>
  <si>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</si>
  <si>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</si>
  <si>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</si>
  <si>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</si>
  <si>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</si>
  <si>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</si>
  <si>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</si>
  <si>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</si>
  <si>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</si>
  <si>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</si>
  <si>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</si>
  <si>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</si>
  <si>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</si>
  <si>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</si>
  <si>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Исключено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</si>
  <si>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</si>
  <si>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</si>
  <si>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</si>
  <si>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</si>
  <si>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</si>
  <si>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</si>
  <si>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</si>
  <si>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</si>
  <si>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</si>
  <si>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</si>
  <si>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</si>
  <si>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</si>
  <si>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</si>
  <si>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</si>
  <si>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</si>
  <si>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</si>
  <si>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</si>
  <si>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</si>
  <si>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</si>
  <si>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</si>
  <si>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</si>
  <si>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</si>
  <si>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</si>
  <si>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</si>
  <si>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</si>
  <si>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</si>
  <si>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</si>
  <si>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</si>
  <si>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</si>
  <si>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</si>
  <si>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</si>
  <si>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</si>
  <si>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</si>
  <si>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</si>
  <si>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</si>
  <si>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</si>
  <si>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</si>
  <si>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</si>
  <si>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</si>
  <si>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</si>
  <si>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</si>
  <si>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</si>
  <si>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</si>
  <si>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</si>
  <si>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</si>
  <si>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</si>
  <si>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</si>
  <si>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</si>
  <si>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</si>
  <si>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</si>
  <si>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</si>
  <si>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</si>
  <si>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</si>
  <si>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</si>
  <si>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</si>
  <si>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</si>
  <si>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</si>
  <si>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</si>
  <si>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</si>
  <si>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</si>
  <si>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</si>
  <si>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</si>
  <si>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</si>
  <si>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</si>
  <si>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</si>
  <si>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</si>
  <si>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</si>
  <si>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</si>
  <si>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</si>
  <si>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</si>
  <si>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</si>
  <si>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</si>
  <si>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</si>
  <si>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</si>
  <si>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</si>
  <si>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</si>
  <si>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</si>
  <si>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</si>
  <si>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</si>
  <si>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</si>
  <si>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</si>
  <si>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</si>
  <si>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</si>
  <si>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</si>
  <si>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</si>
  <si>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</si>
  <si>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</si>
  <si>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</si>
  <si>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</si>
  <si>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</si>
  <si>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</si>
  <si>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</si>
  <si>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</si>
  <si>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</si>
  <si>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</si>
  <si>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</si>
  <si>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</si>
  <si>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</si>
  <si>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</si>
  <si>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</si>
  <si>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</si>
  <si>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</si>
  <si>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</si>
  <si>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</si>
  <si>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</si>
  <si>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</si>
  <si>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</si>
  <si>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</si>
  <si>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</si>
  <si>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</si>
  <si>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</si>
  <si>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</si>
  <si>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</si>
  <si>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</si>
  <si>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</si>
  <si>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</si>
  <si>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</si>
  <si>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</si>
  <si>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</si>
  <si>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</si>
  <si>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</si>
  <si>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</si>
  <si>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</si>
  <si>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</si>
  <si>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</si>
  <si>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</si>
  <si>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</si>
  <si>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</si>
  <si>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</si>
  <si>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</si>
  <si>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</si>
  <si>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</si>
  <si>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</si>
  <si>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</si>
  <si>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</si>
  <si>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</si>
  <si>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</si>
  <si>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</si>
  <si>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</si>
  <si>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</si>
  <si>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</si>
  <si>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</si>
  <si>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</si>
  <si>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</si>
  <si>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</si>
  <si>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</si>
  <si>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</si>
  <si>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</si>
  <si>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</si>
  <si>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</si>
  <si>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</si>
  <si>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</si>
  <si>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</si>
  <si>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</si>
  <si>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</si>
  <si>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</si>
  <si>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</si>
  <si>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</si>
  <si>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</si>
  <si>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</si>
  <si>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</si>
  <si>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</si>
  <si>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</si>
  <si>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</si>
  <si>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</si>
  <si>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</si>
  <si>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</si>
  <si>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</si>
  <si>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</si>
  <si>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</si>
  <si>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</si>
  <si>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</si>
  <si>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</si>
  <si>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</si>
  <si>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</si>
  <si>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</si>
  <si>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</si>
  <si>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</si>
  <si>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</si>
  <si>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</si>
  <si>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</si>
  <si>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</si>
  <si>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</si>
  <si>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</si>
  <si>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</si>
  <si>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</si>
  <si>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</si>
  <si>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</si>
  <si>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</si>
  <si>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</si>
  <si>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</si>
  <si>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</si>
  <si>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</si>
  <si>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</si>
  <si>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</si>
  <si>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</si>
  <si>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</si>
  <si>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</si>
  <si>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</si>
  <si>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</si>
  <si>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</si>
  <si>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</si>
  <si>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</si>
  <si>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</si>
  <si>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</si>
  <si>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</si>
  <si>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</si>
  <si>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</si>
  <si>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</si>
  <si>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</si>
  <si>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</si>
  <si>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</si>
  <si>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</si>
  <si>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</si>
  <si>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</si>
  <si>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</si>
  <si>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</si>
  <si>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</si>
  <si>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</si>
  <si>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</si>
  <si>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</si>
  <si>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</si>
  <si>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</si>
  <si>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</si>
  <si>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</si>
  <si>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</si>
  <si>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</si>
  <si>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</si>
  <si>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</si>
  <si>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</si>
  <si>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</si>
  <si>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</si>
  <si>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</si>
  <si>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</si>
  <si>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</si>
  <si>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</si>
  <si>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</si>
  <si>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</si>
  <si>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</si>
  <si>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</si>
  <si>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</si>
  <si>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</si>
  <si>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</si>
  <si>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</si>
  <si>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</si>
  <si>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</si>
  <si>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</si>
  <si>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</si>
  <si>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</si>
  <si>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</si>
  <si>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</si>
  <si>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</si>
  <si>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</si>
  <si>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</si>
  <si>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</si>
  <si>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</si>
  <si>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</si>
  <si>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</si>
  <si>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</si>
  <si>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</si>
  <si>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</si>
  <si>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</si>
  <si>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</si>
  <si>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</si>
  <si>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</si>
  <si>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</si>
  <si>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</si>
  <si>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</si>
  <si>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</si>
  <si>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</si>
  <si>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</si>
  <si>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</si>
  <si>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</si>
  <si>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</si>
  <si>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</si>
  <si>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</si>
  <si>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</si>
  <si>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</si>
  <si>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</si>
  <si>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</si>
  <si>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</si>
  <si>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</si>
  <si>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</si>
  <si>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</si>
  <si>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</si>
  <si>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</si>
  <si>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</si>
  <si>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</si>
  <si>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</si>
  <si>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</si>
  <si>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</si>
  <si>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</si>
  <si>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</si>
  <si>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</si>
  <si>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</si>
  <si>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</si>
  <si>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</si>
  <si>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</si>
  <si>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</si>
  <si>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</si>
  <si>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</si>
  <si>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</si>
  <si>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</si>
  <si>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</si>
  <si>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</si>
  <si>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</si>
  <si>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</si>
  <si>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</si>
  <si>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</si>
  <si>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</si>
  <si>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</si>
  <si>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</si>
  <si>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</si>
  <si>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</si>
  <si>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</si>
  <si>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</si>
  <si>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</si>
  <si>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</si>
  <si>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</si>
  <si>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</si>
  <si>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</si>
  <si>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</si>
  <si>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</si>
  <si>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</si>
  <si>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</si>
  <si>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</si>
  <si>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</si>
  <si>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</si>
  <si>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</si>
  <si>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</si>
  <si>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</si>
  <si>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</si>
  <si>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</si>
  <si>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</si>
  <si>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</si>
  <si>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</si>
  <si>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</si>
  <si>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</si>
  <si>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</si>
  <si>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</si>
  <si>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</si>
  <si>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</si>
  <si>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</si>
  <si>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</si>
  <si>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</si>
  <si>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</si>
  <si>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</si>
  <si>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</si>
  <si>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</si>
  <si>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</si>
  <si>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</si>
  <si>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</si>
  <si>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</si>
  <si>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</si>
  <si>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</si>
  <si>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</si>
  <si>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</si>
  <si>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</si>
  <si>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</si>
  <si>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</si>
  <si>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</si>
  <si>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</si>
  <si>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</si>
  <si>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</si>
  <si>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</si>
  <si>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</si>
  <si>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</si>
  <si>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</si>
  <si>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</si>
  <si>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</si>
  <si>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</si>
  <si>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</si>
  <si>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</si>
  <si>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</si>
  <si>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</si>
  <si>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</si>
  <si>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</si>
  <si>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</si>
  <si>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</si>
  <si>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</si>
  <si>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</si>
  <si>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</si>
  <si>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</si>
  <si>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</si>
  <si>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</si>
  <si>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</si>
  <si>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</si>
  <si>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</si>
  <si>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</si>
  <si>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</si>
  <si>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</si>
  <si>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</si>
  <si>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</si>
  <si>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</si>
  <si>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</si>
  <si>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</si>
  <si>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</si>
  <si>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</si>
  <si>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</si>
  <si>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</si>
  <si>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</si>
  <si>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</si>
  <si>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</si>
  <si>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</si>
  <si>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</si>
  <si>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</si>
  <si>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</si>
  <si>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</si>
  <si>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</si>
  <si>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</si>
  <si>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</si>
  <si>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</si>
  <si>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</si>
  <si>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</si>
  <si>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</si>
  <si>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</si>
  <si>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</si>
  <si>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</si>
  <si>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</si>
  <si>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</si>
  <si>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</si>
  <si>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</si>
  <si>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</si>
  <si>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</si>
  <si>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</si>
  <si>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</si>
  <si>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</si>
  <si>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</si>
  <si>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</si>
  <si>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</si>
  <si>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</si>
  <si>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</si>
  <si>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</si>
  <si>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</si>
  <si>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</si>
  <si>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</si>
  <si>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</si>
  <si>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</si>
  <si>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</si>
  <si>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</si>
  <si>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</si>
  <si>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</si>
  <si>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</si>
  <si>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</si>
  <si>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</si>
  <si>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</si>
  <si>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</si>
  <si>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</si>
  <si>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</si>
  <si>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</si>
  <si>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</si>
  <si>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</si>
  <si>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</si>
  <si>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</si>
  <si>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</si>
  <si>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</si>
  <si>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</si>
  <si>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</si>
  <si>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</si>
  <si>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</si>
  <si>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</si>
  <si>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</si>
  <si>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</si>
  <si>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</si>
  <si>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</si>
  <si>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</si>
  <si>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</si>
  <si>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</si>
  <si>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</si>
  <si>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</si>
  <si>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</si>
  <si>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</si>
  <si>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</si>
  <si>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</si>
  <si>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</si>
  <si>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</si>
  <si>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</si>
  <si>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</si>
  <si>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</si>
  <si>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</si>
  <si>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</si>
  <si>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</si>
  <si>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</si>
  <si>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</si>
  <si>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</si>
  <si>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</si>
  <si>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</si>
  <si>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</si>
  <si>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</si>
  <si>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</si>
  <si>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</si>
  <si>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</si>
  <si>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</si>
  <si>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</si>
  <si>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</si>
  <si>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</si>
  <si>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</si>
  <si>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</si>
  <si>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</si>
  <si>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</si>
  <si>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</si>
  <si>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</si>
  <si>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</si>
  <si>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</si>
  <si>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</si>
  <si>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</si>
  <si>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</si>
  <si>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</si>
  <si>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</si>
  <si>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</si>
  <si>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</si>
  <si>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</si>
  <si>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</si>
  <si>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</si>
  <si>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</si>
  <si>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</si>
  <si>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</si>
  <si>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</si>
  <si>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</si>
  <si>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</si>
  <si>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</si>
  <si>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</si>
  <si>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</si>
  <si>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</si>
  <si>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</si>
  <si>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</si>
  <si>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</si>
  <si>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</si>
  <si>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</si>
  <si>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</si>
  <si>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</si>
  <si>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</si>
  <si>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</si>
  <si>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</si>
  <si>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</si>
  <si>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</si>
  <si>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</si>
  <si>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</si>
  <si>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</si>
  <si>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</si>
  <si>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</si>
  <si>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</si>
  <si>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</si>
  <si>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</si>
  <si>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</si>
  <si>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</si>
  <si>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</si>
  <si>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</si>
  <si>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</si>
  <si>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</si>
  <si>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</si>
  <si>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</si>
  <si>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</si>
  <si>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</si>
  <si>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</si>
  <si>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</si>
  <si>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</si>
  <si>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</si>
  <si>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</si>
  <si>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</si>
  <si>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</si>
  <si>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</si>
  <si>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</si>
  <si>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</si>
  <si>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</si>
  <si>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</si>
  <si>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</si>
  <si>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</si>
  <si>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</si>
  <si>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</si>
  <si>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</si>
  <si>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</si>
  <si>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</si>
  <si>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</si>
  <si>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</si>
  <si>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</si>
  <si>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</si>
  <si>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</si>
  <si>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</si>
  <si>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</si>
  <si>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</si>
  <si>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</si>
  <si>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</si>
  <si>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</si>
  <si>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</si>
  <si>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</si>
  <si>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</si>
  <si>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</si>
  <si>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</si>
  <si>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</si>
  <si>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</si>
  <si>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</si>
  <si>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</si>
  <si>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</si>
  <si>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</si>
  <si>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</si>
  <si>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</si>
  <si>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</si>
  <si>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</si>
  <si>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</si>
  <si>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</si>
  <si>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</si>
  <si>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</si>
  <si>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</si>
  <si>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</si>
  <si>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</si>
  <si>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</si>
  <si>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</si>
  <si>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</si>
  <si>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</si>
  <si>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</si>
  <si>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</si>
  <si>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</si>
  <si>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</si>
  <si>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</si>
  <si>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</si>
  <si>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</si>
  <si>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</si>
  <si>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</si>
  <si>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</si>
  <si>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</si>
  <si>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</si>
  <si>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</si>
  <si>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</si>
  <si>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</si>
  <si>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</si>
  <si>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</si>
  <si>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</si>
  <si>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</si>
  <si>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</si>
  <si>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</si>
  <si>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</si>
  <si>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</si>
  <si>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</si>
  <si>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</si>
  <si>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</si>
  <si>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</si>
  <si>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</si>
  <si>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</si>
  <si>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</si>
  <si>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</si>
  <si>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</si>
  <si>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</si>
  <si>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</si>
  <si>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</si>
  <si>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</si>
  <si>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</si>
  <si>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</si>
  <si>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</si>
  <si>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</si>
  <si>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</si>
  <si>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</si>
  <si>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</si>
  <si>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</si>
  <si>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</si>
  <si>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</si>
  <si>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</si>
  <si>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</si>
  <si>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</si>
  <si>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</si>
  <si>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</si>
  <si>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</si>
  <si>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</si>
  <si>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</si>
  <si>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</si>
  <si>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</si>
  <si>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</si>
  <si>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</si>
  <si>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</si>
  <si>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</si>
  <si>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</si>
  <si>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</si>
  <si>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</si>
  <si>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</si>
  <si>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</si>
  <si>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</si>
  <si>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</si>
  <si>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</si>
  <si>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</si>
  <si>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</si>
  <si>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</si>
  <si>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</si>
  <si>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</si>
  <si>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</si>
  <si>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</si>
  <si>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</si>
  <si>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</si>
  <si>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</si>
  <si>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</si>
  <si>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</si>
  <si>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</si>
  <si>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</si>
  <si>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</si>
  <si>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</si>
  <si>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</si>
  <si>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</si>
  <si>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</si>
  <si>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</si>
  <si>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</si>
  <si>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</si>
  <si>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</si>
  <si>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</si>
  <si>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</si>
  <si>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</si>
  <si>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</si>
  <si>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</si>
  <si>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</si>
  <si>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</si>
  <si>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</si>
  <si>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</si>
  <si>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</si>
  <si>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</si>
  <si>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</si>
  <si>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</si>
  <si>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</si>
  <si>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</si>
  <si>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</si>
  <si>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</si>
  <si>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</si>
  <si>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</si>
  <si>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</si>
  <si>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</si>
  <si>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</si>
  <si>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</si>
  <si>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</si>
  <si>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</si>
  <si>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</si>
  <si>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</si>
  <si>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</si>
  <si>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</si>
  <si>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</si>
  <si>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</si>
  <si>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</si>
  <si>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</si>
  <si>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</si>
  <si>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</si>
  <si>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</si>
  <si>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</si>
  <si>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</si>
  <si>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</si>
  <si>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</si>
  <si>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</si>
  <si>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</si>
  <si>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</si>
  <si>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</si>
  <si>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</si>
  <si>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</si>
  <si>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</si>
  <si>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</si>
  <si>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</si>
  <si>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</si>
  <si>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</si>
  <si>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</si>
  <si>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</si>
  <si>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</si>
  <si>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</si>
  <si>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</si>
  <si>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</si>
  <si>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</si>
  <si>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</si>
  <si>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</si>
  <si>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</si>
  <si>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</si>
  <si>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</si>
  <si>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</si>
  <si>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</si>
  <si>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</si>
  <si>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</si>
  <si>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</si>
  <si>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</si>
  <si>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</si>
  <si>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</si>
  <si>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</si>
  <si>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</si>
  <si>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</si>
  <si>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</si>
  <si>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</si>
  <si>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</si>
  <si>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</si>
  <si>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</si>
  <si>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</si>
  <si>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</si>
  <si>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</si>
  <si>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</si>
  <si>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</si>
  <si>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</si>
  <si>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</si>
  <si>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</si>
  <si>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</si>
  <si>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</si>
  <si>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</si>
  <si>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</si>
  <si>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</si>
  <si>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</si>
  <si>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</si>
  <si>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</si>
  <si>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</si>
  <si>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</si>
  <si>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</si>
  <si>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</si>
  <si>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</si>
  <si>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</si>
  <si>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</si>
  <si>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</si>
  <si>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</si>
  <si>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</si>
  <si>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</si>
  <si>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</si>
  <si>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</si>
  <si>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</si>
  <si>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</si>
  <si>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</si>
  <si>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</si>
  <si>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</si>
  <si>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</si>
  <si>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</si>
  <si>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</si>
  <si>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</si>
  <si>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</si>
  <si>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</si>
  <si>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</si>
  <si>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</si>
  <si>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</si>
  <si>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</si>
  <si>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</si>
  <si>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</si>
  <si>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</si>
  <si>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</si>
  <si>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</si>
  <si>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</si>
  <si>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</si>
  <si>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</si>
  <si>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</si>
  <si>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</si>
  <si>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</si>
  <si>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</si>
  <si>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</si>
  <si>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</si>
  <si>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</si>
  <si>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</si>
  <si>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</si>
  <si>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</si>
  <si>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</si>
  <si>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</si>
  <si>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</si>
  <si>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</si>
  <si>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</si>
  <si>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</si>
  <si>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</si>
  <si>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</si>
  <si>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</si>
  <si>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</si>
  <si>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</si>
  <si>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</si>
  <si>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</si>
  <si>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</si>
  <si>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</si>
  <si>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</si>
  <si>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</si>
  <si>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</si>
  <si>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</si>
  <si>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</si>
  <si>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</si>
  <si>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</si>
  <si>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</si>
  <si>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</si>
  <si>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</si>
  <si>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</si>
  <si>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</si>
  <si>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</si>
  <si>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</si>
  <si>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</si>
  <si>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</si>
  <si>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</si>
  <si>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</si>
  <si>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</si>
  <si>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</si>
  <si>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</si>
  <si>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</si>
  <si>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</si>
  <si>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</si>
  <si>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</si>
  <si>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</si>
  <si>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</si>
  <si>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</si>
  <si>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</si>
  <si>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</si>
  <si>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</si>
  <si>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</si>
  <si>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</si>
  <si>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</si>
  <si>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</si>
  <si>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</si>
  <si>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</si>
  <si>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</si>
  <si>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</si>
  <si>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</si>
  <si>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</si>
  <si>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</si>
  <si>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</si>
  <si>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</si>
  <si>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</si>
  <si>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</si>
  <si>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</si>
  <si>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</si>
  <si>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</si>
  <si>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</si>
  <si>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</si>
  <si>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</si>
  <si>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</si>
  <si>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</si>
  <si>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</si>
  <si>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</si>
  <si>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</si>
  <si>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</si>
  <si>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</si>
  <si>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</si>
  <si>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</si>
  <si>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</si>
  <si>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</si>
  <si>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</si>
  <si>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</si>
  <si>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</si>
  <si>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</si>
  <si>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</si>
  <si>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</si>
  <si>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</si>
  <si>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</si>
  <si>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</si>
  <si>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</si>
  <si>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</si>
  <si>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</si>
  <si>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</si>
  <si>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</si>
  <si>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</si>
  <si>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</si>
  <si>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</si>
  <si>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</si>
  <si>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</si>
  <si>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</si>
  <si>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</si>
  <si>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</si>
  <si>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</si>
  <si>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</si>
  <si>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</si>
  <si>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</si>
  <si>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</si>
  <si>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</si>
  <si>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</si>
  <si>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</si>
  <si>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</si>
  <si>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</si>
  <si>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</si>
  <si>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</si>
  <si>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</si>
  <si>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</si>
  <si>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</si>
  <si>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</si>
  <si>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</si>
  <si>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</si>
  <si>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</si>
  <si>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</si>
  <si>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</si>
  <si>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</si>
  <si>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</si>
  <si>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</si>
  <si>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</si>
  <si>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</si>
  <si>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</si>
  <si>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</si>
  <si>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</si>
  <si>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</si>
  <si>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</si>
  <si>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</si>
  <si>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</si>
  <si>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</si>
  <si>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</si>
  <si>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</si>
  <si>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</si>
  <si>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</si>
  <si>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</si>
  <si>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</si>
  <si>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</si>
  <si>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</si>
  <si>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</si>
  <si>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</si>
  <si>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</si>
  <si>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</si>
  <si>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</si>
  <si>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</si>
  <si>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</si>
  <si>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</si>
  <si>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</si>
  <si>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</si>
  <si>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</si>
  <si>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</si>
  <si>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</si>
  <si>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</si>
  <si>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</si>
  <si>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</si>
  <si>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</si>
  <si>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</si>
  <si>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</si>
  <si>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</si>
  <si>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</si>
  <si>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</si>
  <si>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</si>
  <si>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</si>
  <si>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</si>
  <si>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</si>
  <si>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</si>
  <si>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</si>
  <si>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</si>
  <si>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</si>
  <si>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</si>
  <si>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</si>
  <si>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</si>
  <si>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</si>
  <si>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</si>
  <si>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</si>
  <si>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</si>
  <si>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</si>
  <si>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</si>
  <si>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</si>
  <si>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</si>
  <si>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</si>
  <si>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</si>
  <si>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</si>
  <si>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</si>
  <si>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</si>
  <si>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</si>
  <si>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</si>
  <si>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</si>
  <si>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</si>
  <si>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</si>
  <si>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</si>
  <si>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</si>
  <si>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</si>
  <si>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</si>
  <si>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</si>
  <si>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</si>
  <si>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</si>
  <si>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</si>
  <si>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</si>
  <si>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</si>
  <si>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</si>
  <si>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</si>
  <si>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</si>
  <si>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</si>
  <si>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</si>
  <si>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</si>
  <si>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</si>
  <si>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</si>
  <si>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</si>
  <si>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</si>
  <si>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</si>
  <si>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</si>
  <si>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</si>
  <si>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</si>
  <si>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</si>
  <si>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</si>
  <si>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</si>
  <si>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</si>
  <si>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</si>
  <si>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</si>
  <si>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</si>
  <si>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</si>
  <si>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</si>
  <si>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</si>
  <si>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</si>
  <si>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</si>
  <si>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</si>
  <si>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</si>
  <si>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</si>
  <si>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</si>
  <si>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</si>
  <si>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</si>
  <si>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</si>
  <si>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</si>
  <si>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</si>
  <si>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</si>
  <si>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</si>
  <si>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</si>
  <si>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</si>
  <si>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</si>
  <si>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</si>
  <si>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</si>
  <si>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</si>
  <si>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</si>
  <si>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</si>
  <si>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</si>
  <si>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</si>
  <si>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</si>
  <si>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</si>
  <si>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</si>
  <si>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</si>
  <si>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</si>
  <si>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</si>
  <si>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</si>
  <si>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</si>
  <si>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</si>
  <si>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</si>
  <si>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Дополнено  (Приказ №85, от 15.05.14)           Гр.4,6,8,9  (Приказ №111, от 05.06.14)                   Гр.6,8,9 (Приказ №138, от 02.07.14)</t>
  </si>
  <si>
    <t>Дополнено (Приказ №90, от 20.05.14)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</si>
  <si>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</si>
  <si>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</si>
  <si>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</si>
  <si>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</si>
  <si>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 xml:space="preserve">Гр. 2,4 </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</si>
  <si>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</si>
  <si>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</si>
  <si>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</si>
  <si>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</si>
  <si>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</si>
  <si>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</si>
  <si>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</si>
  <si>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</si>
  <si>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</si>
  <si>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</si>
  <si>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</si>
  <si>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Услуги по предоставлению транспорта "Автовышка"</t>
  </si>
  <si>
    <r>
      <t>Услуги по предоставлению транспорта "Автовышка" не менее 50 часов. Оборудованная устройством для подъема рабочих и инструмента для ремонта и монтажа оборудования. Технические характеристики: 1. Высота подъема вышки не менее 18 м; 2. Угол поворота 360 град; 3. Высота подъема стрелы не менее 14 м; 4. Максимальная грузоподъемность не менее 200 кг; 5. Вылет стрелы подъемника не менее 8 м; 6. Огражденная площадка с размерами не менее 2</t>
    </r>
    <r>
      <rPr>
        <sz val="10"/>
        <color theme="1"/>
        <rFont val="Calibri"/>
        <family val="2"/>
        <charset val="204"/>
      </rPr>
      <t>×</t>
    </r>
    <r>
      <rPr>
        <sz val="10"/>
        <color theme="1"/>
        <rFont val="Times New Roman"/>
        <family val="1"/>
        <charset val="204"/>
      </rPr>
      <t>4 м. Полная техническая характеристика согласно технической спецификации.</t>
    </r>
  </si>
  <si>
    <t>687</t>
  </si>
  <si>
    <t xml:space="preserve">Автомобиль </t>
  </si>
  <si>
    <t>Переднеприводный автомобиль 2014 года выпуска, 4-х цилиндровым бензиновым двигателем объемом 2000 см. куб. Трансмиссия: 4-ти ступенчатый автоматическая коробка передач. Кузов: 4-дверный седан. Количество посадочных мест: 5</t>
  </si>
  <si>
    <t>в течении 50 календарных дней со дня вступления в силу Договора</t>
  </si>
  <si>
    <t>688</t>
  </si>
  <si>
    <t>кг.</t>
  </si>
  <si>
    <t>Семена газонной травы</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</si>
  <si>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</si>
  <si>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</si>
  <si>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</si>
  <si>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</si>
  <si>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</si>
  <si>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</si>
  <si>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</si>
  <si>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</si>
  <si>
    <t>Разовая услуга по модернизации двух кондиционеров на зимний пуск для охлаждения оборудования в зимний период времени. 1.Монтаж расходных материалов: вариаторы с датчиками давления – 2 шт., подогревы картеров – 2 шт., подогревы конденсатов – 2 шт., электромагнитные пускатели - 4 шт., защитные термостаты – 2 шт.  2. Проверка трубопроводов на герметичность. 3. Заправка фреоном  кондиционеров при необходимости. 4.Полная диагностика автоматики и технологического процесса- 2 шт. Полная техническая характеристика согласно технической спецификации.</t>
  </si>
  <si>
    <t>Услуги по модернизации двух кондиционеров на зимний пуск в АО «Национальный центр нейрохирургии»</t>
  </si>
  <si>
    <t>Услуги по лабораторным испытаниям и электроизмерениям электрических параметров кабельных линий электроснабжения, заземляющего устройства и молниезащиты комплекса зданий АО "Республиканский научный центр нейрохирургии"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</si>
  <si>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</si>
  <si>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г. Астана, пр.Туран, 34/1</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</si>
  <si>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</si>
  <si>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689</t>
  </si>
  <si>
    <t>690</t>
  </si>
  <si>
    <t>Настенный сплит кондиционер с наружным блоком 760×540×255 мм</t>
  </si>
  <si>
    <t>Настенный сплит кондиционер с наружным блоком 890×660×307 мм</t>
  </si>
  <si>
    <t>691</t>
  </si>
  <si>
    <t>692</t>
  </si>
  <si>
    <t>Металлический картотечный шкаф четырехсекционный</t>
  </si>
  <si>
    <t xml:space="preserve">Металлический картотечный шкаф четырехсекционный предназначены для хранения папок формата А4, оснащен телескопическими направляющими выдвижных ящиков. Наличие замка и антиопрокидывающего устройства. Тип замка: ключевой. Высота, не менее 1305 мм. Ширина, не менее 408 мм. Глубина, не менее 480 мм. Количество полок: 4. Вместимость: 168 папок Foolscap. Цвет: серый полуматовый. </t>
  </si>
  <si>
    <t>Папка подвесная</t>
  </si>
  <si>
    <t>Папка подвесная для бумаг А4+, V-образная, для картотечных шкафов, из плотного картона с пластиковым направлением, в комплекте маркировочное окошко. Цвет: по согласованию с Заказчиком. Размер: не более 365х240 мм.</t>
  </si>
  <si>
    <t>Дополнено  (Приказ от  10.07.2014 года  № 149)</t>
  </si>
  <si>
    <t xml:space="preserve">Дополнено  (Приказ от  10.07.2014 года  № 149)                       </t>
  </si>
  <si>
    <t>693</t>
  </si>
  <si>
    <t>Контроллер для системы котроля доступа "Honeywell"</t>
  </si>
  <si>
    <t>Контроллер AC -225 со встроенным IP модулем. Полная техническая характеристика согласно технической спецификации.</t>
  </si>
  <si>
    <t>15 календарных дней с момента заключения договора</t>
  </si>
  <si>
    <t>Химическая обработка теплообменника системы отопления APV Heat Exchanger объемом 237 л АО "НЦН"</t>
  </si>
  <si>
    <t>Химическая обработка теплообменника системы отопления APV Heat Exchanger объемом 237 л, 2006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</si>
  <si>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Химическая обработка теплообменника системы отопления API Heat Transfer объемом 379 л в АО "НЦН"</t>
  </si>
  <si>
    <t>Промывка резервуаров для холодной воды в АО "НЦН"</t>
  </si>
  <si>
    <t xml:space="preserve">Разовая услуга по профилактической очистке резервуаров хозяйственно-питьевой воды в количестве двух штук общим объемом 80 м3. 1.Откачка воды из резервуаров. 2.Удаление осадков и отложений со дна резервуаров. 3.Очистка стен и колонн резервуаров от грязи и слизи металичесткими щетками. 4.Промывка и очистка стен, колонн и днища резервуаров хлорированием, откачка воды. 5.Вторичная промывка внутренней поверхности резервуаров из брандспойта и откачка воды. 6.Заполнение резервуаров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</si>
  <si>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Работа  по изготовлению и монтажу стеклянных перегородок</t>
  </si>
  <si>
    <t>Работа по изготовлению и монтажу стеклянных перегородок: А)Технические характеристики системы алюминиевых профилей: размеры профилей (рамы, импосты, дверные створки и стойки для рамы) не менее-45 мм.; толщина стенок не менее-1,5 мм.; монтажная ширина (рам, импостов, дверных створок и стойек для рам) не менее-45 мм.; теплотехническая характеристика- "холодный профиль", состав профиля-экструзия из сплавов АД31Т1,  устойчив к коррозии; материал покрытия-порошковые красители по шкале  RAL - 7040 (цвет-серый); стекло М1 толщина не менее-6 мм., нижняя часть стекол тонированная  матовой пленкой  сильвер - 5 (толщина не менее-5 микрон, пропускание света-35%, отражения солнца-30%, сокрашения ультрафиолета-98%) и верхняя часть наклейна  прозрачная бронирующая пленка SS100CL/1 (толщина не менее-112 микрон, пропускание солнечного света-97%, пропускание света-87%). Б) Размеры деталей: 1)  размеры  стеклянных перегородок 1В1:  ширина - 2,0 м., высота-2,9 м. остекление- одинарное, количество изделии-36 шт.;  2) размеры стеклянных перегородок  2В2  ширина - 1,4 м. высота-2,9 м. остекление-одинарное, количество изделии-48 шт.; 3) размеры стеклянных перегородок 3В3 ширина-1,,03 м, высота-2,65 м. остекление-одинарное, количество изделии-22 шт.; 4) размеры дверей одностворчатых ширина-0,9 м. высота-2,1 м. остекление- однокамерное, количество изделии-35шт.;  5) размеры стеклянных перегородок с дверями 4Д-1 высота-2,9 м. . ширина-0,9 м. 6) размеры стеклянных перегородок с дверями 5Д-2 высота-2,65 м. . ширина-0,9 м. В) Работы по монтажу стеклянных перегородок. 1) между деталями перегородок выполнить герметизацию (герметик или уплотнительной резиной). Полная техническая характеристика  согласно  технической спецификации.</t>
  </si>
  <si>
    <t>Сейф огнестойкий с двухключевым замком</t>
  </si>
  <si>
    <t>Предназначен для сохранности документов и ценностей при пожаре. Огнестойкость: ГОСТ Р 50862-2005, класс 60Б. Внешние размеры: не менее 1200х700х635, но не более 1275х711х581 мм. Вес, кг: не менее 289. Внутренний объем, л: не менее 230. Количество полок: 1. Кассовая ячейка: 1. Тип замка: два ключевых звмка. Цвет: по согласованию с заказчиком. Гарантия: 12 месяцев.</t>
  </si>
  <si>
    <t>Стойка для печатной продукции (буклетница), разборная стойка для печатной продукции. Вид - напольная; Материал: металлический перфорированный лист, окраска - порошковая эмаль; цвет – хром; вес-9,67кг; высота не менее 152 см, ширина не менее 45,5 см, глубина не менее 42 см; проволочный навесной карман формата А3 *07-040 Вес: не менее 0,175 кг</t>
  </si>
  <si>
    <t>Стул тишины</t>
  </si>
  <si>
    <t>Кресло для библиотеки</t>
  </si>
  <si>
    <t>Каркас из натурального дерева, обшит экокожей. Удобная спинка изделия плавно переходит в подлокотники. В основании кресла синтепон. В основании металлические хромированные опоры (ножки). Ширина не менее 820 мм, глубина не менее 750 мм, высота не менее 780 мм. Цвет согласовывается с заказчиком</t>
  </si>
  <si>
    <t>В течение 30 рабочих дней с момента подписания договора</t>
  </si>
  <si>
    <t>Циркуляционный насос 25/7-М, с мокрым ротором</t>
  </si>
  <si>
    <t>Циркуляционный насос 25/7-М,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8 м3/ч; макс. напор: не менее 7 M. Подсоединения к трубопроводу: резьбовое соединение труб: Rp 1; резьба: G 1½;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90 W; частота вращения: не менее 1800 / 2300 / 2600 об/мин; потребляемая мощность 1~230 В: не более 120 / 175 / 195  Вт; ток при 1~230В: не более 0,62 /0,87 /0,93 A; защита мотора: встроенная; резьбовой ввод для кабеля: не более 1x13,5. Рабочее давление: не менее 10 бар. Диапазон температур при макс. температуре окружающей среды +40 °C: -20...+130 °C.  Цвет покраски корпуса: Panton 334. Вес: не более 5,3 кг.</t>
  </si>
  <si>
    <t>Циркуляционный насос 30/10-Т, с мокрым ротором</t>
  </si>
  <si>
    <t>Циркуляционный насос 30/10-Т,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180 W; частота вращения: не менее 1950 / 2250 / 2650 об/мин; ток при 3~400В: не более 0,35 / 0,48 / 0,78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</si>
  <si>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30/10-М, с мокрым ротором</t>
  </si>
  <si>
    <t>Циркуляционный насос 30/10-М,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180 W; частота вращения: не менее 2400 / 2550 / 2700 об/мин; потребляемая мощность 1~230 В: не более 335 / 385 / 390 Вт; ток при 3~400В: не более 1,72 / 1,87 / 1,90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</si>
  <si>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40/10-Т, с мокрым ротором</t>
  </si>
  <si>
    <t>Циркуляционный насос 40/10-Т,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10 M. Подсоединения к трубопроводу: номинальный внутренний диаметр фланца: DN 40; фланец: комбинированный фланец PN6/10;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350 W; частота вращения: не менее 2200 / 2500 / 2800 об/мин; ток при 3~400В: не более 0,65 / 0,82 / 1,17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15 кг.</t>
  </si>
  <si>
    <t>Циркуляционный насос 40/15-Т, с мокрым ротором</t>
  </si>
  <si>
    <t>Циркуляционный насос 40/15-Т,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15 M. Подсоединения к трубопроводу: фланцевое соединение труб: DN 40; фланец: комбинированный фланец PN6/10 (фланец PN 16 согласно EN 1092-2);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570 W; частота вращения: не менее 2150 / 2500 / 2800 об/мин; ток при 3~400В: не более 1,05 / 1,30 / 1,84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21 кг.</t>
  </si>
  <si>
    <t>Циркуляционный насос 50/10-Т, с мокрым ротором</t>
  </si>
  <si>
    <t>Циркуляционный насос 50/10-Т,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32 м3/ч; макс. напор: не менее 10 M. Подсоединения к трубопроводу: номинальный внутренний диаметр фланца: DN 50; фланец: комбинированный фланец PN6/10; габаритная длина: не менее 280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450 W; частота вращения: не менее 2000 / 2300 / 2700 об/мин; ток при 3~400В: не более 0,89 / 1,20 / 1,73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18 кг.</t>
  </si>
  <si>
    <t>Циркуляционный насос 25/1-8, с мокрым ротором</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</si>
  <si>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согласно Постановлению о питьевой воде 2001 г. (TrinkwV 2001); рабочее колесо: синтетический материал (PPS - 40% GF); вал насоса: нержавеющая сталь (X39CrMo17-1); подшипники: графит, пропитанный синтетической смолой.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6/10 бар; диапазон температур при макс. температуре окружающей среды +40 °C: -10...+110 °C.  Цвет покраски корпуса: Panton 334. Вес: не более 4,5 кг.</t>
  </si>
  <si>
    <t>Циркуляционный насос 30/1-12, с мокрым ротором</t>
  </si>
  <si>
    <t>Циркуляционный насос 40/1-12, с мокрым ротором</t>
  </si>
  <si>
    <t>Дренажный насос 32/7-М</t>
  </si>
  <si>
    <t>Циркуляционный насос с влажным ротором частотным преобразователем для  систем отопления - 50/1-12</t>
  </si>
  <si>
    <t>Циркуляционный насос с влажным ротором частотным преобразователем для  систем отопления - 25/1-8</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</si>
  <si>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4 кг.</t>
  </si>
  <si>
    <t>Циркуляционный насос с влажным ротором частотным преобразователем для  систем отопления - 30/1-12</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</si>
  <si>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11 м3/ч; макс. напор: не менее 11 M. Подсоединения к трубопроводу: резьбовое соединение труб: Rp 1¼; резьба: G 2;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200 W; частота вращения: не менее 1400 об/мин и не более 4800 об/мин; потребляемая мощность 1~230 В: не менее 12 Вт и не более 310 Вт; ток при 1~230В: не менее 0,22 А и не более 1,37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6 кг.</t>
  </si>
  <si>
    <t>Очищаемый выпарной цилиндр для пароувлажнителя VAPAC LE110 АО "НЦН"</t>
  </si>
  <si>
    <t>Очищаемый выпарной цилиндр для пароувлажнителя VAPAC LE110, паропроизводительность: не менее 110 кг/час, с диаметром паропровода: не менее 55 мм, мощность: не менее 82,7кВт, сила тока: не менее 66А, напряжение: 380В, количество электродов в цилиндре: не менне 6шт. Габариты пароувлажнителя: высота - не менее 810 мм, ширина - не более 990 мм, длина - не менее 421 мм. Давление в воздуховоде: +2000/-600Па.</t>
  </si>
  <si>
    <t>В течение 30 рабочих дней со дня вступления в силу Договора</t>
  </si>
  <si>
    <t xml:space="preserve">Высота не менее 1275 мм и не более 1285 мм, ширина не менее 660 мм и не более 670 мм, глубина не менее 745мм и не более 755 мм.
Материал ткани состоит из: 100% переработанный полиэстер, Не содержит металлических красителей. Вес: 320 г/м2 +/- 5%, (450г/лин.м. +/- 5%) Ткань имеет высокий уровень износостойкости – более 100 000 циклов. Кресло выполняется из прочного металлического каркаса, наполненого пенополиуретаном средней плотности: Обивка изготавливается по принципу «штампа» формы кресла, огнеупорный материал, Стабильная структура каркаса. База кресла – металлическая, вращающаяся.
Идеей выполнения формы спинки кресел является прообраз «крыльев». Оригинальные боковые подголовники создают визуальный и акустический щит, а также способствуют концентрации над работой.
Цвет подушки подголовника баклажан, цвет закруглении подголовника баклажан, цвет спинки серый, цвет сиденья баклажан 
</t>
  </si>
  <si>
    <t>Ревизия (замена катреджей и песка) и пусконаладочные работы химводоочистки и электрического оборудования АО "НЦН"</t>
  </si>
  <si>
    <t>Разовые работы по ревизии (замена катреджей и песка) и пусконаладочные работы оборудования химводоочистки и электрического оборудования ХВО. 1. Демонтаж полуавтоматической системы управления; 2.Монтаж полуавтоматической системы управления: 2.1 Проверка отсекающих клапанов; 2.2. Прокладка кабелей; 2.3. Монтаж реле времени; 2.4. Наладка реле времени; 2.5. Монтаж пусковых кнопок; 2.6. Монтаж дополнительного насоса для закачки расствора соли; 2.7. Проверка процесса проведения регенерации и отмывки фильтрующего песка; 2.8. Замена картриджа с фильтрующим песком. 2.9 Проверка работоспособности фильтрующего процесса;  3.Пусконаладка оборудования; 4.Установка прибора учета объема умягченной воды.</t>
  </si>
  <si>
    <t>Выключатель автоматический воздушный</t>
  </si>
  <si>
    <t xml:space="preserve">Ток - АС (переменный ток) количество полюсов - 1;
номинальный ток - 25А;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</si>
  <si>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 xml:space="preserve">Ток - АС (переменный ток) количество полюсов - 1;
номинальный ток - 20А;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</si>
  <si>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Контактор модульный</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</si>
  <si>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- 25А.
Цепь управления: номинальное напряжение катушки управления Uc ~ 230В.
Размер: не более 66х54х86мм.
</t>
  </si>
  <si>
    <t>В течении 20 рабочих дней со дня подачи заказчиком заявки</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</si>
  <si>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- 40А.
Цепь управления: номинальное напряжение катушки управления Uc ~ 230В.
Размер - не более 66х54х86мм. </t>
  </si>
  <si>
    <t>Контактор малогабаритный</t>
  </si>
  <si>
    <t xml:space="preserve">Степень защиты - IP20; номинальное рабочее напряжение переменного тока - не менее 400В и не более 660В; номинальный рабочий ток Is, категория применения АС-3 (Ue&lt;400 в) - 18А. Цепь управления: 
номинальное напряжение катушки управления Uc ~ 230В. 
Размер - не более 45×74×85мм. </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</si>
  <si>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- 25А. Цепь управления: 
номинальное напряжение катушки управления Uc ~ 230В. 
Размер - не более 56×84×93мм.</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</si>
  <si>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- 32А. Цепь управления: 
номинальное напряжение катушки управления Uc ~ 230В. 
Размер - не более 56×84×98мм</t>
  </si>
  <si>
    <t>Приставки контакты для контакторов малогабаритных</t>
  </si>
  <si>
    <t>Номинальное рабочее напряжение - до 400В;
номинальный ток - 10А; степень защиты - IP20;
количество и вид контактов - 2NC+2NO.
Размер - не более 38х44х47мм</t>
  </si>
  <si>
    <t>Приставки выдержки времени для контакторов малогабаритных</t>
  </si>
  <si>
    <t>Вид временной задержки - при включении;
номинальное рабочее напряжение - до 600В;
номинальный ток - до 10А; диапазон выдержки времени - 0,1÷30сек; 
степень защиты - IP20.  Размер - не более 57,4х44х57мм</t>
  </si>
  <si>
    <t>Катушка управления для контакторов малогабаритных</t>
  </si>
  <si>
    <t>Катушка управления для контакторов малогабаритных - 18А. 
Номинальное напряжение катушки управления Uc ~ 230В</t>
  </si>
  <si>
    <t>Катушка управления для контакторов малогабаритных 32А</t>
  </si>
  <si>
    <t>Катушка управления для контакторов малогабаритных - 32А. 
Номинальное напряжение катушки управления Uc ~ 230В.</t>
  </si>
  <si>
    <t xml:space="preserve">Блок контактов для тумблера трехпозиционного с фиксацией </t>
  </si>
  <si>
    <t>Степень защиты - IP2Х;
контактный блок - контакты 1N.O – 2 шт;
адаптер монтажный трехпостовой – 1 шт.</t>
  </si>
  <si>
    <t>Вилка штепсельная</t>
  </si>
  <si>
    <t>Номинальный ток - 16А контакты - 2к+1з  материал – резина;
зажим - винтовой; максимальное сечение подключаемого кабеля - до 3х2,5мм²
цвет - черный; ввод - прямой; степень защиты - IP44.</t>
  </si>
  <si>
    <t>Коробка монтажная встраиваемая универсальная</t>
  </si>
  <si>
    <t xml:space="preserve">Размер коробки:
диаметр - не менее 65мм и не более 67мм;
глубина - не менее 40мм и не более 50мм.
</t>
  </si>
  <si>
    <t>Розетка двойная брызгозащищенная</t>
  </si>
  <si>
    <t>Напряжение - 250В; контакты - 2к+1з номинальный ток - 16А;
степень защиты - IP44.</t>
  </si>
  <si>
    <t>Выключатель одноклавишный</t>
  </si>
  <si>
    <t>Цвет - белый; номинальный ток - 10А; номинальное напряжение - 250В;
степень защиты - IP20. Размер:  высота - не более 75мм; ширина - не более 75мм; глубина - не более 40мм. Вид монтажа - скрытый.</t>
  </si>
  <si>
    <t>Выключатель двухклавишный</t>
  </si>
  <si>
    <t xml:space="preserve">Цвет - белый; номинальный ток - 16А; номинальное напряжение - 250В;
степень защиты - IP20. Размер: высота - не более 75мм; ширина - не более 75мм;
глубина - не более 40мм. Вид монтажа - скрытый. </t>
  </si>
  <si>
    <t>Хомут монтажный</t>
  </si>
  <si>
    <t xml:space="preserve">Материал - нейлон;  размер - не более 3,6 х 200мм;  рабочая температура - от – 45 до +85°С; количество в упаковке - не менее 100шт. </t>
  </si>
  <si>
    <t xml:space="preserve">Упаковка </t>
  </si>
  <si>
    <t>Площадка самоклеющаяся</t>
  </si>
  <si>
    <t xml:space="preserve">Материал -  нейлон; рабочая температура - от – 45 до +85°С.                                                                            Размер - не более 30х30х6мм.
</t>
  </si>
  <si>
    <t xml:space="preserve">Клеммный блок </t>
  </si>
  <si>
    <t xml:space="preserve">Материал - негорючий полистирол;
клемма и винты изготовлены из латуни (типа ЗВИ);
максимальное сечение проводника - 4мм²,                                                                        количество клемм в блоке - не менее 12шт.
</t>
  </si>
  <si>
    <t>Клеммный блок</t>
  </si>
  <si>
    <t xml:space="preserve">Материал - негорючий полистирол;
клемма и винты изготовлены из латуни (типа ЗВИ); максимальное сечение проводника - 6мм²;  количество клемм в блоке - не менее 12шт.
</t>
  </si>
  <si>
    <t xml:space="preserve">Материал - негорючий полистирол;
клемма и винты изготовлены из латуни
(типа ЗВИ); максимальное сечение проводника - 10мм²                                                                        количество клемм в блоке - не менее 12шт. </t>
  </si>
  <si>
    <t>Фломастер химический несмываемый</t>
  </si>
  <si>
    <t xml:space="preserve">Толщина линии - от 0,3 до 1,0мм.,  цвет - черный.
</t>
  </si>
  <si>
    <t>Кабельный канал</t>
  </si>
  <si>
    <t>Пластиковый кабель-канал (крышка и основание) имеет два ребра жесткости на дне; цвет - серый или белый; материал - пожаробезопасен.
Размер: ширина - 25мм; высота - 16мм.</t>
  </si>
  <si>
    <t xml:space="preserve">Метр </t>
  </si>
  <si>
    <t>Пластиковый кабель-канал (крышка и основание) имеет два ребра жесткости на дне; цвет - серый или белый; материал - пожаробезопасен.
Размер: ширина - 60мм; высота - 40мм.</t>
  </si>
  <si>
    <t>Рейка монтажная</t>
  </si>
  <si>
    <t>Размеры - не более 35 x 7.5 х 1.0 мм; длина рейки - не более 600мм; материал - сталь оцинкованная рейка - DIN</t>
  </si>
  <si>
    <t>Ограничитель на рейку монтажную</t>
  </si>
  <si>
    <t xml:space="preserve">Материал - сталь оцинкованная, полиамид;
длина - не более 45мм; высота - не более 31,3мм; ширина - не более 6,5мм. 
рейка -DIN
</t>
  </si>
  <si>
    <t>Провод медный</t>
  </si>
  <si>
    <t>Провод медный гибкий со скрученными жилами с ПВХ изоляцией в ПВХ оболочке; количество жил - 3 сечение провода - не менее 2,5мм²  
в бухте длиной - не менее 100м. ГОСТ 7399-97</t>
  </si>
  <si>
    <t>Провод медный гибкий со скрученными жилами с ПВХ изоляцией в ПВХ оболочке; количество жил - 3 сечение - не менее 4мм²  
в бухте длиной - не менее 100 м. ГОСТ 7399-97</t>
  </si>
  <si>
    <t>Щит монтажный</t>
  </si>
  <si>
    <t>Корпус со степенью защиты - не ниже IP55;                                            
размер корпуса - не более 700×500×250мм; толщина корпуса - не более 1,3мм; 
масса - не более 16,5кг; тип покрытия - текстурированный полиэстер толщиной - не менее 80мкм, цвет - RAL 7035; номинальный ток - не менее 630А; 
угол открытия двери - не менее 105°.</t>
  </si>
  <si>
    <t xml:space="preserve">Корпус со степенью защиты - не ниже IP55;                                
размер корпуса - не более 400×300×200мм; толщина корпуса - не более 1,3мм; 
масса - не более 10кг; тип покрытия - текстурированный полиэстер толщиной - не менее 80мкм  цвет - RAL 7035; номинальный ток - не менее 630А; 
угол открытия двери - не менее 105°.                    </t>
  </si>
  <si>
    <t>Труба ПВХ жесткая легкая</t>
  </si>
  <si>
    <t>Материал - самозатухающая композиция ПВХ; внутренний диаметр - не менее 25мм; степень защиты - IP 65; цвет - серый.</t>
  </si>
  <si>
    <t xml:space="preserve">Материал - самозатухающая композиция ПВХ;
внутренний диаметр - не менее 40мм;  степень защиты - IP 65;  цвет - серый. </t>
  </si>
  <si>
    <t>Дюбель-гвозди</t>
  </si>
  <si>
    <t xml:space="preserve">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
</t>
  </si>
  <si>
    <t>Шуруп самонарезающий с прессшайбой со сверлом</t>
  </si>
  <si>
    <t>Шуруп самонарезающий с прессшайбой со сверлом по листовому металлу;                                                                      размер - не более 4,2х16мм</t>
  </si>
  <si>
    <t>Шуруп самонарезающий с прессшайбой без сверла</t>
  </si>
  <si>
    <t>Шуруп самонарезающий с прессшайбой без сверла по листовому металлу;                                                                      размер - не более 4,2х19мм</t>
  </si>
  <si>
    <t>Мощность - 18Вт;
напряжение - 250В;  цоколь - G24q-2, штырька - 4; цветовой код – 830, обозначение цвета - теплый белый; класс энергоэффективности - А.</t>
  </si>
  <si>
    <t>Энергосберегающая компактная люминесцентная лампа</t>
  </si>
  <si>
    <t xml:space="preserve">Мощность - 13Вт; напряжение - 250В;   цоколь - G24q-2;
штырька - 4 цветовой код – 830, обозначение цвета - теплый белый;
класс энергоэффективности - А.
</t>
  </si>
  <si>
    <t>Лампа светодиодная</t>
  </si>
  <si>
    <t>Мощность - 7Вт; напряжение - 240В;
угол излучения - 230°; цоколь - Е27; размер: длина - не более 110мм; 
диаметр - 60мм.</t>
  </si>
  <si>
    <t>Лампа люминесцентная</t>
  </si>
  <si>
    <t>Мощность - 36Вт; напряжение - 250В; цоколь - G13; цвет - теплый белый; длина - не более 1200мм</t>
  </si>
  <si>
    <t>Лампа газоразрядная высокого давления</t>
  </si>
  <si>
    <t>Мощность - 150Вт; напряжение - 250В; цоколь - G12; колба - T19; обозначение цвета - теплый белый.</t>
  </si>
  <si>
    <t>Колба - спираль из люминесцентных трубок; цоколь - Е27; цветовой код – 830, обозначение цвета - теплый белый; мощность - 8Вт; напряжение - 250В; класс энергоэффективности - А.</t>
  </si>
  <si>
    <t>Мощность - 150Вт; напряжение - 240В; цоколь - Е40; колба - прозрачная трубчатая; обозначение цвета - теплый белый; размеры: высота - не более 211мм; диаметр колбы  - 47мм</t>
  </si>
  <si>
    <t>Мощность - 150Вт; напряжение - 240В; цоколь - Е40; колба - прозрачная трубчатая; обозначение цвета - теплый белый; размеры: высота - не более 255мм; диаметр колбы - 47мм</t>
  </si>
  <si>
    <t>Муфта кабельная соединительная термоусаживаемая</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</si>
  <si>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70 до 120мм².;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</si>
  <si>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 xml:space="preserve">Комплект </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</si>
  <si>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150 до 240 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</si>
  <si>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Болт</t>
  </si>
  <si>
    <t>Материал - сталь 40Х; класс прочности - не ниже 8.8;  резьба - полная метрическая; шаг резьбы - 0,8мм; диаметр резьбы - М5мм; длина резьбы - 25мм; высота головки - 3,5мм; размер головки под ключ - 8мм. ГОСТ 7798-70</t>
  </si>
  <si>
    <t>Материал - сталь 40Х;   класс прочности - не ниже 10.9;  резьба - полная метрическая;  шаг резьбы - 1мм;  диаметр резьбы - М6мм;  длина резьбы - 25мм; высота головки - 4мм;  размер головки под ключ - 10мм. ГОСТ 7798-70</t>
  </si>
  <si>
    <t>Материал - сталь 40Х; класс прочности - не ниже 10.9;  резьба - полная метрическая;  шаг резьбы - 1,25мм; диаметр резьбы - М8мм;  длина резьбы - 40мм; высота головки - 5,3мм;  размер головки под ключ - 13мм. ГОСТ 7798-70</t>
  </si>
  <si>
    <t>Материал - сталь 40Х; класс прочности - не ниже 10.9; резьба - полная метрическая; шаг резьбы - 1,5мм; диаметр резьбы - М10мм; длина резьбы - 50мм; высота головки - 6,4мм; размер головки под ключ - 17мм. ГОСТ 7798-70</t>
  </si>
  <si>
    <t>Материал - сталь 40Х; класс прочности - не ниже 10.9; резьба - полная метрическая; шаг резьбы - 1,75мм; диаметр резьбы - М12; длина резьбы - 50мм; высота головки - 7,5мм; размер головки под ключ - 19мм. ГОСТ 7798-70</t>
  </si>
  <si>
    <t>Гайка</t>
  </si>
  <si>
    <t>Материал - сталь 35; класс прочности - не ниже 10; резьба - метрическая; шаг резьбы - 0,8мм; диаметр резьбы - М5; высота гайки - 4мм; размер головки под ключ - 8мм. ГОСТ 5915-70</t>
  </si>
  <si>
    <t>Материал - сталь 35; класс прочности - не ниже 10; резьба - метрическая; шаг резьбы - 1мм; диаметр резьбы - М6; высота гайки - 5мм; размер головки под ключ - 10мм. ГОСТ 5915-70</t>
  </si>
  <si>
    <t>Материал - сталь 35; класс прочности - не ниже 10; резьба - метрическая; шаг резьбы - 1,25мм; диаметр резьбы - М8; высота гайки - 6,5мм; размер головки под ключ - 13мм. ГОСТ 5915-70</t>
  </si>
  <si>
    <t>Материал - сталь 35; класс прочности - не ниже 10; резьба - метрическая; шаг резьбы - 1,5мм; диаметр резьбы - М10; высота гайки - 8мм; размер головки под ключ - 17мм. ГОСТ 5915-70</t>
  </si>
  <si>
    <t>Материал - сталь 35; класс прочности - не ниже 10; резьба - метрическая; шаг резьбы - 1,75мм; диаметр резьбы - М12; высота гайки - 10мм; размер головки под ключ -19мм. ГОСТ 5915-70</t>
  </si>
  <si>
    <t>Шайба</t>
  </si>
  <si>
    <t>Материал - сталь 08; класс прочности - 8,8; диаметр внутренний - 5,3мм (М5); диаметр внешний - 10мм; высота гайки - 1,0мм. ГОСТ 5915-70</t>
  </si>
  <si>
    <t>Материал - сталь 08; класс прочности - 8,8; диаметр внутренний - 6,4мм (М6); диаметр внешний - 12мм; высота гайки - 1,6мм. ГОСТ 5915-70</t>
  </si>
  <si>
    <t>Материал - сталь 08; класс прочности - 8,8; диаметр внутренний - 8,4мм (М8); диаметр внешний - 16мм; высота гайки - 1,6мм. ГОСТ 5915-70</t>
  </si>
  <si>
    <t>Материал - сталь 08; класс прочности - 8,8; диаметр внутренний - 10,5мм (М10); диаметр внешний - 20мм; высота гайки - 2мм. ГОСТ 5915-70</t>
  </si>
  <si>
    <t>Материал - сталь 08; класс прочности - 8,8; диаметр внутренний - 13мм (М12); диаметр внешний - 24мм; высота гайки - 2,5мм. ГОСТ 5915-70</t>
  </si>
  <si>
    <t>Шайба пружинная</t>
  </si>
  <si>
    <t>Материал - сталь 65Г; диаметр внутренний - 5,1мм (М5); ширина кольца - 1,2мм; высота гайки - 1,0мм. ГОСТ6402-70</t>
  </si>
  <si>
    <t>Материал - сталь 65Г; диаметр внутренний - 6,1мм (М6); ширина кольца - 1,6мм; высота гайки - 1,2мм. ГОСТ6402-70</t>
  </si>
  <si>
    <t>Материал - сталь 65Г; диаметр внутренний - 8,2мм (М8); ширина кольца - 2мм; высота гайки - 1,6мм. ГОСТ6402-70</t>
  </si>
  <si>
    <t>Материал - сталь 65Г; диаметр внутренний - 10,2мм (М10); ширина кольца - 2,5мм; высота гайки - 2мм. ГОСТ6402-70</t>
  </si>
  <si>
    <t>Материал - сталь 65Г; диаметр внутренний - 12,2мм (М12); ширина кольца - 3,5мм; высота гайки - 2,5мм. ГОСТ6402-70</t>
  </si>
  <si>
    <t>Разъем силовой в комплекте с вилкой</t>
  </si>
  <si>
    <t>Разъем силовой - номинальный ток - 32А, степень защиты - IP44; напряжение - 415 В, частота - 50 Гц; контакты - 3к+н+з, номинальный ток - 32А. Вилка - номинальный ток - 32А</t>
  </si>
  <si>
    <t>Разъем силовой: номинальный ток - 63А, степень защиты IP44; напряжение - 415 В, частота - 50 Гц; контакты - 3к+н+з. Вилка - номинальный ток - 63А.</t>
  </si>
  <si>
    <t xml:space="preserve">Припой оловянно-свинцовый </t>
  </si>
  <si>
    <t>Диаметр трубки с наполнителем канифолью - 3,0мм; состав: олово 39-41%; свинец (Pb): 59-61 %. температура плавления - 183-238°C. ГОСТ 21931-76</t>
  </si>
  <si>
    <t xml:space="preserve">Килограмм </t>
  </si>
  <si>
    <t>Лента изоляционная ПВХ</t>
  </si>
  <si>
    <t>Сорт - высший; ширина - 15 ± 2мм; толщина - 0,2 ± 0,02 мм; длина в рулоне - 20 ± 0,5 п/м; цвет - черный.</t>
  </si>
  <si>
    <t>Клеммы винтовые проходные на монтажную рейку</t>
  </si>
  <si>
    <t>Максимальное сечение подключаемых проводов - 4мм² номинальный ток - 35А; высота - не более 41,5мм; длина - не более 45,5мм; ширина - не более 6,3мм; цвет - серый.</t>
  </si>
  <si>
    <t>Максимальное сечение подключаемых проводов - 6мм² номинальный ток - 50А, высота - не более 42мм; длина - не более 45,5мм, ширина - не более 8мм, цвет - серый.</t>
  </si>
  <si>
    <t>Максимальное сечение подключаемых проводов - 10мм² номинальный ток - 70А; высота - не более 46мм; длина - не более 45,5мм, ширина - не более 10,5мм, цвет - серый.</t>
  </si>
  <si>
    <t>Максимальное сечение подключаемых проводов - 16мм² номинальный ток - 100А; высота - не более 48мм; длина - не более 58мм, ширина - не более 12мм, цвет - серый</t>
  </si>
  <si>
    <t>Максимальное сечение подключаемых проводов - 35мм², номинальный ток - 125А; высота - не более 59мм; длина - не более 51,5мм, ширина - не более 15мм, цвет - серый</t>
  </si>
  <si>
    <t>Максимальное сечение подключаемых проводов - 4мм², номинальный ток - 35А; высота - не более 41,5мм; длина - не более 45,5мм, ширина - не более 6,3мм, цвет - синий.</t>
  </si>
  <si>
    <t>Максимальное сечение подключаемых проводов - 6мм², номинальный ток - 50А; высота - не более 42мм; длина - не более 45,5мм, ширина - не более 8мм, цвет - синий.</t>
  </si>
  <si>
    <t>Максимальное сечение подключаемых проводов - 10мм², номинальный ток - 70А; высота - не более 46мм; длина - не более 45,5мм, ширина - не более 10,5мм, цвет - синий</t>
  </si>
  <si>
    <t>Максимальное сечение подключаемых проводов - 16мм², номинальный ток - 100А; высота - не более 48мм; длина - не более 58мм, ширина - не более 12мм, цвет - синий</t>
  </si>
  <si>
    <t>Наконечник медный кабельный</t>
  </si>
  <si>
    <t>Длина - 32мм, ширина - 10мм, номинальное сечение проводника - 6мм², диаметр контактного стержня - 5,3мм; внутренний диаметр хвостовика - 4мм; длина хвостовика - 12мм. ГОСТ7386-80</t>
  </si>
  <si>
    <t>Длина - 40мм, ширина - 14мм, номинальное сечение проводника - 10мм², диаметр контактного стержня - 6,4мм, внутренний диаметр хвостовика - 5мм, длина хвостовика - 14мм.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</si>
  <si>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</si>
  <si>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- 50мм, ширина - 16мм, номинальное сечение проводника - 25мм², диаметр контактного стержня - 8,4мм, внутренний диаметр хвостовика - 8мм, длина хвостовика - 20мм, ГОСТ7386-80</t>
  </si>
  <si>
    <t>Длина - 60мм, ширина - 20мм, номинальное сечение проводника - 35мм², диаметр контактного стержня - 10,5мм, внутренний диаметр хвостовика - 9мм, длина хвостовика - 24мм. ГОСТ7386-80</t>
  </si>
  <si>
    <t>Длина - 63мм, ширина - 22мм, номинальное сечение проводника - 50мм²,  диаметр контактного стержня - 10,5мм, внутренний диаметр хвостовика - 11мм, длина хвостовика - 24мм. ГОСТ7386-80</t>
  </si>
  <si>
    <t>Длина - 55мм, ширина - 28мм, номинальное сечение проводника - 70мм², диаметр контактного стержня - 13мм, внутренний диаметр хвостовика - 11,5мм, длина хвостовика - 28мм, ГОСТ7386-80</t>
  </si>
  <si>
    <t>Длина - 65мм, ширина - 28мм, номинальное сечение проводника - 95мм², диаметр контактного стержня - 13мм, внутренний диаметр хвостовика - 13,5мм, длина хвостовика - 35мм. ГОСТ7386-80</t>
  </si>
  <si>
    <t>Длина - 70мм, ширина - 32мм, номинальное сечение проводника - 120мм², диаметр контактного стержня - 13мм, внутренний диаметр хвостовика - 15,5мм, длина хвостовика - 35мм. ГОСТ7386-80</t>
  </si>
  <si>
    <t>Длина - 78мм, ширина - 34мм, номинальное сечение проводника - 150мм², диаметр контактного стержня - 13мм, внутренний диаметр хвостовика - 17мм, длина хвостовика - 35мм. ГОСТ7386-80</t>
  </si>
  <si>
    <t>Гильза медная кабельная</t>
  </si>
  <si>
    <t>Длина - 30мм, номинальное сечение проводника - 4мм²,  внутренний диаметр - 3мм. ГОСТ 23469.3-79</t>
  </si>
  <si>
    <t>Длина - 30мм, номинальное сечение проводника - 6мм²,  внутренний диаметр - 4мм. ГОСТ 23469.3-79</t>
  </si>
  <si>
    <t>Длина - 30мм, номинальное сечение проводника - 10мм²,  внутренний диаметр - 5мм. ГОСТ 23469.3-79</t>
  </si>
  <si>
    <t>Длина - 30мм, номинальное сечение проводника - 16мм², внутренний диаметр - 6мм. ГОСТ 23469.3-79</t>
  </si>
  <si>
    <t>Длина - 40мм, номинальное сечение проводника - 25мм²,  внутренний диаметр - 8мм. ГОСТ 23469.3-79</t>
  </si>
  <si>
    <t>Длина - 50мм, номинальное сечение проводника - 35мм²,  внутренний диаметр - 9мм. ГОСТ 23469.3-79</t>
  </si>
  <si>
    <t>Длина - 50мм,  номинальное сечение проводника - 50мм²,  внутренний диаметр - 11мм. ГОСТ 23469.3-79</t>
  </si>
  <si>
    <t xml:space="preserve">Трубка термоусадочная </t>
  </si>
  <si>
    <t>Трубка термоусадочная электроизоляционная стабилизированная среднетолщин-ная; диаметр до усадки - не менее 20мм; диаметр после усадки - не более 8мм; продольная усадка - не более 10 %; цвет - черный; материал - полиолефин; температура усадки - от 125° С; кратность усадки - максимально 4:1. рабочее напряжение - до 1кВ</t>
  </si>
  <si>
    <t>Трубка термоусадочная электроизоляционная стабилизирован-ная среднетолщин-ная; диаметр до усадки - не менее 40мм; диаметр после усадки - не более 12мм; продольная усадка не более 10 %; цвет черный; материал полиолефин; температура усадки от 125° С; кратность усадки максимально 4:1; рабочее напряжение - до 1кВ</t>
  </si>
  <si>
    <t>Материал обтирочный (ветошь)</t>
  </si>
  <si>
    <t>Пояс предохранительный (монтажный)</t>
  </si>
  <si>
    <t>Канатный строп;  длина стропа, включая карабин - 1410 ± 50 мм;  обхват талии - 740 — 1440 мм;  статическая разрывная нагрузка - не менее 10000Н (1000кГс); масса - не более 2,4 кг.</t>
  </si>
  <si>
    <t>Индикатор напряжения типа ПИН-90</t>
  </si>
  <si>
    <t>Напряжение сети переменного тока - от 100 до 1000 В; частотой - 50 или 60 Гц; позволяет определить "фазу"; размеры - не более 215х60х30мм;  масса - не более 0,1кг.</t>
  </si>
  <si>
    <t>Заземление переносное</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</si>
  <si>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</si>
  <si>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Лента оградительная</t>
  </si>
  <si>
    <t>Толщина - не менее 50мкм  намотка ролика - не менее 100м;  ширина - не менее 75мм; размер рулона не более, 120 х 120 х 60мм; вес - не более 0,3кг.</t>
  </si>
  <si>
    <t xml:space="preserve">Рулон </t>
  </si>
  <si>
    <t>Боты диэлектрические</t>
  </si>
  <si>
    <t>Высота диэлектрических бот - не менее 160мм; материал верха - резина;  подошва - резина;  метод крепления - формовой;  размер - 43.</t>
  </si>
  <si>
    <t xml:space="preserve">Пара </t>
  </si>
  <si>
    <t>Перчатки диэлектрические</t>
  </si>
  <si>
    <t>Толщина – не более 1,4мм  состав - латекс 100%; вес - не более 0,28кг; размер - 3.</t>
  </si>
  <si>
    <t>Маска защитная ударопрочная</t>
  </si>
  <si>
    <t>Корпус щитка прозрачный ударопрочный полистирол; высота стекла - не менее 185мм;  щиток снабжен наголовным регулируемым креплением.</t>
  </si>
  <si>
    <t>Очки защитные</t>
  </si>
  <si>
    <t>Очки защитные закрытого типа, с непрямой вентиляцией;  комфортная, плотно прилегающая к лицу оправа из ПВХ; линза из ударопрочного поликарбоната; класс защиты - 1; увеличенный угол обзора.</t>
  </si>
  <si>
    <t>Знак безопасности: "Влезать здесь"</t>
  </si>
  <si>
    <t>Материал - пластик ПВХ;  тип поверхности - светоотражающая; размеры: длина - не более 250мм; высота - не более 250мм.</t>
  </si>
  <si>
    <t>Знак безопасности: "Высокое напряжение опасно для жизни!"</t>
  </si>
  <si>
    <t>Материал - пленка ПВХ с клеевым основанием; тип поверхности - светоотражающая; длина - не более 300мм; высота - не более 150мм.</t>
  </si>
  <si>
    <t>Знак безопасности: "Заземлено"</t>
  </si>
  <si>
    <t>Материал - пластик ПВХ; тип поверхности - светоотражающая; длина - не более 300мм; высота - не более 150мм</t>
  </si>
  <si>
    <t>Знак безопасности: "Испытание опасно для жизни"</t>
  </si>
  <si>
    <t xml:space="preserve">Материал - пластик ПВХ; тип поверхности - светоотражающая; длинна - не более 300мм;  высота - не более 150мм.
</t>
  </si>
  <si>
    <t>Знак безопасности: "Не включать работа на линии"</t>
  </si>
  <si>
    <t>Материал - пластик ПВХ; тип поверхности - светоотражающая; длина - не более 300мм; высота - не более 150мм.</t>
  </si>
  <si>
    <t>Знак безопасности: "Не включать работают люди"</t>
  </si>
  <si>
    <t>Знак безопасности: "Работать здесь"</t>
  </si>
  <si>
    <t>Материал - пластик ПВХ; тип поверхности -светоотражающая; длина - не более 250мм; высота - не более 250мм</t>
  </si>
  <si>
    <t>Знак безопасности: "Стой напряжение"</t>
  </si>
  <si>
    <t>Знак безопасности: "Не влезай убьет"</t>
  </si>
  <si>
    <t>Материал - пластик ПВХ; тип поверхности - светоотражающая; длина - не более 300мм;  высота - не более 150мм.</t>
  </si>
  <si>
    <t>Знак безопасности: "Не открывать работают люди"</t>
  </si>
  <si>
    <t>Знак безопасности: "Стой опасно для жизни"</t>
  </si>
  <si>
    <t>Материал - пластик ПВХ; тип поверхности - светоотражающая;длина - не более 300мм; высота - не более 150мм.</t>
  </si>
  <si>
    <t>Знак безопасности: указатель "молния"</t>
  </si>
  <si>
    <t>Материал - пленка ПВХ с клеевым основанием; тип поверхности - светоотражающая; основание - 150мм; высота - 130мм.</t>
  </si>
  <si>
    <t>Знак безопасности: указатель "Опасно для жизни"</t>
  </si>
  <si>
    <t>Удлинитель на катушке</t>
  </si>
  <si>
    <t>Эргономичная пластиковая ручка; брызгозащищенные розетки не менее 3 шт: с 2к+з, IP44; провод медный гибкий - не менее 3 х  2,5 мм², длина провода - не менее 20м;  вилка: 2к+з, ток - не менее 16А, напряжение -  220В; индикаторная лампа;  максимальная подключаемая мощность - 3500Вт;  стойка - металлическая</t>
  </si>
  <si>
    <t>Ножницы секторные для резки кабеля</t>
  </si>
  <si>
    <t>Монолезвия повышенной твердости -  HRC 48-52; в комплекте поставки ножниц входит съемные ножки, обеспечивающие устойчивое положение инструмента при резке, сечение разрезаемого материала - не менее 200мм ²; длина - не более 520/720мм; вес - не более 5,90кг.</t>
  </si>
  <si>
    <t>Труба гофрированная</t>
  </si>
  <si>
    <t>Внешний диаметр - 20мм; внутренний диаметр - 14,1мм; материал трубы - негорючий (самозатухающий) ПВХ; степень защиты - IP55.</t>
  </si>
  <si>
    <t>Внешний диаметр - 32мм; внутренний диаметр - 24,5мм; материал трубы - негорючий (самозатухающий) ПВХ; степень защиты - IP55.</t>
  </si>
  <si>
    <t>Набор отверток</t>
  </si>
  <si>
    <t xml:space="preserve">В комплект входит 12 предметов: отвертки с изолированными эргономичными ручками облитыми нескользящей резиной до 1000В. жало - изолированное, намагниченное. материал - молибден-ванадиевая сталь, твердость - не менее 60HRC;  Комплектация и размеры:  Шлицевая отвертка - 7шт со следующими размерами: 2,4х75 мм – 1 шт, 3х100 мм – 1 шт, 3,5х100 мм – 1 шт, 4x100 мм – 1 шт,  5,5x125 мм– 1 шт,  6,5x125 мм – 1 шт,  8x175мм – 1 шт. Крестовая отвертка - 4шт со следующими размерами:: №0x60 мм – 1 шт, №1x80 мм– 1 шт, №2x100 – 1 шт,  №3x150мм – 1 шт. В комплект входит индикатор напряжения - 1шт.                                        </t>
  </si>
  <si>
    <t>Плоскогубцы</t>
  </si>
  <si>
    <t>Материал - хром-ванадиевая сталь, твердость - не менее 60HRC; покрытие - хромированное; проточка на пассатижах - для резки проволоки; ручки - изолированные до 1000В обливные из нескользящей маслостойкой резины; длина - 180мм.</t>
  </si>
  <si>
    <t>Бокорезы</t>
  </si>
  <si>
    <t>Материал - хром 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</si>
  <si>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Длинногубцы</t>
  </si>
  <si>
    <t>Головка длинногубцев с резцом - загнутые под углом 40°  заостренные губки; материал - хром-ванадиевая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</si>
  <si>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Лист стальной горячекатаный</t>
  </si>
  <si>
    <t>Материал листа - сталь горячекатаная длина - не более 6000мм; ширина - не более 1500мм; толщина листа - не более 5мм.</t>
  </si>
  <si>
    <t xml:space="preserve">Тонна </t>
  </si>
  <si>
    <t>Лист стальной холоднокатаный</t>
  </si>
  <si>
    <t>Материал листа - сталь холоднокатаная длина - не более 2000мм; ширина - не более 1000мм; толщина листа - не более 1,5мм.</t>
  </si>
  <si>
    <t>Тонна</t>
  </si>
  <si>
    <t>Уголок горячекатаный</t>
  </si>
  <si>
    <t>Уголок равнополочный: ширина полки - не более 25 х 25мм; толщина полки - не более 4мм. Материал уголка - сталь горячекатаная марки Ст 3</t>
  </si>
  <si>
    <t>Уголок равнополочный: ширина полки - не более 32 х 32мм; толщина полки - не более 4мм. Материал уголка - сталь горячекатаная марки Ст 3</t>
  </si>
  <si>
    <t>Сетка "Рабица"</t>
  </si>
  <si>
    <t>Покрытие сетки – полимерное шаг ячейки - не более 40х40мм; диаметр проволоки - не более 2,5мм; раскрой - 1500х10 000м; цвет - желтый. ГОСТ 5336-80</t>
  </si>
  <si>
    <t>Проволока</t>
  </si>
  <si>
    <t>Проволока из углеродистой стали марки Ст. 3 обыкновенного качества диаметр проволоки - 6,5 мм. ГОСТ 30136-95</t>
  </si>
  <si>
    <t>Труба стальная прямоугольная</t>
  </si>
  <si>
    <t>Ширина - не более 40мм; высота - не более 20мм; толщина стенки - 2мм. ГОСТ8645-68</t>
  </si>
  <si>
    <t>Универсальный нож для резки экрана</t>
  </si>
  <si>
    <t>Длина - не более 185мм; вес - не более 0,10кг.</t>
  </si>
  <si>
    <t>Адаптер (переходник) с USB на COM port (RS-232)</t>
  </si>
  <si>
    <t>Скорость передачи данных - не менее  1Мбит/сек; тип оборудования - кабель-адаптер; разъем на переходнике - "папа" 9 пин. Поддержка ОС: Windows 95, Windows 98, Windows ME, Windows 2000,Windows XP, Windows XP64, Mac OS 8.5 с драйвером USB.</t>
  </si>
  <si>
    <t xml:space="preserve">Комплект бит с держателем </t>
  </si>
  <si>
    <t xml:space="preserve">В комплект входит 31 предмет:
держатель бит с рукояткой – 1 шт; количество сменных бит – 30 шт, из них: биты крестообразные –PH00 - 1 шт, PH0 - 1 шт, PH1- 1 шт, PH2 - 1 шт; биты шлицевые -: 1,5 мм - 1 шт,  2 мм - 1 шт, 2,5 мм -1 шт, 3 мм -1 шт, 3,5 мм -1 шт,   4 мм -1 шт; биты шестигранные: 0,9 мм -1 шт, 1,3 мм - 1 шт, 1,5 мм- 1 шт, 2,0 мм- 1 шт, 2,5 мм - 1 шт, 3,0 мм - 1 шт,   4,0 мм - 1 шт;
биты звездообразные - 8шт: T4, T5, T6, T7, T8, T10, T15, T20; биты звездообразные 5-контактные - 2шт: 1,0мм, 2мм; биты типа Tri-wing - 3 шт: 3 мм, 2,6 мм, 3мм. В кейсе.
</t>
  </si>
  <si>
    <t>Паяльная станция</t>
  </si>
  <si>
    <t>В комплект входит: паяльная станция, держатель для паяльника, губка для чистки жала. напряжение питания - в диапазоне 220-240 В; потребляемая мощность - не менее Вт 48Вт; температурный режим пайки - в диапазоне 100-400°С; градуированная шкала 100-200-300-400°С; размер - не более 175×103×90мм; вес - не более 0,87кг.</t>
  </si>
  <si>
    <t>Комплект насадок</t>
  </si>
  <si>
    <t>В комплект входит 41 предмет: быстрозажимной патрон для бит – 1 шт; держатель-направляющая для бит - 1шт; магнитный адаптер - 100мм - 1шт; переходник для торцевых головок - 1шт; в комплект входит 30 бит и 7 торцевых головок. Комплект торцевых головок: 5,5 мм – 1 шт., 6 мм - 1 шт., 7 мм 1 шт., 8 мм 1 шт., 10 мм 1 шт., 11 мм - 1 шт., 12 мм - 1 шт.; Комплект бит длиной 25мм - 12шт: (SL 5 - 1 шт., SL 7- 1 шт.,</t>
  </si>
  <si>
    <t>Комплект аккумуляторов с зарядным устройством</t>
  </si>
  <si>
    <t>В комплект входит: аккумуляторная батарея тип АА на 2400mA - 4шт; зарядное устройство - 1шт. зарядка – на 4 никель-металлгидридных (NiMH) аккумуляторов типа АА или ААА; количество независимых каналов заряда - 4; защита - от перегрева; размер - не более 126х38х90мм.</t>
  </si>
  <si>
    <t>Кабель для передачи данных</t>
  </si>
  <si>
    <t>Номинальное напряжение - 300/500В; Маркировка жил - без повторения цвета; количество жил - 4; сечение жилы - не менее 0,75 мм².</t>
  </si>
  <si>
    <t>Реле в комплекте с розеткой</t>
  </si>
  <si>
    <t xml:space="preserve">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- 24В; тип обмотки - AC; размеры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                                                  </t>
  </si>
  <si>
    <t>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- 230В; тип обмотки - AC; размер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t>
  </si>
  <si>
    <t>Мультиметр профессиональный</t>
  </si>
  <si>
    <t>Технические характеристики:  диапазон измерения постоянного напряжения DC: 40 мВ, 400 мВ, 4В/40В/400В, 1000В; диапазон измерения переменного напряжения AC: 40 мВ, 400 мВ, 4В/40В/400В, 750В; диапазон измерения постоянного тока DC: 400.0 мА /4000 мА, 40.00 мА /400.0 мА, 4.000A/10.00A;  диапазон измерения переменного тока АC: 400мА /4000 мА, 40мА /400мА, 4A/10A; диапазон измерения сопротивления: 400Ом, 4кОм /40кОм /400кОм, 4MОм, 40MОм;  диапазон измерения температуры: -40°C~-20°C &gt;-20°C~0°C &gt;0°C~100°C &gt;100°C~1000°C; диапазон измерения емкости не менее: 40nF, 400nF/4mF/40mF, 400mF, 4000mF; диапазон измерения частоты: 10Hz-10MHz; габариты не более,мм 180 x 87 x 47</t>
  </si>
  <si>
    <t>Мультиметр</t>
  </si>
  <si>
    <t>Тип дисплея - ЖКИ с подсветкой, 48 х 16мм; диапазон измерения постоянного напряжения DC - не менее 200 мВ / 2000мВ / 20В / 200В / 500В; диапазон измерения переменного напряжения AC - не менее 200В / 500В; диапазон измерения постоянного тока DC - не менее 2000мкА / 20мА / 200мA / 10A; диапазон измерения сопротивления - не менее 200Ом / 2000Ом / 20кОм / 200кОм / 20Мом; диапазон измерения температуры - не менее -40 +1000°C; размер - не более 130 х 74 х 35мм.</t>
  </si>
  <si>
    <t>Коннектор RJ-45</t>
  </si>
  <si>
    <t>Модульная 8-ми позиционная вилка с 8-ю контактами - 8P8C.</t>
  </si>
  <si>
    <t>Инструмент для обжима кабельных наконечников</t>
  </si>
  <si>
    <t>Инструмент для обжима кабельных наконечников с сечением 0,5...6 мм²; подача наконечников спереди или сбоку; длина - не более 200мм; вес - не более 0,428кг.</t>
  </si>
  <si>
    <t>Набор изолированных прецизионных отверток в пластиковом кейсе</t>
  </si>
  <si>
    <t>Защита изоляции - до 1000В переменного тока;рукоятки с двойным соединением; материал лезвия - хром-молибден-ванадиевая сталь; В набор входит: Плоские отвертки - 3шт:  0,4x2,0x65мм,  0,4x2,5x65мм, 0,23x1,5x65мм. Крестообразные отвертки - 3шт: PH0x65 мм, PH00x65 мм, PH1x65 мм.</t>
  </si>
  <si>
    <t>Контроллер Johnson Controls FX-03 LP-FX03A11-000C</t>
  </si>
  <si>
    <t>В течении 60 рабочих дней с даты подписания договора</t>
  </si>
  <si>
    <t>Комнатный блок управления Johnson Controls RS-1180-0002</t>
  </si>
  <si>
    <t>Питание - 24В AC/DC выходной сигнал по температуре - 0-10В DC; дистанционное задание установки температуры; датчик с дисплеем; размер корпуса - не более 80х80мм; степень защиты оболочки - IP30.</t>
  </si>
  <si>
    <t>Коммуникационная карта Johnson control LP-NET151-010C</t>
  </si>
  <si>
    <t>Коммуникационная карта LP-NET151-010C N2 Open с DIP переключателем адреса для свободно программируемых контроллеров серии FX.</t>
  </si>
  <si>
    <t>Датчик-реле защиты от замораживания Johnson control</t>
  </si>
  <si>
    <t>Датчик типа - 270XTAN-95008; питание - 230В; материал корпуса - оцинкованная сталь; класс защиты - IP30; рабочий диапазон от -10до +12С°; ручной перезапуск; капилляр - 6м.</t>
  </si>
  <si>
    <t>Набор для термостата защиты от заморозки KIT012N600</t>
  </si>
  <si>
    <t>В комплект входит 6 скоб KIT012N600.</t>
  </si>
  <si>
    <t>Датчик температуры Johnson control TE-6311M-1</t>
  </si>
  <si>
    <t xml:space="preserve">Установка на трубопровод (проток); чувствительный элемент - исполнение никель; сопротивление постоянному току - 1,0кОм; корпус - металлический; длина - не более 200мм.  </t>
  </si>
  <si>
    <t>Датчик температуры Johnson control TE-6313P-1</t>
  </si>
  <si>
    <t>Установка - наружная; чувствительный элемент - исполнение никель; сопротивление постоянному току - 1,0кОм; корпус - пластмассовый; Длина - не более 76мм.</t>
  </si>
  <si>
    <t>Датчик температуры Johnson control TE-631АМ-2</t>
  </si>
  <si>
    <t>Чувствительный элемент - исполнение никель; сопротивление постоянному току - 1,0кОм; корпус - металлический; длина- не более 150мм.</t>
  </si>
  <si>
    <t>Гильза Johnson control te-6300w-101</t>
  </si>
  <si>
    <t>Гильза Johnson control  для датчиков  серии  TE-6300.</t>
  </si>
  <si>
    <t>Датчик разности воздушного давления Johnson control P233A-4-PKC</t>
  </si>
  <si>
    <t xml:space="preserve">Диапазон уставок - 50 - 400Па; контакт NO + NC; электрические параметры контактов 5А, 250В AC; размер - не более 52х72х72мм. </t>
  </si>
  <si>
    <t>Датчик разности воздушного давления Johnson control P233A-10-PKC</t>
  </si>
  <si>
    <t xml:space="preserve">Диапазон уставок - 140-1000Па; контакт NO + NC; электрические параметры контактов 5А, 250В AC; размер - не более 52х72х72мм. </t>
  </si>
  <si>
    <t>Датчик давления Johnson Controls P499VCS-401C</t>
  </si>
  <si>
    <t>Соединительный кабель - 2м; резьба - внутренняя; выходной сигнал - 0-10В DC.</t>
  </si>
  <si>
    <t>Вентилятор охлаждения частотного преобразователя</t>
  </si>
  <si>
    <t>Рабочие напряжение - 240В; потребляемый ток - не более 0,14А; размер - не более 120х120х38мм</t>
  </si>
  <si>
    <t>30 штук – в течение 15 рабочих дней с момента подписания договора, 20 штук – в течение 15 рабочих дней со дня получения заявки от Заказчика</t>
  </si>
  <si>
    <t>Дополнено               Гр. 6,7,8,9 (Приказ №154, от 15.07.14)</t>
  </si>
  <si>
    <t>Гр.4(Приказ №81, от 05.05.14)</t>
  </si>
  <si>
    <t>Дополнено           Гр. 4,6,8,9  (Приказ №119 от 12.06.14)</t>
  </si>
  <si>
    <t xml:space="preserve">Исключен  (Приказ от  14.07.2014 года  № 151)    </t>
  </si>
  <si>
    <t xml:space="preserve">Исключен   (Приказ от  14.07.2014 года  № 151)    </t>
  </si>
  <si>
    <t>Дополнено  (Приказ №154, от 15.07.14)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</si>
  <si>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 сервисное обслуживание дизель генератора в течение 12 месяцев с момента ввода в эксплуатацию.</t>
  </si>
  <si>
    <r>
      <t>Фильтр абсолютной очистки воздуха для операционных отделений: эффективность 99,99%, номинальный поток  1200 м</t>
    </r>
    <r>
      <rPr>
        <vertAlign val="superscript"/>
        <sz val="11"/>
        <rFont val="Times New Roman"/>
        <family val="1"/>
        <charset val="204"/>
      </rPr>
      <t>3</t>
    </r>
    <r>
      <rPr>
        <sz val="11"/>
        <rFont val="Times New Roman"/>
        <family val="1"/>
        <charset val="204"/>
      </rPr>
      <t xml:space="preserve">/час, </t>
    </r>
    <r>
      <rPr>
        <sz val="10"/>
        <rFont val="Times New Roman"/>
        <family val="1"/>
        <charset val="204"/>
      </rPr>
      <t>начальное сопротивление 250 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</si>
  <si>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 xml:space="preserve">0 </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</si>
  <si>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</si>
  <si>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</si>
  <si>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Отвод Д-100 АО "РНЦНМП"</t>
  </si>
  <si>
    <t>Отвод Д-125 АО "РНЦНМП"</t>
  </si>
  <si>
    <t>Отвод канализационный Д 50мм АОО "НУ"</t>
  </si>
  <si>
    <r>
      <t>Разъемная муфта НР Д-50х1 1/2, температура до 120</t>
    </r>
    <r>
      <rPr>
        <sz val="10"/>
        <rFont val="Calibri"/>
        <family val="2"/>
        <charset val="204"/>
      </rPr>
      <t>°</t>
    </r>
    <r>
      <rPr>
        <sz val="10"/>
        <rFont val="Times New Roman"/>
        <family val="1"/>
        <charset val="204"/>
      </rPr>
      <t>С, Р=16bar. ГОСТ Р 51613-2000</t>
    </r>
  </si>
  <si>
    <t xml:space="preserve">Универсальная гибкая теплоизоляция для трупопроводов системы вентиляции и кондиционирования из спененного каучука. Цвет - черный. Температура применения от - 200 0С  до + 105 0С, плотность   65 + 25 килограмм/м3, теплопроводность 0,038 Вт/мК. Размер 108*9 см.    </t>
  </si>
  <si>
    <t>Дополнено  (Приказ от  18.06.2014 года  № 122)            Исключен  (Приказ от  15.07.2014 года  № 154)</t>
  </si>
  <si>
    <t>Дополнено (Приказ №155, от 15.07.14)</t>
  </si>
  <si>
    <t>Организация и обеспечение процессов уборки помещений (кроме помещений медицинского назначения)</t>
  </si>
  <si>
    <t>Организация и обеспечение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 - 6 412 м2, АО «РНЦНМП» - 7 243 м2. Общая площадь двух объектов – 13 655 м2.</t>
  </si>
  <si>
    <t>г. Астана, пр. Туран 34/1; ул. Керей, Жәнібек хандар, д.3.</t>
  </si>
  <si>
    <t>Сиденье для унитаза, пластиковый в запечатанной полиэтиленовой упаковке. Цвет и размер по согласованию с Заказчиком.</t>
  </si>
  <si>
    <t>Сместитель для душа, рычажный  с длинным гусаком, с выходом для подключения душевого шланга в коробке.  Длина и вид по согласованию с Заказчиком.</t>
  </si>
  <si>
    <t>Сместитель для кухни, рычажный  с длинным гусаком в  коробке. Длина и вид по согласованию с Заказчиком.</t>
  </si>
  <si>
    <t>Шланг сантехнический в металлической оплетке для воды в запечатанной полиэтиленовой упаковке. Размер гайки 1/2.  Длина  и вид шланга по согласованию с Заказчиком.</t>
  </si>
  <si>
    <t>Шланг для душа с ниточной и никелированной оплеткой в запечатанной полиэтиленовой упаковке. Длина 1,5-2 метра. Размер гайки  1/2.  Вид по согласованию с Заказчиком.</t>
  </si>
  <si>
    <t xml:space="preserve">Гофрошланг сантехнический, d40, L-1,2
в запечатанной полиэтиленовой упаковке с вкладышем, где указаны комплектация, технические характеристики и инструкция по монтажу.
</t>
  </si>
  <si>
    <t>Машина для запаивания пакетов с ножом, габариты не менее 440*85*225 мм, напряжение-220 В, мощность-0,43 кВт, время запаивания не более 0,43 сек. В комплекте с нихромовыми проводами( 2 шт.)</t>
  </si>
  <si>
    <t>В течение 3 рабочих дней со дня подачи Заказчиком заявки</t>
  </si>
  <si>
    <t>Поворачивающийся ЖК экран; возможности: поворот на 180°; дистанция замера лазера: 50 мм - 2000 мм; угол захвата: не менее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</si>
  <si>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длинной не менее 2.5 м, 2 адаптера (1/4", 5/16"), 2 переходника 1/4" - 5/16", цифровые весы не менее 100 килограмм, автоматическое управление, вакуумный и напорный выключатель, минеральное масло. Вес: не менее 17 килограмм, создаваемый вакуум: не менее 1*10мбар, область взвешивания: не менее 100 килограмм, разрешение: не менее 10 грамм, производительность: не менее 42 л/мин.</t>
  </si>
  <si>
    <t>Настенный сплит кондиционер: мощность охлаждения не менее 5,00 кВт; мощность обогрева не менее 5,95 кВт; потребляемая мощность охлаждения и обогрева не менее 2,11 кВт; тип хладагента R-22; габаритные размеры: внутренний блок не менее 313×1033×202 мм, наружный блок не менее 760×540×255 мм; вес: внутренний блок не менее 12 кг и наружный блок не менее 41 кг; площадь помещения не менее 50 м2; уровень звукового давления не менее 45 дБ; диапазон рабочих температур: охлаждение -5~+46°С и обогрев -5~+20°С; количество фаз ~1; рабочее напряжение 230 В. Медные трубки с изоляцией не менее 70 м; насос дренажный - 3 шт; дренажная система с монтажом не менее 60 м; кабель сигнальный не менее 75 м; кабель электрический + изоляционная гофра не менее 260 м; медные трубки без изоляции не менее 70 м; кабель электрический не менее 260 м; фреон не менее 2 кг.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</si>
  <si>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Настенный сплит кондиционер: мощность охлаждения не менее 7,00 кВт; мощность обогрева не менее 7,00 кВт; потребляемая мощность охлаждения и обогрева не менее 2,54 кВт; тип хладагента R-22; габаритные размеры: внутренний блок не менее 313×1033×202 мм, наружный блок не менее 890×660×307 мм; вес: внутренний блок не менее 15 кг и наружный блок не менее 53 кг; площадь помещения не менее 70 м2; уровень звукового давления не менее 42 дБ; диапазон рабочих температур: охлаждение -5~+46°С и обогрев -5~+20°С; количество фаз ~1; рабочее напряжение 230 В. Медные трубки с изоляцией не менее 25 м; насос дренажный - 1 шт; дренажная система с монтажом не менее 20 м; кабель сигнальный не менее 25 м; кабель электрический + изоляционная гофра не менее 80 м; медные трубки без изоляции не менее 25 м; кабель электрический не менее 80 м; фреон не менее 1,5 кг. Гарантия 1 год.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</si>
  <si>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Дополнено  (Приказ №159, от 17.07.14)</t>
  </si>
  <si>
    <t>Дополнено  (Приказ от  17.07.2014 года  № 160)</t>
  </si>
  <si>
    <r>
      <t>Энергосберегающая компактная</t>
    </r>
    <r>
      <rPr>
        <strike/>
        <sz val="10"/>
        <rFont val="Times New Roman"/>
        <family val="1"/>
        <charset val="204"/>
      </rPr>
      <t xml:space="preserve"> </t>
    </r>
    <r>
      <rPr>
        <sz val="10"/>
        <rFont val="Times New Roman"/>
        <family val="1"/>
        <charset val="204"/>
      </rPr>
      <t>люминесцентная лампа</t>
    </r>
  </si>
  <si>
    <r>
      <t>Ширина - не менее 1400мм; ширина строчки - не более 5мм; плотность - не менее 140г/м</t>
    </r>
    <r>
      <rPr>
        <vertAlign val="superscript"/>
        <sz val="10"/>
        <rFont val="Times New Roman"/>
        <family val="1"/>
        <charset val="204"/>
      </rPr>
      <t>2</t>
    </r>
    <r>
      <rPr>
        <sz val="10"/>
        <rFont val="Times New Roman"/>
        <family val="1"/>
        <charset val="204"/>
      </rPr>
      <t>; цвет - белый.</t>
    </r>
  </si>
  <si>
    <t>Дополнено (Приказ №119, от 12.06.14)            Исключен  (Приказ от  17.07.2014 года  № 160)</t>
  </si>
  <si>
    <t>Вилы садовые с черенком</t>
  </si>
  <si>
    <t>Метла с черенком</t>
  </si>
  <si>
    <t>Веник сорговый</t>
  </si>
  <si>
    <t>Лопата совковая с черенком</t>
  </si>
  <si>
    <t>Лопата штыковая</t>
  </si>
  <si>
    <t>Мотыга с черенком</t>
  </si>
  <si>
    <t>Грабли садовые с черенком</t>
  </si>
  <si>
    <t>Грабли веерные металлические</t>
  </si>
  <si>
    <t>Грабли веерные пластиковые</t>
  </si>
  <si>
    <t>Секатор садовый</t>
  </si>
  <si>
    <t>Ножницы садовые</t>
  </si>
  <si>
    <t>Серп</t>
  </si>
  <si>
    <t>Коса серпан</t>
  </si>
  <si>
    <t xml:space="preserve">Коса </t>
  </si>
  <si>
    <t>Опрыскиватель ранцевый</t>
  </si>
  <si>
    <t>Шланг поливочный</t>
  </si>
  <si>
    <t>Спринклер (вертушка) для полива</t>
  </si>
  <si>
    <t>Хомуты для крепления поливочных шлангов</t>
  </si>
  <si>
    <t>Гусеницы резиновые на снегоуборочную машину</t>
  </si>
  <si>
    <t>Гербицид сплошного действия</t>
  </si>
  <si>
    <t>Удобрение гранулированное для хвойных растений</t>
  </si>
  <si>
    <t>Удобрение водорастворимое для газонов</t>
  </si>
  <si>
    <t>Аммиачная селитра</t>
  </si>
  <si>
    <t>Смесь семян газонных трав</t>
  </si>
  <si>
    <t>Бордюрная лента</t>
  </si>
  <si>
    <t>Известь негашеная</t>
  </si>
  <si>
    <t>Почва дерновая плодородная</t>
  </si>
  <si>
    <t>Земля в мешках</t>
  </si>
  <si>
    <t>Песок крупный мытый</t>
  </si>
  <si>
    <t xml:space="preserve">Черенки березовые для лопат </t>
  </si>
  <si>
    <t>Черенки березовые для метел</t>
  </si>
  <si>
    <t>Совок для мусора</t>
  </si>
  <si>
    <t>Лопата снегоуборочная пластиковая</t>
  </si>
  <si>
    <t>Ледоруб-скребок</t>
  </si>
  <si>
    <t>Серп с деревянной ручкой, зубчатым полотном длиной не менее 27 см ГОСТ 2464-81</t>
  </si>
  <si>
    <t>Коса серпан с длиной лезвия не менее 38 см, пластмассовой несъемной ручкой общей длиной не менее 38,2 см ГОСТ 2664-80</t>
  </si>
  <si>
    <t>Коса стальная с длиной лезвия не менее 60 см ГОСТ 2464-80</t>
  </si>
  <si>
    <t>Спринклер (вертушка) для полива металлический с углом поворота 360 град. С 5-ю регулируемыми лопастями, под шланг диам. 19 мм.</t>
  </si>
  <si>
    <t>Хомуты для крепления поливочных шлангов металлические диаметром 32 мм</t>
  </si>
  <si>
    <t>Гербицид сплошного действия неселективный против сорных растений не выше 3 класса опасности на основе глифосата в канистрах по 1-10 л.</t>
  </si>
  <si>
    <t>Почва дерновая плодородная для ремонта газонов и засыпки посадочных ям</t>
  </si>
  <si>
    <t>Полностью готовый к применению почвогрунт для ремонта газонов и цветников, фасованный в мешках по 20 кг</t>
  </si>
  <si>
    <t>Песок крупный мытый для создания дренажно - экранного слоя при посадке деревьев и ремонте газонов ГОСТ 8736-93</t>
  </si>
  <si>
    <t xml:space="preserve">В течение 3-х рабочих дней со дня подачи Заказчиком заявки </t>
  </si>
  <si>
    <t>С даты вступления в силу договора и до  15 сентября 2014 года</t>
  </si>
  <si>
    <t xml:space="preserve">Гр. 6,7,8,9 (Приказ №110, от 04.06.14) Исключено  (Приказ от  21.07.2014 года  № 170)        </t>
  </si>
  <si>
    <t xml:space="preserve">Гр.7,8,9 (Приказ №110, от 04.06.14)Исключено  (Приказ от  21.07.2014 года  № 170)    </t>
  </si>
  <si>
    <t xml:space="preserve">Гр. 4,6,7,8,9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</si>
  <si>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</si>
  <si>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</si>
  <si>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</si>
  <si>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Дополнено (Приказ №70, от 25.04.14)            Гр.10 (Приказ №101, от 28.05.14) Исключено (Приказ №170 от 21.07.2014)</t>
  </si>
  <si>
    <t>Обслуживание противопожарной насосной установки АО "РНЦНМП"</t>
  </si>
  <si>
    <t>г. Астана, ул. Керей, Жәнибек ханов, 3.</t>
  </si>
  <si>
    <t>Обслуживание противопожарной насосной установки 1 раз в месяц в течении 5 месяцев. 1.Техническое обслуживание насосной части: 1.1. Очистка наружной поверхности от пыли и грязи; 1.2.Визуальная проверка стыков и соединений на наличие утечек. 1.3.Проверка затяжки всех болтов и гаек на корпусе насосов. 1.4. Проверка отсутствия вибрации и воздуха в насосах. 1.5. Проверка за мембранным  гидравлическим баками. 2.Техническое обслуживание электродвигателя и электрической  части: 2.1. Очистка наружной поверхности от пыли и грязи; 2.2. Проверка затяжки резьбовых соединений двигателя; 2.3. Проверка надежности соединения двигателя с приводным механизмом. 2.4. Проверка степени нагрева корпуса и подшипниковых щитов в зоне подшипников. 2.5. Проверка изоляции выходных концов. 2.6. Проверка значений фазных токов. 2.7. Проверка сопротивления изоляции и обмоток. 2.8. Контроль за датчиком и реле давления. 2.9. Контроль параметров работы и установленных значений на блоке управления. 2.10. Контроль состояние электрических кабелей. 3.Техническое обслуживание дизельного двигателя: 3.1. Очистка наружной поверхности от пыли и грязи. 3.2. Проверка уровня охлаждающей жидкости, масла, топлива, уровня, плотности электролита и заряда АКБ.  3.3.Проверка пуска в ручном и автоматическом режиме. 3.4.Проверка устройства подзарядки АКБ. 3.5.Проверка состояния воздушного, масляного, топливного фильтров (замена при необходимости).</t>
  </si>
  <si>
    <t>Со дня вступления в силу Договора и до 31 декабря 2014 года.</t>
  </si>
  <si>
    <t xml:space="preserve">30 календарных дней
с даты вступления в силу договора
</t>
  </si>
  <si>
    <t>Куртка мужская утепленная</t>
  </si>
  <si>
    <t xml:space="preserve">Валенки </t>
  </si>
  <si>
    <t xml:space="preserve">Костюм сварщика </t>
  </si>
  <si>
    <t>Полукомбинезон мужской утепленный</t>
  </si>
  <si>
    <t>Полуботинки мужские, кожаные, утепленные</t>
  </si>
  <si>
    <t>г. Астана, ул. Жанибек и Керей хандар  3.</t>
  </si>
  <si>
    <t xml:space="preserve">60 календарных дней
с даты вступления в силу договора
</t>
  </si>
  <si>
    <t>этажная плата ТLHP1-1A</t>
  </si>
  <si>
    <t>этажная плата ТLHIB-1A</t>
  </si>
  <si>
    <t>пускатель LC1D09 25A 220V</t>
  </si>
  <si>
    <t>замок дверей шахты правый Thyssen krupp</t>
  </si>
  <si>
    <t xml:space="preserve">замок дверей шахты левый Thyssen krupp </t>
  </si>
  <si>
    <t>фотоэлементы  Thyssen krupp</t>
  </si>
  <si>
    <t>ременьAVX 10*1000</t>
  </si>
  <si>
    <t>оргстекло для плафонов  4мм.</t>
  </si>
  <si>
    <t>тонна</t>
  </si>
  <si>
    <t>кв2</t>
  </si>
  <si>
    <t>Дополнено               Гр. 4 (Приказ №172, от 23.07.14)</t>
  </si>
  <si>
    <t>Гр.4  Гр. 6,7,8,9 (Приказ №172, от 23.07.14)</t>
  </si>
  <si>
    <t>Гр.4  Гр. 6,8,9 (Приказ №172, от 23.07.14)</t>
  </si>
  <si>
    <t>Гр.4  Гр. 5,6,8,9 (Приказ №172, от 23.07.14)</t>
  </si>
  <si>
    <t>Дополнено (Приказ №172, от 23.07.14)</t>
  </si>
  <si>
    <t>Дополнено Гр.4 (Приказ №172, от 23.07.14)</t>
  </si>
  <si>
    <t>Дополнено  (Приказ от  11.06.2014 года  № 115)      Гр. 4 (Приказ №172, от 23.07.14)</t>
  </si>
  <si>
    <t>Дополнено  (Приказ от  11.06.2014 года  № 115)      Гр. 4,5 (Приказ №172, от 23.07.14)</t>
  </si>
  <si>
    <t>Дополнено  (Приказ №154, от 15.07.14)  Гр.4 (Приказ №172, от 23.07.14)</t>
  </si>
  <si>
    <t>Дополнено  (Приказ №172, от 23.07.14)</t>
  </si>
  <si>
    <t>Дополнено  (Приказ от  18.06.2014 года  № 123)  Исключен  (Приказ №155, от 15.07.2014)       Гр.10  (Приказ №172, от 23.07.14)</t>
  </si>
  <si>
    <t>Гр. 2 Гр.8,9  (Приказ №172, от 23.07.14)</t>
  </si>
  <si>
    <t xml:space="preserve">Дополнено  (Приказ №172, от 23.07.14)                 </t>
  </si>
  <si>
    <t>Бензин Аи-95</t>
  </si>
  <si>
    <t>Дизельное топливо зимнее</t>
  </si>
  <si>
    <t>Бензин Аи-95 для инжекторных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</si>
  <si>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</si>
  <si>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Сеть АЗС Поставщика в г. Астана и по территории Республика Казахстан</t>
  </si>
  <si>
    <t>Фильтр "HEPA" абсолютной очистки воздуха 1130х530х78 АО "РНЦНМП"</t>
  </si>
  <si>
    <t>Фильтр "HEPA" абсолютной очистки воздуха 530х530х78 АО "РНЦНМП"</t>
  </si>
  <si>
    <t>Фильтр "HEPA" абсолютной очистки воздуха 340х340х78 АО "РНЦНМП"</t>
  </si>
  <si>
    <t>Фильтр тонкой очистки воздуха карманный 529х529х635 АО "РНЦНМП"</t>
  </si>
  <si>
    <t>Фильтр тонкой очистки  карманный 285х529х635 АО "РНЦНМП"</t>
  </si>
  <si>
    <t>Фильтр грубой очистки воздуха кассетный 285х529х635 АО "РНЦНМП"</t>
  </si>
  <si>
    <t>Фильтр грубой очистки воздуха кассетный 592х529х635 АО "РНЦНМП"</t>
  </si>
  <si>
    <t>Таблетированная соль поваренная в мешках по 25 кг в АОО НУ</t>
  </si>
  <si>
    <t xml:space="preserve"> Класс очистки H13, размер 1130х530х78.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</si>
  <si>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530х530х78.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</si>
  <si>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340х340х78.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</si>
  <si>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Фильтр для тонкой очистки воздуха в помещениях Центра. Класс очистки F9,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</si>
  <si>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 xml:space="preserve">Для грубой очистки воздуха в помещениях Центра. Класс очистки G3,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полиэфирное волокно.  </t>
  </si>
  <si>
    <t xml:space="preserve">Фильтр для грубой очистки воздуха. Класс очистки G3, размер  592х529х635, каркас из оцинкованной стали, с поперечными ребрам из металлических прутьев, с защитной сеткой из нержавеющей стали со  стороны притока воздуха  , фильтровальный материал-полиэфирное волокно.  </t>
  </si>
  <si>
    <t>Таблетированная соль поваренная, не йодированная, в полипропиленовых мешках по 25 кг, ГОСТ-13830-97</t>
  </si>
  <si>
    <t xml:space="preserve">Фильтр для тонкой очистки воздуха в помещениях Центра. Класс очистки F9, размер 529х529х635,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</si>
  <si>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Техническое обслуживание устройств автоматического ввода резерва (АВР) РУ-10/0,4кВ
АО "Республиканский научный центр нейрохирургии"</t>
  </si>
  <si>
    <t>Обеспечение бесперебойной работы устройств автоматического ввода резерва (АВР) РУ-10/0,4кВ.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</si>
  <si>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по графику согласованному с получателем услуг</t>
  </si>
  <si>
    <t>Жалюзи вертикальные тканевые</t>
  </si>
  <si>
    <t>м2</t>
  </si>
  <si>
    <t>Вертикальные тканевые жалюзи, состоят из верхнего карниза, тканевых ламелей (полос шириной не менее 89 мм) с грузиками и нижней цепью. Материалы ламелей – 100% полиэстер и гипоаллергенные материалы. Вид и цвет по согласованию с Заказчиком.</t>
  </si>
  <si>
    <t>Химическая обработка теплообменника системы отопления API Heat Transfer объемом 379 л, 2010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</si>
  <si>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В течение 3 рабочих дней с момента подачи Заказчиком заявки</t>
  </si>
  <si>
    <t>Материал – Метал, Толщина столешницы  не менее 30 мм и не более 45 мм. Количество выдвижных ящиков – 2 шт. 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кг. Регулируемые опоры (шт): 4. Масса (кг): 24. Цвет согласовывается с заказчиком</t>
  </si>
  <si>
    <t>В течение 3 рабочих дней со дня подачи  Заказчиком заявки</t>
  </si>
  <si>
    <t>Дополнено  (Приказ №176 от 25.07.14)</t>
  </si>
  <si>
    <t xml:space="preserve">Дополнено (Приказ №176 от 25.07.14)                    </t>
  </si>
  <si>
    <t xml:space="preserve">Дополнено  (Приказ №111, от 05.06.14)                 Гр.6,8,9  (Приказ №176 от 25.07.14)     </t>
  </si>
  <si>
    <t>Дополнено  (Приказ №85, от 15.05.14)           Гр.4,6,8,9  (Приказ №111, от 05.06.14)                  Гр.6,7,8,9 (Приказ №176, от 25.07.14)</t>
  </si>
  <si>
    <t>Дополнено  (Приказ №85, от 15.05.14)           Гр.4,6,8,9  (Приказ №111, от 05.06.14) Исключен  (Приказ №176, от 25.07.14)</t>
  </si>
  <si>
    <t>Дополнено  (Приказ №85, от 15.05.14)           Гр.4 (Приказ №111, от 05.06.14)                   Гр.6,7,8,9 (Приказ №176, от 25.07.14)</t>
  </si>
  <si>
    <t>Дополнено  (Приказ №85, от 15.05.14)           Гр.4 (Приказ №111, от 05.06.14)                   Гр.6,7,8,9  (Приказ №176, от 25.07.14)</t>
  </si>
  <si>
    <t>Дополнено (Приказ №155, от 15.07.14)   Гр.4  (Приказ №176, от 25.07.14)</t>
  </si>
  <si>
    <t xml:space="preserve">Гр. 10 (Приказ №176, от 25.07.14)                    </t>
  </si>
  <si>
    <t xml:space="preserve">Гр. 10  (Приказ №176, от 25.07.14)                </t>
  </si>
  <si>
    <t xml:space="preserve">Дополнено  (Приказ от  14.07.2014 года  № 151)       Гр.10  (Приказ №176, от 25.07.14)            </t>
  </si>
  <si>
    <t>Дополнено           Гр. 4 (Приказ №119 от 12.06.14)     Гр. 4  (Приказ №176, от 25.07.14)</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</si>
  <si>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Общая квадратура витражных окон 1788 кв.м. Полная техническая характеристика согласно технической спецификации. </t>
  </si>
  <si>
    <t>Трибуна</t>
  </si>
  <si>
    <t>Шкаф с ячейками для почты</t>
  </si>
  <si>
    <t>Стол для переговоров</t>
  </si>
  <si>
    <t>Трибуна с ящиком под персональный компьютер с дверцей, с ключевым замком (3 ключа). Длина не менее 595 мм глубина не менее 595 мм Высота не менее 1195. Материал: ЛДСП толщиной не менее 16 мм, кромка ПВХ толщиной не менее 1 мм. Форма и цвет согласовывается с Заказчиком</t>
  </si>
  <si>
    <t xml:space="preserve">Шкаф с ячейками для почты. Длина не менее 2495 мм, глубина не менее 395 мм, высота не менее 2095 мм. Материал ЛДСП толщиной не менее 16 мм, кромка ПВХ толщиной не менее 1 мм. Дизайн и цвет согласовывается с Заказчиком. </t>
  </si>
  <si>
    <t>Длина не менее 2995 мм, Ширина не менее 1495 мм, Высота не менее 745 мм. Материал: Столешница МДФ толщиной не менее 36 мм, опоры ДСП толщиной не менее 36 мм. Цвет согласовывается с заказчиком</t>
  </si>
  <si>
    <t>Автомойка внедорожных автомобилей: Volkswagen Touareg 2 единицы – 142 моек, Ssang Yong 1 единица – 52 мойки, Volkswagen Tiguan 2 единицы – 104 моек. Общее количество моек – 298. В мойку 1 внедорожного автомобиля входит мойка кузова и салона</t>
  </si>
  <si>
    <t>Автомойка легковых автомобилей: Volkswagen Passat 7 единиц – 314 моек, Volkswagen Jetta 4 единицы – 185 моек, Lexus  1 единица – 82 мойки. Общее количество моек – 581. В мойку 1 легкового автомобиля входит мойка кузова и салона</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</si>
  <si>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не менее 7 м; макс. расход не менее 7 м3/час; напорный патрубок: G 1¼; свободный сферический проход: не менее 10 мм; режим работы (в погруженном состоянии): S1, S3-25%; режим работы (в непогруженном состоянии): S1, S3-25%; макс. глубина погружения: не менее 3 м; степень защиты: IP 68; температура перекачиваемой жидкости: +3 ... +35 °C; макс. температура перекачиваемой жидкости, кратковременно до 3 мин: не более 90 °C. Данные мотора: подключение к сети: 1~230 В, 50 Гц; номинальный ток: не более 1.40 A; номинальная мощность мотора: не менее 0,25 кВт; потребляемая мощность: не более 0,32 кВт; тип пуска: прямой; частота вращения: не менее 2900 об/мин; класс нагревостойкости изоляции: F; макс. частота включений: не более 50 1/ч. Кабель: длина соединительного кабеля: не менее 3 м; тип кабеля: H07RN-F; сечение кабеля: 3G1 мм2; тип соединения кабеля: неразъемный; тип штекера: с защитным контактом. Цвет покраски корпуса: Panton 334. Вес: не более 3,6 кг.</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</si>
  <si>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не менее 29 м3/ч; макс. напор: не менее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не менее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500 W; частота вращения: не менее 1400 об/мин и не более 4600 об/мин; потребляемая мощность 1~230 В: не менее 25 Вт и не более 590 Вт; ток при 1~230В: не менее 0,2 А и не более 2,60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16 кг</t>
  </si>
  <si>
    <t>В течение 90 календарных дней с момента подписания договора</t>
  </si>
  <si>
    <t xml:space="preserve">Система  видеонаблюдения </t>
  </si>
  <si>
    <t>30 рабочих дней со дня вступления в силу договора</t>
  </si>
  <si>
    <t>Система видеонаблюдения для организации видеонаблюдения. В комплекте: видеорегистратор с программным обеспечением в количестве 1 шт., профессиональный ЖК монитор диагональю не  менее 42-дюйма с разрешением не менее 1920х1080 пикселей в количестве 2 шт., купольные поворотные камеры в количестве 6 шт. Сопутствующие услуги (в виде монтажа и с применением необходимых материалов) и основные технические характеристики  согласно технической спецификации.</t>
  </si>
  <si>
    <t>Футболка белая с логотипом. Ткань: хлопок 100%. Ворот: О-образный. Размеры: 60 шт. –S, 146 шт. – M, 70 шт. –L. Способ нанесения логотипа оговаривается с Заказчиком.</t>
  </si>
  <si>
    <t>Дополнено  (Приказ №181 от 31.07.14)</t>
  </si>
  <si>
    <t>Дополнено  (Приказ №154, от 15.07.14)  Исключено (Приказ №181 от 31.07.14)</t>
  </si>
  <si>
    <t>гр. 10  Гр.4,8,9 (Приказ №181 от 31.07.14)</t>
  </si>
  <si>
    <t>Гр.4,8,9  (Приказ №181 от 31.07.14)</t>
  </si>
  <si>
    <t>Дополнено  (Приказ от  17.07.2014 года  № 160)  Гр.4  (Приказ №181 от 31.07.14)</t>
  </si>
  <si>
    <t>Дополнено  (Приказ от  17.07.2014 года  № 160)  Гр.4 (Приказ №181 от 31.07.14)</t>
  </si>
  <si>
    <t>Дополнено  (Приказ от  20.06.2014 года  № 125)  Гр.10  (Приказ №181 от 31.07.14)</t>
  </si>
  <si>
    <t xml:space="preserve">Дополнено Гр.4,6,8,9  (Приказ №181 от 31.07.14) </t>
  </si>
  <si>
    <t xml:space="preserve">Таблетированная соль </t>
  </si>
  <si>
    <t>Ремень клиновый, на приточно-вытяжную вентиляцию А13 х 1050 mm  для АО "НЦН" и АО "РНЦНМП"</t>
  </si>
  <si>
    <t>Ремень клиновый, на приточно-вытяжную вентиляцию А13 х 1075 mm  для АО "НЦН" и АО "РНЦНМП"</t>
  </si>
  <si>
    <t>Ремень клиновый, на приточно-вытяжную вентиляцию А13 х 1175 mm  для АО "НЦН" и АО "РНЦНМП"</t>
  </si>
  <si>
    <t>Ремень клиновый, на приточно-вытяжную вентиляцию А13 х 1275 mm  для АО "НЦН" и АО "РНЦНМП"</t>
  </si>
  <si>
    <t>Ремень клиновый, на приточно-вытяжную вентиляцию А13 х 1450 mm  для  АО "НЦН" и АО "РНЦНМП"</t>
  </si>
  <si>
    <t>Ремень клиновый, на приточно-вытяжную вентиляцию А13 х 1750 mm  для АО "НЦН" и АО "РНЦНМП"</t>
  </si>
  <si>
    <t>Ремень клиновый, на приточно-вытяжную вентиляцию А13 х 2350 mm  для АО "НЦН" и АО "РНЦНМП"</t>
  </si>
  <si>
    <t>Ремень клиновый, на приточно-вытяжную вентиляцию А17 х 2000 mm  для АО "НЦН" и АО "РНЦНМП"</t>
  </si>
  <si>
    <t>Аналоговый модуль расширения</t>
  </si>
  <si>
    <t>В течении 45 рабочих дней с даты подписания договора</t>
  </si>
  <si>
    <t xml:space="preserve">Кол-во аналоговых входов - 2, Количество аналоговых выходов - 1
Подключение - Съёмная винтовая клеммная колодка
Входы: Диапазоны напряжения: 0-10 В Не дифференциальные
Диапазоны тока 4-20 мА дифференциальные
Разрешение: 12 бит, Выходы: 
Диапазоны напряжения: 0…10 В Не дифференциальные
Диапазоны тока 4…20 мА дифференциальные
Разрешение: 12 бит, Напряжение питания: 24В постоянный ток
Размеры, Ш х Г х В: 23.5 x 70 x 90 мм, № по каталогу: TM2AMM3HT
</t>
  </si>
  <si>
    <t>Доска пробковая размером не менее 120х180 см изготовлена из  натуральной пробки, предназначена для размещения бумажных носителей с помощью кнопок и офисных булавок. Материал рамки: анодированный алюминий. Имеет крепление к стене. Крепежные элементы в комплекте. Гарантия  не менее 1 года.</t>
  </si>
  <si>
    <t>Шкафы для ключей, материал изготовления - металл, размеры не менее 240х80х300 см., в комплекте крепежная арматура и брелки с бирками для удобства маркировки ключей. Полная техническая характеристика согласно технической спецификации.</t>
  </si>
  <si>
    <t xml:space="preserve"> Материал изготовления - из пластика ПВХ, толщина не менее 8 мм, c плоскими прозрачными кармашками под стандартные листы формата А4., размер доски не менее 80х130 см, тип доски -настенная. Карманы для информационного стенда - толщина не менее 2 мм из прочного высококачественного оргстекла. Крепежные элементы в комплекте. Гарантия  не менее 1 года.</t>
  </si>
  <si>
    <t>Электронные напольные весы Масса-К, НПВ- не более 60кг., дискретность-10/20 г. Варианты стойки индикатора: А1 - без стойки, кронштейн А2 - круглая вращающаяся А3 - прямоугольная стационарная. Автономное питание (встроенный аккумулятор). Большой LCD индикатор с 3-мя режимами фоновой подсветки. Защита платформы в соответствии с IP-67. Рабочая область температур от -20 до +40. Многофункциональные. Полная техническая характеристика согласно технической спецификации.</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</si>
  <si>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8 м3/ч; макс. напор: не менее 7.0 M.  Номинальная мощность мотора: не менее 100 W. Цвет покраски корпуса: Panton 334. Вес: не более 4,5 кг.  Полная техническая характеристика  согласно технической спецификации.</t>
  </si>
  <si>
    <t>Циркуляционный насос 40/1-12,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19 м3/ч; макс. напор: не менее 12.0 M. Номинальная мощность мотора: не менее 350 W. Цвет покраски корпуса: Panton 334. Вес: не более 16 кг. Полная техническая характеристика  согласно технической спецификации.</t>
  </si>
  <si>
    <t xml:space="preserve">Организация и обеспечение процессов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«НЦН»-6 412 м2, АО «РНЦНМП» - 7 243 м2. Общая площадь двух объектов – 13 655 м2. </t>
  </si>
  <si>
    <t xml:space="preserve">г. Астана, пр. Туран, 34/1, ул. Керей, Жанибек хандар, 3 </t>
  </si>
  <si>
    <t>Стеклянный стеллаж</t>
  </si>
  <si>
    <t>Кубок большой</t>
  </si>
  <si>
    <t>Кубок средний</t>
  </si>
  <si>
    <t>Кубок маленький</t>
  </si>
  <si>
    <t>Медаль для предметных олимпиад</t>
  </si>
  <si>
    <t>Мольберт</t>
  </si>
  <si>
    <t>Юбка для сцены</t>
  </si>
  <si>
    <t>Гитара электро-акустическая</t>
  </si>
  <si>
    <t>Гитара классическая</t>
  </si>
  <si>
    <t>Нотный пюпитр</t>
  </si>
  <si>
    <t>Подставка под гитару</t>
  </si>
  <si>
    <t>Тамбурин</t>
  </si>
  <si>
    <t>Маракас</t>
  </si>
  <si>
    <t>В течение 7 (семи) рабочих дней со дня получения заявки от Заказчика.</t>
  </si>
  <si>
    <t xml:space="preserve">Материал - металл. Высота - не менее 30 см, не более 38 см, диаметр чаши - не менее 140 мм, не более 160 мм, размер основания 95*45 мм, размер шильда не более 50 см.кв. Цвет по согласованию с Заказчиком. </t>
  </si>
  <si>
    <t>Материал - металл. Высота - не менее 20 см, не более 28 см, диаметр чаши - не менее 100 мм, не более 120 мм, размер основания 80*35 мм, размер шильда не более 30 см кв. Цвет по согласованию с Заказчиком.</t>
  </si>
  <si>
    <t>Материал - металл. Высота - не менее 15 см, не более 21 см, диаметр чаши - не менее 90 мм, не более 100 мм, размер основания 70*25 мм, размер шильда не более 20 см кв. Цвет по согласованию с Заказчиком.</t>
  </si>
  <si>
    <t>Материал - металл, диаметр медали - не менее 65 мм, не более 75 мм, с ленточкой. Цвет и вид по согласованию с Заказчиком.</t>
  </si>
  <si>
    <t>п.м</t>
  </si>
  <si>
    <t>В течение 10 (десяти) рабочих дней со дня получения заявки от Заказчика.</t>
  </si>
  <si>
    <t>Универсальная (для классической и электро-акустической гитары), регулируемая высота 60-80см, цвет: черный или серебристый. Материал: металл</t>
  </si>
  <si>
    <t xml:space="preserve">Тамбурин полуокруглой формы, пластиковый корпус, резиновая ручка, количество бубенчиков (джинглов) не менее 5. </t>
  </si>
  <si>
    <t>Услуги по обучению игре на народных инструментах</t>
  </si>
  <si>
    <t>В течение 4 (четырех) месяцев с даты подписания Договора</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</si>
  <si>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</si>
  <si>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</si>
  <si>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Рычаг для регулирования высоты, система регулировки угла наклона стойки, высота 70-130см, вес: 1,5-2,5 кг. Материал: металл, цвет: черный.</t>
  </si>
  <si>
    <t>Вилы садовые из закаленной стали, 4-х зубовые с березовым черенком диаметром не менее 39 мм, длиной не менее 1300 мм ГОСТ 19597-94</t>
  </si>
  <si>
    <t>Метла полипропиленовая круглая с черенком диаметром  не более 30 мм, длиной не менее 1300 мм  ГОСТ 2464-81</t>
  </si>
  <si>
    <t>Веник сорговый с деревянной ручкой длиной не менее 1 м. диаметром не более 30 мм  для уборки двора ГОСТ 2464-82</t>
  </si>
  <si>
    <t>Лопата совковая из высокоуглеродистой качественной стали с деревянным черенком диаметром не менее 39 мм, длиной не менее 1300 мм ГОСТ 19596-87</t>
  </si>
  <si>
    <t>Лопата штыковая садовая из прочной стали с деревянным черенком диаметром не менее 39 мм, длиной не менее 1300 мм ГОСТ 19596-87</t>
  </si>
  <si>
    <t>Грабли садовые с 12 витыми зубами из прочной стали рабочей шириной не менее 370 мм с березовым черенком диаметром  не более 30 мм, длиной не менее 1300 мм ГОСТ 19597-94</t>
  </si>
  <si>
    <t>Грабли веерные металлические оцинкованные регулируемые из оцинкованной стали садово-огородные, с регулируемым расстоянием между зубьями, с гибкими пружинящими стальными зубьями с рабочей шириной не менее 30-50 см, длиной ручки не менее 130 см. ГОСТ-19597-94</t>
  </si>
  <si>
    <t>Грабли веерные пластиковые из прочного высококачественного пластика. Рабочая ширина не менее 35-52 см, длина ручки не менее 130 см.</t>
  </si>
  <si>
    <t xml:space="preserve">Секатор садовый профессиональный обводной с лезвиями из инструментальной легированной стали с хромовым покрытием эргономической ручкой не менее 15-20 см. ГОСТ 4153-93 </t>
  </si>
  <si>
    <t>Ножницы садовые с эргономической рукояткой, блестящим лезвием с оцинкованной поверхностью, прямой формой лезвия длиной не менее 191 мм с особым покрытием защищающее от ржавчины ГОСТ 4153-93</t>
  </si>
  <si>
    <t>Опрыскиватель ранцевый с емкостью бака не менее 10-12 л с телескопической штангой, встроенным ручным насосом ГОСТ 22999-88</t>
  </si>
  <si>
    <t>Шланг поливочный профессиональный резиново-полимерный диаметром 19 мм, шестислойный, нескручивающийся,в рулоне, длиной не менее 50 м, пригодный для использования при температуре -10+60 град.С.</t>
  </si>
  <si>
    <t>Гусеницы резиновые на снегоуборочную машину Mega pro mtg 1385. Полная техническая характеристика  согласно технической спецификации.</t>
  </si>
  <si>
    <t>Удобрение органоминеральное универсальное газонное</t>
  </si>
  <si>
    <t>Удобрение органоминеральное комплексное мелкогранулированное газонное с содержанием азота не менее 20 %, фосфора не менее 5%, калия не менее 15 %, магния не менее 1 %; с микроэлементами для основной заправки газонов и подкормки в течении вегетации  фасованное по 10 -40 кг СТ РК ГОСТ р 50 611-2010. Полная техническая характеристика  согласно технической спецификации.</t>
  </si>
  <si>
    <t>Удобрение комплексное водорастворимое для подкормки газонов, содержащее азота не менее 20 %, фосфора не менее 8 %, калия не менее 8 %, магния не менее 1,5 % и комплекс микроэлементов СТ РК ГОСТ р 50 611-2010. Полная техническая характеристика  согласно технической спецификации.</t>
  </si>
  <si>
    <t>Удобрение гранулированное для хвойных растений комплексное со сбалансированным содержанием питательных веществ с содержанием азота не менее 8,6 %, фосфора не менее 9%, калия не менее 23,5 %, магния не менее 6 % с микроэлементами фасованное по 1 или 3 кг.  СТ РК ГОСТ р 50 611-2010. Полная техническая характеристика  согласно технической спецификации.</t>
  </si>
  <si>
    <t>Аммиачная селитра марки А в мешках по 10 кг с содержанием азота не менее 22% ГОСТ 2-85 ТУ</t>
  </si>
  <si>
    <t>Смесь семян газонных трав многолетних злаковых, состящих из мятлика лугового не менее 10%, овсянницы тростниковой не менее 15%,овсянницы луговой не менее 15%, фестулолиума не менее 35%, райграса пастбищного не менее 25%. Полная техническая характеристика согласно технической спецификации.</t>
  </si>
  <si>
    <t>Бордюрная лента пластиковая размером не менее 0,2*50 мм, толщиной не менее 1,2 мм, длиной не менее 10 м в рулоне, солнце и морозоустойчивая</t>
  </si>
  <si>
    <t>Известь негашеная комовая белая в мешках по 50 кг ГОСТ 9179-77</t>
  </si>
  <si>
    <t>мешок</t>
  </si>
  <si>
    <t xml:space="preserve">Черенки березовые для лопат диаметром не менее 39 мм, длиной не менее 1300 мм качеством не ниже 1-го сорта ГОСТ 2695-83 </t>
  </si>
  <si>
    <t>Черенки березовые для метел диаметром не более 30 мм, длиной не менее 1300 мм качеством не ниже 1-го сорта ГОСТ 2695-83</t>
  </si>
  <si>
    <t xml:space="preserve">Совок для мусора из прочного износостойкого металла с металлической ручкой длиной не менее 1 м. </t>
  </si>
  <si>
    <t>Лопата снегоуборочная металлическая</t>
  </si>
  <si>
    <t>Лопата снегоуборочная металлическая, закаленным лезвием из алюминия рабочей шириной не менее 500 мм, с классической деревянной ручкой, общей длиной не менее 150 см, диаметром не менее 40 мм, ГОСТ 19596-87</t>
  </si>
  <si>
    <t>Лопата снегоуборочная пластиковая с металлической окантовкой деревянным черенком  диаметром не менее 39 мм, длиной не менее 1300 мм</t>
  </si>
  <si>
    <t>Ледоруб-скребок металлический с металлической трубчатой ручкой диаметром не менее 20 мм, длиной не менее 1500 мм  ТУ 14-579-47-99</t>
  </si>
  <si>
    <t>Мотыга из закаленной стали с прямоугольным лезвием и березовым черенком  диаметром  не более 30 мм, длиной не менее 1300 мм ГОСТ 19598-95</t>
  </si>
  <si>
    <t>Дополнено Гр. 6,7,8,9 (Приказ №192 от 07.08.2014)</t>
  </si>
  <si>
    <t>Дополнено Гр. 6,7,8,9  (Приказ №192 от 07.08.2014)</t>
  </si>
  <si>
    <t>Дополнено Гр. 2,6,7,8,9  (Приказ №192 от 07.08.2014)</t>
  </si>
  <si>
    <t>Дополнено Гр. 2,6,8,9 (Приказ №192 от 07.08.2014)</t>
  </si>
  <si>
    <t>Дополнено             Гр.4 (Приказ №172, от 23.07.14)              Гр.4 (Приказ №122, от 07.08.14)</t>
  </si>
  <si>
    <t>Дополнено             Гр.4 (Приказ №172, от 23.07.14)              Гр.2,4 (Приказ №122, от 07.08.14)</t>
  </si>
  <si>
    <t>Дополнено  (Приказ от  17.07.2014 года  № 160)    Гр. 2,7,8,9(Приказ №192, от 07.08.14)</t>
  </si>
  <si>
    <t>Дополнено  (Приказ от  17.07.2014 года  № 160)    Гр. 2,7,8,9 (Приказ №192, от 07.08.14)</t>
  </si>
  <si>
    <t>Дополнено (Приказ №192, от 07.08.14)</t>
  </si>
  <si>
    <t>Гр. 8,9   Гр. 10  (Приказ №176, от 25.07.14)                 Гр. 10  (Приказ №192 от 07.08.14)</t>
  </si>
  <si>
    <t>Утилизация отработанных ртутьсодержащих ламп АОО «Назарбаев Университет»</t>
  </si>
  <si>
    <t>Утилизация отработанных ртутьсодержащих ламп АО «Национальный центр нейрохирургии»</t>
  </si>
  <si>
    <t>г. Астана,  пр. Кабанбай батыра, 53</t>
  </si>
  <si>
    <t>Количество утилизируемых ламп – 3314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</si>
  <si>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Количество утилизируемых ламп – 1200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</si>
  <si>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Со дня вступления в силу договора в течение 30 календарных дней, по заявке Заказчика</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</si>
  <si>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</si>
  <si>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Застежка должна быть на двух 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типа Teflon. Подкладка: 100% полиэстер.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</si>
  <si>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</si>
  <si>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 xml:space="preserve">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
</t>
  </si>
  <si>
    <t>Фреон 134а АО "НЦН"</t>
  </si>
  <si>
    <t>Работы  по замене АКПП в сборе автомобиля Volkswagen Passat 2010 г.в.</t>
  </si>
  <si>
    <t>Работы  по капитальному ремонту ДВС автомобиля Volkswagen Passat 2010 г.в</t>
  </si>
  <si>
    <t>Работы  по замене двигателя внутреннего сгорания в сборе автомобиля Volkswagen Jetta 2008 г.в.</t>
  </si>
  <si>
    <t>Работы  по замене редуктора навесного оборудования в сборе автомобиля МАЗ 490843 2010 г.в.</t>
  </si>
  <si>
    <t>с даты подписания Договора   в течение 30 календарных дней</t>
  </si>
  <si>
    <t>Услуга по перетяжке 5-ти местных диванов</t>
  </si>
  <si>
    <t>Услуга по перетяжке 10-ти местных диванов</t>
  </si>
  <si>
    <t xml:space="preserve">В течение 5-и рабочих дней со дня подачи Заказчиком заявки </t>
  </si>
  <si>
    <t>Услуга по перетяжке 10-ти местных диванов без подлокотников, в количестве 3-х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</si>
  <si>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Услуга по перетяжке 5-ти местных диванов без подлокотников, в количестве 4-х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</si>
  <si>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Гр. 2 Исключен (Приказ №197, от 12.08.2014)</t>
  </si>
  <si>
    <t>Дополнено  (Приказ №172, от 23.07.14)   Гр.4   (Приказ №197, от 12.08.14)</t>
  </si>
  <si>
    <t>Дополнено  (Приказ №172, от 23.07.14)   Гр.5   (Приказ №197, от 12.08.14)</t>
  </si>
  <si>
    <t>Дополнено  (Приказ №172, от 23.07.14)   Гр 2,.4   (Приказ №197, от 12.08.14)</t>
  </si>
  <si>
    <t>Дополнено  (Приказ №176 от 25.07.14)   Гр.2,6,8,9 (Приказ №192, от 07.08.14)</t>
  </si>
  <si>
    <t>Дополнено  (Приказ №176 от 25.07.14) Исключен (Приказ №192, от 07.08.14)</t>
  </si>
  <si>
    <t>Дополнено  (Приказ №197 от 12.08.14)</t>
  </si>
  <si>
    <t xml:space="preserve">  Гр.4  (Приказ №81, от 05.05.14)   Гр.2,4, 8, 9,10 (Приказ №197 от 12.08.14.)     </t>
  </si>
  <si>
    <t xml:space="preserve">Дополнено  (Приказ от  17.07.2014 года  № 160)    Гр. 10 (Приказ от  12.08.2014 года  № 197)   </t>
  </si>
  <si>
    <t>Дополнено  (Приказ от  18.06.2014 года  № 122)                        Гр.4 (Приказ №138, от 02.07.14)               Гр.10 (Приказ №172, от 23.07.14)                  Гр.8,9 (Приказ №198, от 12.08.14)</t>
  </si>
  <si>
    <t>в течение 10  рабочих дней со дня подачи Заказчиком заявки</t>
  </si>
  <si>
    <t>ведро</t>
  </si>
  <si>
    <t>тюбик</t>
  </si>
  <si>
    <t>меш.</t>
  </si>
  <si>
    <t>лист</t>
  </si>
  <si>
    <t xml:space="preserve">  Водоэмульсионная краска 
</t>
  </si>
  <si>
    <t xml:space="preserve">Универсальный концентрат для тонирования </t>
  </si>
  <si>
    <t xml:space="preserve">Клей для гранита и мрамора </t>
  </si>
  <si>
    <t>Гипсокартон стеновой</t>
  </si>
  <si>
    <t>Гипсокартон потолочный</t>
  </si>
  <si>
    <t xml:space="preserve">Цемент </t>
  </si>
  <si>
    <t>Сухая смесь  (финишная шпатлевка)</t>
  </si>
  <si>
    <t>Сухая смесь  (шпатлевка)</t>
  </si>
  <si>
    <t>Кафельный клей</t>
  </si>
  <si>
    <t>Линолеум (коммерческий)</t>
  </si>
  <si>
    <t>Универсальный концентрат для тонирования, в тюбике не менее 200 мл.тип-L(светостойкие) и LW-оксиды (свето и погодостойкие),Цвет-по требованию заказчика</t>
  </si>
  <si>
    <t>Гипсокартон стеновой (листовой) размеры 12,5мм х 1200мм x 2500мм. ГОСТ 6266-97.</t>
  </si>
  <si>
    <t>Гипсокартон потолочный (листовой) размеры 9,5мм х 1200мм x 2500мм. ГОСТ 6266-97</t>
  </si>
  <si>
    <t>Цемент, марка М-400, ГОСТ 10178-85. в мешке не менее 50кг.</t>
  </si>
  <si>
    <t>Сухая смесь (финишная  шпатлевка), в мешке не менее 20кг. ГОСТ 31376-2008</t>
  </si>
  <si>
    <t>Сухая смесь (шпатлевка), на основе гипсового связующего, для работ внутри помещении, в мешке не менее 25кг. ГОСТ31376-2008</t>
  </si>
  <si>
    <t>Линолеум (коммерческий).Класс применения: 34-43,общая толщина покрытия 1,3-3,3мм., толщина рабочего слоя 0,5-2мм., объемное электрическое сопротивление:EN 1081:≥10*[10] Ом, истираемость:25-35 г/кв.м., остаточная деформация6 0,05-0,1 мм.,изменение линейных размеров:0,1-0,4 %.</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</si>
  <si>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</si>
  <si>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Ламинат</t>
  </si>
  <si>
    <t xml:space="preserve">Универсальный силиконовый герметик </t>
  </si>
  <si>
    <t xml:space="preserve">Керамический кафель (настенный) </t>
  </si>
  <si>
    <t xml:space="preserve">Керамический кафель (напольный) </t>
  </si>
  <si>
    <t>Пена монтажная</t>
  </si>
  <si>
    <t xml:space="preserve"> Клей ПВА </t>
  </si>
  <si>
    <t>Кровельный шуруп</t>
  </si>
  <si>
    <t xml:space="preserve">Наждачная бумага </t>
  </si>
  <si>
    <t>Серпянка</t>
  </si>
  <si>
    <t xml:space="preserve">Скотч малярный </t>
  </si>
  <si>
    <t>Электрод  №3</t>
  </si>
  <si>
    <t>Электрод  №4</t>
  </si>
  <si>
    <t>Диск алмазный</t>
  </si>
  <si>
    <t xml:space="preserve">Диск отрезной </t>
  </si>
  <si>
    <t xml:space="preserve">Круг отрезной </t>
  </si>
  <si>
    <t xml:space="preserve">Кисть  </t>
  </si>
  <si>
    <t>Терка</t>
  </si>
  <si>
    <t xml:space="preserve"> Шпатель </t>
  </si>
  <si>
    <t>Шпатель</t>
  </si>
  <si>
    <t xml:space="preserve">Шпатель </t>
  </si>
  <si>
    <t xml:space="preserve">Врезной замок  </t>
  </si>
  <si>
    <t xml:space="preserve">Сердцевина </t>
  </si>
  <si>
    <t xml:space="preserve">Утеплитель  </t>
  </si>
  <si>
    <t xml:space="preserve">Стремянка </t>
  </si>
  <si>
    <t>Алюминиевая шарнирная лестница - трансформер:</t>
  </si>
  <si>
    <t>Шуруповерт аккумуляторный</t>
  </si>
  <si>
    <t xml:space="preserve">Бак мусорный </t>
  </si>
  <si>
    <t>Строительная  мастика кровельная</t>
  </si>
  <si>
    <t>Дрель односкоростная</t>
  </si>
  <si>
    <t>Катушка</t>
  </si>
  <si>
    <t xml:space="preserve">Стекломагниевый лист СМЛ  </t>
  </si>
  <si>
    <t>Пистолет для монтажной пены</t>
  </si>
  <si>
    <t>Пистолет для силикона</t>
  </si>
  <si>
    <t>Молоток каменщика</t>
  </si>
  <si>
    <t>Ножовка по дереву</t>
  </si>
  <si>
    <t>Ножовка по металлу</t>
  </si>
  <si>
    <t>Молоток</t>
  </si>
  <si>
    <t>Сумка для плотника</t>
  </si>
  <si>
    <t xml:space="preserve">Жидкие гвозди  </t>
  </si>
  <si>
    <t>Герметик жидкий</t>
  </si>
  <si>
    <t>Грунтовка</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</si>
  <si>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</si>
  <si>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Кровельный шуруп. Шестигранная головка с шайбой и резиновой прокладкой, наконечник сверло. Размер 5,5х76</t>
  </si>
  <si>
    <t xml:space="preserve"> Электроды (сварочные) для переменного тока №3.</t>
  </si>
  <si>
    <t xml:space="preserve"> Электроды (сварочные) для переменного тока №4.</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</si>
  <si>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</si>
  <si>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Врезной замок  152 3MR для деревянных дверей. Удаление ключевого отверстия от планки - 45мм. Межосевое расстояние - 85мм. Цвет: серебро</t>
  </si>
  <si>
    <t>Пистолет для монтажной пеной в баллонах, регулятор подачи пены, латунный игольчатый клапан и ствол с тефлоновым покрытием</t>
  </si>
  <si>
    <t>Пистолет для силикона. Металлический скелетный корпус с шестигранным штоком,для стандартных баллонах обьемом до 310мл.</t>
  </si>
  <si>
    <t>шт.</t>
  </si>
  <si>
    <t>бан.</t>
  </si>
  <si>
    <t>шт</t>
  </si>
  <si>
    <t>уп.</t>
  </si>
  <si>
    <t>комп.</t>
  </si>
  <si>
    <t>рулон</t>
  </si>
  <si>
    <t>комплект</t>
  </si>
  <si>
    <t>банка</t>
  </si>
  <si>
    <t xml:space="preserve">Скотч противоскользящий </t>
  </si>
  <si>
    <t xml:space="preserve">Растворитель </t>
  </si>
  <si>
    <t xml:space="preserve">Навес </t>
  </si>
  <si>
    <t>Ручка для шкафов</t>
  </si>
  <si>
    <t>Растворитель для лакокрасочных работ № 646</t>
  </si>
  <si>
    <t>бут.</t>
  </si>
  <si>
    <t>пара</t>
  </si>
  <si>
    <t>Бактерицидная краска Джокер А П/М 9. Банка по 9 литров (цвет-белый) для окраски стен и  потолков в помещениях лечебно-профилактических учреждений. Производитель фирма  "Tikkurila". Финляндия</t>
  </si>
  <si>
    <t xml:space="preserve">Универсальный силиконовый герметик, в тюбике не менее 280 мл., технические характеристики: наносятся при температуре воздуха выше +5 градусов, обычный диапазон рабочих температур от -50 до + 250 градусов. </t>
  </si>
  <si>
    <t>Керамический кафель (настенный) 200*300 мм, толщина не менее 3 мм. Вид, структура, цвет по согласованию с заказчиком</t>
  </si>
  <si>
    <t xml:space="preserve">Керамическая плитка (напольный) </t>
  </si>
  <si>
    <t>Керамическая плитка (напольный)  600*600 мм, толщина не менее 5 мм. Вид, структура, цвет по согласованию с заказчиком</t>
  </si>
  <si>
    <t>Керамический кафель (напольный) 400*400мм, толщина не менее 5 мм. Вид, структура, цвет по согласованию с заказчиком</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</si>
  <si>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 не мене 65 литров. Размер баллона стандартный</t>
  </si>
  <si>
    <t>Клей ПВА универсальный, в банке не менее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</si>
  <si>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Скотч противоскользящий, размеры 25мм х 5мм, цвет белый,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</si>
  <si>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Круг отрезной по металлу, размеры 180х2.5х22,23</t>
  </si>
  <si>
    <t>Валик сменный из полиакрила, ширина 10 см., высота ворса 18мм, для рукоятки 6 мм.</t>
  </si>
  <si>
    <t>Валик (ширина 10 см.)</t>
  </si>
  <si>
    <t xml:space="preserve">Валик (ширина 18 см.) </t>
  </si>
  <si>
    <t>Валик  (ширина 25 см.)</t>
  </si>
  <si>
    <t xml:space="preserve">Валик  сменный из полиэстера, ширина 18 см, высота ворса 18мм , для рукоятки 8мм </t>
  </si>
  <si>
    <t xml:space="preserve">Валик  сменный из тканного покрытия, ширина 25 см,высота ворса 18мм, для рукоятки 8мм </t>
  </si>
  <si>
    <t xml:space="preserve">Кисть плоская из натуральной щетины 60%, размеры 100мм/16,5мм </t>
  </si>
  <si>
    <t xml:space="preserve">Кисть плоская из натуральной щетины 60%, размеры 70мм/14,5мм </t>
  </si>
  <si>
    <t xml:space="preserve">Кисть  плоская из натуральной щетины 90%, размеры  25мм/11мм </t>
  </si>
  <si>
    <t xml:space="preserve">Шпатель для штукатурных работ из металла, ширина 230мм </t>
  </si>
  <si>
    <t xml:space="preserve">Шпатель для штукатурных работ  из металла, ширина 180мм </t>
  </si>
  <si>
    <t xml:space="preserve"> Шпатель для штукатурных работ из металла, ширина 100мм</t>
  </si>
  <si>
    <t xml:space="preserve">Шпатель для штукатурных работ из металла, ширина 400мм </t>
  </si>
  <si>
    <t>Сердцевина для замков, длина 70мм. Секретные пины позволяют противостоять открытию методом подбора секретного кода. 
Защитные стержни выполнены из высокопрочной стали, защищающей механизм от разрушения.
В комплекте - 5 ключей.</t>
  </si>
  <si>
    <t>Антипаника (1 точка)</t>
  </si>
  <si>
    <t>Антипаника (3 точки)</t>
  </si>
  <si>
    <t xml:space="preserve">Бур по бетону, размеры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</si>
  <si>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Бур по бетону, размеры 10х160мм.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</si>
  <si>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размеры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</si>
  <si>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</si>
  <si>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Бур по бетону (10х160мм)</t>
  </si>
  <si>
    <t>Бур по бетону (6х160мм)</t>
  </si>
  <si>
    <t>Анкерные болты под гайку  из стали, размеры 12,50*115 мм, поверхность оцинкована и желтопассирована.</t>
  </si>
  <si>
    <t>Анкерные болты (12,50*115 мм)</t>
  </si>
  <si>
    <t>Анкерные болты (8*120 мм)</t>
  </si>
  <si>
    <t>Анкерные болты клиновый из стали, размеры 8*120 мм,  поверхность оцинкована и желтопассирована.</t>
  </si>
  <si>
    <t xml:space="preserve">Скотч малярный из бумажного материала, размеры  42*30*23, цвет белый </t>
  </si>
  <si>
    <t>Антипаника 1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</si>
  <si>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Антипаника 3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</si>
  <si>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 xml:space="preserve">Стремянка 7-и ступенчатая. Тип - полупрофессиональная. Вес не более 6,2 кг. Максимальная нагрузка не менее 150 кг. Материал изготовления - алюминий. Полная техническая характеристика согласно технической спецификации. </t>
  </si>
  <si>
    <t>Шуруповерт аккумуляторный, 12 В, 190 Вт, патрон 10 мм, 0-350/0-1200 об/мин, 15 позиций крутящего момента, 2 скорости, в комплекте: 2 NiCd батареи 1.5 Ач, зарядное устр-во,чемодан. Полная техническая характеристика согласно технической спецификации.</t>
  </si>
  <si>
    <t xml:space="preserve">Бак мусорный на двух колесах из пластика, размеры 555х480х937мм, вес не более 9,55 кг, объем не менее 110 л, максимальная загрузка не более 45 кг. Полная техническая характеристика согласно технической спецификации. </t>
  </si>
  <si>
    <t>Профиль (Т24х24х3700мм)</t>
  </si>
  <si>
    <t>Профиль (Т24х24х1200мм)</t>
  </si>
  <si>
    <t>Профиль Т24х24х3700 мм, направляющий, усиленный, цвет белый</t>
  </si>
  <si>
    <t>Профиль Т24х24х1200мм, соединительный , усиленный, цвет белый</t>
  </si>
  <si>
    <t>Профиль (Т-24х600мм)</t>
  </si>
  <si>
    <t>Профиль Т-24х600мм, соединительный, усиленный, цвет белый</t>
  </si>
  <si>
    <t>Пика для перфоратора, размеры 14/400мм</t>
  </si>
  <si>
    <t>Дрель односкоростная  мощностью до 1000вт, 2500 об/мин, напряжение 220 в/50гц. Полная техническая характеристика согласно технической спецификации.</t>
  </si>
  <si>
    <t>Катушка 40м, сечение 4x16A-25 3*2.5. Полная техническая характеристика согласно технической спецификации.</t>
  </si>
  <si>
    <t>Затирка</t>
  </si>
  <si>
    <t xml:space="preserve">Затирка  для швов кафеля, цвет белый, в мешке не менее 10кг </t>
  </si>
  <si>
    <t>Стекломагниевый лист СМЛ, размеры 2500х1220 с фаской, влагостойкий, огнеупорный</t>
  </si>
  <si>
    <t>Молоток каменщика, вес не более 400гр.</t>
  </si>
  <si>
    <t xml:space="preserve">Плоскогубцы комбинированные, ширина 180мм. </t>
  </si>
  <si>
    <t>Ножовка по дереву, материал: высокоуглеродистая термообработанная инструментальная сталь.
Длина: 400 мм.
размеры 480 x 142 x 38 мм</t>
  </si>
  <si>
    <t>Молоток с деревянной рукояткой, вес не более 200 гр.</t>
  </si>
  <si>
    <t>Сумка для плотника из нейлона, не менее 1-го кармана</t>
  </si>
  <si>
    <t>Герметик жидкий для внутренних и наружных работ, в тюбике не менее  310мл</t>
  </si>
  <si>
    <t>Краска зеленая</t>
  </si>
  <si>
    <t>Краска белая</t>
  </si>
  <si>
    <t>Краска зеленая (эмаль) . Марка ПФ-115, в банке не менее 1,9 кг.</t>
  </si>
  <si>
    <t>Краска белая (эмаль). Марка ПФ-115, в банке не менее  2.7кг</t>
  </si>
  <si>
    <t>Краска красная (эмаль.). Марка ПФ-115, в банке не менее 2.8кг</t>
  </si>
  <si>
    <t>Ручка для шкафов из хромированной стали, цвет- золото, форма - бочка.</t>
  </si>
  <si>
    <t>Плиты подвесного потолка ( 600х600х12мм)</t>
  </si>
  <si>
    <t>Плиты подвесного потолка (600х1200х12мм)</t>
  </si>
  <si>
    <t xml:space="preserve">Бактерицидная краска   (цвет-Ral 6019) </t>
  </si>
  <si>
    <t xml:space="preserve">Бактерицидная краска (цвет-белый) </t>
  </si>
  <si>
    <t>Бактерицидная краска (цвет-4629)</t>
  </si>
  <si>
    <t>Бактерицидная краска  (цвет-Y459)</t>
  </si>
  <si>
    <t>Краска красная</t>
  </si>
  <si>
    <t>Токовые клещи</t>
  </si>
  <si>
    <t xml:space="preserve">Цифровой мультиметр </t>
  </si>
  <si>
    <t xml:space="preserve">Дрель-шуруповерт аккумуляторная </t>
  </si>
  <si>
    <t>Мегаомметр электронный</t>
  </si>
  <si>
    <t>Детектор скрытой проводки</t>
  </si>
  <si>
    <t xml:space="preserve">Шуруп самонарезающий       </t>
  </si>
  <si>
    <t xml:space="preserve">Шуруп самонарезающий           </t>
  </si>
  <si>
    <t xml:space="preserve">Набор насадок для шуруповерта                 </t>
  </si>
  <si>
    <t>Угловая шлифмашинка</t>
  </si>
  <si>
    <t>Переносной фонарь</t>
  </si>
  <si>
    <t xml:space="preserve">Указатель высокого напряжения       </t>
  </si>
  <si>
    <t xml:space="preserve">Набор коронок </t>
  </si>
  <si>
    <t xml:space="preserve">Лестница универсальная трехсекционная        </t>
  </si>
  <si>
    <t xml:space="preserve">Лестница универсальная двухсекционная                                            </t>
  </si>
  <si>
    <t>Бокорезы с изолированными ручками</t>
  </si>
  <si>
    <t>Плоскогубцы с изолированными ручками</t>
  </si>
  <si>
    <t xml:space="preserve">Набор инструментов </t>
  </si>
  <si>
    <t xml:space="preserve">Ножовка по металлу </t>
  </si>
  <si>
    <t xml:space="preserve">Набор буров по бетону                              </t>
  </si>
  <si>
    <t>Диск отрезной по бетону алмазный</t>
  </si>
  <si>
    <t xml:space="preserve">Рулетка  измерительная                                          </t>
  </si>
  <si>
    <t xml:space="preserve">Переносной удлинитель                     </t>
  </si>
  <si>
    <t>Набор отверток диэлектрических</t>
  </si>
  <si>
    <t>Набор  напильников с двухкомпонентной рукояткой</t>
  </si>
  <si>
    <t>Набор алмазных надфилей</t>
  </si>
  <si>
    <t>Удлинитель  на катушке</t>
  </si>
  <si>
    <t xml:space="preserve">Дюбель-гвоздь               </t>
  </si>
  <si>
    <t xml:space="preserve">Дюбель-гвоздь                  </t>
  </si>
  <si>
    <t xml:space="preserve">Кабельный канал ПВХ </t>
  </si>
  <si>
    <t>Лампа дуговая ртутная люминофорная</t>
  </si>
  <si>
    <t xml:space="preserve">Лампа люминесцентная, кольцевая
</t>
  </si>
  <si>
    <t xml:space="preserve">Лампа люминесцентная
энергосберегающая
</t>
  </si>
  <si>
    <t xml:space="preserve">Энергосберегающая компактная люминесцентная лампа                  </t>
  </si>
  <si>
    <t xml:space="preserve">Лампа люминесцентная            </t>
  </si>
  <si>
    <t>Лампа энергосберегающая</t>
  </si>
  <si>
    <t xml:space="preserve">Лампа светодиодная </t>
  </si>
  <si>
    <t>Масляный фильтр </t>
  </si>
  <si>
    <t xml:space="preserve">Масляный фильтр       </t>
  </si>
  <si>
    <t xml:space="preserve">Фильтр топливный </t>
  </si>
  <si>
    <t xml:space="preserve">Фильтр топливный  </t>
  </si>
  <si>
    <t xml:space="preserve"> Воздушный фильтр </t>
  </si>
  <si>
    <t>Масло всесезонное дизельное</t>
  </si>
  <si>
    <t xml:space="preserve">Антифриз                                </t>
  </si>
  <si>
    <t>Аккумуляторная батарея</t>
  </si>
  <si>
    <t>Перчатки х/б</t>
  </si>
  <si>
    <t xml:space="preserve">Очки защитные ударопрочные </t>
  </si>
  <si>
    <t xml:space="preserve">Лента оградительная          </t>
  </si>
  <si>
    <t>Индикация наличия в цепи переменного напряжения величиной от 70 до 600В бесконтактным методом.                               
Поиск металлических предметов на глубине до 55 (мм) и определение трассы скрытой проводки.
Проверка целостности цепи сопротивлением от 0 до 50МОм.
Определение полярности в цепях постоянного тока от 6 до 36 (В).
Элемент питания — две батарейки типа ААА.
Диапазон рабочих температур от -10 до +50°C
Вес, не более 100гр.
Габаритные размеры, не более 170х32х30мм.</t>
  </si>
  <si>
    <t>набор</t>
  </si>
  <si>
    <t>Набор инструментов для электрика:
1. отвертка с удлиненным жалом 8шт.
2. отвертка для мелких работ 6шт.
3. отвертка шестигранник 8шт.
4. инструмент для обрезки кабеля и снятия изоляции 1шт.
5. инструмент для поиска проводника в стене 1шт.
6. отсос припоя 1шт.
7. олово 1тюбик.
8. паяльник 1шт.
9. плоскогубцы 3шт.
10. разводной ключ 1шт.
11. мультиметр универсальный 1шт.
12. солидол 1тюбик.
13. ножик складной многофункциональный 1шт.
14. пинцет металлический 1шт.</t>
  </si>
  <si>
    <t>Полотно ножовочное - 300мм,
биметаллическое ножовочное полотно  для всех видов работ по металлу.</t>
  </si>
  <si>
    <t xml:space="preserve">Do, диаметр отверстия под дюбель, мм 6,00 
L, длина дюбеля, мм 60,00 
Ds, диаметр гвоздя, мм 4,00 
Ls, длина гвоздя, мм 62 
Материал дюбеля: полиэтилен низкого давления.
Материал гвоздя: сталь С1008
</t>
  </si>
  <si>
    <t xml:space="preserve">Do, диаметр отверстия под дюбель, мм 8,00 
L, длина дюбеля, мм 60,00 
Ds, диаметр гвоздя, мм 6,00 
Ls, длина гвоздя, мм 62 
Материал дюбеля: полиэтилен низкого давления
Материал гвоздя: сталь С1008
</t>
  </si>
  <si>
    <t xml:space="preserve">Пластиковый кабель-канал (крышка + основание) имеет два ребра жесткости на дне.
цвет: белый;
материал: ПВХ (пожаробезопасен).
Размеры:
ширина: 16мм;
высота: 16мм;
</t>
  </si>
  <si>
    <t>метр</t>
  </si>
  <si>
    <t xml:space="preserve">Пластиковый кабель-канал (крышка + основание) имеет два ребра жесткости на дне.
цвет: белый;
материал: ПВХ (пожаробезопасен).
Размеры:
ширина: 25мм;
высота: 16мм;
</t>
  </si>
  <si>
    <t xml:space="preserve">Пластиковый кабель-канал (крышка + основание) имеет два ребра жесткости на дне.
цвет: белый;
материал: ПВХ (пожаробезопасен).
Размеры:
ширина: 40мм
высота: 16мм
</t>
  </si>
  <si>
    <t>Вилка штепсельная с заземляющим контактом, вывод провода прямой                                      Номинальное напряжение: 240В
Номинальный ток: 16А
Степень защиты: IP20
Сечение присоединяемых проводов: от 0,75 до 2,5мм²</t>
  </si>
  <si>
    <t xml:space="preserve">Топливный фильтр двигателя дизель - генератора Mitsubishi S12R-PTA2                                                                         Тип: FF185                                                                 Внешний диаметр корпуса: 93,47мм;   Высота: 176,28мм;                                              Резьба: 1-14 UNS-2B. </t>
  </si>
  <si>
    <t xml:space="preserve">Воздушный фильтр для двигателя дизель - генератора Mitsubishi S12R-PTA2. (оригинальные запасные части).                                                                               </t>
  </si>
  <si>
    <t>литр</t>
  </si>
  <si>
    <t>пар</t>
  </si>
  <si>
    <t>Токовые клещи для измерения:  переменного тока, не менее 1000А,                               постоянного напряжения, не менее 1000В, переменного напряжения, не менее 750В, сопротивления, не менее 200МОм.</t>
  </si>
  <si>
    <t>Цифровой мультиметр с 3-х разрядным ЖК дисплеем и защитой от перегрузки на всех пределах. Постоянное напряжение (DCV):                   200mV/2V/20V/200V ±0,5%, 500V ±0,8%. Переменное напряжение (ACV):                   2V/20V/200V ±0,8%, 750V ±1,2%. Постоянный ток (DCA):                                                 20µA ±2%, 2mA /20mA ±0,8%, 200mA ±1,5%, 10A ±2%. Переменный ток (ACA): 2mA ±1%, 200mA ±1,8%, 10A ±3%. Сопротивление: 200Ом/2kОм/20kОм/2MОм ±0,8%, 20МОм ±1%, 200МОм ±5%. Емкость: 2nF/200nF/20µF ±4%. Питание:  9В, типа NEDA 1604 или 6F22 006Р ("Крона") Размер ЖК-дисплея, не менее 61 x 32 мм. Размер, не более 172 x 83 x 38 мм</t>
  </si>
  <si>
    <t xml:space="preserve">Число Оборотов холостого хода (1-я/2-я скорость): 0–350/1.100мин-1.                                               Максимальный крутящий момент, не менее 22,0Нм.                     Максимальный крутящий момент при вворачивании шурупов в мягкий/твердый материал, не менее 11/22 Нм. Число ступеней крутящего момента: 20+1. Напряжение аккумулятора: 10,8В. С двумя аккумуляторами LI-2. Патрон: быстрозажимной сверлильный патрон   Вес с аккумулятором, не более 0,95 кг. Упаковка - пластиковый кейс.  Полная техническая характеристика согласно технической спецификации.                                                                   </t>
  </si>
  <si>
    <t xml:space="preserve">Предназначен для измерения сопротивления электроизоляции проводов, кабелей, разъёмов, трансформаторов, обмоток электрических машин и других устройств, а также для измерения поверхностных и объёмных  сопротивлений изоляционных материалов. Измерение  напряжением 500, 1000 и 2500В, сопротивления и коэффициента абсорбции изоляции электрооборудования, не находящегося под рабочим напряжением.                    Класс защиты: двойная, согласно PN-EN 61010-1 и IEC 61557, IP54  Предел измерения от 10кОм до 200ГОм. Рабочий диапазон температур от -10 до +40С. Габариты ШxВxГ, не более 260×190×60мм. Масса, не более 1,5кг. Полная техническая характеристика согласно технической спецификации.        
      </t>
  </si>
  <si>
    <t>Шуруп самонарезающий  с прессшайбой со сверлом по листовому металлу, PH2, 4,2х25мм.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</si>
  <si>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Шуруп самонарезающий  с прессшайбой со сверлом по листовому металлу, PH2, 4,2х51 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</si>
  <si>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Количество предметов: 40шт
Биты длиной 25мм: PH0, 1, 2, 2, 3- 5шт.  PZ1, 2, 3 - 3шт.  SL4, 5, 6, 7.2 - 4шт. TORX8, 9, 10, 15, 20, 25, 27, 30- 8шт.
Биты длиной 50 мм: PH1, 2 - 2шт. PZ1, 2 - 2шт. SL5, 6 - 2шт.
Биты длиной 100 мм: PH1, 2 - 2шт. SL6 - 1шт.
Магнитный адаптер  - 1шт.
Сверла: 1.5, 2, 2.5, 3, 3.2, 3.5, 4, 4.5, 4.8, 5мм - 10шт.
Упаковка - пластиковый бокс.</t>
  </si>
  <si>
    <t xml:space="preserve">Мощность: не менее 1000Вт. Скорость вращения: не менее 11000об/мин             Диаметр диска: 125мм. Резьба шпинделя: M-14.  Масса, не более: 2кг. Полная техническая характеристика согласно технической спецификации.                                                </t>
  </si>
  <si>
    <t>Коронка-чашка с карбид-вольфрамовой крошкой, в сборе, для осуществления сверления отверстий под трубопроводы, светильники и розетки в ячеистом кирпиче, бетоне, керамической и облицовочной плитке, гипсовых плитах и пенобетоне. Коронка-чашка  с центрирующим сверлом, высота: 25мм. В наборе 6 видов, диаметры: 22, 28, 35, 44, 68, 73мм.  Держатель в наборе - есть. Упаковка - пластиковый кейс.</t>
  </si>
  <si>
    <t>Полотно ножовочное, по металлу</t>
  </si>
  <si>
    <t>Ножовка  по металлу с закрытой пластмассовой рукояткой. Предусмотрена регулировка натяжения полотна.
Предназначены для распиловки заготовок из металла.
Длина полотна: 300мм.</t>
  </si>
  <si>
    <t>Набор буров по бетону количество: 8 предметов. Наконечник изготовлен из твердого сплава ВК8. Центрирующий резец.  Спираль S4 обеспечивает эффективное удаление продуктов сверления. Хвостовик системы SDS-plus.     Диаметр/длина: 5/110, 6/110, 6/160, 8/160, 10/160, 8/210, 10/210, 12/210мм.</t>
  </si>
  <si>
    <t>Диск отрезной  по бетону  алмазный. Наружный диаметр диска, не более: 125мм. Толщина алмазоносного слоя, не более: 2,2мм. Высота алмазоносного слоя, не менее: 7мм. Диаметр посадочного отверстия, не более: 22,2мм.</t>
  </si>
  <si>
    <t>Обрезиненный корпус. Длина - 5м. Ширина - 25мм. Метрическая система - м, см, мм.</t>
  </si>
  <si>
    <t xml:space="preserve">Количество гнезд - 3шт. Марка кабеля - ПВС. Длина - 3м. Сила тока - 10А. Степень защиты от пыли и влаги - IP20.                              </t>
  </si>
  <si>
    <t xml:space="preserve"> 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</si>
  <si>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Применяются для обработки поверхностей различной формы, острых кромок и выступов, а также для снятия заусенцев. Длина – 150мм. Количество: 5шт. (плоский, полукруглый, трехгранный, квадратный, круглый).</t>
  </si>
  <si>
    <t>Количество - 10 шт. Размер: 5мм*140мм.   Надфиль круглый;
Надфиль полукруглый;
Надфиль квадратный;
2 надфиля с овальным сечением;
3 надфиля с треугольным сечением;
2 надфиля с прямоугольным сечением. Пластмассовые ручки.</t>
  </si>
  <si>
    <t>Удлинитель электрический на катушке. Гнездо - "Евро".  Количество гнёзд - 4 гнезда.  Длина, не менее - 25м.</t>
  </si>
  <si>
    <t>Тип: ДРЛ — лампа высокого давления. Номинальная мощность: 125Вт.
Световой поток: 5900 лм.
Световая отдача: 47,2лм/Вт.
Тип цоколя: Е27
Диаметр, не более: 76мм.
Длина, не более:    178мм.</t>
  </si>
  <si>
    <t xml:space="preserve"> Мощность: 32Вт; напряжение: 230В, 50Гц; Тип цоколя: G10q;
Световой поток: 1750Лм; Обозначение цвета - тёплый белый;  Форма колбы: кольцевая; L, не более: 246мм.</t>
  </si>
  <si>
    <t xml:space="preserve">Компактная люминесцентная лампа с низким потреблением электроэнергии. Мощность: 26Вт;
Напряжение: 230В, 50Гц;  
Цоколь: G24q-3- 4P (4штырька); Световой поток: 1800лм;
Цветовой код: 840;
Обозначение цвета: тёплый белый; 
Класс энергоэффективности: А.
</t>
  </si>
  <si>
    <t xml:space="preserve">Компактная люминесцентная лампа с низким потреблением электроэнергии.  мощность: 13Вт; напряжение: 250В; цоколь: G24q-2, 4P(4штырька);
цветовой код – 840; 
обозначение цвета - тёплый белый;
класс энергоэффективности: А.
</t>
  </si>
  <si>
    <t xml:space="preserve"> Класс источника света: люминесцентная трубка
мощность, 36Вт;
напряжение, 230В, 50Гц;
цоколь G13; Цветопередача: Ra50-79 / класс 3-2А
Обозначение цвета - теплый белый;
длина не более, мм 1200.  
</t>
  </si>
  <si>
    <t xml:space="preserve">  Мощность: 20Вт;  Рабочее напряжение  230В, 50Гц;  Тип цоколя: Е27;  Обозначение цвета - теплый белый; Световая температура: 2700К. Длина, не более 107,5мм. Диаметр,не более 51,5мм                                                                    
                                                            </t>
  </si>
  <si>
    <t xml:space="preserve">Мощность, 7Вт;
напряжение, 250В, 50Гц; цоколь Е27;
угол излучения 230°;
размер не более, мм: 
длина  110; 
диаметр 60. 
</t>
  </si>
  <si>
    <t xml:space="preserve">Топливный фильтр двигателя дизель - генератора Mitsubishi S12R-PTA2                                                              Тип: PNO.32562-60300 (оригинальные запасные части).                                                </t>
  </si>
  <si>
    <t xml:space="preserve">Масло всесезонное дизельное для  двигателя дизель - генератора Mitsubishi S12R-PTA2.Тип: SAE 15W40/турбо дизель/САТ DEO15/40            </t>
  </si>
  <si>
    <t xml:space="preserve">Антифриз для двигателя дизель - генератора Mitsubishi S12R-PTA2                                           Характеристики:  Плотность при 20°С, г/куб. см, в пределах 1,065-1,085;
Температура, °С:  
  начала кристаллизации, не более -40
  начала кипения, не менее 100
Щелочность, куб. см, не менее 30,0.                                   </t>
  </si>
  <si>
    <t xml:space="preserve">Аккумулятор для двигателя дизель - генератора Mitsubishi S12R-PTA2 Напряжение: 12В. Ток: 110A*h. Полная техническая характеристика согласно технической спецификации.                                                                                                                                                                                                    </t>
  </si>
  <si>
    <t xml:space="preserve">Перчатки рабочие (10 класс) Х/Б с ПВХ точка "Стандарт".  Количество нитей: 3-4  Состав пряжи: хлопок: 87%  П/Э: 13%, Текс: 148,5 Размер: 20                                                                        </t>
  </si>
  <si>
    <t xml:space="preserve">Толщина, не менее: 50мкм  намотка в рулоне, не менее: 100м; ширина, не менее: 75мм; размер рулона, не более: 120 х 120 х 60мм;                            </t>
  </si>
  <si>
    <t>Материал - пленка ПВХ с клеевым основанием; тип поверхности - светоотражающая; длина, не более: 300мм; высота, не более: 150мм.</t>
  </si>
  <si>
    <t>Материал - пластик ПВХ; тип поверхности - светоотражающая;  длина, не более: 300мм; высота, не более: 150мм.</t>
  </si>
  <si>
    <t>Лестница-стремянка</t>
  </si>
  <si>
    <t>Датчик освещённости</t>
  </si>
  <si>
    <t xml:space="preserve">Энергосберегающая компактная люминесцентная лампа    </t>
  </si>
  <si>
    <t xml:space="preserve">Светосигнальная арматура
</t>
  </si>
  <si>
    <t xml:space="preserve">Светосигнальная арматура
</t>
  </si>
  <si>
    <t>Дроссель на одну малогабаритную энергосберегающую лампу</t>
  </si>
  <si>
    <t>Дроссель на две малогабаритные энергосберегающие лампы</t>
  </si>
  <si>
    <t xml:space="preserve">Светильник для ламп </t>
  </si>
  <si>
    <t>Пробник аккумуляторный (нагрузочная вилка)</t>
  </si>
  <si>
    <t xml:space="preserve">Наконечник медный кабельный           </t>
  </si>
  <si>
    <t>Крышка плафона из поликарбоната</t>
  </si>
  <si>
    <t xml:space="preserve">Комплект креплений крышек плафонов  </t>
  </si>
  <si>
    <t xml:space="preserve">Лестница односторонняя;
Алюминиевая;
Защитные наконечники ступенек;
Высокая дуга безопасности не менее (600мм) с крючком для ведра;
Многократное клепанное соединение между рамой и ступеньками;
Стабильная рама и опорные стойки из алюминиевой прямоугольной трубы;
Профилированные ступеньки шириной, не менее 80 мм;
Количество ступенек, не менее 5;
Рабочая высота не менее 2,0м.;
Длина в разобранном/выдвинутом состоянии 1,70м.;
Высота площадки 1,05м.
</t>
  </si>
  <si>
    <t xml:space="preserve">С комплектом креплений;
Напряжение: 230В.
Рабочая частота: 50Гц.
Максимальный ток нагрузки: 10А (2,2кВт).
Световая чувствительность: &lt;50 люкс.
</t>
  </si>
  <si>
    <t>Компактная люминесцентная лампа с низким потреблением электроэнергии.  
Цоколь:  G24d-3
Цоколь: 2P (2 штырька)
Цветовой код: 830 
Обозначение цвета: тёплый белый
Мощность: 26Вт
Напряжение: 250В.
Частота: 50Гц.
Класс энергоэффективности: А</t>
  </si>
  <si>
    <t xml:space="preserve">Напряжение: 230 В.
Мощность: 1х26 Вт.
Коэффициент мощности: около 0,6.  
Для работы люминесцентных ламп мощностью 26Вт с цоколем G24q-1/GX24q-1. 4pin.
Степень защиты: IP20
</t>
  </si>
  <si>
    <t xml:space="preserve">Напряжение: 230В.
Мощность: 2х26Вт.
Коэффициент мощности: 0,96 
Для работы люминесцентных ламп мощностью 26Вт с цоколем G24q-3/GX24q-3/GX24q-4/GX24q-5
Степень защиты: IP20
</t>
  </si>
  <si>
    <t xml:space="preserve">Для проверки работоспособности свинцовых стартерных аккумуляторных батарей со скрытыми межэлементными соединениями с номинальным напряжением 6, 12, 24 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 </t>
  </si>
  <si>
    <t>Наконечник медный кабельный 4мм ². 
Длина общая, 32мм.
Ширина, 10мм.
Номинальное сечение проводника, 4 мм².
Диаметр контактного стержня, 5,3 мм.
Внутренний диаметр хвостовика, 4 мм.
Длина хвостовика, 12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</si>
  <si>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</si>
  <si>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 мм.</t>
  </si>
  <si>
    <t xml:space="preserve">Компактная люминесцентная лампа с низким потреблением электроэнергии. мощность: 18Вт;
напряжение: 250В; цоколь - G24q-2, 4Р (4штырька);
цветовой код – 830; 
обозначение цвета - тёплый белый;
класс энергоэффективности А.
</t>
  </si>
  <si>
    <t xml:space="preserve"> Класс источника света: люминесцентная трубка. Мощность: 18Вт;  Напряжение: 250В;
Цоколь: G13.
Колба T8. 
Цветовой код: 54-765
Цветность: тёплый свет
Цветовая температура: 6200K
Световой поток, лм: 1050
Общая длина, не более: 604мм
Диаметр колбы, не более: 26 мм.
</t>
  </si>
  <si>
    <t>Класс источника света: люминесцентная трубка
Мощность, 36Вт;
Напряжение, 250В; Цоколь G13;Обозначение цвета - теплый белый;
Длина не более, мм 1200.  
Диаметр колбы, не более: 26 мм.</t>
  </si>
  <si>
    <t xml:space="preserve">Тип: AD-22D/S Цвет: красный.
Напряжение питания: 230 В.
Потребляемая мощность, не более: 20 мА.
Установочный диаметр: 22 мм.
</t>
  </si>
  <si>
    <t>Тип: AD-22D/S Цвет: Зелёный.
Напряжение питания: 230 В.
Потребляемая мощность, не более: 20 мА.
Установочный диаметр: 22 мм.</t>
  </si>
  <si>
    <t>Светильники направленного света серии Downlight.
Установка: Встраиваемые подвесные потолки типа “Армстронг” или подшивные потолки из гипсокартона.
Напряжение: 220В.
Мощность: 2х26Вт.
Степень защиты: IP44
Тип лампы: Люминесцентная
Тип ПРА: Э/м ПРА, ЭПРА Цоколь: G24d-3
Габаритные размеры: 300x195x100мм</t>
  </si>
  <si>
    <t>Светильник встраиваемый в подвесные потолки типа “Армстронг”.
Техническое описание: Корпус арматуры изготовлен из листовой стали, покрытой белой порошковой краской, призматическое(KP) или опаловое(KO) стекло. 
Применение: Освещение больниц, поликлиник, процедурных кабинетов, аптек и т.д.
Напряжение: 220В. Лампа: трубчатая люминесцентная d=26 мм
Мощность: 4x18Вт.
Степень защиты: IP54.
Тип лампы: Люминесцентная.
Цоколь: Т8.
Габаритные размеры: 596x596x94 мм.</t>
  </si>
  <si>
    <t xml:space="preserve">Наконечник медный кабельный 10мм ². Размеры не мнее:
длина общая, мм 40;
ширина, мм 14;
номинальное сечение проводника, мм² 10;
диаметр контактного стержня, мм 6,4;
внутренний диаметр хвостовика, мм 5;
длина хвостовика, мм 14.
</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</si>
  <si>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</si>
  <si>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Водоэмульсионная краска для потолков и стен: акриловая, водостойкая, моющая, супер белая краска  для внутренних работ. В ведре не менее 25кг</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</si>
  <si>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морозостойкость не менее- 25 циклов; подсыхание - не более-15минут, в мешке не менее-25 кг.</t>
  </si>
  <si>
    <t>Шуруп для Г/К</t>
  </si>
  <si>
    <t>Шуруп для Г/К. головка: потайная, крупная резьба, наконечник-острый, размеры 4,2х65мм</t>
  </si>
  <si>
    <t>Наждачная бумага на тканевой основе №0, Р 100, размеры 115ммх50мм, алюминий-оксидная, профи FIT IT</t>
  </si>
  <si>
    <t>Серпянка самоклеющаяся, толщина 5мм, ширина 9см, метод скрепления волокон-термоскрепление</t>
  </si>
  <si>
    <t>Диск отрезной абразивный по металлу, размеры 125х2.0х22,2мм</t>
  </si>
  <si>
    <t xml:space="preserve">Терка для шлифования  из пластика. Размеры 230х80мм </t>
  </si>
  <si>
    <t>Утеплитель для перегородок. 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коэффициент звукопоглощение- не менее 14%, водопоглощение за 24 часа- не более  2%, коэффициент паропронициаемости- 0 мг/ (м.ч. Пва), группа горючести- НГ.</t>
  </si>
  <si>
    <t>Алюминиевая шарнирная лестница - трансформер. Тип - профессиональная, Кол-во секций/ступеней - 2/4 и 2/5. Вес не более 12,8 кг. Максимальная нагрузка -не менее 150 кг. Высота в виде стремянки - 2,3 м. Высота в виде подмости -1,44 м. Материал изготовления -алюминий. Полная техническая характеристика согласно технической спецификации.</t>
  </si>
  <si>
    <t>Пика для перфоратора</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</si>
  <si>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процент по массе не менее-0,4, теплостойкость не ниже-110  ̊ градусов, в металлическом ведре не менее 20кг. Полная техническая характеристика согласно технической спецификации.</t>
  </si>
  <si>
    <t>Плоскогубцы комбинированные</t>
  </si>
  <si>
    <t xml:space="preserve">Жидкие гвозди  универсальные, в тюбике не менее 280 мл </t>
  </si>
  <si>
    <t>Грунтовка антикоррозионная. Цвет-коричневая. Марка ГФ-021. Упаковка- банка не менее 2.8 кг.</t>
  </si>
  <si>
    <t>Навес металлический, форма бабочка, размеры 4*2,5мм</t>
  </si>
  <si>
    <t>В комплекте: 1) Переносной фонарь с головной частью, закреплённой на шарнире, может принимать четыре фиксированных положения – под углом 45, 90 , 110 и 180 гр., с типом лампы - ксеноновая. 2) Аккумулятор Li-Ion, 18В, 3Ач.  3) Зарядное устройство. Общий вес, не более 0.36кг.</t>
  </si>
  <si>
    <t xml:space="preserve">Указатель высокого напряжения 6 - 10 кВ, предназначен для проверки наличия или отсутствия напряжения, в электроустановках переменного тока частотой 50 и 60 Гц при температуре от  -45°С до +40°С и относительной влажности воздуха не выше 98% ( при + 25°С).
Порог срабатывания не превышает 1500 В.
Указатель работает без заземления.
</t>
  </si>
  <si>
    <t xml:space="preserve">Лестница универсальная трехсекционная из стеклопластика, диэлектрическая, приставная трансформируемая в стремянку; соответствует ГОСТ-у Р МЭК 60065-2002 и ТУ 2292-001-70403538-04.
Материал - стеклопластик на основе эпоксидной смолы.
Длина тетивы в разложенном состоянии - не менее 5,25м.
Высота стремянки - не менее 2,5м. Номинальная нагрузка на ступень - не менее 150кг., на тетиву - не менее 200кг. Противоскользящее покрытие ступеней - абразивная крошка. Вес, не более - 20кг. Полная техническая характеристика согласно технической спецификации.       </t>
  </si>
  <si>
    <t xml:space="preserve">Лестница универсальная двухсекционная с 
широким основанием, рифлеными ступенями,
замково-стопорными устройствами, трансформируемая в стремянку.                                 Материал - алюминий. Максимальная высота: не более 352см.             Номинальная нагрузка на ступень - не менее 150кг.
Вес, не более 7,2кг. Полная техническая характеристика согласно технической спецификации.         
</t>
  </si>
  <si>
    <t xml:space="preserve"> 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-хромированная сталь. Длина бокореза: не менее 160мм. </t>
  </si>
  <si>
    <t>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 высокохромированнвая сталь. Длина плоскогубцы: не менее 160мм</t>
  </si>
  <si>
    <t>Ножовка по металлу многопозиционная  с стальным коробчатым лучком и алюминиевыми рукоятями.Предусмотрена регулировка натяжения полотна.
Предназначены для распиловки заготовок из металла.
Длина полотна: 300мм.</t>
  </si>
  <si>
    <t xml:space="preserve">Лампа люминесцентная </t>
  </si>
  <si>
    <t xml:space="preserve">Масляный фильтр двигателя дизель - генератора Mitsubishi S12R-PTA2. Тип: LF777. Внешний диаметр корпуса: 116.08мм; Высота: 249,2мм; Резьба 1 3/8-16 UNS-2B. </t>
  </si>
  <si>
    <t xml:space="preserve">Масляный фильтр двигателя дизель - генератора Mitsubishi S12R-PTA2                                                            Тип: LF670                                                              Внешний диаметр корпуса: 116.08мм; Высота: 249.2мм;                                                  Резьба: 1 1/2-12 UNS-2B   </t>
  </si>
  <si>
    <t xml:space="preserve">Наконечник медный кабельный 6мм ². Размеры не менее:
длина общая, мм 32;
ширина, мм 10;
номинальное сечение проводника, мм² 6;
диаметр контактного стержня, мм 5,3;
внутренний диаметр хвостовика, мм 4;
длина хвостовика, мм 12.
</t>
  </si>
  <si>
    <t xml:space="preserve">Диск отрезной по металлу абразивный  </t>
  </si>
  <si>
    <t xml:space="preserve">Диск отрезной по металлу абразивный сплошной. Наружный диаметр диска, не более: 125мм. Толщина диска, не более: 1,6мм.       
Диаметр посадочного отверстия, не более: 22,2мм.        </t>
  </si>
  <si>
    <t>Плиты подвесного потолка  "Armstrong" серия Bajkal.Состав-минераловолокно, размеры плиты 600х600х12мм,альфа w (H)-055, звукопоглощение NRC-0,55,ослабление звука Dncw (дБ)-34, светоотражение(%)-80.</t>
  </si>
  <si>
    <t>Плиты подвесного потолка  "Armstrong" серия Reteil. Состав-минераловолокно, размеры плиты 600х1200х12мм,альфа w (H)-055, звукопоглощение NRC-0,55,ослабление звука Dncw (дБ)-34, светоотражение(%)-80.</t>
  </si>
  <si>
    <t>Бактерицидная краска Джокер А П/М 9. Банка по 9 литров (цвет-Ral 6019)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</si>
  <si>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(цвет-4629)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</si>
  <si>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(цвет-Y459) для окраски стен и потолков в помещениях лечебно-профилактических учреждений. Производитель фирма  "Tikkurila". Финляндия</t>
  </si>
  <si>
    <t>В течение 7 (семи) рабочих дней с даты  получения письменной заявки Заказчика</t>
  </si>
  <si>
    <t>В течение 7 (семи) календарных дней с даты  получения письменной заявки Заказчика</t>
  </si>
  <si>
    <t>Скатерть</t>
  </si>
  <si>
    <t xml:space="preserve">Напольный указатель </t>
  </si>
  <si>
    <t>Автомобиль</t>
  </si>
  <si>
    <t>Переднеприводный автомобиль 2014 года выпуска, 4-х цилиндровым бензиновым двигателем объемом 2500 см. куб. Трансмиссия: 6-ти ступенчатый автоматическая коробка передач. Кузов: 4-дверный седан. Количество посадочных мест: 5</t>
  </si>
  <si>
    <t xml:space="preserve">Общая высота напольного указателя: 180-190 см 
Ширина таблички: 45-50 см
Длина таблички: 65-70 см
Толщина таблички: 2-3 см
Материал: ПВХ
Кармашек накладной на табличке из оргстекла: толщина 1-2 мм размер 45*30 см
Стойка из металлической трубы. Материал: хромированная сталь
Диаметр стойки: 3-4 см
Напольный указатель должен быть устойчивым и передвижным 
Разработка дизайна и цвет таблички по согласованию с Заказчиком.
</t>
  </si>
  <si>
    <t>Дополнено  (Приказ №172, от 23.07.14) Гр. 4 (Приказ от  15.08.2014 года  № 201)</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</si>
  <si>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</si>
  <si>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Дополнено  (Приказ №119, от 12.06.14)   Гр.6,8,9 (Приказ от  15.08.2014 года  № 201)</t>
  </si>
  <si>
    <t>Дополнено  (Приказ от  15.08.2014 года  № 201)</t>
  </si>
  <si>
    <t>Пособие для преподавателя по оцениванию французского языка с CD диском  «Alter Ego  2, Сarnet d'évaluation DELF A2»</t>
  </si>
  <si>
    <t>Пособие для преподавателя по оцениванию французского языка с CD диском  «Alter Ego  2, Сarnet d'évaluation DELF A2», автор - Béatrix Sampsonis, год издания – не ранее 2006 года.</t>
  </si>
  <si>
    <t>С момента подписания Договора по заявке Заказчика в течении 90 календарных дней</t>
  </si>
  <si>
    <t>Дополнено  (Приказ №206 от 19.08.14)</t>
  </si>
  <si>
    <t>Дополнено  (Приказ №207 от 19.08.14)</t>
  </si>
  <si>
    <t>Дополнено  (Приказ от  10.07.2014 года  № 149)  Гр.6,8,9 (Приказ №207 от 19.08.14)</t>
  </si>
  <si>
    <t>Дополнено  (Приказ от  11.06.2014 года  № 115)  Гр.2,6,7,8,9 (Приказ №207 от 19.08.14)</t>
  </si>
  <si>
    <t>Дополнено  (Приказ от  11.06.2014 года  № 115)  Гр.6,7,8,9 (Приказ №207 от 19.08.14)</t>
  </si>
  <si>
    <t>Дополнено (Приказ №90, от 20.05.14)  Гр.7,8,9 (Приказ №207 от 19.08.14)</t>
  </si>
  <si>
    <t>Дополнено  (Приказ №85, от 15.05.14)                                Гр.4 (Приказ №110, от 04.06.14)                 Гр.6,7,8,9 (Приказ №207 от 19.08.14)</t>
  </si>
  <si>
    <t>Дополнено  (Приказ №85, от 15.05.14)                                Гр.4 (Приказ №110, от 04.06.14) Исключен  (Приказ №207 от 19.08.14)</t>
  </si>
  <si>
    <t>Услуги по организации и проведению Тим-билдинга</t>
  </si>
  <si>
    <t>г. Астана, Акмолинская область</t>
  </si>
  <si>
    <t>Пожарная охрана объектов 2-ой очереди строительства АОО «Назарбаев Университет»</t>
  </si>
  <si>
    <t xml:space="preserve">Услуга по перезарядке огнетушителей </t>
  </si>
  <si>
    <t xml:space="preserve">Пожарная охрана объектов 2-ой очереди строительства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114 299 кв. м. Полная техническая характеристика согласно технической спецификации.
</t>
  </si>
  <si>
    <t xml:space="preserve">Перезарядка огнетушителей:
1) ОП-10 – до 3 единиц;
2) ОП-5 – до 120 единиц;
3) ОП-2 – до 24 единиц; 
4) ОП-1 – 1 единица;
5) ОУ-5 – до 40 единиц. 
Перезарядка огнетушителей всех типов должна производиться в соответствии с инструкциями по эксплуатации.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Полная техническая характеристика согласно технической спецификации.
</t>
  </si>
  <si>
    <t xml:space="preserve">С 1 октября   2014 года по 31 декабря 2014 года, ежемесячно </t>
  </si>
  <si>
    <t xml:space="preserve">В течение 60  календарных дней с момента вступления договора в силу   </t>
  </si>
  <si>
    <t>Огнетушитель ОУ-5</t>
  </si>
  <si>
    <t xml:space="preserve">В течение 60  календарных дней с момента вступления договора в силу    </t>
  </si>
  <si>
    <t xml:space="preserve">Углекислотный огнетушитель ОУ-5: масса заряда 5 кг; рабочее давление 14,7 Мпа; Продолжительность подачи огнетушащего вещества (СО2) 6 секунд. Срок службы не менее 10 лет. Диапазон температур эксплуатации: от -40 0С до +50 0С.      </t>
  </si>
  <si>
    <t xml:space="preserve"> Услуга по изготовлению и монтажу витражных
стеклопакетов в АО «НЦН»
</t>
  </si>
  <si>
    <t>Услуги по изготовлению стеклопакетов прямоугольной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заказчиком.Общая квадратура 39,41м2. Полная техническая характеристика согласно технической спецификации.</t>
  </si>
  <si>
    <t xml:space="preserve">г.Астана
пр. Туран 34/1
</t>
  </si>
  <si>
    <t>Услуги по изготовлению стеклопакетов трапециадальной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 Общая квадратура 5.1м2. Полная техническая характеристика согласно технической спецификации.</t>
  </si>
  <si>
    <t xml:space="preserve">Производить сбор твердо-бытовых отходов: 1) с 11-ти контейнеров общим объемом – 12,1 м3 в период с 1 января по 31 декабря ежедневно,  с 2-х контейнеров общим объемом – 2,2 м3 в период с 1 мая по 31 декабря и с 2-х контейнеров общим объемом – 2,2 м3 в период с 1 сентября по 31 декабря ежедневно; 2) с 10-ти контейнеров общим объемом – 0,379 м3, ежедневно. </t>
  </si>
  <si>
    <t>г. Астана: ул. Кабанбай батыра, 53; район Есиль, ул. Достык, 5/2</t>
  </si>
  <si>
    <t>С момента подписания Договора, по заявке заказчика  в течение 10 календарных дней</t>
  </si>
  <si>
    <t xml:space="preserve"> В течение 10 рабочих дней со дня подачи Заказчиком заявки </t>
  </si>
  <si>
    <t>Дополнено  (Приказ №216 от 21.08.14)</t>
  </si>
  <si>
    <t xml:space="preserve"> Гр. 8,9 (Приказ №216 от 21.08.14)</t>
  </si>
  <si>
    <t>Гр. 4,8,9 (Приказ №84 от 06.05.14)  Гр. 4,8,9,10  (Приказ №216 от 21.08.14)</t>
  </si>
  <si>
    <t>Работа по ремонту пластинчатого теплообменника системы отопления</t>
  </si>
  <si>
    <t>Демонтаж пластинчатого теплообменника системы отопления. Замена вышедших из строя уплотнительных и теплообменных элементов. Сборка и гидравлическая опрессовка пластинчатого теплообменника системы отопления</t>
  </si>
  <si>
    <t>В течении одного месяца со дня вступления в силу Договора</t>
  </si>
  <si>
    <t>Стеклянный стеллаж (4 полки) Ширина не менее 895 мм, глубина не менее 495 мм, высота не менее 1925 мм. Материал: стекло каленное, толщина не менее 4 мм, Дно и крышка ЛДСП, толщина  не менее 16 мм, кромка ПВХ, толщина не менее 1 мм, хромированные ножки 4 шт. Полная техническая характеристика согласно технической спецификации.</t>
  </si>
  <si>
    <t xml:space="preserve"> </t>
  </si>
  <si>
    <t>от  «27» августа 2014 года  № 218</t>
  </si>
  <si>
    <t xml:space="preserve">Дополнено  (Приказ №197 от 12.08.14) Гр.4 (Приказ №218 от 27.08.14) </t>
  </si>
  <si>
    <t xml:space="preserve">Дополнено Гр.6,8,9 (Приказ №218 от 27.08.14) </t>
  </si>
  <si>
    <t xml:space="preserve">Дополнено  (Приказ №218 от 27.08.14) </t>
  </si>
  <si>
    <t>Дополнено  (Приказ от  17.07.2014 года  № 160) Гр.4 (Приказ №216 от 21.08.14)             Гр.4 (Приказ №2 от .08.14)</t>
  </si>
  <si>
    <t>Материал ЛДСП. Размеры: Длина не менее 6620 мм, ширина не менее 800 мм, высота не менее 1200 мм, толщина столешницы  не менее 32 мм, корпус ЛДСП не менее 16 мм, сборка на эксцентриковые блюм стяжки. Кромка ПВХ не менее 3 мм. Цвет согласовывается с заказчиком. Полная техническая характеристика согласно технической спецификации</t>
  </si>
  <si>
    <t>Услуги по организации и проведению тим-билдинга для сплочения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формирований умений работы в команде. Полная техническая характеристика согласно технической спецификации.</t>
  </si>
  <si>
    <t>Дополнено  (Приказ от  15.08.2014 года  № 201)  Гр.4 ()</t>
  </si>
  <si>
    <t>Замена автоматической коробки переключения передач для автомобиля Volkswagen Passat 2010 г. в. – 1 единица. Работа по замене АКПП (автоматическая коробка переключения передач) включает в себя: новую 7 ступенчатую АКПП оригинального происхождения автомобиля Volkswagen Passat 2010 г. в. (объем двигателя 1800 см. куб), демонтаж старого и монтаж нового АКПП. При установке необходимо залить соответствующее масло в АКПП, провести компьютерную адаптацию АКПП. В стоимость работ включены все расходные материалы и запасные части к автомобилю.Полная техническая характеристика  согласно  технической спецификации.</t>
  </si>
  <si>
    <t>Капитальный ремонт ДВС (двигатель внутреннего сгорания)  автомобиля Volkswagen Passat 2010 г.в – 1 единица. Работа  по капитальному ремонту ДВС автомобиля Volkswagen Passat 2010 г.в включает в себя: разборку – сборку ДВС с заменой изношенных деталей ДВС, по необходимости расточку коленчатого вала, поршневых цилиндров и ремонта турбины ДВС с заменой изношенных деталей турбины.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</si>
  <si>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Замена двигателя внутреннего сгорания в сборе автомобиля Volkswagen Jetta 2008 г. в. – 1 единица. Работы по замене ДВС (двигатель внутреннего сгорания) включает в себя: новый двигатель в сборе без навесного оборудования оригинального происхождения автомобиля Volkswagen Jetta 2008 г. в. (объем двигателя 2000 см. куб), демонтаж старого и монтаж нового ДВС. При установке необходимо залить соответствующее масло в ДВС, провести компьютерную адаптацию ДВС.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</si>
  <si>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Замена редуктора навесного оборудования в сборе автомобиля МАЗ 490843 2010 г. в.– 1 единица. Работа по замене редуктора включает в себя: новый редуктор в сборе автомобиля МАЗ 490843 2010 г. в., демонтаж старого и монтаж нового редуктора. При установке необходимо залить соответствующее масло в редуктор.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</si>
  <si>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Мольберт универсальный, деревянный. Высота 1,60-1,75 м. Вес 2,5-3,0 кг. Максимальная ширина холста 115см. Ширина у основания – 600-700 мм. Ширина полки 500-600мм. Полка подвижна и закрепляется на любой высоте. Полная техническая характеристика согласно технической спецификации</t>
  </si>
  <si>
    <t>Материал-блэкаут. Длина - 12 м, ширина 1,5 м. Цвет ткани - бронзовый (в соответствии с брендбуком АОО «НУ»). Полная техническая характеристика согласно технической спецификации</t>
  </si>
  <si>
    <t>Яйцевидной формы, длина – не менее 25 см, диаметр – не менее 9 см, материал - пластик, цвет - по согласованию с Заказчиком.</t>
  </si>
  <si>
    <t>Скатерть белого цвета. Размер 5*2,5*0,75 м. Ткань: хлопок 50%, полиэстер 50%. Юбка на крючках в сборку  1:2/1:2,5. Полная техническая характеристика согласно технической спецификации.</t>
  </si>
  <si>
    <t>Потенциальный поставщик должен обучить студентов: необходимыми знаниями по вопросам методики обучения игры на народных  инструментах и их практической реализации; технике игры на саз-сырнае, бубне, домбре, кыл-кобызе, дауылпе, асатаяке, перкуссии, сыбызгы, шан-кобызе. Потенциальный поставщик должен быть мультиинструменталистом. График работы потенциального поставщика: не менее 18 часов в месяц, 3 раза в неделю,1 занятие должно длится не менее 1 час 50 минут. Занятия будут проходить для одной группы. Количество студентов в группе 25-30 человек. Полная техническая характеристика согласно технической спецификации</t>
  </si>
  <si>
    <t>Обогреватель инфракрасный</t>
  </si>
  <si>
    <t xml:space="preserve">Обогреватель инфракрасный со  стойкой держателем. Мощность не менее 2000 Вт. Рабочее напряжение 220 В. Размеры: общая высота не более 112см, ширина обогревателя не более 30см, толщина обогревателя не более 6.5см. Вес: не более 11.2 кг. Не менее 2 режимов работы термостата. Возможность установки на полу / стене. Обогреваемая площадь не менее 18 кв.м. Гарантия не менее 1 год. Полная техническая характеристика согласно технической спецификации. </t>
  </si>
  <si>
    <t>Холодильная витрина</t>
  </si>
  <si>
    <t xml:space="preserve">Объем холодильной камеры не менее 410 л. Количество компрессоров не менее 1 шт. Габаритные размеры внешние: высота не более 1850 мм., глубина не более 610 мм., ширина не более 600 мм.  Хладагент: 22/142b. Масса не более 77 кг. Потребляемая мощность не более 150 Вт.  Напряжение 220 В. Температура в холодильной камере в пределах  0…+10. Возможность регулирования высоты полок. Расход электроэнергии за 24 часа, кВт/ч не более 3. Климатический класс не ниже SN. Корректированный уровень звуковой мощности не более 45 дБА. Полная техническая характеристика согласно технической спецификации. </t>
  </si>
  <si>
    <t>В течение 30 календарных дней с момента подписания договора</t>
  </si>
  <si>
    <t xml:space="preserve">Самоклеющиеся этикетка для печати штрих кода </t>
  </si>
  <si>
    <t xml:space="preserve">Самоклеющиеся этикетка для печати штрих кода на термотрансферных принтерах TSC TTP 245C и TSC TTP 247. Размер этикетки 64 x 34 мм. Намотка: рулон 1 ряд не менее 1000 этикеток, втулка не более 40 мм, зазор между этикетками не менее 2 мм и не более 2-5 мм.
Подложка этикетки: BG40 (коричневая, суперкаландрированная  бумага с глазированной поверхностью). Температурный диапазон применения от - 20 градусов по шкале Цельсия до +80 градусов по шкале Цельсия. Полная техническая характеристика согласно технической спецификации.
</t>
  </si>
  <si>
    <t>Услуги питания (меню 1). Меню в расчёте по одной штуке : салат, горячее блюдо, десерт, напитки (соки, вода, чай). Количество участников 155 человек)</t>
  </si>
  <si>
    <t xml:space="preserve">Семена газонной травы "Универсальный газон" состоит из 4х видов семян трав в определенном соотношении: 30%-овсяница красная, 10% мятлик луговой, 50% овсяница тростник., 10% райграс пастбищный. Норма посева семян:  30 -50 гр на квадратный метр. Планируемый посев в два срока. Расчет:3000кв.м*30гр*2раза= 180кг. Фасовка в упаковке по 20 килограмм. Наличие сертификата соотвествия на товар. </t>
  </si>
  <si>
    <t xml:space="preserve">Дополнено  (Приказ №234 от 05.09.14)   </t>
  </si>
  <si>
    <t>С 11 августа 2014 года по 15 октября 2014 года</t>
  </si>
  <si>
    <t xml:space="preserve"> Гр.  8.9.10 (Приказ №230 от 29.08.14)     </t>
  </si>
  <si>
    <t>С 16 октября 2014 года по 31 декабря 2014 года</t>
  </si>
  <si>
    <t xml:space="preserve">Дополнено  (Приказ от  21.07.2014 года  № 170) Гр.3, 8,9,10  (Приказ №181 от 31.07.14).  Гр.  8.9.10 (Приказ №230 от 29.08.14)                  </t>
  </si>
</sst>
</file>

<file path=xl/styles.xml><?xml version="1.0" encoding="utf-8"?>
<styleSheet xmlns="http://schemas.openxmlformats.org/spreadsheetml/2006/main">
  <numFmts count="48">
    <numFmt numFmtId="42" formatCode="_(&quot;$&quot;* #,##0_);_(&quot;$&quot;* \(#,##0\);_(&quot;$&quot;* &quot;-&quot;_);_(@_)"/>
    <numFmt numFmtId="41" formatCode="_(* #,##0_);_(* \(#,##0\);_(* &quot;-&quot;_);_(@_)"/>
    <numFmt numFmtId="164" formatCode="_-* #,##0.00_-;\-* #,##0.00_-;_-* &quot;-&quot;??_-;_-@_-"/>
    <numFmt numFmtId="165" formatCode="_-* #,##0_р_._-;\-* #,##0_р_._-;_-* &quot;-&quot;_р_._-;_-@_-"/>
    <numFmt numFmtId="166" formatCode="_-* #,##0.00_р_._-;\-* #,##0.00_р_._-;_-* &quot;-&quot;??_р_._-;_-@_-"/>
    <numFmt numFmtId="167" formatCode="#,##0.00_р_."/>
    <numFmt numFmtId="168" formatCode="#."/>
    <numFmt numFmtId="169" formatCode="#.00"/>
    <numFmt numFmtId="170" formatCode="&quot;$&quot;#.00"/>
    <numFmt numFmtId="171" formatCode="#,##0_);\(#,##0\);0_);* @_)"/>
    <numFmt numFmtId="172" formatCode="#,##0.0_);\(#,##0.0\);0.0_);* @_)"/>
    <numFmt numFmtId="173" formatCode="#,##0.00_);\(#,##0.00\);0.00_);* @_)"/>
    <numFmt numFmtId="174" formatCode="#,##0.000_);\(#,##0.000\);0.000_);* @_)"/>
    <numFmt numFmtId="175" formatCode="#,##0.0000_);\(#,##0.0000\);0.0000_);* @_)"/>
    <numFmt numFmtId="176" formatCode="d\-mmm;[Red]&quot;Not date&quot;;&quot;-&quot;;[Red]* &quot;Not date&quot;"/>
    <numFmt numFmtId="177" formatCode="d\-mmm\-yyyy;[Red]&quot;Not date&quot;;&quot;-&quot;;[Red]* &quot;Not date&quot;"/>
    <numFmt numFmtId="178" formatCode="d\-mmm\-yyyy\ h:mm\ AM/PM;[Red]* &quot;Not date&quot;;&quot;-&quot;;[Red]* &quot;Not date&quot;"/>
    <numFmt numFmtId="179" formatCode="d/mm/yyyy;[Red]* &quot;Not date&quot;;&quot;-&quot;;[Red]* &quot;Not date&quot;"/>
    <numFmt numFmtId="180" formatCode="mm/dd/yyyy;[Red]* &quot;Not date&quot;;&quot;-&quot;;[Red]* &quot;Not date&quot;"/>
    <numFmt numFmtId="181" formatCode="mmm\-yy;[Red]* &quot;Not date&quot;;&quot;-&quot;;[Red]* &quot;Not date&quot;"/>
    <numFmt numFmtId="182" formatCode="0;\-0;0;* @"/>
    <numFmt numFmtId="183" formatCode="h:mm\ AM/PM;[Red]* &quot;Not time&quot;;\-;[Red]* &quot;Not time&quot;"/>
    <numFmt numFmtId="184" formatCode="[h]:mm;[Red]* &quot;Not time&quot;;[h]:mm;[Red]* &quot;Not time&quot;"/>
    <numFmt numFmtId="185" formatCode="0%;\-0%;0%;* @_%"/>
    <numFmt numFmtId="186" formatCode="0.0%;\-0.0%;0.0%;* @_%"/>
    <numFmt numFmtId="187" formatCode="0.00%;\-0.00%;0.00%;* @_%"/>
    <numFmt numFmtId="188" formatCode="0.000%;\-0.000%;0.000%;* @_%"/>
    <numFmt numFmtId="189" formatCode="&quot;$&quot;* #,##0_);&quot;$&quot;* \(#,##0\);&quot;$&quot;* 0_);* @_)"/>
    <numFmt numFmtId="190" formatCode="&quot;$&quot;* #,##0.0_);&quot;$&quot;* \(#,##0.0\);&quot;$&quot;* 0.0_);* @_)"/>
    <numFmt numFmtId="191" formatCode="&quot;$&quot;* #,##0.00_);&quot;$&quot;* \(#,##0.00\);&quot;$&quot;* 0.00_);* @_)"/>
    <numFmt numFmtId="192" formatCode="&quot;$&quot;* #,##0.000_);&quot;$&quot;* \(#,##0.000\);&quot;$&quot;* 0.000_);* @_)"/>
    <numFmt numFmtId="193" formatCode="&quot;$&quot;* #,##0.0000_);&quot;$&quot;* \(#,##0.0000\);&quot;$&quot;* 0.0000_);* @_)"/>
    <numFmt numFmtId="194" formatCode="_-* #,##0.00[$€-1]_-;\-* #,##0.00[$€-1]_-;_-* &quot;-&quot;??[$€-1]_-"/>
    <numFmt numFmtId="195" formatCode="d\-mmm\-yyyy;[Red]* &quot;Not date&quot;;&quot;-&quot;;[Red]* &quot;Not date&quot;"/>
    <numFmt numFmtId="196" formatCode="d\-mmm\-yyyy\ h:mm\ AM/PM;[Red]* &quot;Not time&quot;;0;[Red]* &quot;Not time&quot;"/>
    <numFmt numFmtId="197" formatCode="#,##0_);[Blue]\(\-\)\ #,##0_)"/>
    <numFmt numFmtId="198" formatCode="%#.00"/>
    <numFmt numFmtId="199" formatCode="0.0%"/>
    <numFmt numFmtId="200" formatCode="_-* #,##0_р_._-;\-* #,##0_р_._-;_-* &quot;-&quot;??_р_._-;_-@_-"/>
    <numFmt numFmtId="201" formatCode="[$-419]mmmm\ yyyy;@"/>
    <numFmt numFmtId="202" formatCode="#,##0_р_."/>
    <numFmt numFmtId="203" formatCode="#,##0.00_ ;\-#,##0.00\ "/>
    <numFmt numFmtId="204" formatCode="#,##0.00&quot;р.&quot;"/>
    <numFmt numFmtId="205" formatCode="_-* #,##0.0_р_._-;\-* #,##0.0_р_._-;_-* &quot;-&quot;??_р_._-;_-@_-"/>
    <numFmt numFmtId="206" formatCode="#,##0.0"/>
    <numFmt numFmtId="207" formatCode="d/m;@"/>
    <numFmt numFmtId="208" formatCode="#,##0_ ;\-#,##0\ "/>
    <numFmt numFmtId="209" formatCode="0.000"/>
  </numFmts>
  <fonts count="50">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0"/>
      <color indexed="63"/>
      <name val="Times New Roman"/>
      <family val="1"/>
      <charset val="204"/>
    </font>
    <font>
      <b/>
      <sz val="10"/>
      <color rgb="FFFF0000"/>
      <name val="Times New Roman"/>
      <family val="1"/>
      <charset val="204"/>
    </font>
    <font>
      <sz val="10"/>
      <color theme="1"/>
      <name val="Calibri"/>
      <family val="2"/>
      <charset val="204"/>
    </font>
    <font>
      <sz val="11"/>
      <name val="Times New Roman"/>
      <family val="1"/>
      <charset val="204"/>
    </font>
    <font>
      <vertAlign val="superscript"/>
      <sz val="11"/>
      <name val="Times New Roman"/>
      <family val="1"/>
      <charset val="204"/>
    </font>
    <font>
      <vertAlign val="superscript"/>
      <sz val="10"/>
      <name val="Times New Roman"/>
      <family val="1"/>
      <charset val="204"/>
    </font>
    <font>
      <sz val="10"/>
      <name val="Calibri"/>
      <family val="2"/>
      <charset val="204"/>
    </font>
    <font>
      <strike/>
      <sz val="10"/>
      <name val="Times New Roman"/>
      <family val="1"/>
      <charset val="204"/>
    </font>
    <font>
      <sz val="10"/>
      <color indexed="8"/>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2">
    <xf numFmtId="0" fontId="0" fillId="0" borderId="0"/>
    <xf numFmtId="0" fontId="2" fillId="0" borderId="0"/>
    <xf numFmtId="166" fontId="3" fillId="0" borderId="0" applyFont="0" applyFill="0" applyBorder="0" applyAlignment="0" applyProtection="0"/>
    <xf numFmtId="166" fontId="2" fillId="0" borderId="0" applyFont="0" applyFill="0" applyBorder="0" applyAlignment="0" applyProtection="0"/>
    <xf numFmtId="0" fontId="1" fillId="0" borderId="0"/>
    <xf numFmtId="166"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6" fontId="3" fillId="0" borderId="0" applyFont="0" applyFill="0" applyBorder="0" applyAlignment="0" applyProtection="0"/>
    <xf numFmtId="168" fontId="9" fillId="0" borderId="2">
      <protection locked="0"/>
    </xf>
    <xf numFmtId="168" fontId="9" fillId="0" borderId="2">
      <protection locked="0"/>
    </xf>
    <xf numFmtId="4" fontId="9" fillId="0" borderId="0">
      <protection locked="0"/>
    </xf>
    <xf numFmtId="4" fontId="9" fillId="0" borderId="0">
      <protection locked="0"/>
    </xf>
    <xf numFmtId="169" fontId="9" fillId="0" borderId="0">
      <protection locked="0"/>
    </xf>
    <xf numFmtId="169" fontId="9" fillId="0" borderId="0">
      <protection locked="0"/>
    </xf>
    <xf numFmtId="4" fontId="9" fillId="0" borderId="0">
      <protection locked="0"/>
    </xf>
    <xf numFmtId="4" fontId="9" fillId="0" borderId="0">
      <protection locked="0"/>
    </xf>
    <xf numFmtId="169" fontId="9" fillId="0" borderId="0">
      <protection locked="0"/>
    </xf>
    <xf numFmtId="169" fontId="9" fillId="0" borderId="0">
      <protection locked="0"/>
    </xf>
    <xf numFmtId="4" fontId="9" fillId="0" borderId="0">
      <protection locked="0"/>
    </xf>
    <xf numFmtId="169" fontId="9" fillId="0" borderId="0">
      <protection locked="0"/>
    </xf>
    <xf numFmtId="170" fontId="9" fillId="0" borderId="0">
      <protection locked="0"/>
    </xf>
    <xf numFmtId="170" fontId="9" fillId="0" borderId="0">
      <protection locked="0"/>
    </xf>
    <xf numFmtId="168" fontId="9" fillId="0" borderId="2">
      <protection locked="0"/>
    </xf>
    <xf numFmtId="168" fontId="9" fillId="0" borderId="2">
      <protection locked="0"/>
    </xf>
    <xf numFmtId="168" fontId="10" fillId="0" borderId="0">
      <protection locked="0"/>
    </xf>
    <xf numFmtId="168" fontId="10" fillId="0" borderId="0">
      <protection locked="0"/>
    </xf>
    <xf numFmtId="168" fontId="9" fillId="0" borderId="2">
      <protection locked="0"/>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1" fontId="11" fillId="0" borderId="0" applyFill="0" applyBorder="0">
      <alignment horizontal="center"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2"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0" fontId="13" fillId="0" borderId="0" applyNumberFormat="0" applyFill="0" applyBorder="0" applyAlignment="0" applyProtection="0"/>
    <xf numFmtId="194"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95" fontId="19" fillId="0" borderId="0" applyFill="0" applyBorder="0">
      <alignment vertical="top"/>
      <protection locked="0"/>
    </xf>
    <xf numFmtId="196"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2" fontId="20" fillId="0" borderId="0" applyFill="0" applyBorder="0">
      <alignment vertical="top"/>
      <protection locked="0"/>
    </xf>
    <xf numFmtId="182"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7"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5" fontId="2" fillId="0" borderId="0" applyFont="0" applyFill="0" applyBorder="0" applyAlignment="0" applyProtection="0"/>
    <xf numFmtId="166" fontId="2" fillId="0" borderId="0" applyFont="0" applyFill="0" applyBorder="0" applyAlignment="0" applyProtection="0"/>
    <xf numFmtId="168" fontId="10" fillId="0" borderId="0">
      <protection locked="0"/>
    </xf>
    <xf numFmtId="168" fontId="10" fillId="0" borderId="0">
      <protection locked="0"/>
    </xf>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66" fontId="2" fillId="0" borderId="0" applyFont="0" applyFill="0" applyBorder="0" applyAlignment="0" applyProtection="0"/>
    <xf numFmtId="198" fontId="9" fillId="0" borderId="0">
      <protection locked="0"/>
    </xf>
    <xf numFmtId="198" fontId="9" fillId="0" borderId="0">
      <protection locked="0"/>
    </xf>
    <xf numFmtId="0" fontId="26" fillId="0" borderId="0"/>
    <xf numFmtId="0" fontId="6" fillId="0" borderId="0"/>
    <xf numFmtId="42" fontId="27" fillId="0" borderId="0" applyFont="0" applyFill="0" applyBorder="0" applyAlignment="0" applyProtection="0"/>
    <xf numFmtId="42" fontId="28" fillId="0" borderId="0" applyFont="0" applyFill="0" applyBorder="0" applyAlignment="0" applyProtection="0"/>
    <xf numFmtId="42" fontId="28" fillId="0" borderId="0" applyFont="0" applyFill="0" applyBorder="0" applyAlignment="0" applyProtection="0"/>
    <xf numFmtId="42" fontId="27" fillId="0" borderId="0" applyFont="0" applyFill="0" applyBorder="0" applyAlignment="0" applyProtection="0"/>
    <xf numFmtId="42"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41" fontId="28" fillId="0" borderId="0" applyFont="0" applyFill="0" applyBorder="0" applyAlignment="0" applyProtection="0"/>
    <xf numFmtId="41" fontId="2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0" fontId="7" fillId="0" borderId="0"/>
    <xf numFmtId="166" fontId="1" fillId="0" borderId="0" applyFont="0" applyFill="0" applyBorder="0" applyAlignment="0" applyProtection="0"/>
    <xf numFmtId="42" fontId="7" fillId="0" borderId="0" applyFont="0" applyFill="0" applyBorder="0" applyAlignment="0" applyProtection="0"/>
    <xf numFmtId="42" fontId="7" fillId="0" borderId="0" applyFont="0" applyFill="0" applyBorder="0" applyAlignment="0" applyProtection="0"/>
    <xf numFmtId="0" fontId="3" fillId="0" borderId="0"/>
    <xf numFmtId="0" fontId="2" fillId="0" borderId="0"/>
    <xf numFmtId="199" fontId="6"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41" fontId="7" fillId="0" borderId="0"/>
    <xf numFmtId="0" fontId="6" fillId="0" borderId="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0" fontId="38" fillId="0" borderId="0"/>
    <xf numFmtId="0" fontId="6" fillId="0" borderId="0"/>
    <xf numFmtId="0" fontId="6" fillId="0" borderId="0"/>
    <xf numFmtId="0" fontId="2" fillId="0" borderId="0"/>
    <xf numFmtId="0" fontId="1" fillId="0" borderId="0"/>
    <xf numFmtId="0" fontId="2" fillId="0" borderId="0"/>
  </cellStyleXfs>
  <cellXfs count="171">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7" fontId="29" fillId="2" borderId="1" xfId="2" applyNumberFormat="1" applyFont="1" applyFill="1" applyBorder="1" applyAlignment="1">
      <alignment horizontal="center" vertical="center" wrapText="1"/>
    </xf>
    <xf numFmtId="0" fontId="31" fillId="2" borderId="0" xfId="0" applyFont="1" applyFill="1"/>
    <xf numFmtId="200"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6"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6"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6" fontId="8" fillId="2" borderId="1" xfId="0" applyNumberFormat="1" applyFont="1" applyFill="1" applyBorder="1" applyAlignment="1">
      <alignment horizontal="center" vertical="center" wrapText="1"/>
    </xf>
    <xf numFmtId="166" fontId="29" fillId="2" borderId="6" xfId="189" applyFont="1" applyFill="1" applyBorder="1" applyAlignment="1">
      <alignment horizontal="center" vertical="center" wrapText="1"/>
    </xf>
    <xf numFmtId="166" fontId="8" fillId="2" borderId="6" xfId="189" applyNumberFormat="1" applyFont="1" applyFill="1" applyBorder="1" applyAlignment="1">
      <alignment horizontal="center" vertical="center" wrapText="1"/>
    </xf>
    <xf numFmtId="166" fontId="8" fillId="2" borderId="3" xfId="189" applyFont="1" applyFill="1" applyBorder="1" applyAlignment="1">
      <alignment horizontal="center" vertical="center" wrapText="1"/>
    </xf>
    <xf numFmtId="203" fontId="8" fillId="2" borderId="5" xfId="189"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0"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6" fontId="8" fillId="2" borderId="7" xfId="189" applyFont="1" applyFill="1" applyBorder="1" applyAlignment="1">
      <alignment horizontal="center" vertical="center" wrapText="1"/>
    </xf>
    <xf numFmtId="203" fontId="8" fillId="2" borderId="9" xfId="189" applyNumberFormat="1" applyFont="1" applyFill="1" applyBorder="1" applyAlignment="1">
      <alignment horizontal="center" vertical="center" wrapText="1"/>
    </xf>
    <xf numFmtId="203" fontId="8" fillId="2" borderId="1" xfId="189" applyNumberFormat="1" applyFont="1" applyFill="1" applyBorder="1" applyAlignment="1">
      <alignment horizontal="center" vertical="center" wrapText="1"/>
    </xf>
    <xf numFmtId="166"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6" fontId="8" fillId="2" borderId="1" xfId="189" applyFont="1" applyFill="1" applyBorder="1" applyAlignment="1">
      <alignment horizontal="center" vertical="center" wrapText="1"/>
    </xf>
    <xf numFmtId="166" fontId="29" fillId="2" borderId="1" xfId="189" applyNumberFormat="1" applyFont="1" applyFill="1" applyBorder="1" applyAlignment="1">
      <alignment horizontal="center" vertical="center" wrapText="1"/>
    </xf>
    <xf numFmtId="200" fontId="29" fillId="2" borderId="0" xfId="189" applyNumberFormat="1" applyFont="1" applyFill="1" applyAlignment="1">
      <alignment horizontal="center" vertical="center" wrapText="1"/>
    </xf>
    <xf numFmtId="200"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0" fontId="8" fillId="2" borderId="9" xfId="189" applyNumberFormat="1" applyFont="1" applyFill="1" applyBorder="1" applyAlignment="1">
      <alignment horizontal="center" vertical="center" wrapText="1"/>
    </xf>
    <xf numFmtId="205"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164" fontId="8" fillId="2" borderId="0" xfId="0" applyNumberFormat="1" applyFont="1" applyFill="1"/>
    <xf numFmtId="166"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1" fontId="8" fillId="2" borderId="7" xfId="0" applyNumberFormat="1" applyFont="1" applyFill="1" applyBorder="1" applyAlignment="1">
      <alignment horizontal="center" vertical="center" wrapText="1"/>
    </xf>
    <xf numFmtId="200" fontId="29" fillId="2" borderId="1" xfId="189" applyNumberFormat="1" applyFont="1" applyFill="1" applyBorder="1" applyAlignment="1">
      <alignment horizontal="center" vertical="center" wrapText="1"/>
    </xf>
    <xf numFmtId="166" fontId="36" fillId="2" borderId="6" xfId="189"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6"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164" fontId="31" fillId="2" borderId="0" xfId="0" applyNumberFormat="1" applyFont="1" applyFill="1"/>
    <xf numFmtId="206" fontId="8" fillId="2" borderId="1" xfId="0" applyNumberFormat="1" applyFont="1" applyFill="1" applyBorder="1" applyAlignment="1">
      <alignment horizontal="center" vertical="center"/>
    </xf>
    <xf numFmtId="166" fontId="8" fillId="2" borderId="1" xfId="189" applyFont="1" applyFill="1" applyBorder="1" applyAlignment="1">
      <alignment horizontal="center" vertical="center"/>
    </xf>
    <xf numFmtId="166" fontId="36" fillId="2" borderId="11" xfId="189" applyFont="1" applyFill="1" applyBorder="1" applyAlignment="1">
      <alignment horizontal="center" vertical="center" wrapText="1"/>
    </xf>
    <xf numFmtId="200" fontId="35" fillId="2" borderId="6" xfId="189" applyNumberFormat="1" applyFont="1" applyFill="1" applyBorder="1" applyAlignment="1">
      <alignment horizontal="center" vertical="center" wrapText="1"/>
    </xf>
    <xf numFmtId="4" fontId="36"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7"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4"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7" fontId="35" fillId="2" borderId="1" xfId="189" applyNumberFormat="1" applyFont="1" applyFill="1" applyBorder="1" applyAlignment="1">
      <alignment horizontal="center" vertical="center" wrapText="1"/>
    </xf>
    <xf numFmtId="0" fontId="35"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 fontId="8" fillId="2" borderId="0" xfId="0" applyNumberFormat="1" applyFont="1" applyFill="1" applyAlignment="1">
      <alignment horizontal="center" vertical="center" wrapText="1"/>
    </xf>
    <xf numFmtId="4" fontId="40" fillId="2" borderId="6" xfId="191"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166"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01"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0"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0"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7" fontId="35" fillId="2" borderId="6"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7"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2" borderId="1" xfId="0" applyNumberFormat="1" applyFont="1" applyFill="1" applyBorder="1" applyAlignment="1">
      <alignment horizontal="center" wrapText="1"/>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0" xfId="0" applyNumberFormat="1"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8" fillId="2" borderId="0" xfId="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4" fontId="8" fillId="2" borderId="8" xfId="193"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49" fontId="8" fillId="2" borderId="1" xfId="193"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0" fontId="8" fillId="2" borderId="4" xfId="0" applyFont="1" applyFill="1" applyBorder="1" applyAlignment="1">
      <alignment horizontal="center" vertical="center" wrapText="1"/>
    </xf>
    <xf numFmtId="200" fontId="8" fillId="2" borderId="1" xfId="194" applyNumberFormat="1" applyFont="1" applyFill="1" applyBorder="1" applyAlignment="1">
      <alignment horizontal="center" vertical="center" wrapText="1"/>
    </xf>
    <xf numFmtId="0" fontId="8" fillId="2" borderId="1" xfId="0" applyFont="1" applyFill="1" applyBorder="1" applyAlignment="1">
      <alignment horizontal="center" wrapText="1"/>
    </xf>
    <xf numFmtId="0" fontId="31" fillId="2" borderId="1" xfId="0" applyFont="1" applyFill="1" applyBorder="1" applyAlignment="1">
      <alignment horizontal="center" vertical="center"/>
    </xf>
    <xf numFmtId="49" fontId="8" fillId="2" borderId="6" xfId="193" applyNumberFormat="1" applyFont="1" applyFill="1" applyBorder="1" applyAlignment="1">
      <alignment horizontal="center" vertical="center" wrapText="1"/>
    </xf>
    <xf numFmtId="0" fontId="8" fillId="2" borderId="1" xfId="200" applyFont="1" applyFill="1" applyBorder="1" applyAlignment="1">
      <alignment horizontal="center" vertical="center" wrapText="1"/>
    </xf>
    <xf numFmtId="3" fontId="48" fillId="2" borderId="6" xfId="200" applyNumberFormat="1" applyFont="1" applyFill="1" applyBorder="1" applyAlignment="1">
      <alignment horizontal="center" vertical="center" wrapText="1"/>
    </xf>
    <xf numFmtId="3" fontId="48" fillId="2" borderId="1" xfId="200" applyNumberFormat="1" applyFont="1" applyFill="1" applyBorder="1" applyAlignment="1">
      <alignment horizontal="center" vertical="center" wrapText="1"/>
    </xf>
    <xf numFmtId="209" fontId="8" fillId="2" borderId="1"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xf>
    <xf numFmtId="3" fontId="41" fillId="2" borderId="0" xfId="0" applyNumberFormat="1" applyFont="1" applyFill="1" applyBorder="1" applyAlignment="1">
      <alignment horizontal="right" vertical="center" wrapText="1"/>
    </xf>
    <xf numFmtId="4" fontId="49" fillId="2" borderId="6" xfId="0" applyNumberFormat="1" applyFont="1" applyFill="1" applyBorder="1" applyAlignment="1">
      <alignment horizontal="center" vertical="center"/>
    </xf>
    <xf numFmtId="200" fontId="8" fillId="2" borderId="7" xfId="189" applyNumberFormat="1" applyFont="1" applyFill="1" applyBorder="1" applyAlignment="1">
      <alignment horizontal="center" vertical="center" wrapText="1"/>
    </xf>
    <xf numFmtId="200"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200" fontId="29" fillId="2" borderId="3" xfId="189" applyNumberFormat="1" applyFont="1" applyFill="1" applyBorder="1" applyAlignment="1">
      <alignment horizontal="center" vertical="center" wrapText="1"/>
    </xf>
    <xf numFmtId="200" fontId="29" fillId="2" borderId="4" xfId="189" applyNumberFormat="1" applyFont="1" applyFill="1" applyBorder="1" applyAlignment="1">
      <alignment horizontal="center" vertical="center" wrapText="1"/>
    </xf>
    <xf numFmtId="200" fontId="29" fillId="2" borderId="5" xfId="189" applyNumberFormat="1" applyFont="1" applyFill="1" applyBorder="1" applyAlignment="1">
      <alignment horizontal="center" vertical="center" wrapText="1"/>
    </xf>
    <xf numFmtId="200" fontId="29" fillId="2" borderId="3" xfId="189" applyNumberFormat="1" applyFont="1" applyFill="1" applyBorder="1" applyAlignment="1">
      <alignment horizontal="left" vertical="center" wrapText="1"/>
    </xf>
    <xf numFmtId="200" fontId="29" fillId="2" borderId="4" xfId="189" applyNumberFormat="1" applyFont="1" applyFill="1" applyBorder="1" applyAlignment="1">
      <alignment horizontal="left" vertical="center" wrapText="1"/>
    </xf>
    <xf numFmtId="200" fontId="29" fillId="2" borderId="5" xfId="189" applyNumberFormat="1" applyFont="1" applyFill="1" applyBorder="1" applyAlignment="1">
      <alignment horizontal="left" vertical="center" wrapText="1"/>
    </xf>
    <xf numFmtId="200" fontId="8" fillId="2" borderId="7" xfId="189" applyNumberFormat="1" applyFont="1" applyFill="1" applyBorder="1" applyAlignment="1">
      <alignment horizontal="center" vertical="center" wrapText="1"/>
    </xf>
    <xf numFmtId="200" fontId="8" fillId="2" borderId="6" xfId="189" applyNumberFormat="1" applyFont="1" applyFill="1" applyBorder="1" applyAlignment="1">
      <alignment horizontal="center" vertical="center" wrapText="1"/>
    </xf>
    <xf numFmtId="0" fontId="8" fillId="2" borderId="1" xfId="200" applyFont="1" applyFill="1" applyBorder="1" applyAlignment="1">
      <alignment vertical="top" wrapText="1"/>
    </xf>
  </cellXfs>
  <cellStyles count="202">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20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17" xfId="200"/>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N1391"/>
  <sheetViews>
    <sheetView tabSelected="1" topLeftCell="A1388" zoomScaleNormal="100" workbookViewId="0">
      <selection activeCell="I1390" sqref="I1390"/>
    </sheetView>
  </sheetViews>
  <sheetFormatPr defaultColWidth="9.140625" defaultRowHeight="12.75"/>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59" customWidth="1"/>
    <col min="11" max="11" width="14.7109375" style="59" customWidth="1"/>
    <col min="12" max="12" width="14.5703125" style="14" customWidth="1"/>
    <col min="13" max="13" width="9.140625" style="2"/>
    <col min="14" max="14" width="12.85546875" style="2" bestFit="1" customWidth="1"/>
    <col min="15" max="16384" width="9.140625" style="2"/>
  </cols>
  <sheetData>
    <row r="1" spans="1:12">
      <c r="J1" s="3" t="s">
        <v>29</v>
      </c>
      <c r="K1" s="60"/>
    </row>
    <row r="2" spans="1:12">
      <c r="J2" s="3" t="s">
        <v>36</v>
      </c>
      <c r="K2" s="60"/>
    </row>
    <row r="3" spans="1:12">
      <c r="J3" s="3" t="s">
        <v>3</v>
      </c>
      <c r="K3" s="60"/>
    </row>
    <row r="4" spans="1:12">
      <c r="J4" s="3" t="s">
        <v>21</v>
      </c>
      <c r="K4" s="60"/>
    </row>
    <row r="5" spans="1:12">
      <c r="J5" s="3" t="s">
        <v>235</v>
      </c>
      <c r="K5" s="60"/>
    </row>
    <row r="6" spans="1:12" s="11" customFormat="1">
      <c r="A6" s="14"/>
      <c r="B6" s="14"/>
      <c r="C6" s="14"/>
      <c r="D6" s="14"/>
      <c r="E6" s="14"/>
      <c r="F6" s="15"/>
      <c r="G6" s="15"/>
      <c r="H6" s="15"/>
      <c r="I6" s="15"/>
      <c r="J6" s="16" t="s">
        <v>35</v>
      </c>
      <c r="K6" s="60"/>
      <c r="L6" s="14"/>
    </row>
    <row r="7" spans="1:12">
      <c r="J7" s="3" t="s">
        <v>3640</v>
      </c>
      <c r="K7" s="128"/>
    </row>
    <row r="8" spans="1:12" s="11" customFormat="1">
      <c r="A8" s="14"/>
      <c r="B8" s="14"/>
      <c r="C8" s="14"/>
      <c r="D8" s="14"/>
      <c r="E8" s="14"/>
      <c r="F8" s="15"/>
      <c r="G8" s="15"/>
      <c r="H8" s="15"/>
      <c r="I8" s="15"/>
      <c r="J8" s="16" t="s">
        <v>350</v>
      </c>
      <c r="K8" s="61"/>
      <c r="L8" s="14"/>
    </row>
    <row r="9" spans="1:12" s="11" customFormat="1">
      <c r="A9" s="14"/>
      <c r="B9" s="14"/>
      <c r="C9" s="14"/>
      <c r="D9" s="14"/>
      <c r="E9" s="14"/>
      <c r="F9" s="15"/>
      <c r="G9" s="15"/>
      <c r="H9" s="15"/>
      <c r="I9" s="15"/>
      <c r="J9" s="58" t="s">
        <v>351</v>
      </c>
      <c r="K9" s="61"/>
      <c r="L9" s="14"/>
    </row>
    <row r="10" spans="1:12" s="11" customFormat="1">
      <c r="A10" s="14"/>
      <c r="B10" s="14"/>
      <c r="C10" s="14"/>
      <c r="D10" s="14"/>
      <c r="E10" s="14"/>
      <c r="F10" s="15"/>
      <c r="G10" s="15"/>
      <c r="H10" s="15"/>
      <c r="I10" s="15"/>
      <c r="J10" s="14"/>
      <c r="K10" s="14"/>
      <c r="L10" s="14"/>
    </row>
    <row r="11" spans="1:12" ht="80.25" customHeight="1">
      <c r="A11" s="4" t="s">
        <v>18</v>
      </c>
      <c r="B11" s="4" t="s">
        <v>4</v>
      </c>
      <c r="C11" s="4" t="s">
        <v>5</v>
      </c>
      <c r="D11" s="5" t="s">
        <v>320</v>
      </c>
      <c r="E11" s="4" t="s">
        <v>6</v>
      </c>
      <c r="F11" s="28" t="s">
        <v>0</v>
      </c>
      <c r="G11" s="28" t="s">
        <v>7</v>
      </c>
      <c r="H11" s="28" t="s">
        <v>19</v>
      </c>
      <c r="I11" s="28" t="s">
        <v>20</v>
      </c>
      <c r="J11" s="1" t="s">
        <v>1</v>
      </c>
      <c r="K11" s="1" t="s">
        <v>2</v>
      </c>
      <c r="L11" s="10" t="s">
        <v>34</v>
      </c>
    </row>
    <row r="12" spans="1:12" s="13" customFormat="1">
      <c r="A12" s="12">
        <v>1</v>
      </c>
      <c r="B12" s="12">
        <v>2</v>
      </c>
      <c r="C12" s="12">
        <v>3</v>
      </c>
      <c r="D12" s="12">
        <v>4</v>
      </c>
      <c r="E12" s="12">
        <v>5</v>
      </c>
      <c r="F12" s="37">
        <v>6</v>
      </c>
      <c r="G12" s="37">
        <v>7</v>
      </c>
      <c r="H12" s="37">
        <v>8</v>
      </c>
      <c r="I12" s="37">
        <v>9</v>
      </c>
      <c r="J12" s="12">
        <v>10</v>
      </c>
      <c r="K12" s="12">
        <v>11</v>
      </c>
      <c r="L12" s="12">
        <v>12</v>
      </c>
    </row>
    <row r="13" spans="1:12" s="6" customFormat="1">
      <c r="A13" s="140" t="s">
        <v>13</v>
      </c>
      <c r="B13" s="140"/>
      <c r="C13" s="140"/>
      <c r="D13" s="140"/>
      <c r="E13" s="140"/>
      <c r="F13" s="140"/>
      <c r="G13" s="140"/>
      <c r="H13" s="140"/>
      <c r="I13" s="140"/>
      <c r="J13" s="140"/>
      <c r="K13" s="140"/>
      <c r="L13" s="92"/>
    </row>
    <row r="14" spans="1:12" s="7" customFormat="1" ht="12.75" customHeight="1">
      <c r="A14" s="144" t="s">
        <v>14</v>
      </c>
      <c r="B14" s="145"/>
      <c r="C14" s="145"/>
      <c r="D14" s="145"/>
      <c r="E14" s="145"/>
      <c r="F14" s="145"/>
      <c r="G14" s="145"/>
      <c r="H14" s="145"/>
      <c r="I14" s="145"/>
      <c r="J14" s="145"/>
      <c r="K14" s="145"/>
      <c r="L14" s="146"/>
    </row>
    <row r="15" spans="1:12" s="8" customFormat="1" ht="87.75" customHeight="1">
      <c r="A15" s="90" t="s">
        <v>28</v>
      </c>
      <c r="B15" s="92" t="s">
        <v>40</v>
      </c>
      <c r="C15" s="92" t="s">
        <v>31</v>
      </c>
      <c r="D15" s="92" t="s">
        <v>334</v>
      </c>
      <c r="E15" s="92" t="s">
        <v>32</v>
      </c>
      <c r="F15" s="82">
        <v>2358049</v>
      </c>
      <c r="G15" s="82">
        <v>102.68</v>
      </c>
      <c r="H15" s="82">
        <f>F15*G15</f>
        <v>242124471.32000002</v>
      </c>
      <c r="I15" s="82">
        <f>H15*1.12</f>
        <v>271179407.87840003</v>
      </c>
      <c r="J15" s="134" t="s">
        <v>41</v>
      </c>
      <c r="K15" s="92" t="s">
        <v>22</v>
      </c>
      <c r="L15" s="92" t="s">
        <v>1411</v>
      </c>
    </row>
    <row r="16" spans="1:12" s="8" customFormat="1" ht="69" customHeight="1">
      <c r="A16" s="90" t="s">
        <v>76</v>
      </c>
      <c r="B16" s="92" t="s">
        <v>137</v>
      </c>
      <c r="C16" s="92" t="s">
        <v>77</v>
      </c>
      <c r="D16" s="92" t="s">
        <v>177</v>
      </c>
      <c r="E16" s="92" t="s">
        <v>138</v>
      </c>
      <c r="F16" s="82">
        <v>2800</v>
      </c>
      <c r="G16" s="82">
        <v>77</v>
      </c>
      <c r="H16" s="82"/>
      <c r="I16" s="82"/>
      <c r="J16" s="92" t="s">
        <v>103</v>
      </c>
      <c r="K16" s="92" t="s">
        <v>139</v>
      </c>
      <c r="L16" s="92" t="s">
        <v>1278</v>
      </c>
    </row>
    <row r="17" spans="1:12" s="8" customFormat="1" ht="118.5" customHeight="1">
      <c r="A17" s="90" t="s">
        <v>104</v>
      </c>
      <c r="B17" s="92" t="s">
        <v>141</v>
      </c>
      <c r="C17" s="92" t="s">
        <v>77</v>
      </c>
      <c r="D17" s="92" t="s">
        <v>140</v>
      </c>
      <c r="E17" s="92" t="s">
        <v>138</v>
      </c>
      <c r="F17" s="82">
        <v>15872</v>
      </c>
      <c r="G17" s="82">
        <v>477</v>
      </c>
      <c r="H17" s="82">
        <f t="shared" ref="H17:H34" si="0">F17*G17</f>
        <v>7570944</v>
      </c>
      <c r="I17" s="82">
        <f>H17*1.12</f>
        <v>8479457.2800000012</v>
      </c>
      <c r="J17" s="92" t="s">
        <v>103</v>
      </c>
      <c r="K17" s="92" t="s">
        <v>139</v>
      </c>
      <c r="L17" s="92"/>
    </row>
    <row r="18" spans="1:12" s="8" customFormat="1" ht="114" customHeight="1">
      <c r="A18" s="90" t="s">
        <v>105</v>
      </c>
      <c r="B18" s="92" t="s">
        <v>142</v>
      </c>
      <c r="C18" s="92" t="s">
        <v>77</v>
      </c>
      <c r="D18" s="76" t="s">
        <v>178</v>
      </c>
      <c r="E18" s="92" t="s">
        <v>138</v>
      </c>
      <c r="F18" s="82">
        <v>60</v>
      </c>
      <c r="G18" s="82">
        <v>1120</v>
      </c>
      <c r="H18" s="82">
        <f t="shared" si="0"/>
        <v>67200</v>
      </c>
      <c r="I18" s="82">
        <f t="shared" ref="I18:I34" si="1">H18*1.12</f>
        <v>75264</v>
      </c>
      <c r="J18" s="92" t="s">
        <v>143</v>
      </c>
      <c r="K18" s="92" t="s">
        <v>22</v>
      </c>
      <c r="L18" s="92"/>
    </row>
    <row r="19" spans="1:12" s="8" customFormat="1" ht="100.5" customHeight="1">
      <c r="A19" s="90" t="s">
        <v>106</v>
      </c>
      <c r="B19" s="92" t="s">
        <v>179</v>
      </c>
      <c r="C19" s="92" t="s">
        <v>77</v>
      </c>
      <c r="D19" s="92" t="s">
        <v>180</v>
      </c>
      <c r="E19" s="92" t="s">
        <v>145</v>
      </c>
      <c r="F19" s="82">
        <v>10</v>
      </c>
      <c r="G19" s="82">
        <v>1800</v>
      </c>
      <c r="H19" s="82"/>
      <c r="I19" s="82"/>
      <c r="J19" s="92" t="s">
        <v>143</v>
      </c>
      <c r="K19" s="92" t="s">
        <v>22</v>
      </c>
      <c r="L19" s="92" t="s">
        <v>1412</v>
      </c>
    </row>
    <row r="20" spans="1:12" s="8" customFormat="1" ht="114" customHeight="1">
      <c r="A20" s="90" t="s">
        <v>107</v>
      </c>
      <c r="B20" s="92" t="s">
        <v>144</v>
      </c>
      <c r="C20" s="92" t="s">
        <v>77</v>
      </c>
      <c r="D20" s="92" t="s">
        <v>181</v>
      </c>
      <c r="E20" s="92" t="s">
        <v>138</v>
      </c>
      <c r="F20" s="82">
        <v>3</v>
      </c>
      <c r="G20" s="82">
        <v>33377</v>
      </c>
      <c r="H20" s="82">
        <f t="shared" si="0"/>
        <v>100131</v>
      </c>
      <c r="I20" s="82">
        <f t="shared" si="1"/>
        <v>112146.72000000002</v>
      </c>
      <c r="J20" s="92" t="s">
        <v>143</v>
      </c>
      <c r="K20" s="92" t="s">
        <v>22</v>
      </c>
      <c r="L20" s="92" t="s">
        <v>1491</v>
      </c>
    </row>
    <row r="21" spans="1:12" s="8" customFormat="1" ht="243" customHeight="1">
      <c r="A21" s="90" t="s">
        <v>108</v>
      </c>
      <c r="B21" s="92" t="s">
        <v>236</v>
      </c>
      <c r="C21" s="92" t="s">
        <v>77</v>
      </c>
      <c r="D21" s="92" t="s">
        <v>305</v>
      </c>
      <c r="E21" s="92" t="s">
        <v>138</v>
      </c>
      <c r="F21" s="82">
        <v>2</v>
      </c>
      <c r="G21" s="82">
        <v>1607142.855</v>
      </c>
      <c r="H21" s="82">
        <f t="shared" si="0"/>
        <v>3214285.71</v>
      </c>
      <c r="I21" s="82">
        <f t="shared" si="1"/>
        <v>3599999.9952000002</v>
      </c>
      <c r="J21" s="92" t="s">
        <v>298</v>
      </c>
      <c r="K21" s="92" t="s">
        <v>22</v>
      </c>
      <c r="L21" s="92"/>
    </row>
    <row r="22" spans="1:12" s="8" customFormat="1" ht="123.75" customHeight="1">
      <c r="A22" s="90" t="s">
        <v>109</v>
      </c>
      <c r="B22" s="92" t="s">
        <v>237</v>
      </c>
      <c r="C22" s="92" t="s">
        <v>77</v>
      </c>
      <c r="D22" s="92" t="s">
        <v>238</v>
      </c>
      <c r="E22" s="92" t="s">
        <v>138</v>
      </c>
      <c r="F22" s="82">
        <v>2</v>
      </c>
      <c r="G22" s="82">
        <v>53571.43</v>
      </c>
      <c r="H22" s="82"/>
      <c r="I22" s="82"/>
      <c r="J22" s="92" t="s">
        <v>299</v>
      </c>
      <c r="K22" s="92" t="s">
        <v>22</v>
      </c>
      <c r="L22" s="92" t="s">
        <v>1488</v>
      </c>
    </row>
    <row r="23" spans="1:12" s="8" customFormat="1" ht="194.25" customHeight="1">
      <c r="A23" s="90" t="s">
        <v>110</v>
      </c>
      <c r="B23" s="92" t="s">
        <v>239</v>
      </c>
      <c r="C23" s="92" t="s">
        <v>77</v>
      </c>
      <c r="D23" s="92" t="s">
        <v>240</v>
      </c>
      <c r="E23" s="92" t="s">
        <v>138</v>
      </c>
      <c r="F23" s="82">
        <v>2</v>
      </c>
      <c r="G23" s="82">
        <v>64320</v>
      </c>
      <c r="H23" s="82"/>
      <c r="I23" s="82"/>
      <c r="J23" s="92" t="s">
        <v>298</v>
      </c>
      <c r="K23" s="92" t="s">
        <v>22</v>
      </c>
      <c r="L23" s="92" t="s">
        <v>3044</v>
      </c>
    </row>
    <row r="24" spans="1:12" s="8" customFormat="1" ht="90" customHeight="1">
      <c r="A24" s="90" t="s">
        <v>111</v>
      </c>
      <c r="B24" s="92" t="s">
        <v>241</v>
      </c>
      <c r="C24" s="92" t="s">
        <v>77</v>
      </c>
      <c r="D24" s="92" t="s">
        <v>242</v>
      </c>
      <c r="E24" s="92" t="s">
        <v>138</v>
      </c>
      <c r="F24" s="82">
        <v>1</v>
      </c>
      <c r="G24" s="82">
        <v>267857.14</v>
      </c>
      <c r="H24" s="82">
        <f t="shared" si="0"/>
        <v>267857.14</v>
      </c>
      <c r="I24" s="82">
        <f t="shared" si="1"/>
        <v>299999.99680000002</v>
      </c>
      <c r="J24" s="92" t="s">
        <v>298</v>
      </c>
      <c r="K24" s="92" t="s">
        <v>22</v>
      </c>
      <c r="L24" s="92"/>
    </row>
    <row r="25" spans="1:12" s="8" customFormat="1" ht="96.75" customHeight="1">
      <c r="A25" s="90" t="s">
        <v>112</v>
      </c>
      <c r="B25" s="92" t="s">
        <v>243</v>
      </c>
      <c r="C25" s="92" t="s">
        <v>77</v>
      </c>
      <c r="D25" s="92" t="s">
        <v>244</v>
      </c>
      <c r="E25" s="92" t="s">
        <v>138</v>
      </c>
      <c r="F25" s="82">
        <v>2</v>
      </c>
      <c r="G25" s="82">
        <v>67500</v>
      </c>
      <c r="H25" s="82"/>
      <c r="I25" s="82"/>
      <c r="J25" s="92" t="s">
        <v>300</v>
      </c>
      <c r="K25" s="92" t="s">
        <v>22</v>
      </c>
      <c r="L25" s="92" t="s">
        <v>3044</v>
      </c>
    </row>
    <row r="26" spans="1:12" s="8" customFormat="1" ht="63" customHeight="1">
      <c r="A26" s="90" t="s">
        <v>113</v>
      </c>
      <c r="B26" s="92" t="s">
        <v>245</v>
      </c>
      <c r="C26" s="92" t="s">
        <v>77</v>
      </c>
      <c r="D26" s="92" t="s">
        <v>246</v>
      </c>
      <c r="E26" s="92" t="s">
        <v>247</v>
      </c>
      <c r="F26" s="82">
        <v>21</v>
      </c>
      <c r="G26" s="82">
        <v>2200</v>
      </c>
      <c r="H26" s="82"/>
      <c r="I26" s="82"/>
      <c r="J26" s="92" t="s">
        <v>299</v>
      </c>
      <c r="K26" s="92" t="s">
        <v>22</v>
      </c>
      <c r="L26" s="92" t="s">
        <v>3045</v>
      </c>
    </row>
    <row r="27" spans="1:12" s="8" customFormat="1" ht="180.75" customHeight="1">
      <c r="A27" s="90" t="s">
        <v>117</v>
      </c>
      <c r="B27" s="92" t="s">
        <v>248</v>
      </c>
      <c r="C27" s="92" t="s">
        <v>77</v>
      </c>
      <c r="D27" s="92" t="s">
        <v>306</v>
      </c>
      <c r="E27" s="92" t="s">
        <v>247</v>
      </c>
      <c r="F27" s="82">
        <v>21</v>
      </c>
      <c r="G27" s="82">
        <v>17200</v>
      </c>
      <c r="H27" s="82">
        <f t="shared" si="0"/>
        <v>361200</v>
      </c>
      <c r="I27" s="82">
        <f t="shared" si="1"/>
        <v>404544.00000000006</v>
      </c>
      <c r="J27" s="92" t="s">
        <v>301</v>
      </c>
      <c r="K27" s="92" t="s">
        <v>22</v>
      </c>
      <c r="L27" s="92"/>
    </row>
    <row r="28" spans="1:12" s="8" customFormat="1" ht="99" customHeight="1">
      <c r="A28" s="90" t="s">
        <v>118</v>
      </c>
      <c r="B28" s="92" t="s">
        <v>249</v>
      </c>
      <c r="C28" s="92" t="s">
        <v>77</v>
      </c>
      <c r="D28" s="92" t="s">
        <v>250</v>
      </c>
      <c r="E28" s="92" t="s">
        <v>247</v>
      </c>
      <c r="F28" s="82">
        <v>21</v>
      </c>
      <c r="G28" s="82">
        <v>8549</v>
      </c>
      <c r="H28" s="82">
        <f t="shared" si="0"/>
        <v>179529</v>
      </c>
      <c r="I28" s="82">
        <f t="shared" si="1"/>
        <v>201072.48</v>
      </c>
      <c r="J28" s="92" t="s">
        <v>301</v>
      </c>
      <c r="K28" s="92" t="s">
        <v>22</v>
      </c>
      <c r="L28" s="92"/>
    </row>
    <row r="29" spans="1:12" s="8" customFormat="1" ht="79.5" customHeight="1">
      <c r="A29" s="90" t="s">
        <v>119</v>
      </c>
      <c r="B29" s="92" t="s">
        <v>251</v>
      </c>
      <c r="C29" s="92" t="s">
        <v>77</v>
      </c>
      <c r="D29" s="92" t="s">
        <v>252</v>
      </c>
      <c r="E29" s="92" t="s">
        <v>138</v>
      </c>
      <c r="F29" s="82">
        <v>6</v>
      </c>
      <c r="G29" s="82">
        <v>2322</v>
      </c>
      <c r="H29" s="82"/>
      <c r="I29" s="82"/>
      <c r="J29" s="92" t="s">
        <v>301</v>
      </c>
      <c r="K29" s="92" t="s">
        <v>22</v>
      </c>
      <c r="L29" s="92" t="s">
        <v>1488</v>
      </c>
    </row>
    <row r="30" spans="1:12" s="8" customFormat="1" ht="166.5" customHeight="1">
      <c r="A30" s="90" t="s">
        <v>120</v>
      </c>
      <c r="B30" s="92" t="s">
        <v>253</v>
      </c>
      <c r="C30" s="92" t="s">
        <v>77</v>
      </c>
      <c r="D30" s="92" t="s">
        <v>307</v>
      </c>
      <c r="E30" s="92" t="s">
        <v>138</v>
      </c>
      <c r="F30" s="82">
        <v>21</v>
      </c>
      <c r="G30" s="82">
        <v>38000</v>
      </c>
      <c r="H30" s="82"/>
      <c r="I30" s="82"/>
      <c r="J30" s="92" t="s">
        <v>301</v>
      </c>
      <c r="K30" s="92" t="s">
        <v>22</v>
      </c>
      <c r="L30" s="92" t="s">
        <v>3044</v>
      </c>
    </row>
    <row r="31" spans="1:12" s="8" customFormat="1" ht="99" customHeight="1">
      <c r="A31" s="90" t="s">
        <v>121</v>
      </c>
      <c r="B31" s="92" t="s">
        <v>254</v>
      </c>
      <c r="C31" s="92" t="s">
        <v>77</v>
      </c>
      <c r="D31" s="92" t="s">
        <v>308</v>
      </c>
      <c r="E31" s="92" t="s">
        <v>138</v>
      </c>
      <c r="F31" s="82">
        <v>8</v>
      </c>
      <c r="G31" s="82">
        <v>25000</v>
      </c>
      <c r="H31" s="82"/>
      <c r="I31" s="82"/>
      <c r="J31" s="92" t="s">
        <v>301</v>
      </c>
      <c r="K31" s="92" t="s">
        <v>22</v>
      </c>
      <c r="L31" s="92" t="s">
        <v>1488</v>
      </c>
    </row>
    <row r="32" spans="1:12" s="8" customFormat="1" ht="177" customHeight="1">
      <c r="A32" s="90" t="s">
        <v>122</v>
      </c>
      <c r="B32" s="92" t="s">
        <v>255</v>
      </c>
      <c r="C32" s="92" t="s">
        <v>77</v>
      </c>
      <c r="D32" s="92" t="s">
        <v>309</v>
      </c>
      <c r="E32" s="92" t="s">
        <v>138</v>
      </c>
      <c r="F32" s="82">
        <v>2</v>
      </c>
      <c r="G32" s="82">
        <v>27600</v>
      </c>
      <c r="H32" s="82"/>
      <c r="I32" s="82"/>
      <c r="J32" s="92" t="s">
        <v>302</v>
      </c>
      <c r="K32" s="92" t="s">
        <v>22</v>
      </c>
      <c r="L32" s="92" t="s">
        <v>3044</v>
      </c>
    </row>
    <row r="33" spans="1:12" s="8" customFormat="1" ht="90.75" customHeight="1">
      <c r="A33" s="90" t="s">
        <v>123</v>
      </c>
      <c r="B33" s="92" t="s">
        <v>256</v>
      </c>
      <c r="C33" s="92" t="s">
        <v>77</v>
      </c>
      <c r="D33" s="92" t="s">
        <v>310</v>
      </c>
      <c r="E33" s="92" t="s">
        <v>138</v>
      </c>
      <c r="F33" s="82">
        <v>42</v>
      </c>
      <c r="G33" s="82">
        <v>3000</v>
      </c>
      <c r="H33" s="82"/>
      <c r="I33" s="82"/>
      <c r="J33" s="92" t="s">
        <v>301</v>
      </c>
      <c r="K33" s="92" t="s">
        <v>22</v>
      </c>
      <c r="L33" s="92" t="s">
        <v>3044</v>
      </c>
    </row>
    <row r="34" spans="1:12" s="8" customFormat="1" ht="108" customHeight="1">
      <c r="A34" s="90" t="s">
        <v>146</v>
      </c>
      <c r="B34" s="92" t="s">
        <v>257</v>
      </c>
      <c r="C34" s="92" t="s">
        <v>77</v>
      </c>
      <c r="D34" s="92" t="s">
        <v>328</v>
      </c>
      <c r="E34" s="92" t="s">
        <v>247</v>
      </c>
      <c r="F34" s="82">
        <v>21</v>
      </c>
      <c r="G34" s="82">
        <v>5000</v>
      </c>
      <c r="H34" s="82">
        <f t="shared" si="0"/>
        <v>105000</v>
      </c>
      <c r="I34" s="82">
        <f t="shared" si="1"/>
        <v>117600.00000000001</v>
      </c>
      <c r="J34" s="92" t="s">
        <v>303</v>
      </c>
      <c r="K34" s="92" t="s">
        <v>22</v>
      </c>
      <c r="L34" s="92" t="s">
        <v>322</v>
      </c>
    </row>
    <row r="35" spans="1:12" s="8" customFormat="1" ht="95.25" customHeight="1">
      <c r="A35" s="90" t="s">
        <v>147</v>
      </c>
      <c r="B35" s="92" t="s">
        <v>258</v>
      </c>
      <c r="C35" s="92" t="s">
        <v>77</v>
      </c>
      <c r="D35" s="92" t="s">
        <v>311</v>
      </c>
      <c r="E35" s="92" t="s">
        <v>145</v>
      </c>
      <c r="F35" s="82">
        <v>1635</v>
      </c>
      <c r="G35" s="82">
        <v>196</v>
      </c>
      <c r="H35" s="82"/>
      <c r="I35" s="82"/>
      <c r="J35" s="92" t="s">
        <v>299</v>
      </c>
      <c r="K35" s="92" t="s">
        <v>22</v>
      </c>
      <c r="L35" s="92" t="s">
        <v>3044</v>
      </c>
    </row>
    <row r="36" spans="1:12" s="8" customFormat="1" ht="87.75" customHeight="1">
      <c r="A36" s="90" t="s">
        <v>155</v>
      </c>
      <c r="B36" s="92" t="s">
        <v>258</v>
      </c>
      <c r="C36" s="92" t="s">
        <v>77</v>
      </c>
      <c r="D36" s="92" t="s">
        <v>312</v>
      </c>
      <c r="E36" s="92" t="s">
        <v>145</v>
      </c>
      <c r="F36" s="82">
        <v>765</v>
      </c>
      <c r="G36" s="82">
        <v>370</v>
      </c>
      <c r="H36" s="82"/>
      <c r="I36" s="82"/>
      <c r="J36" s="92" t="s">
        <v>299</v>
      </c>
      <c r="K36" s="92" t="s">
        <v>22</v>
      </c>
      <c r="L36" s="92" t="s">
        <v>3044</v>
      </c>
    </row>
    <row r="37" spans="1:12" s="8" customFormat="1" ht="108" customHeight="1">
      <c r="A37" s="90" t="s">
        <v>156</v>
      </c>
      <c r="B37" s="92" t="s">
        <v>259</v>
      </c>
      <c r="C37" s="92" t="s">
        <v>77</v>
      </c>
      <c r="D37" s="92" t="s">
        <v>260</v>
      </c>
      <c r="E37" s="92" t="s">
        <v>280</v>
      </c>
      <c r="F37" s="82">
        <v>21</v>
      </c>
      <c r="G37" s="82">
        <v>746</v>
      </c>
      <c r="H37" s="82"/>
      <c r="I37" s="82"/>
      <c r="J37" s="92" t="s">
        <v>299</v>
      </c>
      <c r="K37" s="92" t="s">
        <v>22</v>
      </c>
      <c r="L37" s="92" t="s">
        <v>1488</v>
      </c>
    </row>
    <row r="38" spans="1:12" s="8" customFormat="1" ht="86.25" customHeight="1">
      <c r="A38" s="90" t="s">
        <v>157</v>
      </c>
      <c r="B38" s="92" t="s">
        <v>261</v>
      </c>
      <c r="C38" s="92" t="s">
        <v>77</v>
      </c>
      <c r="D38" s="92" t="s">
        <v>262</v>
      </c>
      <c r="E38" s="92" t="s">
        <v>138</v>
      </c>
      <c r="F38" s="82">
        <v>756</v>
      </c>
      <c r="G38" s="82">
        <v>250</v>
      </c>
      <c r="H38" s="82"/>
      <c r="I38" s="82"/>
      <c r="J38" s="92" t="s">
        <v>299</v>
      </c>
      <c r="K38" s="92" t="s">
        <v>22</v>
      </c>
      <c r="L38" s="92" t="s">
        <v>3044</v>
      </c>
    </row>
    <row r="39" spans="1:12" s="8" customFormat="1" ht="81.75" customHeight="1">
      <c r="A39" s="90" t="s">
        <v>158</v>
      </c>
      <c r="B39" s="92" t="s">
        <v>263</v>
      </c>
      <c r="C39" s="92" t="s">
        <v>77</v>
      </c>
      <c r="D39" s="92" t="s">
        <v>264</v>
      </c>
      <c r="E39" s="92" t="s">
        <v>138</v>
      </c>
      <c r="F39" s="82">
        <v>189</v>
      </c>
      <c r="G39" s="82">
        <v>120</v>
      </c>
      <c r="H39" s="82"/>
      <c r="I39" s="82"/>
      <c r="J39" s="92" t="s">
        <v>299</v>
      </c>
      <c r="K39" s="92" t="s">
        <v>22</v>
      </c>
      <c r="L39" s="92" t="s">
        <v>3044</v>
      </c>
    </row>
    <row r="40" spans="1:12" s="8" customFormat="1" ht="87" customHeight="1">
      <c r="A40" s="90" t="s">
        <v>159</v>
      </c>
      <c r="B40" s="92" t="s">
        <v>265</v>
      </c>
      <c r="C40" s="92" t="s">
        <v>77</v>
      </c>
      <c r="D40" s="92" t="s">
        <v>266</v>
      </c>
      <c r="E40" s="92" t="s">
        <v>138</v>
      </c>
      <c r="F40" s="82">
        <v>189</v>
      </c>
      <c r="G40" s="82">
        <v>1650</v>
      </c>
      <c r="H40" s="82"/>
      <c r="I40" s="82"/>
      <c r="J40" s="92" t="s">
        <v>299</v>
      </c>
      <c r="K40" s="92" t="s">
        <v>22</v>
      </c>
      <c r="L40" s="92" t="s">
        <v>3044</v>
      </c>
    </row>
    <row r="41" spans="1:12" s="8" customFormat="1" ht="90" customHeight="1">
      <c r="A41" s="90" t="s">
        <v>160</v>
      </c>
      <c r="B41" s="92" t="s">
        <v>267</v>
      </c>
      <c r="C41" s="92" t="s">
        <v>77</v>
      </c>
      <c r="D41" s="92" t="s">
        <v>268</v>
      </c>
      <c r="E41" s="92" t="s">
        <v>269</v>
      </c>
      <c r="F41" s="82">
        <v>1890</v>
      </c>
      <c r="G41" s="82">
        <v>336</v>
      </c>
      <c r="H41" s="82"/>
      <c r="I41" s="82"/>
      <c r="J41" s="92" t="s">
        <v>299</v>
      </c>
      <c r="K41" s="92" t="s">
        <v>22</v>
      </c>
      <c r="L41" s="92" t="s">
        <v>3044</v>
      </c>
    </row>
    <row r="42" spans="1:12" s="8" customFormat="1" ht="86.25" customHeight="1">
      <c r="A42" s="90" t="s">
        <v>182</v>
      </c>
      <c r="B42" s="92" t="s">
        <v>270</v>
      </c>
      <c r="C42" s="92" t="s">
        <v>77</v>
      </c>
      <c r="D42" s="92" t="s">
        <v>271</v>
      </c>
      <c r="E42" s="92" t="s">
        <v>145</v>
      </c>
      <c r="F42" s="82">
        <v>19</v>
      </c>
      <c r="G42" s="82">
        <v>9200</v>
      </c>
      <c r="H42" s="82"/>
      <c r="I42" s="82"/>
      <c r="J42" s="92" t="s">
        <v>299</v>
      </c>
      <c r="K42" s="92" t="s">
        <v>22</v>
      </c>
      <c r="L42" s="92" t="s">
        <v>3044</v>
      </c>
    </row>
    <row r="43" spans="1:12" s="8" customFormat="1" ht="87.75" customHeight="1">
      <c r="A43" s="90" t="s">
        <v>183</v>
      </c>
      <c r="B43" s="92" t="s">
        <v>272</v>
      </c>
      <c r="C43" s="92" t="s">
        <v>77</v>
      </c>
      <c r="D43" s="92" t="s">
        <v>273</v>
      </c>
      <c r="E43" s="92" t="s">
        <v>145</v>
      </c>
      <c r="F43" s="82">
        <v>19</v>
      </c>
      <c r="G43" s="82">
        <v>5300</v>
      </c>
      <c r="H43" s="82"/>
      <c r="I43" s="82"/>
      <c r="J43" s="92" t="s">
        <v>299</v>
      </c>
      <c r="K43" s="92" t="s">
        <v>22</v>
      </c>
      <c r="L43" s="92" t="s">
        <v>3044</v>
      </c>
    </row>
    <row r="44" spans="1:12" s="8" customFormat="1" ht="84.75" customHeight="1">
      <c r="A44" s="90" t="s">
        <v>184</v>
      </c>
      <c r="B44" s="92" t="s">
        <v>274</v>
      </c>
      <c r="C44" s="92" t="s">
        <v>77</v>
      </c>
      <c r="D44" s="92" t="s">
        <v>275</v>
      </c>
      <c r="E44" s="92" t="s">
        <v>138</v>
      </c>
      <c r="F44" s="82">
        <v>1049</v>
      </c>
      <c r="G44" s="82">
        <v>56</v>
      </c>
      <c r="H44" s="82"/>
      <c r="I44" s="82"/>
      <c r="J44" s="92" t="s">
        <v>299</v>
      </c>
      <c r="K44" s="92" t="s">
        <v>22</v>
      </c>
      <c r="L44" s="92" t="s">
        <v>3044</v>
      </c>
    </row>
    <row r="45" spans="1:12" s="8" customFormat="1" ht="108" customHeight="1">
      <c r="A45" s="90" t="s">
        <v>323</v>
      </c>
      <c r="B45" s="92" t="s">
        <v>276</v>
      </c>
      <c r="C45" s="92" t="s">
        <v>77</v>
      </c>
      <c r="D45" s="92" t="s">
        <v>313</v>
      </c>
      <c r="E45" s="92" t="s">
        <v>280</v>
      </c>
      <c r="F45" s="82">
        <v>15.5</v>
      </c>
      <c r="G45" s="82">
        <v>4040</v>
      </c>
      <c r="H45" s="82"/>
      <c r="I45" s="82"/>
      <c r="J45" s="92" t="s">
        <v>299</v>
      </c>
      <c r="K45" s="92" t="s">
        <v>22</v>
      </c>
      <c r="L45" s="92" t="s">
        <v>3044</v>
      </c>
    </row>
    <row r="46" spans="1:12" s="8" customFormat="1" ht="89.25" customHeight="1">
      <c r="A46" s="90" t="s">
        <v>714</v>
      </c>
      <c r="B46" s="92" t="s">
        <v>277</v>
      </c>
      <c r="C46" s="92" t="s">
        <v>77</v>
      </c>
      <c r="D46" s="92" t="s">
        <v>1417</v>
      </c>
      <c r="E46" s="92" t="s">
        <v>280</v>
      </c>
      <c r="F46" s="82">
        <v>13.5</v>
      </c>
      <c r="G46" s="82">
        <v>1500</v>
      </c>
      <c r="H46" s="82"/>
      <c r="I46" s="82"/>
      <c r="J46" s="92" t="s">
        <v>299</v>
      </c>
      <c r="K46" s="92" t="s">
        <v>22</v>
      </c>
      <c r="L46" s="92" t="s">
        <v>3046</v>
      </c>
    </row>
    <row r="47" spans="1:12" s="8" customFormat="1" ht="116.25" customHeight="1">
      <c r="A47" s="90" t="s">
        <v>715</v>
      </c>
      <c r="B47" s="92" t="s">
        <v>278</v>
      </c>
      <c r="C47" s="92" t="s">
        <v>77</v>
      </c>
      <c r="D47" s="92" t="s">
        <v>314</v>
      </c>
      <c r="E47" s="92" t="s">
        <v>32</v>
      </c>
      <c r="F47" s="82">
        <v>444</v>
      </c>
      <c r="G47" s="82">
        <v>108</v>
      </c>
      <c r="H47" s="82"/>
      <c r="I47" s="82"/>
      <c r="J47" s="92" t="s">
        <v>299</v>
      </c>
      <c r="K47" s="92" t="s">
        <v>22</v>
      </c>
      <c r="L47" s="92" t="s">
        <v>3044</v>
      </c>
    </row>
    <row r="48" spans="1:12" s="8" customFormat="1" ht="99.75" customHeight="1">
      <c r="A48" s="90" t="s">
        <v>716</v>
      </c>
      <c r="B48" s="92" t="s">
        <v>279</v>
      </c>
      <c r="C48" s="92" t="s">
        <v>77</v>
      </c>
      <c r="D48" s="92" t="s">
        <v>315</v>
      </c>
      <c r="E48" s="92" t="s">
        <v>280</v>
      </c>
      <c r="F48" s="82">
        <v>420</v>
      </c>
      <c r="G48" s="82">
        <v>174</v>
      </c>
      <c r="H48" s="82"/>
      <c r="I48" s="82"/>
      <c r="J48" s="92" t="s">
        <v>299</v>
      </c>
      <c r="K48" s="92" t="s">
        <v>22</v>
      </c>
      <c r="L48" s="92" t="s">
        <v>3044</v>
      </c>
    </row>
    <row r="49" spans="1:12" s="8" customFormat="1" ht="110.25" customHeight="1">
      <c r="A49" s="90" t="s">
        <v>717</v>
      </c>
      <c r="B49" s="92" t="s">
        <v>281</v>
      </c>
      <c r="C49" s="92" t="s">
        <v>77</v>
      </c>
      <c r="D49" s="92" t="s">
        <v>282</v>
      </c>
      <c r="E49" s="92" t="s">
        <v>280</v>
      </c>
      <c r="F49" s="82">
        <v>67</v>
      </c>
      <c r="G49" s="82">
        <v>4400</v>
      </c>
      <c r="H49" s="82"/>
      <c r="I49" s="82"/>
      <c r="J49" s="92" t="s">
        <v>299</v>
      </c>
      <c r="K49" s="92" t="s">
        <v>22</v>
      </c>
      <c r="L49" s="92" t="s">
        <v>1487</v>
      </c>
    </row>
    <row r="50" spans="1:12" s="8" customFormat="1" ht="177.75" customHeight="1">
      <c r="A50" s="90" t="s">
        <v>718</v>
      </c>
      <c r="B50" s="92" t="s">
        <v>283</v>
      </c>
      <c r="C50" s="92" t="s">
        <v>77</v>
      </c>
      <c r="D50" s="92" t="s">
        <v>284</v>
      </c>
      <c r="E50" s="92" t="s">
        <v>32</v>
      </c>
      <c r="F50" s="82">
        <v>505</v>
      </c>
      <c r="G50" s="82">
        <v>424</v>
      </c>
      <c r="H50" s="82"/>
      <c r="I50" s="82"/>
      <c r="J50" s="92" t="s">
        <v>304</v>
      </c>
      <c r="K50" s="92" t="s">
        <v>22</v>
      </c>
      <c r="L50" s="92" t="s">
        <v>3044</v>
      </c>
    </row>
    <row r="51" spans="1:12" s="8" customFormat="1" ht="87" customHeight="1">
      <c r="A51" s="90" t="s">
        <v>719</v>
      </c>
      <c r="B51" s="92" t="s">
        <v>285</v>
      </c>
      <c r="C51" s="92" t="s">
        <v>77</v>
      </c>
      <c r="D51" s="92" t="s">
        <v>286</v>
      </c>
      <c r="E51" s="92" t="s">
        <v>32</v>
      </c>
      <c r="F51" s="82">
        <v>410</v>
      </c>
      <c r="G51" s="82">
        <v>484</v>
      </c>
      <c r="H51" s="82"/>
      <c r="I51" s="82"/>
      <c r="J51" s="92" t="s">
        <v>299</v>
      </c>
      <c r="K51" s="92" t="s">
        <v>22</v>
      </c>
      <c r="L51" s="92" t="s">
        <v>3044</v>
      </c>
    </row>
    <row r="52" spans="1:12" s="8" customFormat="1" ht="83.25" customHeight="1">
      <c r="A52" s="90" t="s">
        <v>720</v>
      </c>
      <c r="B52" s="92" t="s">
        <v>287</v>
      </c>
      <c r="C52" s="92" t="s">
        <v>77</v>
      </c>
      <c r="D52" s="92" t="s">
        <v>288</v>
      </c>
      <c r="E52" s="92" t="s">
        <v>32</v>
      </c>
      <c r="F52" s="82">
        <v>320</v>
      </c>
      <c r="G52" s="82">
        <v>388</v>
      </c>
      <c r="H52" s="82"/>
      <c r="I52" s="82"/>
      <c r="J52" s="92" t="s">
        <v>299</v>
      </c>
      <c r="K52" s="92" t="s">
        <v>22</v>
      </c>
      <c r="L52" s="92" t="s">
        <v>3044</v>
      </c>
    </row>
    <row r="53" spans="1:12" s="8" customFormat="1" ht="81.75" customHeight="1">
      <c r="A53" s="90" t="s">
        <v>721</v>
      </c>
      <c r="B53" s="92" t="s">
        <v>289</v>
      </c>
      <c r="C53" s="92" t="s">
        <v>77</v>
      </c>
      <c r="D53" s="92" t="s">
        <v>290</v>
      </c>
      <c r="E53" s="92" t="s">
        <v>32</v>
      </c>
      <c r="F53" s="82">
        <v>230</v>
      </c>
      <c r="G53" s="82">
        <v>528</v>
      </c>
      <c r="H53" s="82"/>
      <c r="I53" s="82"/>
      <c r="J53" s="92" t="s">
        <v>297</v>
      </c>
      <c r="K53" s="92" t="s">
        <v>22</v>
      </c>
      <c r="L53" s="92" t="s">
        <v>3044</v>
      </c>
    </row>
    <row r="54" spans="1:12" s="8" customFormat="1" ht="99.75" customHeight="1">
      <c r="A54" s="90" t="s">
        <v>722</v>
      </c>
      <c r="B54" s="92" t="s">
        <v>291</v>
      </c>
      <c r="C54" s="92" t="s">
        <v>77</v>
      </c>
      <c r="D54" s="92" t="s">
        <v>292</v>
      </c>
      <c r="E54" s="92" t="s">
        <v>32</v>
      </c>
      <c r="F54" s="82">
        <v>190</v>
      </c>
      <c r="G54" s="82">
        <v>424</v>
      </c>
      <c r="H54" s="82"/>
      <c r="I54" s="82"/>
      <c r="J54" s="92" t="s">
        <v>299</v>
      </c>
      <c r="K54" s="92" t="s">
        <v>22</v>
      </c>
      <c r="L54" s="92" t="s">
        <v>3044</v>
      </c>
    </row>
    <row r="55" spans="1:12" s="8" customFormat="1" ht="126" customHeight="1">
      <c r="A55" s="90" t="s">
        <v>723</v>
      </c>
      <c r="B55" s="92" t="s">
        <v>293</v>
      </c>
      <c r="C55" s="92" t="s">
        <v>77</v>
      </c>
      <c r="D55" s="92" t="s">
        <v>294</v>
      </c>
      <c r="E55" s="92" t="s">
        <v>32</v>
      </c>
      <c r="F55" s="82">
        <v>100</v>
      </c>
      <c r="G55" s="82">
        <v>1750</v>
      </c>
      <c r="H55" s="82"/>
      <c r="I55" s="82"/>
      <c r="J55" s="92" t="s">
        <v>299</v>
      </c>
      <c r="K55" s="92" t="s">
        <v>22</v>
      </c>
      <c r="L55" s="92" t="s">
        <v>3044</v>
      </c>
    </row>
    <row r="56" spans="1:12" s="8" customFormat="1" ht="89.25">
      <c r="A56" s="90" t="s">
        <v>724</v>
      </c>
      <c r="B56" s="92" t="s">
        <v>388</v>
      </c>
      <c r="C56" s="92" t="s">
        <v>77</v>
      </c>
      <c r="D56" s="92" t="s">
        <v>502</v>
      </c>
      <c r="E56" s="92" t="s">
        <v>138</v>
      </c>
      <c r="F56" s="82">
        <v>17269</v>
      </c>
      <c r="G56" s="82">
        <v>286</v>
      </c>
      <c r="H56" s="82">
        <f t="shared" ref="H56:H93" si="2">F56*G56</f>
        <v>4938934</v>
      </c>
      <c r="I56" s="82">
        <f>H56*1.12</f>
        <v>5531606.0800000001</v>
      </c>
      <c r="J56" s="92" t="s">
        <v>389</v>
      </c>
      <c r="K56" s="92" t="s">
        <v>22</v>
      </c>
      <c r="L56" s="92" t="s">
        <v>326</v>
      </c>
    </row>
    <row r="57" spans="1:12" s="8" customFormat="1" ht="76.5">
      <c r="A57" s="90" t="s">
        <v>725</v>
      </c>
      <c r="B57" s="92" t="s">
        <v>390</v>
      </c>
      <c r="C57" s="92" t="s">
        <v>77</v>
      </c>
      <c r="D57" s="92" t="s">
        <v>391</v>
      </c>
      <c r="E57" s="92" t="s">
        <v>413</v>
      </c>
      <c r="F57" s="82">
        <v>100</v>
      </c>
      <c r="G57" s="82">
        <v>1320</v>
      </c>
      <c r="H57" s="82">
        <f t="shared" si="2"/>
        <v>132000</v>
      </c>
      <c r="I57" s="82">
        <f t="shared" ref="I57:I93" si="3">H57*1.12</f>
        <v>147840</v>
      </c>
      <c r="J57" s="92" t="s">
        <v>393</v>
      </c>
      <c r="K57" s="92" t="s">
        <v>139</v>
      </c>
      <c r="L57" s="92" t="s">
        <v>326</v>
      </c>
    </row>
    <row r="58" spans="1:12" s="8" customFormat="1" ht="76.5">
      <c r="A58" s="90" t="s">
        <v>726</v>
      </c>
      <c r="B58" s="92" t="s">
        <v>394</v>
      </c>
      <c r="C58" s="92" t="s">
        <v>77</v>
      </c>
      <c r="D58" s="92" t="s">
        <v>395</v>
      </c>
      <c r="E58" s="92" t="s">
        <v>413</v>
      </c>
      <c r="F58" s="82">
        <v>6000</v>
      </c>
      <c r="G58" s="82">
        <v>612</v>
      </c>
      <c r="H58" s="82">
        <f t="shared" si="2"/>
        <v>3672000</v>
      </c>
      <c r="I58" s="82">
        <f t="shared" si="3"/>
        <v>4112640.0000000005</v>
      </c>
      <c r="J58" s="92" t="s">
        <v>393</v>
      </c>
      <c r="K58" s="92" t="s">
        <v>139</v>
      </c>
      <c r="L58" s="92" t="s">
        <v>2961</v>
      </c>
    </row>
    <row r="59" spans="1:12" s="8" customFormat="1" ht="76.5">
      <c r="A59" s="90" t="s">
        <v>727</v>
      </c>
      <c r="B59" s="92" t="s">
        <v>396</v>
      </c>
      <c r="C59" s="92" t="s">
        <v>77</v>
      </c>
      <c r="D59" s="92" t="s">
        <v>397</v>
      </c>
      <c r="E59" s="92" t="s">
        <v>413</v>
      </c>
      <c r="F59" s="82">
        <v>200</v>
      </c>
      <c r="G59" s="82">
        <v>345</v>
      </c>
      <c r="H59" s="82">
        <f t="shared" si="2"/>
        <v>69000</v>
      </c>
      <c r="I59" s="82">
        <f t="shared" si="3"/>
        <v>77280.000000000015</v>
      </c>
      <c r="J59" s="92" t="s">
        <v>393</v>
      </c>
      <c r="K59" s="92" t="s">
        <v>139</v>
      </c>
      <c r="L59" s="92" t="s">
        <v>326</v>
      </c>
    </row>
    <row r="60" spans="1:12" s="8" customFormat="1" ht="76.5">
      <c r="A60" s="90" t="s">
        <v>728</v>
      </c>
      <c r="B60" s="92" t="s">
        <v>398</v>
      </c>
      <c r="C60" s="92" t="s">
        <v>77</v>
      </c>
      <c r="D60" s="92" t="s">
        <v>399</v>
      </c>
      <c r="E60" s="92" t="s">
        <v>138</v>
      </c>
      <c r="F60" s="82">
        <v>130</v>
      </c>
      <c r="G60" s="82">
        <v>65</v>
      </c>
      <c r="H60" s="82">
        <f t="shared" si="2"/>
        <v>8450</v>
      </c>
      <c r="I60" s="82">
        <f t="shared" si="3"/>
        <v>9464</v>
      </c>
      <c r="J60" s="92" t="s">
        <v>393</v>
      </c>
      <c r="K60" s="92" t="s">
        <v>139</v>
      </c>
      <c r="L60" s="92" t="s">
        <v>2961</v>
      </c>
    </row>
    <row r="61" spans="1:12" s="8" customFormat="1" ht="76.5">
      <c r="A61" s="90" t="s">
        <v>729</v>
      </c>
      <c r="B61" s="92" t="s">
        <v>400</v>
      </c>
      <c r="C61" s="92" t="s">
        <v>77</v>
      </c>
      <c r="D61" s="92" t="s">
        <v>401</v>
      </c>
      <c r="E61" s="92" t="s">
        <v>402</v>
      </c>
      <c r="F61" s="82">
        <v>150</v>
      </c>
      <c r="G61" s="82">
        <v>26.8</v>
      </c>
      <c r="H61" s="82">
        <f t="shared" si="2"/>
        <v>4020</v>
      </c>
      <c r="I61" s="82">
        <f t="shared" si="3"/>
        <v>4502.4000000000005</v>
      </c>
      <c r="J61" s="92" t="s">
        <v>393</v>
      </c>
      <c r="K61" s="92" t="s">
        <v>139</v>
      </c>
      <c r="L61" s="92" t="s">
        <v>2961</v>
      </c>
    </row>
    <row r="62" spans="1:12" s="8" customFormat="1" ht="76.5">
      <c r="A62" s="90" t="s">
        <v>817</v>
      </c>
      <c r="B62" s="92" t="s">
        <v>403</v>
      </c>
      <c r="C62" s="92" t="s">
        <v>77</v>
      </c>
      <c r="D62" s="92" t="s">
        <v>404</v>
      </c>
      <c r="E62" s="92" t="s">
        <v>402</v>
      </c>
      <c r="F62" s="82">
        <v>50</v>
      </c>
      <c r="G62" s="82">
        <v>40</v>
      </c>
      <c r="H62" s="82">
        <f t="shared" si="2"/>
        <v>2000</v>
      </c>
      <c r="I62" s="82">
        <f t="shared" si="3"/>
        <v>2240</v>
      </c>
      <c r="J62" s="92" t="s">
        <v>393</v>
      </c>
      <c r="K62" s="92" t="s">
        <v>139</v>
      </c>
      <c r="L62" s="92" t="s">
        <v>326</v>
      </c>
    </row>
    <row r="63" spans="1:12" s="8" customFormat="1" ht="76.5">
      <c r="A63" s="90" t="s">
        <v>818</v>
      </c>
      <c r="B63" s="92" t="s">
        <v>405</v>
      </c>
      <c r="C63" s="92" t="s">
        <v>77</v>
      </c>
      <c r="D63" s="92" t="s">
        <v>406</v>
      </c>
      <c r="E63" s="92" t="s">
        <v>402</v>
      </c>
      <c r="F63" s="82">
        <v>50</v>
      </c>
      <c r="G63" s="82">
        <v>49</v>
      </c>
      <c r="H63" s="82">
        <f t="shared" si="2"/>
        <v>2450</v>
      </c>
      <c r="I63" s="82">
        <f t="shared" si="3"/>
        <v>2744.0000000000005</v>
      </c>
      <c r="J63" s="92" t="s">
        <v>393</v>
      </c>
      <c r="K63" s="92" t="s">
        <v>139</v>
      </c>
      <c r="L63" s="92" t="s">
        <v>326</v>
      </c>
    </row>
    <row r="64" spans="1:12" s="8" customFormat="1" ht="76.5">
      <c r="A64" s="90" t="s">
        <v>819</v>
      </c>
      <c r="B64" s="92" t="s">
        <v>407</v>
      </c>
      <c r="C64" s="92" t="s">
        <v>77</v>
      </c>
      <c r="D64" s="92" t="s">
        <v>408</v>
      </c>
      <c r="E64" s="92" t="s">
        <v>402</v>
      </c>
      <c r="F64" s="82">
        <v>150</v>
      </c>
      <c r="G64" s="82">
        <v>14.55</v>
      </c>
      <c r="H64" s="82">
        <f t="shared" si="2"/>
        <v>2182.5</v>
      </c>
      <c r="I64" s="82">
        <f t="shared" si="3"/>
        <v>2444.4</v>
      </c>
      <c r="J64" s="92" t="s">
        <v>393</v>
      </c>
      <c r="K64" s="92" t="s">
        <v>139</v>
      </c>
      <c r="L64" s="92" t="s">
        <v>2961</v>
      </c>
    </row>
    <row r="65" spans="1:12" s="8" customFormat="1" ht="76.5">
      <c r="A65" s="90" t="s">
        <v>820</v>
      </c>
      <c r="B65" s="92" t="s">
        <v>580</v>
      </c>
      <c r="C65" s="92" t="s">
        <v>77</v>
      </c>
      <c r="D65" s="92" t="s">
        <v>409</v>
      </c>
      <c r="E65" s="92" t="s">
        <v>402</v>
      </c>
      <c r="F65" s="82">
        <v>15</v>
      </c>
      <c r="G65" s="82">
        <v>9910</v>
      </c>
      <c r="H65" s="82">
        <f t="shared" si="2"/>
        <v>148650</v>
      </c>
      <c r="I65" s="82">
        <f t="shared" si="3"/>
        <v>166488.00000000003</v>
      </c>
      <c r="J65" s="92" t="s">
        <v>393</v>
      </c>
      <c r="K65" s="92" t="s">
        <v>139</v>
      </c>
      <c r="L65" s="92" t="s">
        <v>2961</v>
      </c>
    </row>
    <row r="66" spans="1:12" s="8" customFormat="1" ht="76.5">
      <c r="A66" s="90" t="s">
        <v>821</v>
      </c>
      <c r="B66" s="92" t="s">
        <v>410</v>
      </c>
      <c r="C66" s="92" t="s">
        <v>77</v>
      </c>
      <c r="D66" s="92" t="s">
        <v>411</v>
      </c>
      <c r="E66" s="92" t="s">
        <v>402</v>
      </c>
      <c r="F66" s="82">
        <v>100</v>
      </c>
      <c r="G66" s="82">
        <v>1500</v>
      </c>
      <c r="H66" s="82">
        <f t="shared" si="2"/>
        <v>150000</v>
      </c>
      <c r="I66" s="82">
        <f t="shared" si="3"/>
        <v>168000.00000000003</v>
      </c>
      <c r="J66" s="92" t="s">
        <v>393</v>
      </c>
      <c r="K66" s="92" t="s">
        <v>139</v>
      </c>
      <c r="L66" s="92" t="s">
        <v>326</v>
      </c>
    </row>
    <row r="67" spans="1:12" s="8" customFormat="1" ht="76.5">
      <c r="A67" s="90" t="s">
        <v>822</v>
      </c>
      <c r="B67" s="92" t="s">
        <v>412</v>
      </c>
      <c r="C67" s="92" t="s">
        <v>77</v>
      </c>
      <c r="D67" s="92" t="s">
        <v>581</v>
      </c>
      <c r="E67" s="92" t="s">
        <v>413</v>
      </c>
      <c r="F67" s="82">
        <v>600</v>
      </c>
      <c r="G67" s="82">
        <v>117</v>
      </c>
      <c r="H67" s="82">
        <f t="shared" si="2"/>
        <v>70200</v>
      </c>
      <c r="I67" s="82">
        <f t="shared" si="3"/>
        <v>78624.000000000015</v>
      </c>
      <c r="J67" s="92" t="s">
        <v>393</v>
      </c>
      <c r="K67" s="92" t="s">
        <v>139</v>
      </c>
      <c r="L67" s="92" t="s">
        <v>2961</v>
      </c>
    </row>
    <row r="68" spans="1:12" s="8" customFormat="1" ht="76.5">
      <c r="A68" s="90" t="s">
        <v>823</v>
      </c>
      <c r="B68" s="92" t="s">
        <v>414</v>
      </c>
      <c r="C68" s="92" t="s">
        <v>77</v>
      </c>
      <c r="D68" s="92" t="s">
        <v>582</v>
      </c>
      <c r="E68" s="92" t="s">
        <v>413</v>
      </c>
      <c r="F68" s="82">
        <v>600</v>
      </c>
      <c r="G68" s="82">
        <v>118</v>
      </c>
      <c r="H68" s="82">
        <f t="shared" si="2"/>
        <v>70800</v>
      </c>
      <c r="I68" s="82">
        <f t="shared" si="3"/>
        <v>79296.000000000015</v>
      </c>
      <c r="J68" s="92" t="s">
        <v>393</v>
      </c>
      <c r="K68" s="92" t="s">
        <v>139</v>
      </c>
      <c r="L68" s="92" t="s">
        <v>2961</v>
      </c>
    </row>
    <row r="69" spans="1:12" s="8" customFormat="1" ht="76.5">
      <c r="A69" s="90" t="s">
        <v>689</v>
      </c>
      <c r="B69" s="92" t="s">
        <v>415</v>
      </c>
      <c r="C69" s="92" t="s">
        <v>77</v>
      </c>
      <c r="D69" s="92" t="s">
        <v>416</v>
      </c>
      <c r="E69" s="92" t="s">
        <v>413</v>
      </c>
      <c r="F69" s="82">
        <v>600</v>
      </c>
      <c r="G69" s="82">
        <v>180</v>
      </c>
      <c r="H69" s="82">
        <f t="shared" si="2"/>
        <v>108000</v>
      </c>
      <c r="I69" s="82">
        <f t="shared" si="3"/>
        <v>120960.00000000001</v>
      </c>
      <c r="J69" s="92" t="s">
        <v>393</v>
      </c>
      <c r="K69" s="92" t="s">
        <v>139</v>
      </c>
      <c r="L69" s="92" t="s">
        <v>2961</v>
      </c>
    </row>
    <row r="70" spans="1:12" s="8" customFormat="1" ht="76.5">
      <c r="A70" s="90" t="s">
        <v>785</v>
      </c>
      <c r="B70" s="92" t="s">
        <v>417</v>
      </c>
      <c r="C70" s="92" t="s">
        <v>77</v>
      </c>
      <c r="D70" s="92" t="s">
        <v>418</v>
      </c>
      <c r="E70" s="92" t="s">
        <v>413</v>
      </c>
      <c r="F70" s="82">
        <v>50</v>
      </c>
      <c r="G70" s="82">
        <v>234</v>
      </c>
      <c r="H70" s="82">
        <f t="shared" si="2"/>
        <v>11700</v>
      </c>
      <c r="I70" s="82">
        <f t="shared" si="3"/>
        <v>13104.000000000002</v>
      </c>
      <c r="J70" s="92" t="s">
        <v>393</v>
      </c>
      <c r="K70" s="92" t="s">
        <v>139</v>
      </c>
      <c r="L70" s="92" t="s">
        <v>326</v>
      </c>
    </row>
    <row r="71" spans="1:12" s="8" customFormat="1" ht="76.5">
      <c r="A71" s="90" t="s">
        <v>814</v>
      </c>
      <c r="B71" s="92" t="s">
        <v>419</v>
      </c>
      <c r="C71" s="92" t="s">
        <v>77</v>
      </c>
      <c r="D71" s="92" t="s">
        <v>420</v>
      </c>
      <c r="E71" s="92" t="s">
        <v>413</v>
      </c>
      <c r="F71" s="82">
        <v>200</v>
      </c>
      <c r="G71" s="82">
        <v>265</v>
      </c>
      <c r="H71" s="82">
        <f t="shared" si="2"/>
        <v>53000</v>
      </c>
      <c r="I71" s="82">
        <f t="shared" si="3"/>
        <v>59360.000000000007</v>
      </c>
      <c r="J71" s="92" t="s">
        <v>393</v>
      </c>
      <c r="K71" s="92" t="s">
        <v>139</v>
      </c>
      <c r="L71" s="92" t="s">
        <v>326</v>
      </c>
    </row>
    <row r="72" spans="1:12" s="8" customFormat="1" ht="76.5">
      <c r="A72" s="90" t="s">
        <v>824</v>
      </c>
      <c r="B72" s="92" t="s">
        <v>421</v>
      </c>
      <c r="C72" s="92" t="s">
        <v>77</v>
      </c>
      <c r="D72" s="92" t="s">
        <v>422</v>
      </c>
      <c r="E72" s="92" t="s">
        <v>138</v>
      </c>
      <c r="F72" s="82">
        <v>300</v>
      </c>
      <c r="G72" s="82">
        <v>1644</v>
      </c>
      <c r="H72" s="82">
        <f t="shared" si="2"/>
        <v>493200</v>
      </c>
      <c r="I72" s="82">
        <f t="shared" si="3"/>
        <v>552384</v>
      </c>
      <c r="J72" s="92" t="s">
        <v>393</v>
      </c>
      <c r="K72" s="92" t="s">
        <v>139</v>
      </c>
      <c r="L72" s="92" t="s">
        <v>2961</v>
      </c>
    </row>
    <row r="73" spans="1:12" s="8" customFormat="1" ht="229.5">
      <c r="A73" s="90" t="s">
        <v>825</v>
      </c>
      <c r="B73" s="92" t="s">
        <v>423</v>
      </c>
      <c r="C73" s="92" t="s">
        <v>77</v>
      </c>
      <c r="D73" s="92" t="s">
        <v>424</v>
      </c>
      <c r="E73" s="92" t="s">
        <v>138</v>
      </c>
      <c r="F73" s="82">
        <v>400</v>
      </c>
      <c r="G73" s="82">
        <v>4450</v>
      </c>
      <c r="H73" s="82">
        <f t="shared" si="2"/>
        <v>1780000</v>
      </c>
      <c r="I73" s="82">
        <f t="shared" si="3"/>
        <v>1993600.0000000002</v>
      </c>
      <c r="J73" s="92" t="s">
        <v>393</v>
      </c>
      <c r="K73" s="92" t="s">
        <v>139</v>
      </c>
      <c r="L73" s="92" t="s">
        <v>326</v>
      </c>
    </row>
    <row r="74" spans="1:12" s="8" customFormat="1" ht="76.5">
      <c r="A74" s="90" t="s">
        <v>826</v>
      </c>
      <c r="B74" s="92" t="s">
        <v>425</v>
      </c>
      <c r="C74" s="92" t="s">
        <v>77</v>
      </c>
      <c r="D74" s="92" t="s">
        <v>426</v>
      </c>
      <c r="E74" s="92" t="s">
        <v>402</v>
      </c>
      <c r="F74" s="82">
        <v>1000</v>
      </c>
      <c r="G74" s="82">
        <v>108</v>
      </c>
      <c r="H74" s="82">
        <f t="shared" si="2"/>
        <v>108000</v>
      </c>
      <c r="I74" s="82">
        <f t="shared" si="3"/>
        <v>120960.00000000001</v>
      </c>
      <c r="J74" s="92" t="s">
        <v>393</v>
      </c>
      <c r="K74" s="92" t="s">
        <v>139</v>
      </c>
      <c r="L74" s="92" t="s">
        <v>2961</v>
      </c>
    </row>
    <row r="75" spans="1:12" s="8" customFormat="1" ht="76.5">
      <c r="A75" s="90" t="s">
        <v>827</v>
      </c>
      <c r="B75" s="92" t="s">
        <v>427</v>
      </c>
      <c r="C75" s="92" t="s">
        <v>77</v>
      </c>
      <c r="D75" s="92" t="s">
        <v>428</v>
      </c>
      <c r="E75" s="92" t="s">
        <v>402</v>
      </c>
      <c r="F75" s="82">
        <v>600</v>
      </c>
      <c r="G75" s="82">
        <v>208</v>
      </c>
      <c r="H75" s="82">
        <f t="shared" si="2"/>
        <v>124800</v>
      </c>
      <c r="I75" s="82">
        <f t="shared" si="3"/>
        <v>139776</v>
      </c>
      <c r="J75" s="92" t="s">
        <v>393</v>
      </c>
      <c r="K75" s="92" t="s">
        <v>139</v>
      </c>
      <c r="L75" s="92" t="s">
        <v>2961</v>
      </c>
    </row>
    <row r="76" spans="1:12" s="8" customFormat="1" ht="76.5">
      <c r="A76" s="90" t="s">
        <v>828</v>
      </c>
      <c r="B76" s="92" t="s">
        <v>429</v>
      </c>
      <c r="C76" s="92" t="s">
        <v>77</v>
      </c>
      <c r="D76" s="92" t="s">
        <v>430</v>
      </c>
      <c r="E76" s="92" t="s">
        <v>402</v>
      </c>
      <c r="F76" s="82">
        <v>5600</v>
      </c>
      <c r="G76" s="82">
        <v>10</v>
      </c>
      <c r="H76" s="82">
        <f t="shared" si="2"/>
        <v>56000</v>
      </c>
      <c r="I76" s="82">
        <f t="shared" si="3"/>
        <v>62720.000000000007</v>
      </c>
      <c r="J76" s="92" t="s">
        <v>393</v>
      </c>
      <c r="K76" s="92" t="s">
        <v>139</v>
      </c>
      <c r="L76" s="92" t="s">
        <v>2961</v>
      </c>
    </row>
    <row r="77" spans="1:12" s="8" customFormat="1" ht="76.5">
      <c r="A77" s="90" t="s">
        <v>829</v>
      </c>
      <c r="B77" s="92" t="s">
        <v>431</v>
      </c>
      <c r="C77" s="92" t="s">
        <v>77</v>
      </c>
      <c r="D77" s="92" t="s">
        <v>432</v>
      </c>
      <c r="E77" s="92" t="s">
        <v>402</v>
      </c>
      <c r="F77" s="82">
        <v>60</v>
      </c>
      <c r="G77" s="82">
        <v>50</v>
      </c>
      <c r="H77" s="82">
        <f t="shared" si="2"/>
        <v>3000</v>
      </c>
      <c r="I77" s="82">
        <f t="shared" si="3"/>
        <v>3360.0000000000005</v>
      </c>
      <c r="J77" s="92" t="s">
        <v>393</v>
      </c>
      <c r="K77" s="92" t="s">
        <v>139</v>
      </c>
      <c r="L77" s="92" t="s">
        <v>326</v>
      </c>
    </row>
    <row r="78" spans="1:12" s="8" customFormat="1" ht="76.5">
      <c r="A78" s="90" t="s">
        <v>830</v>
      </c>
      <c r="B78" s="92" t="s">
        <v>433</v>
      </c>
      <c r="C78" s="92" t="s">
        <v>77</v>
      </c>
      <c r="D78" s="92" t="s">
        <v>434</v>
      </c>
      <c r="E78" s="92" t="s">
        <v>138</v>
      </c>
      <c r="F78" s="82">
        <v>900</v>
      </c>
      <c r="G78" s="82">
        <v>1140</v>
      </c>
      <c r="H78" s="82">
        <f t="shared" si="2"/>
        <v>1026000</v>
      </c>
      <c r="I78" s="82">
        <f t="shared" si="3"/>
        <v>1149120</v>
      </c>
      <c r="J78" s="92" t="s">
        <v>393</v>
      </c>
      <c r="K78" s="92" t="s">
        <v>139</v>
      </c>
      <c r="L78" s="92" t="s">
        <v>2961</v>
      </c>
    </row>
    <row r="79" spans="1:12" s="8" customFormat="1" ht="76.5">
      <c r="A79" s="90" t="s">
        <v>831</v>
      </c>
      <c r="B79" s="92" t="s">
        <v>435</v>
      </c>
      <c r="C79" s="92" t="s">
        <v>77</v>
      </c>
      <c r="D79" s="92" t="s">
        <v>436</v>
      </c>
      <c r="E79" s="92" t="s">
        <v>392</v>
      </c>
      <c r="F79" s="82">
        <v>100</v>
      </c>
      <c r="G79" s="82">
        <v>245</v>
      </c>
      <c r="H79" s="82">
        <f t="shared" si="2"/>
        <v>24500</v>
      </c>
      <c r="I79" s="82">
        <f t="shared" si="3"/>
        <v>27440.000000000004</v>
      </c>
      <c r="J79" s="92" t="s">
        <v>393</v>
      </c>
      <c r="K79" s="92" t="s">
        <v>139</v>
      </c>
      <c r="L79" s="92" t="s">
        <v>326</v>
      </c>
    </row>
    <row r="80" spans="1:12" s="8" customFormat="1" ht="76.5">
      <c r="A80" s="90" t="s">
        <v>832</v>
      </c>
      <c r="B80" s="92" t="s">
        <v>437</v>
      </c>
      <c r="C80" s="92" t="s">
        <v>77</v>
      </c>
      <c r="D80" s="92" t="s">
        <v>438</v>
      </c>
      <c r="E80" s="92" t="s">
        <v>402</v>
      </c>
      <c r="F80" s="82">
        <v>500</v>
      </c>
      <c r="G80" s="82">
        <v>165</v>
      </c>
      <c r="H80" s="82">
        <f t="shared" si="2"/>
        <v>82500</v>
      </c>
      <c r="I80" s="82">
        <f t="shared" si="3"/>
        <v>92400.000000000015</v>
      </c>
      <c r="J80" s="92" t="s">
        <v>393</v>
      </c>
      <c r="K80" s="92" t="s">
        <v>139</v>
      </c>
      <c r="L80" s="92" t="s">
        <v>326</v>
      </c>
    </row>
    <row r="81" spans="1:12" s="8" customFormat="1" ht="76.5">
      <c r="A81" s="90" t="s">
        <v>833</v>
      </c>
      <c r="B81" s="92" t="s">
        <v>439</v>
      </c>
      <c r="C81" s="92" t="s">
        <v>77</v>
      </c>
      <c r="D81" s="92" t="s">
        <v>440</v>
      </c>
      <c r="E81" s="92" t="s">
        <v>247</v>
      </c>
      <c r="F81" s="82">
        <v>550</v>
      </c>
      <c r="G81" s="82">
        <v>998</v>
      </c>
      <c r="H81" s="82">
        <f t="shared" si="2"/>
        <v>548900</v>
      </c>
      <c r="I81" s="82">
        <f t="shared" si="3"/>
        <v>614768.00000000012</v>
      </c>
      <c r="J81" s="92" t="s">
        <v>393</v>
      </c>
      <c r="K81" s="92" t="s">
        <v>139</v>
      </c>
      <c r="L81" s="92" t="s">
        <v>2961</v>
      </c>
    </row>
    <row r="82" spans="1:12" s="8" customFormat="1" ht="76.5">
      <c r="A82" s="90" t="s">
        <v>834</v>
      </c>
      <c r="B82" s="92" t="s">
        <v>441</v>
      </c>
      <c r="C82" s="92" t="s">
        <v>77</v>
      </c>
      <c r="D82" s="92" t="s">
        <v>442</v>
      </c>
      <c r="E82" s="92" t="s">
        <v>247</v>
      </c>
      <c r="F82" s="82">
        <v>40</v>
      </c>
      <c r="G82" s="82">
        <v>19500</v>
      </c>
      <c r="H82" s="82">
        <f t="shared" si="2"/>
        <v>780000</v>
      </c>
      <c r="I82" s="82">
        <f t="shared" si="3"/>
        <v>873600.00000000012</v>
      </c>
      <c r="J82" s="92" t="s">
        <v>393</v>
      </c>
      <c r="K82" s="92" t="s">
        <v>139</v>
      </c>
      <c r="L82" s="92" t="s">
        <v>2961</v>
      </c>
    </row>
    <row r="83" spans="1:12" s="8" customFormat="1" ht="76.5">
      <c r="A83" s="90" t="s">
        <v>835</v>
      </c>
      <c r="B83" s="92" t="s">
        <v>443</v>
      </c>
      <c r="C83" s="92" t="s">
        <v>77</v>
      </c>
      <c r="D83" s="92" t="s">
        <v>444</v>
      </c>
      <c r="E83" s="92" t="s">
        <v>138</v>
      </c>
      <c r="F83" s="82">
        <v>150</v>
      </c>
      <c r="G83" s="82">
        <v>94</v>
      </c>
      <c r="H83" s="82">
        <f t="shared" si="2"/>
        <v>14100</v>
      </c>
      <c r="I83" s="82">
        <f t="shared" si="3"/>
        <v>15792.000000000002</v>
      </c>
      <c r="J83" s="92" t="s">
        <v>393</v>
      </c>
      <c r="K83" s="92" t="s">
        <v>139</v>
      </c>
      <c r="L83" s="92" t="s">
        <v>2961</v>
      </c>
    </row>
    <row r="84" spans="1:12" s="8" customFormat="1" ht="76.5">
      <c r="A84" s="90" t="s">
        <v>836</v>
      </c>
      <c r="B84" s="92" t="s">
        <v>445</v>
      </c>
      <c r="C84" s="92" t="s">
        <v>77</v>
      </c>
      <c r="D84" s="92" t="s">
        <v>446</v>
      </c>
      <c r="E84" s="92" t="s">
        <v>138</v>
      </c>
      <c r="F84" s="82">
        <v>700</v>
      </c>
      <c r="G84" s="82">
        <v>200</v>
      </c>
      <c r="H84" s="82">
        <f t="shared" si="2"/>
        <v>140000</v>
      </c>
      <c r="I84" s="82">
        <f t="shared" si="3"/>
        <v>156800.00000000003</v>
      </c>
      <c r="J84" s="92" t="s">
        <v>393</v>
      </c>
      <c r="K84" s="92" t="s">
        <v>139</v>
      </c>
      <c r="L84" s="92" t="s">
        <v>2961</v>
      </c>
    </row>
    <row r="85" spans="1:12" s="8" customFormat="1" ht="76.5">
      <c r="A85" s="90" t="s">
        <v>837</v>
      </c>
      <c r="B85" s="92" t="s">
        <v>447</v>
      </c>
      <c r="C85" s="92" t="s">
        <v>77</v>
      </c>
      <c r="D85" s="92" t="s">
        <v>448</v>
      </c>
      <c r="E85" s="92" t="s">
        <v>402</v>
      </c>
      <c r="F85" s="82">
        <v>500</v>
      </c>
      <c r="G85" s="82">
        <v>385</v>
      </c>
      <c r="H85" s="82">
        <f t="shared" si="2"/>
        <v>192500</v>
      </c>
      <c r="I85" s="82">
        <f t="shared" si="3"/>
        <v>215600.00000000003</v>
      </c>
      <c r="J85" s="92" t="s">
        <v>393</v>
      </c>
      <c r="K85" s="92" t="s">
        <v>139</v>
      </c>
      <c r="L85" s="92" t="s">
        <v>326</v>
      </c>
    </row>
    <row r="86" spans="1:12" s="8" customFormat="1" ht="76.5">
      <c r="A86" s="90" t="s">
        <v>838</v>
      </c>
      <c r="B86" s="92" t="s">
        <v>449</v>
      </c>
      <c r="C86" s="92" t="s">
        <v>77</v>
      </c>
      <c r="D86" s="92" t="s">
        <v>450</v>
      </c>
      <c r="E86" s="92" t="s">
        <v>402</v>
      </c>
      <c r="F86" s="82">
        <v>3000</v>
      </c>
      <c r="G86" s="82">
        <v>570</v>
      </c>
      <c r="H86" s="82">
        <f t="shared" si="2"/>
        <v>1710000</v>
      </c>
      <c r="I86" s="82">
        <f t="shared" si="3"/>
        <v>1915200.0000000002</v>
      </c>
      <c r="J86" s="92" t="s">
        <v>393</v>
      </c>
      <c r="K86" s="92" t="s">
        <v>139</v>
      </c>
      <c r="L86" s="92" t="s">
        <v>568</v>
      </c>
    </row>
    <row r="87" spans="1:12" s="8" customFormat="1" ht="76.5">
      <c r="A87" s="90" t="s">
        <v>839</v>
      </c>
      <c r="B87" s="92" t="s">
        <v>449</v>
      </c>
      <c r="C87" s="92" t="s">
        <v>77</v>
      </c>
      <c r="D87" s="92" t="s">
        <v>567</v>
      </c>
      <c r="E87" s="92" t="s">
        <v>402</v>
      </c>
      <c r="F87" s="82">
        <v>2000</v>
      </c>
      <c r="G87" s="82">
        <v>298</v>
      </c>
      <c r="H87" s="82">
        <f t="shared" si="2"/>
        <v>596000</v>
      </c>
      <c r="I87" s="82">
        <f t="shared" si="3"/>
        <v>667520.00000000012</v>
      </c>
      <c r="J87" s="92" t="s">
        <v>393</v>
      </c>
      <c r="K87" s="92" t="s">
        <v>139</v>
      </c>
      <c r="L87" s="92" t="s">
        <v>2961</v>
      </c>
    </row>
    <row r="88" spans="1:12" s="8" customFormat="1" ht="76.5">
      <c r="A88" s="90" t="s">
        <v>840</v>
      </c>
      <c r="B88" s="92" t="s">
        <v>451</v>
      </c>
      <c r="C88" s="92" t="s">
        <v>77</v>
      </c>
      <c r="D88" s="92" t="s">
        <v>452</v>
      </c>
      <c r="E88" s="92" t="s">
        <v>402</v>
      </c>
      <c r="F88" s="82">
        <v>500</v>
      </c>
      <c r="G88" s="82">
        <v>298</v>
      </c>
      <c r="H88" s="82">
        <f t="shared" si="2"/>
        <v>149000</v>
      </c>
      <c r="I88" s="82">
        <f t="shared" si="3"/>
        <v>166880.00000000003</v>
      </c>
      <c r="J88" s="92" t="s">
        <v>393</v>
      </c>
      <c r="K88" s="92" t="s">
        <v>139</v>
      </c>
      <c r="L88" s="92" t="s">
        <v>2961</v>
      </c>
    </row>
    <row r="89" spans="1:12" s="8" customFormat="1" ht="76.5">
      <c r="A89" s="90" t="s">
        <v>841</v>
      </c>
      <c r="B89" s="92" t="s">
        <v>453</v>
      </c>
      <c r="C89" s="92" t="s">
        <v>77</v>
      </c>
      <c r="D89" s="92" t="s">
        <v>454</v>
      </c>
      <c r="E89" s="92" t="s">
        <v>402</v>
      </c>
      <c r="F89" s="82">
        <v>1500</v>
      </c>
      <c r="G89" s="82">
        <v>175</v>
      </c>
      <c r="H89" s="82">
        <f t="shared" si="2"/>
        <v>262500</v>
      </c>
      <c r="I89" s="82">
        <f t="shared" si="3"/>
        <v>294000</v>
      </c>
      <c r="J89" s="92" t="s">
        <v>393</v>
      </c>
      <c r="K89" s="92" t="s">
        <v>139</v>
      </c>
      <c r="L89" s="92" t="s">
        <v>2961</v>
      </c>
    </row>
    <row r="90" spans="1:12" s="8" customFormat="1" ht="76.5">
      <c r="A90" s="90" t="s">
        <v>842</v>
      </c>
      <c r="B90" s="92" t="s">
        <v>455</v>
      </c>
      <c r="C90" s="92" t="s">
        <v>77</v>
      </c>
      <c r="D90" s="92" t="s">
        <v>456</v>
      </c>
      <c r="E90" s="92" t="s">
        <v>402</v>
      </c>
      <c r="F90" s="82">
        <v>45</v>
      </c>
      <c r="G90" s="82">
        <v>60</v>
      </c>
      <c r="H90" s="82">
        <f t="shared" si="2"/>
        <v>2700</v>
      </c>
      <c r="I90" s="82">
        <f t="shared" si="3"/>
        <v>3024.0000000000005</v>
      </c>
      <c r="J90" s="92" t="s">
        <v>393</v>
      </c>
      <c r="K90" s="92" t="s">
        <v>139</v>
      </c>
      <c r="L90" s="92" t="s">
        <v>326</v>
      </c>
    </row>
    <row r="91" spans="1:12" s="8" customFormat="1" ht="76.5">
      <c r="A91" s="90" t="s">
        <v>843</v>
      </c>
      <c r="B91" s="92" t="s">
        <v>457</v>
      </c>
      <c r="C91" s="92" t="s">
        <v>77</v>
      </c>
      <c r="D91" s="92" t="s">
        <v>458</v>
      </c>
      <c r="E91" s="92" t="s">
        <v>402</v>
      </c>
      <c r="F91" s="82">
        <v>300</v>
      </c>
      <c r="G91" s="82">
        <v>300</v>
      </c>
      <c r="H91" s="82">
        <f t="shared" si="2"/>
        <v>90000</v>
      </c>
      <c r="I91" s="82">
        <f t="shared" si="3"/>
        <v>100800.00000000001</v>
      </c>
      <c r="J91" s="92" t="s">
        <v>393</v>
      </c>
      <c r="K91" s="92" t="s">
        <v>139</v>
      </c>
      <c r="L91" s="92" t="s">
        <v>2961</v>
      </c>
    </row>
    <row r="92" spans="1:12" s="8" customFormat="1" ht="76.5">
      <c r="A92" s="90" t="s">
        <v>844</v>
      </c>
      <c r="B92" s="92" t="s">
        <v>459</v>
      </c>
      <c r="C92" s="92" t="s">
        <v>77</v>
      </c>
      <c r="D92" s="92" t="s">
        <v>460</v>
      </c>
      <c r="E92" s="92" t="s">
        <v>402</v>
      </c>
      <c r="F92" s="82">
        <v>100</v>
      </c>
      <c r="G92" s="82">
        <v>585</v>
      </c>
      <c r="H92" s="82">
        <f t="shared" si="2"/>
        <v>58500</v>
      </c>
      <c r="I92" s="82">
        <f t="shared" si="3"/>
        <v>65520.000000000007</v>
      </c>
      <c r="J92" s="92" t="s">
        <v>393</v>
      </c>
      <c r="K92" s="92" t="s">
        <v>139</v>
      </c>
      <c r="L92" s="92" t="s">
        <v>2961</v>
      </c>
    </row>
    <row r="93" spans="1:12" s="8" customFormat="1" ht="76.5">
      <c r="A93" s="90" t="s">
        <v>845</v>
      </c>
      <c r="B93" s="92" t="s">
        <v>461</v>
      </c>
      <c r="C93" s="92" t="s">
        <v>77</v>
      </c>
      <c r="D93" s="92" t="s">
        <v>462</v>
      </c>
      <c r="E93" s="92" t="s">
        <v>413</v>
      </c>
      <c r="F93" s="82">
        <v>2500</v>
      </c>
      <c r="G93" s="82">
        <v>258</v>
      </c>
      <c r="H93" s="82">
        <f t="shared" si="2"/>
        <v>645000</v>
      </c>
      <c r="I93" s="82">
        <f t="shared" si="3"/>
        <v>722400.00000000012</v>
      </c>
      <c r="J93" s="92" t="s">
        <v>393</v>
      </c>
      <c r="K93" s="92" t="s">
        <v>139</v>
      </c>
      <c r="L93" s="92" t="s">
        <v>2961</v>
      </c>
    </row>
    <row r="94" spans="1:12" s="8" customFormat="1" ht="76.5">
      <c r="A94" s="90" t="s">
        <v>846</v>
      </c>
      <c r="B94" s="92" t="s">
        <v>463</v>
      </c>
      <c r="C94" s="92" t="s">
        <v>77</v>
      </c>
      <c r="D94" s="92" t="s">
        <v>464</v>
      </c>
      <c r="E94" s="92" t="s">
        <v>402</v>
      </c>
      <c r="F94" s="82">
        <v>1200</v>
      </c>
      <c r="G94" s="82">
        <v>33</v>
      </c>
      <c r="H94" s="82">
        <f>F94*G94</f>
        <v>39600</v>
      </c>
      <c r="I94" s="82">
        <f>H94*1.12</f>
        <v>44352.000000000007</v>
      </c>
      <c r="J94" s="92" t="s">
        <v>393</v>
      </c>
      <c r="K94" s="92" t="s">
        <v>139</v>
      </c>
      <c r="L94" s="92" t="s">
        <v>2961</v>
      </c>
    </row>
    <row r="95" spans="1:12" s="8" customFormat="1" ht="76.5">
      <c r="A95" s="90" t="s">
        <v>847</v>
      </c>
      <c r="B95" s="92" t="s">
        <v>465</v>
      </c>
      <c r="C95" s="92" t="s">
        <v>77</v>
      </c>
      <c r="D95" s="92" t="s">
        <v>466</v>
      </c>
      <c r="E95" s="92" t="s">
        <v>402</v>
      </c>
      <c r="F95" s="82">
        <v>6500</v>
      </c>
      <c r="G95" s="82">
        <v>20</v>
      </c>
      <c r="H95" s="82">
        <f>F95*G95</f>
        <v>130000</v>
      </c>
      <c r="I95" s="82">
        <f>H95*1.12</f>
        <v>145600</v>
      </c>
      <c r="J95" s="92" t="s">
        <v>393</v>
      </c>
      <c r="K95" s="92" t="s">
        <v>139</v>
      </c>
      <c r="L95" s="92" t="s">
        <v>2961</v>
      </c>
    </row>
    <row r="96" spans="1:12" s="8" customFormat="1" ht="76.5">
      <c r="A96" s="90" t="s">
        <v>848</v>
      </c>
      <c r="B96" s="92" t="s">
        <v>467</v>
      </c>
      <c r="C96" s="92" t="s">
        <v>77</v>
      </c>
      <c r="D96" s="92" t="s">
        <v>468</v>
      </c>
      <c r="E96" s="92" t="s">
        <v>413</v>
      </c>
      <c r="F96" s="82">
        <v>100</v>
      </c>
      <c r="G96" s="82">
        <v>314</v>
      </c>
      <c r="H96" s="82">
        <f>F96*G96</f>
        <v>31400</v>
      </c>
      <c r="I96" s="82">
        <f>H96*1.12</f>
        <v>35168</v>
      </c>
      <c r="J96" s="92" t="s">
        <v>393</v>
      </c>
      <c r="K96" s="92" t="s">
        <v>139</v>
      </c>
      <c r="L96" s="92" t="s">
        <v>2961</v>
      </c>
    </row>
    <row r="97" spans="1:12" s="8" customFormat="1" ht="76.5">
      <c r="A97" s="90" t="s">
        <v>849</v>
      </c>
      <c r="B97" s="92" t="s">
        <v>469</v>
      </c>
      <c r="C97" s="92" t="s">
        <v>77</v>
      </c>
      <c r="D97" s="92" t="s">
        <v>470</v>
      </c>
      <c r="E97" s="92" t="s">
        <v>402</v>
      </c>
      <c r="F97" s="82">
        <v>1500</v>
      </c>
      <c r="G97" s="82">
        <v>44</v>
      </c>
      <c r="H97" s="82">
        <f>F97*G97</f>
        <v>66000</v>
      </c>
      <c r="I97" s="82">
        <f>H97*1.12</f>
        <v>73920</v>
      </c>
      <c r="J97" s="92" t="s">
        <v>393</v>
      </c>
      <c r="K97" s="92" t="s">
        <v>139</v>
      </c>
      <c r="L97" s="92" t="s">
        <v>2961</v>
      </c>
    </row>
    <row r="98" spans="1:12" s="8" customFormat="1" ht="76.5">
      <c r="A98" s="90" t="s">
        <v>850</v>
      </c>
      <c r="B98" s="92" t="s">
        <v>471</v>
      </c>
      <c r="C98" s="92" t="s">
        <v>77</v>
      </c>
      <c r="D98" s="92" t="s">
        <v>472</v>
      </c>
      <c r="E98" s="92" t="s">
        <v>402</v>
      </c>
      <c r="F98" s="82">
        <v>5000</v>
      </c>
      <c r="G98" s="82">
        <v>50</v>
      </c>
      <c r="H98" s="82">
        <f>F98*G98</f>
        <v>250000</v>
      </c>
      <c r="I98" s="82">
        <f>H98*1.12</f>
        <v>280000</v>
      </c>
      <c r="J98" s="92" t="s">
        <v>393</v>
      </c>
      <c r="K98" s="92" t="s">
        <v>139</v>
      </c>
      <c r="L98" s="92" t="s">
        <v>2961</v>
      </c>
    </row>
    <row r="99" spans="1:12" s="8" customFormat="1" ht="76.5">
      <c r="A99" s="90" t="s">
        <v>851</v>
      </c>
      <c r="B99" s="92" t="s">
        <v>473</v>
      </c>
      <c r="C99" s="92" t="s">
        <v>77</v>
      </c>
      <c r="D99" s="92" t="s">
        <v>474</v>
      </c>
      <c r="E99" s="92" t="s">
        <v>402</v>
      </c>
      <c r="F99" s="82">
        <v>300</v>
      </c>
      <c r="G99" s="82">
        <v>190</v>
      </c>
      <c r="H99" s="82">
        <f t="shared" ref="H99:H103" si="4">F99*G99</f>
        <v>57000</v>
      </c>
      <c r="I99" s="82">
        <f t="shared" ref="I99:I103" si="5">H99*1.12</f>
        <v>63840.000000000007</v>
      </c>
      <c r="J99" s="92" t="s">
        <v>393</v>
      </c>
      <c r="K99" s="92" t="s">
        <v>139</v>
      </c>
      <c r="L99" s="92" t="s">
        <v>326</v>
      </c>
    </row>
    <row r="100" spans="1:12" s="8" customFormat="1" ht="76.5">
      <c r="A100" s="90" t="s">
        <v>852</v>
      </c>
      <c r="B100" s="92" t="s">
        <v>475</v>
      </c>
      <c r="C100" s="92" t="s">
        <v>77</v>
      </c>
      <c r="D100" s="92" t="s">
        <v>476</v>
      </c>
      <c r="E100" s="92" t="s">
        <v>402</v>
      </c>
      <c r="F100" s="82">
        <v>1200</v>
      </c>
      <c r="G100" s="82">
        <v>140</v>
      </c>
      <c r="H100" s="82">
        <f t="shared" si="4"/>
        <v>168000</v>
      </c>
      <c r="I100" s="82">
        <f t="shared" si="5"/>
        <v>188160.00000000003</v>
      </c>
      <c r="J100" s="92" t="s">
        <v>393</v>
      </c>
      <c r="K100" s="92" t="s">
        <v>139</v>
      </c>
      <c r="L100" s="92" t="s">
        <v>2961</v>
      </c>
    </row>
    <row r="101" spans="1:12" s="8" customFormat="1" ht="76.5">
      <c r="A101" s="90" t="s">
        <v>853</v>
      </c>
      <c r="B101" s="92" t="s">
        <v>477</v>
      </c>
      <c r="C101" s="92" t="s">
        <v>77</v>
      </c>
      <c r="D101" s="92" t="s">
        <v>478</v>
      </c>
      <c r="E101" s="92" t="s">
        <v>413</v>
      </c>
      <c r="F101" s="82">
        <v>50</v>
      </c>
      <c r="G101" s="82">
        <v>45</v>
      </c>
      <c r="H101" s="82">
        <f t="shared" si="4"/>
        <v>2250</v>
      </c>
      <c r="I101" s="82">
        <f t="shared" si="5"/>
        <v>2520.0000000000005</v>
      </c>
      <c r="J101" s="92" t="s">
        <v>393</v>
      </c>
      <c r="K101" s="92" t="s">
        <v>139</v>
      </c>
      <c r="L101" s="92" t="s">
        <v>326</v>
      </c>
    </row>
    <row r="102" spans="1:12" s="8" customFormat="1" ht="76.5">
      <c r="A102" s="90" t="s">
        <v>854</v>
      </c>
      <c r="B102" s="92" t="s">
        <v>479</v>
      </c>
      <c r="C102" s="92" t="s">
        <v>77</v>
      </c>
      <c r="D102" s="92" t="s">
        <v>480</v>
      </c>
      <c r="E102" s="92" t="s">
        <v>413</v>
      </c>
      <c r="F102" s="82">
        <v>120</v>
      </c>
      <c r="G102" s="82">
        <v>108</v>
      </c>
      <c r="H102" s="82">
        <f t="shared" si="4"/>
        <v>12960</v>
      </c>
      <c r="I102" s="82">
        <f t="shared" si="5"/>
        <v>14515.2</v>
      </c>
      <c r="J102" s="92" t="s">
        <v>393</v>
      </c>
      <c r="K102" s="92" t="s">
        <v>139</v>
      </c>
      <c r="L102" s="92" t="s">
        <v>2961</v>
      </c>
    </row>
    <row r="103" spans="1:12" s="8" customFormat="1" ht="76.5">
      <c r="A103" s="90" t="s">
        <v>855</v>
      </c>
      <c r="B103" s="92" t="s">
        <v>481</v>
      </c>
      <c r="C103" s="92" t="s">
        <v>77</v>
      </c>
      <c r="D103" s="92" t="s">
        <v>482</v>
      </c>
      <c r="E103" s="92" t="s">
        <v>402</v>
      </c>
      <c r="F103" s="82">
        <v>200</v>
      </c>
      <c r="G103" s="82">
        <v>330</v>
      </c>
      <c r="H103" s="82">
        <f t="shared" si="4"/>
        <v>66000</v>
      </c>
      <c r="I103" s="82">
        <f t="shared" si="5"/>
        <v>73920</v>
      </c>
      <c r="J103" s="92" t="s">
        <v>393</v>
      </c>
      <c r="K103" s="92" t="s">
        <v>139</v>
      </c>
      <c r="L103" s="92" t="s">
        <v>326</v>
      </c>
    </row>
    <row r="104" spans="1:12" s="8" customFormat="1" ht="76.5">
      <c r="A104" s="90" t="s">
        <v>856</v>
      </c>
      <c r="B104" s="92" t="s">
        <v>483</v>
      </c>
      <c r="C104" s="92" t="s">
        <v>77</v>
      </c>
      <c r="D104" s="92" t="s">
        <v>484</v>
      </c>
      <c r="E104" s="92" t="s">
        <v>402</v>
      </c>
      <c r="F104" s="82">
        <v>64</v>
      </c>
      <c r="G104" s="82">
        <v>206</v>
      </c>
      <c r="H104" s="82">
        <f>F104*G104</f>
        <v>13184</v>
      </c>
      <c r="I104" s="82">
        <f>H104*1.12</f>
        <v>14766.080000000002</v>
      </c>
      <c r="J104" s="92" t="s">
        <v>393</v>
      </c>
      <c r="K104" s="92" t="s">
        <v>139</v>
      </c>
      <c r="L104" s="92" t="s">
        <v>326</v>
      </c>
    </row>
    <row r="105" spans="1:12" s="8" customFormat="1" ht="76.5">
      <c r="A105" s="90" t="s">
        <v>857</v>
      </c>
      <c r="B105" s="92" t="s">
        <v>485</v>
      </c>
      <c r="C105" s="92" t="s">
        <v>77</v>
      </c>
      <c r="D105" s="92" t="s">
        <v>486</v>
      </c>
      <c r="E105" s="92" t="s">
        <v>402</v>
      </c>
      <c r="F105" s="82">
        <v>160</v>
      </c>
      <c r="G105" s="82">
        <v>3700</v>
      </c>
      <c r="H105" s="82">
        <f>F105*G105</f>
        <v>592000</v>
      </c>
      <c r="I105" s="82">
        <f>H105*1.12</f>
        <v>663040.00000000012</v>
      </c>
      <c r="J105" s="92" t="s">
        <v>393</v>
      </c>
      <c r="K105" s="92" t="s">
        <v>139</v>
      </c>
      <c r="L105" s="92" t="s">
        <v>2961</v>
      </c>
    </row>
    <row r="106" spans="1:12" s="8" customFormat="1" ht="76.5">
      <c r="A106" s="90" t="s">
        <v>858</v>
      </c>
      <c r="B106" s="92" t="s">
        <v>487</v>
      </c>
      <c r="C106" s="92" t="s">
        <v>77</v>
      </c>
      <c r="D106" s="92" t="s">
        <v>488</v>
      </c>
      <c r="E106" s="92" t="s">
        <v>402</v>
      </c>
      <c r="F106" s="82">
        <v>14</v>
      </c>
      <c r="G106" s="82">
        <v>5945</v>
      </c>
      <c r="H106" s="82">
        <f>F106*G106</f>
        <v>83230</v>
      </c>
      <c r="I106" s="82">
        <f>H106*1.12</f>
        <v>93217.600000000006</v>
      </c>
      <c r="J106" s="92" t="s">
        <v>393</v>
      </c>
      <c r="K106" s="92" t="s">
        <v>139</v>
      </c>
      <c r="L106" s="92" t="s">
        <v>2961</v>
      </c>
    </row>
    <row r="107" spans="1:12" s="8" customFormat="1" ht="76.5">
      <c r="A107" s="90" t="s">
        <v>859</v>
      </c>
      <c r="B107" s="92" t="s">
        <v>489</v>
      </c>
      <c r="C107" s="92" t="s">
        <v>77</v>
      </c>
      <c r="D107" s="92" t="s">
        <v>490</v>
      </c>
      <c r="E107" s="92" t="s">
        <v>413</v>
      </c>
      <c r="F107" s="82">
        <v>1600</v>
      </c>
      <c r="G107" s="82">
        <v>85</v>
      </c>
      <c r="H107" s="82">
        <f t="shared" ref="H107:H114" si="6">F107*G107</f>
        <v>136000</v>
      </c>
      <c r="I107" s="82">
        <f t="shared" ref="I107:I114" si="7">H107*1.12</f>
        <v>152320</v>
      </c>
      <c r="J107" s="92" t="s">
        <v>393</v>
      </c>
      <c r="K107" s="92" t="s">
        <v>139</v>
      </c>
      <c r="L107" s="92" t="s">
        <v>2961</v>
      </c>
    </row>
    <row r="108" spans="1:12" s="8" customFormat="1" ht="76.5">
      <c r="A108" s="90" t="s">
        <v>860</v>
      </c>
      <c r="B108" s="92" t="s">
        <v>491</v>
      </c>
      <c r="C108" s="92" t="s">
        <v>77</v>
      </c>
      <c r="D108" s="92" t="s">
        <v>492</v>
      </c>
      <c r="E108" s="92" t="s">
        <v>402</v>
      </c>
      <c r="F108" s="82">
        <v>600</v>
      </c>
      <c r="G108" s="82">
        <v>294</v>
      </c>
      <c r="H108" s="82">
        <f t="shared" si="6"/>
        <v>176400</v>
      </c>
      <c r="I108" s="82">
        <f t="shared" si="7"/>
        <v>197568.00000000003</v>
      </c>
      <c r="J108" s="92" t="s">
        <v>393</v>
      </c>
      <c r="K108" s="92" t="s">
        <v>139</v>
      </c>
      <c r="L108" s="92" t="s">
        <v>2961</v>
      </c>
    </row>
    <row r="109" spans="1:12" s="8" customFormat="1" ht="76.5">
      <c r="A109" s="90" t="s">
        <v>861</v>
      </c>
      <c r="B109" s="92" t="s">
        <v>493</v>
      </c>
      <c r="C109" s="92" t="s">
        <v>77</v>
      </c>
      <c r="D109" s="92" t="s">
        <v>494</v>
      </c>
      <c r="E109" s="92" t="s">
        <v>402</v>
      </c>
      <c r="F109" s="82">
        <v>50</v>
      </c>
      <c r="G109" s="82">
        <v>105</v>
      </c>
      <c r="H109" s="82">
        <f t="shared" si="6"/>
        <v>5250</v>
      </c>
      <c r="I109" s="82">
        <f t="shared" si="7"/>
        <v>5880.0000000000009</v>
      </c>
      <c r="J109" s="92" t="s">
        <v>393</v>
      </c>
      <c r="K109" s="92" t="s">
        <v>139</v>
      </c>
      <c r="L109" s="92" t="s">
        <v>326</v>
      </c>
    </row>
    <row r="110" spans="1:12" s="8" customFormat="1" ht="147.75" customHeight="1">
      <c r="A110" s="90" t="s">
        <v>862</v>
      </c>
      <c r="B110" s="92" t="s">
        <v>495</v>
      </c>
      <c r="C110" s="92" t="s">
        <v>77</v>
      </c>
      <c r="D110" s="92" t="s">
        <v>569</v>
      </c>
      <c r="E110" s="92" t="s">
        <v>402</v>
      </c>
      <c r="F110" s="82">
        <v>50</v>
      </c>
      <c r="G110" s="82">
        <v>4200</v>
      </c>
      <c r="H110" s="82">
        <f t="shared" si="6"/>
        <v>210000</v>
      </c>
      <c r="I110" s="82">
        <f t="shared" si="7"/>
        <v>235200.00000000003</v>
      </c>
      <c r="J110" s="92" t="s">
        <v>393</v>
      </c>
      <c r="K110" s="92" t="s">
        <v>139</v>
      </c>
      <c r="L110" s="92" t="s">
        <v>570</v>
      </c>
    </row>
    <row r="111" spans="1:12" s="8" customFormat="1" ht="76.5">
      <c r="A111" s="90" t="s">
        <v>863</v>
      </c>
      <c r="B111" s="92" t="s">
        <v>496</v>
      </c>
      <c r="C111" s="92" t="s">
        <v>77</v>
      </c>
      <c r="D111" s="92" t="s">
        <v>497</v>
      </c>
      <c r="E111" s="92" t="s">
        <v>280</v>
      </c>
      <c r="F111" s="82">
        <v>900</v>
      </c>
      <c r="G111" s="82">
        <v>750</v>
      </c>
      <c r="H111" s="82">
        <f t="shared" si="6"/>
        <v>675000</v>
      </c>
      <c r="I111" s="82">
        <f t="shared" si="7"/>
        <v>756000.00000000012</v>
      </c>
      <c r="J111" s="92" t="s">
        <v>393</v>
      </c>
      <c r="K111" s="92" t="s">
        <v>139</v>
      </c>
      <c r="L111" s="92" t="s">
        <v>2961</v>
      </c>
    </row>
    <row r="112" spans="1:12" s="8" customFormat="1" ht="76.5">
      <c r="A112" s="90" t="s">
        <v>864</v>
      </c>
      <c r="B112" s="92" t="s">
        <v>498</v>
      </c>
      <c r="C112" s="92" t="s">
        <v>77</v>
      </c>
      <c r="D112" s="92" t="s">
        <v>499</v>
      </c>
      <c r="E112" s="92" t="s">
        <v>402</v>
      </c>
      <c r="F112" s="82">
        <v>40</v>
      </c>
      <c r="G112" s="82">
        <v>144</v>
      </c>
      <c r="H112" s="82">
        <f t="shared" si="6"/>
        <v>5760</v>
      </c>
      <c r="I112" s="82">
        <f t="shared" si="7"/>
        <v>6451.2000000000007</v>
      </c>
      <c r="J112" s="92" t="s">
        <v>393</v>
      </c>
      <c r="K112" s="92" t="s">
        <v>139</v>
      </c>
      <c r="L112" s="92" t="s">
        <v>2961</v>
      </c>
    </row>
    <row r="113" spans="1:12" s="8" customFormat="1" ht="76.5">
      <c r="A113" s="90" t="s">
        <v>865</v>
      </c>
      <c r="B113" s="92" t="s">
        <v>500</v>
      </c>
      <c r="C113" s="92" t="s">
        <v>77</v>
      </c>
      <c r="D113" s="92" t="s">
        <v>501</v>
      </c>
      <c r="E113" s="92" t="s">
        <v>138</v>
      </c>
      <c r="F113" s="82">
        <v>800</v>
      </c>
      <c r="G113" s="82">
        <v>150</v>
      </c>
      <c r="H113" s="82">
        <f t="shared" ref="H113" si="8">F113*G113</f>
        <v>120000</v>
      </c>
      <c r="I113" s="82">
        <f t="shared" ref="I113" si="9">H113*1.12</f>
        <v>134400</v>
      </c>
      <c r="J113" s="92" t="s">
        <v>393</v>
      </c>
      <c r="K113" s="92" t="s">
        <v>139</v>
      </c>
      <c r="L113" s="92" t="s">
        <v>326</v>
      </c>
    </row>
    <row r="114" spans="1:12" s="8" customFormat="1" ht="76.5">
      <c r="A114" s="90" t="s">
        <v>866</v>
      </c>
      <c r="B114" s="92" t="s">
        <v>503</v>
      </c>
      <c r="C114" s="92" t="s">
        <v>77</v>
      </c>
      <c r="D114" s="92" t="s">
        <v>504</v>
      </c>
      <c r="E114" s="92" t="s">
        <v>138</v>
      </c>
      <c r="F114" s="82">
        <v>38</v>
      </c>
      <c r="G114" s="82">
        <v>20536</v>
      </c>
      <c r="H114" s="82">
        <f t="shared" si="6"/>
        <v>780368</v>
      </c>
      <c r="I114" s="82">
        <f t="shared" si="7"/>
        <v>874012.16000000003</v>
      </c>
      <c r="J114" s="92" t="s">
        <v>393</v>
      </c>
      <c r="K114" s="92" t="s">
        <v>139</v>
      </c>
      <c r="L114" s="92" t="s">
        <v>326</v>
      </c>
    </row>
    <row r="115" spans="1:12" s="8" customFormat="1" ht="145.5" customHeight="1">
      <c r="A115" s="90" t="s">
        <v>867</v>
      </c>
      <c r="B115" s="84" t="s">
        <v>959</v>
      </c>
      <c r="C115" s="92" t="s">
        <v>77</v>
      </c>
      <c r="D115" s="92" t="s">
        <v>526</v>
      </c>
      <c r="E115" s="29" t="s">
        <v>247</v>
      </c>
      <c r="F115" s="82">
        <v>70</v>
      </c>
      <c r="G115" s="82">
        <v>3263.39</v>
      </c>
      <c r="H115" s="82">
        <f>F115*G115</f>
        <v>228437.3</v>
      </c>
      <c r="I115" s="82">
        <f>H115*1.12</f>
        <v>255849.77600000001</v>
      </c>
      <c r="J115" s="92" t="s">
        <v>527</v>
      </c>
      <c r="K115" s="92" t="s">
        <v>528</v>
      </c>
      <c r="L115" s="84" t="s">
        <v>958</v>
      </c>
    </row>
    <row r="116" spans="1:12" s="8" customFormat="1" ht="76.5">
      <c r="A116" s="90" t="s">
        <v>868</v>
      </c>
      <c r="B116" s="84" t="s">
        <v>2598</v>
      </c>
      <c r="C116" s="92" t="s">
        <v>77</v>
      </c>
      <c r="D116" s="92" t="s">
        <v>2601</v>
      </c>
      <c r="E116" s="29" t="s">
        <v>247</v>
      </c>
      <c r="F116" s="82">
        <v>50</v>
      </c>
      <c r="G116" s="82">
        <v>15178.57</v>
      </c>
      <c r="H116" s="82">
        <f t="shared" ref="H116:H147" si="10">F116*G116</f>
        <v>758928.5</v>
      </c>
      <c r="I116" s="82">
        <f t="shared" ref="I116:I147" si="11">H116*1.12</f>
        <v>849999.92</v>
      </c>
      <c r="J116" s="92" t="s">
        <v>529</v>
      </c>
      <c r="K116" s="92" t="s">
        <v>528</v>
      </c>
      <c r="L116" s="84" t="s">
        <v>2618</v>
      </c>
    </row>
    <row r="117" spans="1:12" s="8" customFormat="1" ht="63.75">
      <c r="A117" s="90" t="s">
        <v>869</v>
      </c>
      <c r="B117" s="84" t="s">
        <v>530</v>
      </c>
      <c r="C117" s="92" t="s">
        <v>77</v>
      </c>
      <c r="D117" s="92" t="s">
        <v>2602</v>
      </c>
      <c r="E117" s="29" t="s">
        <v>247</v>
      </c>
      <c r="F117" s="82">
        <v>25</v>
      </c>
      <c r="G117" s="82">
        <v>10714.28</v>
      </c>
      <c r="H117" s="82">
        <f t="shared" si="10"/>
        <v>267857</v>
      </c>
      <c r="I117" s="82">
        <f t="shared" si="11"/>
        <v>299999.84000000003</v>
      </c>
      <c r="J117" s="92" t="s">
        <v>529</v>
      </c>
      <c r="K117" s="92" t="s">
        <v>528</v>
      </c>
      <c r="L117" s="84" t="s">
        <v>2619</v>
      </c>
    </row>
    <row r="118" spans="1:12" s="8" customFormat="1" ht="63.75">
      <c r="A118" s="90" t="s">
        <v>870</v>
      </c>
      <c r="B118" s="84" t="s">
        <v>960</v>
      </c>
      <c r="C118" s="92" t="s">
        <v>77</v>
      </c>
      <c r="D118" s="92" t="s">
        <v>962</v>
      </c>
      <c r="E118" s="29" t="s">
        <v>247</v>
      </c>
      <c r="F118" s="82">
        <v>1072</v>
      </c>
      <c r="G118" s="82">
        <v>3133</v>
      </c>
      <c r="H118" s="82">
        <f t="shared" si="10"/>
        <v>3358576</v>
      </c>
      <c r="I118" s="82">
        <f t="shared" si="11"/>
        <v>3761605.1200000006</v>
      </c>
      <c r="J118" s="92" t="s">
        <v>529</v>
      </c>
      <c r="K118" s="92" t="s">
        <v>528</v>
      </c>
      <c r="L118" s="84" t="s">
        <v>2597</v>
      </c>
    </row>
    <row r="119" spans="1:12" s="8" customFormat="1" ht="63.75">
      <c r="A119" s="90" t="s">
        <v>871</v>
      </c>
      <c r="B119" s="84" t="s">
        <v>963</v>
      </c>
      <c r="C119" s="92" t="s">
        <v>77</v>
      </c>
      <c r="D119" s="92" t="s">
        <v>2603</v>
      </c>
      <c r="E119" s="29" t="s">
        <v>138</v>
      </c>
      <c r="F119" s="82">
        <v>50</v>
      </c>
      <c r="G119" s="82">
        <v>9500</v>
      </c>
      <c r="H119" s="82">
        <f t="shared" si="10"/>
        <v>475000</v>
      </c>
      <c r="I119" s="82">
        <f t="shared" si="11"/>
        <v>532000</v>
      </c>
      <c r="J119" s="92" t="s">
        <v>529</v>
      </c>
      <c r="K119" s="92" t="s">
        <v>528</v>
      </c>
      <c r="L119" s="84" t="s">
        <v>2620</v>
      </c>
    </row>
    <row r="120" spans="1:12" s="8" customFormat="1" ht="63.75">
      <c r="A120" s="90" t="s">
        <v>872</v>
      </c>
      <c r="B120" s="84" t="s">
        <v>964</v>
      </c>
      <c r="C120" s="92" t="s">
        <v>77</v>
      </c>
      <c r="D120" s="92" t="s">
        <v>2604</v>
      </c>
      <c r="E120" s="29" t="s">
        <v>138</v>
      </c>
      <c r="F120" s="82">
        <v>50</v>
      </c>
      <c r="G120" s="82">
        <v>10100</v>
      </c>
      <c r="H120" s="82">
        <f t="shared" si="10"/>
        <v>505000</v>
      </c>
      <c r="I120" s="82">
        <f t="shared" si="11"/>
        <v>565600</v>
      </c>
      <c r="J120" s="92" t="s">
        <v>529</v>
      </c>
      <c r="K120" s="92" t="s">
        <v>528</v>
      </c>
      <c r="L120" s="84" t="s">
        <v>2620</v>
      </c>
    </row>
    <row r="121" spans="1:12" s="8" customFormat="1" ht="63.75">
      <c r="A121" s="90" t="s">
        <v>873</v>
      </c>
      <c r="B121" s="84" t="s">
        <v>531</v>
      </c>
      <c r="C121" s="92" t="s">
        <v>77</v>
      </c>
      <c r="D121" s="92" t="s">
        <v>965</v>
      </c>
      <c r="E121" s="29" t="s">
        <v>138</v>
      </c>
      <c r="F121" s="82">
        <v>50</v>
      </c>
      <c r="G121" s="82">
        <v>2321</v>
      </c>
      <c r="H121" s="82">
        <f t="shared" si="10"/>
        <v>116050</v>
      </c>
      <c r="I121" s="82">
        <f t="shared" si="11"/>
        <v>129976.00000000001</v>
      </c>
      <c r="J121" s="92" t="s">
        <v>529</v>
      </c>
      <c r="K121" s="92" t="s">
        <v>528</v>
      </c>
      <c r="L121" s="84" t="s">
        <v>793</v>
      </c>
    </row>
    <row r="122" spans="1:12" s="8" customFormat="1" ht="63.75">
      <c r="A122" s="90" t="s">
        <v>874</v>
      </c>
      <c r="B122" s="84" t="s">
        <v>966</v>
      </c>
      <c r="C122" s="92" t="s">
        <v>77</v>
      </c>
      <c r="D122" s="92" t="s">
        <v>2599</v>
      </c>
      <c r="E122" s="29" t="s">
        <v>138</v>
      </c>
      <c r="F122" s="82">
        <v>36</v>
      </c>
      <c r="G122" s="82">
        <v>2589</v>
      </c>
      <c r="H122" s="82">
        <f t="shared" si="10"/>
        <v>93204</v>
      </c>
      <c r="I122" s="82">
        <f t="shared" si="11"/>
        <v>104388.48000000001</v>
      </c>
      <c r="J122" s="92" t="s">
        <v>529</v>
      </c>
      <c r="K122" s="92" t="s">
        <v>528</v>
      </c>
      <c r="L122" s="84" t="s">
        <v>2621</v>
      </c>
    </row>
    <row r="123" spans="1:12" s="8" customFormat="1" ht="63.75">
      <c r="A123" s="90" t="s">
        <v>875</v>
      </c>
      <c r="B123" s="84" t="s">
        <v>967</v>
      </c>
      <c r="C123" s="92" t="s">
        <v>77</v>
      </c>
      <c r="D123" s="92" t="s">
        <v>2600</v>
      </c>
      <c r="E123" s="29" t="s">
        <v>138</v>
      </c>
      <c r="F123" s="82">
        <v>50</v>
      </c>
      <c r="G123" s="82">
        <v>3482</v>
      </c>
      <c r="H123" s="82">
        <f t="shared" si="10"/>
        <v>174100</v>
      </c>
      <c r="I123" s="82">
        <f t="shared" si="11"/>
        <v>194992.00000000003</v>
      </c>
      <c r="J123" s="92" t="s">
        <v>529</v>
      </c>
      <c r="K123" s="92" t="s">
        <v>528</v>
      </c>
      <c r="L123" s="84" t="s">
        <v>2621</v>
      </c>
    </row>
    <row r="124" spans="1:12" s="8" customFormat="1" ht="63.75">
      <c r="A124" s="90" t="s">
        <v>876</v>
      </c>
      <c r="B124" s="84" t="s">
        <v>969</v>
      </c>
      <c r="C124" s="92" t="s">
        <v>77</v>
      </c>
      <c r="D124" s="92" t="s">
        <v>2605</v>
      </c>
      <c r="E124" s="29" t="s">
        <v>138</v>
      </c>
      <c r="F124" s="82">
        <v>36</v>
      </c>
      <c r="G124" s="82">
        <v>6161</v>
      </c>
      <c r="H124" s="82">
        <f t="shared" si="10"/>
        <v>221796</v>
      </c>
      <c r="I124" s="82">
        <f t="shared" si="11"/>
        <v>248411.52000000002</v>
      </c>
      <c r="J124" s="92" t="s">
        <v>529</v>
      </c>
      <c r="K124" s="92" t="s">
        <v>528</v>
      </c>
      <c r="L124" s="84" t="s">
        <v>2622</v>
      </c>
    </row>
    <row r="125" spans="1:12" s="8" customFormat="1" ht="63.75">
      <c r="A125" s="90" t="s">
        <v>877</v>
      </c>
      <c r="B125" s="84" t="s">
        <v>970</v>
      </c>
      <c r="C125" s="92" t="s">
        <v>77</v>
      </c>
      <c r="D125" s="92" t="s">
        <v>2606</v>
      </c>
      <c r="E125" s="29" t="s">
        <v>138</v>
      </c>
      <c r="F125" s="82">
        <v>86</v>
      </c>
      <c r="G125" s="82">
        <v>7054</v>
      </c>
      <c r="H125" s="82">
        <f t="shared" si="10"/>
        <v>606644</v>
      </c>
      <c r="I125" s="82">
        <f t="shared" si="11"/>
        <v>679441.28</v>
      </c>
      <c r="J125" s="92" t="s">
        <v>529</v>
      </c>
      <c r="K125" s="92" t="s">
        <v>528</v>
      </c>
      <c r="L125" s="84" t="s">
        <v>2622</v>
      </c>
    </row>
    <row r="126" spans="1:12" s="8" customFormat="1" ht="63.75">
      <c r="A126" s="90" t="s">
        <v>878</v>
      </c>
      <c r="B126" s="84" t="s">
        <v>971</v>
      </c>
      <c r="C126" s="92" t="s">
        <v>77</v>
      </c>
      <c r="D126" s="92" t="s">
        <v>2607</v>
      </c>
      <c r="E126" s="29" t="s">
        <v>138</v>
      </c>
      <c r="F126" s="82">
        <v>50</v>
      </c>
      <c r="G126" s="82">
        <v>1300</v>
      </c>
      <c r="H126" s="82">
        <f t="shared" si="10"/>
        <v>65000</v>
      </c>
      <c r="I126" s="82">
        <f t="shared" si="11"/>
        <v>72800</v>
      </c>
      <c r="J126" s="92" t="s">
        <v>529</v>
      </c>
      <c r="K126" s="92" t="s">
        <v>528</v>
      </c>
      <c r="L126" s="84" t="s">
        <v>2621</v>
      </c>
    </row>
    <row r="127" spans="1:12" s="8" customFormat="1" ht="63.75">
      <c r="A127" s="90" t="s">
        <v>879</v>
      </c>
      <c r="B127" s="84" t="s">
        <v>972</v>
      </c>
      <c r="C127" s="92" t="s">
        <v>77</v>
      </c>
      <c r="D127" s="92" t="s">
        <v>2608</v>
      </c>
      <c r="E127" s="29" t="s">
        <v>138</v>
      </c>
      <c r="F127" s="82">
        <v>50</v>
      </c>
      <c r="G127" s="82">
        <v>2500</v>
      </c>
      <c r="H127" s="82">
        <f t="shared" si="10"/>
        <v>125000</v>
      </c>
      <c r="I127" s="82">
        <f t="shared" si="11"/>
        <v>140000</v>
      </c>
      <c r="J127" s="92" t="s">
        <v>529</v>
      </c>
      <c r="K127" s="92" t="s">
        <v>528</v>
      </c>
      <c r="L127" s="84" t="s">
        <v>2621</v>
      </c>
    </row>
    <row r="128" spans="1:12" s="8" customFormat="1" ht="63.75">
      <c r="A128" s="90" t="s">
        <v>880</v>
      </c>
      <c r="B128" s="84" t="s">
        <v>973</v>
      </c>
      <c r="C128" s="92" t="s">
        <v>77</v>
      </c>
      <c r="D128" s="92" t="s">
        <v>532</v>
      </c>
      <c r="E128" s="29" t="s">
        <v>138</v>
      </c>
      <c r="F128" s="82">
        <v>536</v>
      </c>
      <c r="G128" s="82">
        <v>2857</v>
      </c>
      <c r="H128" s="82"/>
      <c r="I128" s="82"/>
      <c r="J128" s="92" t="s">
        <v>529</v>
      </c>
      <c r="K128" s="92" t="s">
        <v>528</v>
      </c>
      <c r="L128" s="84" t="s">
        <v>3261</v>
      </c>
    </row>
    <row r="129" spans="1:14" s="8" customFormat="1" ht="63.75">
      <c r="A129" s="90" t="s">
        <v>881</v>
      </c>
      <c r="B129" s="84" t="s">
        <v>531</v>
      </c>
      <c r="C129" s="92" t="s">
        <v>77</v>
      </c>
      <c r="D129" s="92" t="s">
        <v>974</v>
      </c>
      <c r="E129" s="29" t="s">
        <v>138</v>
      </c>
      <c r="F129" s="82">
        <v>536</v>
      </c>
      <c r="G129" s="82">
        <v>1250</v>
      </c>
      <c r="H129" s="82"/>
      <c r="I129" s="82"/>
      <c r="J129" s="92" t="s">
        <v>529</v>
      </c>
      <c r="K129" s="92" t="s">
        <v>528</v>
      </c>
      <c r="L129" s="84" t="s">
        <v>3261</v>
      </c>
    </row>
    <row r="130" spans="1:14" s="8" customFormat="1" ht="63.75">
      <c r="A130" s="90" t="s">
        <v>882</v>
      </c>
      <c r="B130" s="84" t="s">
        <v>969</v>
      </c>
      <c r="C130" s="92" t="s">
        <v>77</v>
      </c>
      <c r="D130" s="92" t="s">
        <v>533</v>
      </c>
      <c r="E130" s="29" t="s">
        <v>138</v>
      </c>
      <c r="F130" s="82">
        <v>536</v>
      </c>
      <c r="G130" s="82">
        <v>2321</v>
      </c>
      <c r="H130" s="82"/>
      <c r="I130" s="82"/>
      <c r="J130" s="92" t="s">
        <v>529</v>
      </c>
      <c r="K130" s="92" t="s">
        <v>528</v>
      </c>
      <c r="L130" s="84" t="s">
        <v>3261</v>
      </c>
    </row>
    <row r="131" spans="1:14" s="8" customFormat="1" ht="63.75">
      <c r="A131" s="90" t="s">
        <v>883</v>
      </c>
      <c r="B131" s="84" t="s">
        <v>971</v>
      </c>
      <c r="C131" s="92" t="s">
        <v>77</v>
      </c>
      <c r="D131" s="92" t="s">
        <v>975</v>
      </c>
      <c r="E131" s="29" t="s">
        <v>138</v>
      </c>
      <c r="F131" s="82">
        <v>536</v>
      </c>
      <c r="G131" s="82">
        <v>1071</v>
      </c>
      <c r="H131" s="82"/>
      <c r="I131" s="82"/>
      <c r="J131" s="92" t="s">
        <v>529</v>
      </c>
      <c r="K131" s="92" t="s">
        <v>528</v>
      </c>
      <c r="L131" s="84" t="s">
        <v>3261</v>
      </c>
      <c r="M131" s="38"/>
      <c r="N131" s="38"/>
    </row>
    <row r="132" spans="1:14" s="8" customFormat="1" ht="63.75">
      <c r="A132" s="90" t="s">
        <v>884</v>
      </c>
      <c r="B132" s="84" t="s">
        <v>976</v>
      </c>
      <c r="C132" s="92" t="s">
        <v>77</v>
      </c>
      <c r="D132" s="92" t="s">
        <v>977</v>
      </c>
      <c r="E132" s="29" t="s">
        <v>138</v>
      </c>
      <c r="F132" s="82">
        <v>536</v>
      </c>
      <c r="G132" s="82">
        <v>1875</v>
      </c>
      <c r="H132" s="82"/>
      <c r="I132" s="82"/>
      <c r="J132" s="92" t="s">
        <v>529</v>
      </c>
      <c r="K132" s="92" t="s">
        <v>528</v>
      </c>
      <c r="L132" s="84" t="s">
        <v>3261</v>
      </c>
      <c r="M132" s="38"/>
      <c r="N132" s="38"/>
    </row>
    <row r="133" spans="1:14" s="8" customFormat="1" ht="63.75">
      <c r="A133" s="90" t="s">
        <v>885</v>
      </c>
      <c r="B133" s="84" t="s">
        <v>534</v>
      </c>
      <c r="C133" s="92" t="s">
        <v>77</v>
      </c>
      <c r="D133" s="92" t="s">
        <v>535</v>
      </c>
      <c r="E133" s="29" t="s">
        <v>956</v>
      </c>
      <c r="F133" s="82">
        <v>1000</v>
      </c>
      <c r="G133" s="82">
        <v>1926</v>
      </c>
      <c r="H133" s="82">
        <f t="shared" ref="H133" si="12">F133*G133</f>
        <v>1926000</v>
      </c>
      <c r="I133" s="82">
        <f t="shared" ref="I133" si="13">H133*1.12</f>
        <v>2157120</v>
      </c>
      <c r="J133" s="92" t="s">
        <v>529</v>
      </c>
      <c r="K133" s="92" t="s">
        <v>528</v>
      </c>
      <c r="L133" s="84" t="s">
        <v>326</v>
      </c>
      <c r="M133" s="14"/>
      <c r="N133" s="14"/>
    </row>
    <row r="134" spans="1:14" s="8" customFormat="1" ht="63.75">
      <c r="A134" s="90" t="s">
        <v>886</v>
      </c>
      <c r="B134" s="84" t="s">
        <v>536</v>
      </c>
      <c r="C134" s="92" t="s">
        <v>77</v>
      </c>
      <c r="D134" s="84" t="s">
        <v>537</v>
      </c>
      <c r="E134" s="29" t="s">
        <v>247</v>
      </c>
      <c r="F134" s="82">
        <v>100</v>
      </c>
      <c r="G134" s="82">
        <v>2500</v>
      </c>
      <c r="H134" s="82"/>
      <c r="I134" s="82"/>
      <c r="J134" s="92" t="s">
        <v>529</v>
      </c>
      <c r="K134" s="92" t="s">
        <v>528</v>
      </c>
      <c r="L134" s="84" t="s">
        <v>3261</v>
      </c>
      <c r="M134" s="14"/>
      <c r="N134" s="14"/>
    </row>
    <row r="135" spans="1:14" s="8" customFormat="1" ht="63.75">
      <c r="A135" s="90" t="s">
        <v>887</v>
      </c>
      <c r="B135" s="84" t="s">
        <v>538</v>
      </c>
      <c r="C135" s="92" t="s">
        <v>77</v>
      </c>
      <c r="D135" s="84" t="s">
        <v>539</v>
      </c>
      <c r="E135" s="29" t="s">
        <v>138</v>
      </c>
      <c r="F135" s="82">
        <v>50</v>
      </c>
      <c r="G135" s="82">
        <v>3491.07</v>
      </c>
      <c r="H135" s="82"/>
      <c r="I135" s="82"/>
      <c r="J135" s="92" t="s">
        <v>529</v>
      </c>
      <c r="K135" s="92" t="s">
        <v>528</v>
      </c>
      <c r="L135" s="84" t="s">
        <v>3261</v>
      </c>
      <c r="M135" s="14"/>
      <c r="N135" s="14"/>
    </row>
    <row r="136" spans="1:14" s="8" customFormat="1" ht="63.75">
      <c r="A136" s="90" t="s">
        <v>888</v>
      </c>
      <c r="B136" s="84" t="s">
        <v>978</v>
      </c>
      <c r="C136" s="92" t="s">
        <v>77</v>
      </c>
      <c r="D136" s="84" t="s">
        <v>540</v>
      </c>
      <c r="E136" s="29" t="s">
        <v>138</v>
      </c>
      <c r="F136" s="82">
        <v>140</v>
      </c>
      <c r="G136" s="82">
        <v>1250</v>
      </c>
      <c r="H136" s="82"/>
      <c r="I136" s="82"/>
      <c r="J136" s="92" t="s">
        <v>529</v>
      </c>
      <c r="K136" s="92" t="s">
        <v>528</v>
      </c>
      <c r="L136" s="84" t="s">
        <v>3261</v>
      </c>
      <c r="M136" s="38"/>
      <c r="N136" s="38"/>
    </row>
    <row r="137" spans="1:14" s="8" customFormat="1" ht="63.75">
      <c r="A137" s="90" t="s">
        <v>889</v>
      </c>
      <c r="B137" s="84" t="s">
        <v>541</v>
      </c>
      <c r="C137" s="92" t="s">
        <v>77</v>
      </c>
      <c r="D137" s="84" t="s">
        <v>2982</v>
      </c>
      <c r="E137" s="29" t="s">
        <v>138</v>
      </c>
      <c r="F137" s="82">
        <v>50</v>
      </c>
      <c r="G137" s="82">
        <v>1964</v>
      </c>
      <c r="H137" s="82">
        <f t="shared" si="10"/>
        <v>98200</v>
      </c>
      <c r="I137" s="82">
        <f t="shared" si="11"/>
        <v>109984.00000000001</v>
      </c>
      <c r="J137" s="92" t="s">
        <v>529</v>
      </c>
      <c r="K137" s="92" t="s">
        <v>528</v>
      </c>
      <c r="L137" s="84" t="s">
        <v>3073</v>
      </c>
      <c r="M137" s="38"/>
      <c r="N137" s="38"/>
    </row>
    <row r="138" spans="1:14" s="8" customFormat="1" ht="63.75">
      <c r="A138" s="90" t="s">
        <v>890</v>
      </c>
      <c r="B138" s="84" t="s">
        <v>542</v>
      </c>
      <c r="C138" s="92" t="s">
        <v>77</v>
      </c>
      <c r="D138" s="84" t="s">
        <v>2983</v>
      </c>
      <c r="E138" s="29" t="s">
        <v>138</v>
      </c>
      <c r="F138" s="82">
        <v>80</v>
      </c>
      <c r="G138" s="82">
        <v>6500</v>
      </c>
      <c r="H138" s="82">
        <f t="shared" si="10"/>
        <v>520000</v>
      </c>
      <c r="I138" s="82">
        <f t="shared" si="11"/>
        <v>582400</v>
      </c>
      <c r="J138" s="92" t="s">
        <v>529</v>
      </c>
      <c r="K138" s="92" t="s">
        <v>528</v>
      </c>
      <c r="L138" s="84" t="s">
        <v>3073</v>
      </c>
      <c r="M138" s="38"/>
      <c r="N138" s="38"/>
    </row>
    <row r="139" spans="1:14" s="8" customFormat="1" ht="63.75">
      <c r="A139" s="90" t="s">
        <v>891</v>
      </c>
      <c r="B139" s="84" t="s">
        <v>543</v>
      </c>
      <c r="C139" s="92" t="s">
        <v>77</v>
      </c>
      <c r="D139" s="84" t="s">
        <v>2984</v>
      </c>
      <c r="E139" s="29" t="s">
        <v>138</v>
      </c>
      <c r="F139" s="82">
        <v>100</v>
      </c>
      <c r="G139" s="82">
        <v>3339</v>
      </c>
      <c r="H139" s="82">
        <f t="shared" si="10"/>
        <v>333900</v>
      </c>
      <c r="I139" s="82">
        <f t="shared" si="11"/>
        <v>373968.00000000006</v>
      </c>
      <c r="J139" s="92" t="s">
        <v>529</v>
      </c>
      <c r="K139" s="92" t="s">
        <v>528</v>
      </c>
      <c r="L139" s="84" t="s">
        <v>3073</v>
      </c>
    </row>
    <row r="140" spans="1:14" s="8" customFormat="1" ht="63.75">
      <c r="A140" s="90" t="s">
        <v>892</v>
      </c>
      <c r="B140" s="84" t="s">
        <v>544</v>
      </c>
      <c r="C140" s="92" t="s">
        <v>77</v>
      </c>
      <c r="D140" s="84" t="s">
        <v>2985</v>
      </c>
      <c r="E140" s="29" t="s">
        <v>138</v>
      </c>
      <c r="F140" s="82">
        <v>55</v>
      </c>
      <c r="G140" s="82">
        <v>482.14</v>
      </c>
      <c r="H140" s="82">
        <f t="shared" si="10"/>
        <v>26517.7</v>
      </c>
      <c r="I140" s="82">
        <f t="shared" si="11"/>
        <v>29699.824000000004</v>
      </c>
      <c r="J140" s="92" t="s">
        <v>529</v>
      </c>
      <c r="K140" s="92" t="s">
        <v>528</v>
      </c>
      <c r="L140" s="84" t="s">
        <v>3073</v>
      </c>
    </row>
    <row r="141" spans="1:14" s="8" customFormat="1" ht="63.75">
      <c r="A141" s="90" t="s">
        <v>893</v>
      </c>
      <c r="B141" s="84" t="s">
        <v>545</v>
      </c>
      <c r="C141" s="92" t="s">
        <v>77</v>
      </c>
      <c r="D141" s="84" t="s">
        <v>2986</v>
      </c>
      <c r="E141" s="29" t="s">
        <v>138</v>
      </c>
      <c r="F141" s="82">
        <v>20</v>
      </c>
      <c r="G141" s="82">
        <v>2544.64</v>
      </c>
      <c r="H141" s="82">
        <f t="shared" si="10"/>
        <v>50892.799999999996</v>
      </c>
      <c r="I141" s="82">
        <f t="shared" si="11"/>
        <v>56999.936000000002</v>
      </c>
      <c r="J141" s="92" t="s">
        <v>529</v>
      </c>
      <c r="K141" s="92" t="s">
        <v>528</v>
      </c>
      <c r="L141" s="84" t="s">
        <v>3073</v>
      </c>
    </row>
    <row r="142" spans="1:14" s="8" customFormat="1" ht="63.75">
      <c r="A142" s="90" t="s">
        <v>894</v>
      </c>
      <c r="B142" s="84" t="s">
        <v>546</v>
      </c>
      <c r="C142" s="92" t="s">
        <v>77</v>
      </c>
      <c r="D142" s="84" t="s">
        <v>2987</v>
      </c>
      <c r="E142" s="29" t="s">
        <v>138</v>
      </c>
      <c r="F142" s="82">
        <v>20</v>
      </c>
      <c r="G142" s="82">
        <v>714.29</v>
      </c>
      <c r="H142" s="82">
        <f t="shared" si="10"/>
        <v>14285.8</v>
      </c>
      <c r="I142" s="82">
        <f t="shared" si="11"/>
        <v>16000.096000000001</v>
      </c>
      <c r="J142" s="92" t="s">
        <v>529</v>
      </c>
      <c r="K142" s="92" t="s">
        <v>528</v>
      </c>
      <c r="L142" s="84" t="s">
        <v>3073</v>
      </c>
    </row>
    <row r="143" spans="1:14" s="8" customFormat="1" ht="216.75">
      <c r="A143" s="90" t="s">
        <v>895</v>
      </c>
      <c r="B143" s="92" t="s">
        <v>547</v>
      </c>
      <c r="C143" s="92" t="s">
        <v>77</v>
      </c>
      <c r="D143" s="29" t="s">
        <v>563</v>
      </c>
      <c r="E143" s="29" t="s">
        <v>247</v>
      </c>
      <c r="F143" s="82">
        <v>38.200095708076113</v>
      </c>
      <c r="G143" s="82">
        <v>87167.650989236543</v>
      </c>
      <c r="H143" s="82"/>
      <c r="I143" s="82"/>
      <c r="J143" s="92" t="s">
        <v>529</v>
      </c>
      <c r="K143" s="92" t="s">
        <v>528</v>
      </c>
      <c r="L143" s="84" t="s">
        <v>979</v>
      </c>
    </row>
    <row r="144" spans="1:14" s="8" customFormat="1" ht="89.25">
      <c r="A144" s="90" t="s">
        <v>896</v>
      </c>
      <c r="B144" s="92" t="s">
        <v>992</v>
      </c>
      <c r="C144" s="92" t="s">
        <v>77</v>
      </c>
      <c r="D144" s="92" t="s">
        <v>548</v>
      </c>
      <c r="E144" s="29" t="s">
        <v>280</v>
      </c>
      <c r="F144" s="82">
        <v>9</v>
      </c>
      <c r="G144" s="82">
        <v>4107.1400000000003</v>
      </c>
      <c r="H144" s="82">
        <f t="shared" si="10"/>
        <v>36964.26</v>
      </c>
      <c r="I144" s="82">
        <f t="shared" si="11"/>
        <v>41399.971200000007</v>
      </c>
      <c r="J144" s="92" t="s">
        <v>529</v>
      </c>
      <c r="K144" s="92" t="s">
        <v>528</v>
      </c>
      <c r="L144" s="84" t="s">
        <v>968</v>
      </c>
    </row>
    <row r="145" spans="1:12" s="8" customFormat="1" ht="76.5">
      <c r="A145" s="90" t="s">
        <v>897</v>
      </c>
      <c r="B145" s="92" t="s">
        <v>549</v>
      </c>
      <c r="C145" s="92" t="s">
        <v>77</v>
      </c>
      <c r="D145" s="92" t="s">
        <v>550</v>
      </c>
      <c r="E145" s="29" t="s">
        <v>138</v>
      </c>
      <c r="F145" s="82">
        <v>18</v>
      </c>
      <c r="G145" s="82">
        <v>7026.78</v>
      </c>
      <c r="H145" s="82">
        <f t="shared" si="10"/>
        <v>126482.04</v>
      </c>
      <c r="I145" s="82">
        <f t="shared" si="11"/>
        <v>141659.8848</v>
      </c>
      <c r="J145" s="92" t="s">
        <v>529</v>
      </c>
      <c r="K145" s="92" t="s">
        <v>528</v>
      </c>
      <c r="L145" s="84" t="s">
        <v>326</v>
      </c>
    </row>
    <row r="146" spans="1:12" s="8" customFormat="1" ht="67.5" customHeight="1">
      <c r="A146" s="90" t="s">
        <v>898</v>
      </c>
      <c r="B146" s="84" t="s">
        <v>551</v>
      </c>
      <c r="C146" s="92" t="s">
        <v>77</v>
      </c>
      <c r="D146" s="30" t="s">
        <v>993</v>
      </c>
      <c r="E146" s="29" t="s">
        <v>247</v>
      </c>
      <c r="F146" s="82">
        <v>87780</v>
      </c>
      <c r="G146" s="82">
        <v>2.65</v>
      </c>
      <c r="H146" s="82">
        <f t="shared" si="10"/>
        <v>232617</v>
      </c>
      <c r="I146" s="82">
        <f t="shared" si="11"/>
        <v>260531.04000000004</v>
      </c>
      <c r="J146" s="92" t="s">
        <v>529</v>
      </c>
      <c r="K146" s="92" t="s">
        <v>528</v>
      </c>
      <c r="L146" s="84" t="s">
        <v>793</v>
      </c>
    </row>
    <row r="147" spans="1:12" s="8" customFormat="1" ht="216.75">
      <c r="A147" s="90" t="s">
        <v>899</v>
      </c>
      <c r="B147" s="84" t="s">
        <v>565</v>
      </c>
      <c r="C147" s="92" t="s">
        <v>77</v>
      </c>
      <c r="D147" s="30" t="s">
        <v>713</v>
      </c>
      <c r="E147" s="29" t="s">
        <v>247</v>
      </c>
      <c r="F147" s="82">
        <v>1</v>
      </c>
      <c r="G147" s="82">
        <v>2258928.5699999998</v>
      </c>
      <c r="H147" s="82">
        <f t="shared" si="10"/>
        <v>2258928.5699999998</v>
      </c>
      <c r="I147" s="82">
        <f t="shared" si="11"/>
        <v>2529999.9983999999</v>
      </c>
      <c r="J147" s="92" t="s">
        <v>564</v>
      </c>
      <c r="K147" s="92" t="s">
        <v>528</v>
      </c>
      <c r="L147" s="84" t="s">
        <v>794</v>
      </c>
    </row>
    <row r="148" spans="1:12" s="8" customFormat="1" ht="68.25" customHeight="1">
      <c r="A148" s="90" t="s">
        <v>900</v>
      </c>
      <c r="B148" s="92" t="s">
        <v>603</v>
      </c>
      <c r="C148" s="92" t="s">
        <v>77</v>
      </c>
      <c r="D148" s="92" t="s">
        <v>643</v>
      </c>
      <c r="E148" s="29" t="s">
        <v>138</v>
      </c>
      <c r="F148" s="138">
        <v>1</v>
      </c>
      <c r="G148" s="82">
        <v>24000</v>
      </c>
      <c r="H148" s="82">
        <f t="shared" ref="H148:H187" si="14">F148*G148</f>
        <v>24000</v>
      </c>
      <c r="I148" s="82">
        <f t="shared" ref="I148:I187" si="15">H148*1.12</f>
        <v>26880.000000000004</v>
      </c>
      <c r="J148" s="92" t="s">
        <v>668</v>
      </c>
      <c r="K148" s="92" t="s">
        <v>528</v>
      </c>
      <c r="L148" s="84" t="s">
        <v>326</v>
      </c>
    </row>
    <row r="149" spans="1:12" s="8" customFormat="1" ht="80.25" customHeight="1">
      <c r="A149" s="90" t="s">
        <v>901</v>
      </c>
      <c r="B149" s="92" t="s">
        <v>604</v>
      </c>
      <c r="C149" s="92" t="s">
        <v>77</v>
      </c>
      <c r="D149" s="92" t="s">
        <v>644</v>
      </c>
      <c r="E149" s="29" t="s">
        <v>138</v>
      </c>
      <c r="F149" s="138">
        <v>8</v>
      </c>
      <c r="G149" s="82">
        <v>12000</v>
      </c>
      <c r="H149" s="82">
        <f t="shared" si="14"/>
        <v>96000</v>
      </c>
      <c r="I149" s="82">
        <f t="shared" si="15"/>
        <v>107520.00000000001</v>
      </c>
      <c r="J149" s="92" t="s">
        <v>668</v>
      </c>
      <c r="K149" s="92" t="s">
        <v>528</v>
      </c>
      <c r="L149" s="84" t="s">
        <v>326</v>
      </c>
    </row>
    <row r="150" spans="1:12" s="8" customFormat="1" ht="69.75" customHeight="1">
      <c r="A150" s="90" t="s">
        <v>902</v>
      </c>
      <c r="B150" s="92" t="s">
        <v>605</v>
      </c>
      <c r="C150" s="92" t="s">
        <v>77</v>
      </c>
      <c r="D150" s="92" t="s">
        <v>645</v>
      </c>
      <c r="E150" s="29" t="s">
        <v>138</v>
      </c>
      <c r="F150" s="138">
        <v>1</v>
      </c>
      <c r="G150" s="82">
        <v>24000</v>
      </c>
      <c r="H150" s="82">
        <f t="shared" si="14"/>
        <v>24000</v>
      </c>
      <c r="I150" s="82">
        <f t="shared" si="15"/>
        <v>26880.000000000004</v>
      </c>
      <c r="J150" s="92" t="s">
        <v>668</v>
      </c>
      <c r="K150" s="92" t="s">
        <v>528</v>
      </c>
      <c r="L150" s="84" t="s">
        <v>326</v>
      </c>
    </row>
    <row r="151" spans="1:12" s="8" customFormat="1" ht="68.25" customHeight="1">
      <c r="A151" s="90" t="s">
        <v>903</v>
      </c>
      <c r="B151" s="92" t="s">
        <v>606</v>
      </c>
      <c r="C151" s="92" t="s">
        <v>77</v>
      </c>
      <c r="D151" s="92" t="s">
        <v>646</v>
      </c>
      <c r="E151" s="29" t="s">
        <v>138</v>
      </c>
      <c r="F151" s="138">
        <v>8</v>
      </c>
      <c r="G151" s="82">
        <v>12000</v>
      </c>
      <c r="H151" s="82">
        <f t="shared" si="14"/>
        <v>96000</v>
      </c>
      <c r="I151" s="82">
        <f t="shared" si="15"/>
        <v>107520.00000000001</v>
      </c>
      <c r="J151" s="92" t="s">
        <v>668</v>
      </c>
      <c r="K151" s="92" t="s">
        <v>528</v>
      </c>
      <c r="L151" s="84" t="s">
        <v>326</v>
      </c>
    </row>
    <row r="152" spans="1:12" s="8" customFormat="1" ht="63.75">
      <c r="A152" s="90" t="s">
        <v>904</v>
      </c>
      <c r="B152" s="92" t="s">
        <v>607</v>
      </c>
      <c r="C152" s="92" t="s">
        <v>77</v>
      </c>
      <c r="D152" s="92" t="s">
        <v>647</v>
      </c>
      <c r="E152" s="29" t="s">
        <v>138</v>
      </c>
      <c r="F152" s="138">
        <v>2</v>
      </c>
      <c r="G152" s="82">
        <v>8900</v>
      </c>
      <c r="H152" s="82">
        <f t="shared" si="14"/>
        <v>17800</v>
      </c>
      <c r="I152" s="82">
        <f t="shared" si="15"/>
        <v>19936.000000000004</v>
      </c>
      <c r="J152" s="92" t="s">
        <v>668</v>
      </c>
      <c r="K152" s="92" t="s">
        <v>528</v>
      </c>
      <c r="L152" s="84" t="s">
        <v>326</v>
      </c>
    </row>
    <row r="153" spans="1:12" s="8" customFormat="1" ht="96.75" customHeight="1">
      <c r="A153" s="90" t="s">
        <v>905</v>
      </c>
      <c r="B153" s="92" t="s">
        <v>608</v>
      </c>
      <c r="C153" s="92" t="s">
        <v>77</v>
      </c>
      <c r="D153" s="92" t="s">
        <v>669</v>
      </c>
      <c r="E153" s="29" t="s">
        <v>138</v>
      </c>
      <c r="F153" s="138">
        <v>10</v>
      </c>
      <c r="G153" s="82">
        <v>12000</v>
      </c>
      <c r="H153" s="82">
        <f t="shared" si="14"/>
        <v>120000</v>
      </c>
      <c r="I153" s="82">
        <f t="shared" si="15"/>
        <v>134400</v>
      </c>
      <c r="J153" s="92" t="s">
        <v>668</v>
      </c>
      <c r="K153" s="92" t="s">
        <v>528</v>
      </c>
      <c r="L153" s="84" t="s">
        <v>326</v>
      </c>
    </row>
    <row r="154" spans="1:12" s="8" customFormat="1" ht="63.75">
      <c r="A154" s="90" t="s">
        <v>906</v>
      </c>
      <c r="B154" s="92" t="s">
        <v>609</v>
      </c>
      <c r="C154" s="92" t="s">
        <v>77</v>
      </c>
      <c r="D154" s="92" t="s">
        <v>648</v>
      </c>
      <c r="E154" s="29" t="s">
        <v>138</v>
      </c>
      <c r="F154" s="138">
        <v>10</v>
      </c>
      <c r="G154" s="82">
        <v>12000</v>
      </c>
      <c r="H154" s="82">
        <f t="shared" si="14"/>
        <v>120000</v>
      </c>
      <c r="I154" s="82">
        <f t="shared" si="15"/>
        <v>134400</v>
      </c>
      <c r="J154" s="92" t="s">
        <v>668</v>
      </c>
      <c r="K154" s="92" t="s">
        <v>528</v>
      </c>
      <c r="L154" s="84" t="s">
        <v>326</v>
      </c>
    </row>
    <row r="155" spans="1:12" s="8" customFormat="1" ht="63.75">
      <c r="A155" s="90" t="s">
        <v>907</v>
      </c>
      <c r="B155" s="92" t="s">
        <v>610</v>
      </c>
      <c r="C155" s="92" t="s">
        <v>77</v>
      </c>
      <c r="D155" s="92" t="s">
        <v>670</v>
      </c>
      <c r="E155" s="29" t="s">
        <v>138</v>
      </c>
      <c r="F155" s="138">
        <v>5</v>
      </c>
      <c r="G155" s="82">
        <v>800</v>
      </c>
      <c r="H155" s="82">
        <f t="shared" si="14"/>
        <v>4000</v>
      </c>
      <c r="I155" s="82">
        <f t="shared" si="15"/>
        <v>4480</v>
      </c>
      <c r="J155" s="92" t="s">
        <v>668</v>
      </c>
      <c r="K155" s="92" t="s">
        <v>528</v>
      </c>
      <c r="L155" s="84" t="s">
        <v>326</v>
      </c>
    </row>
    <row r="156" spans="1:12" s="8" customFormat="1" ht="63.75">
      <c r="A156" s="90" t="s">
        <v>908</v>
      </c>
      <c r="B156" s="92" t="s">
        <v>611</v>
      </c>
      <c r="C156" s="92" t="s">
        <v>77</v>
      </c>
      <c r="D156" s="92" t="s">
        <v>649</v>
      </c>
      <c r="E156" s="29" t="s">
        <v>138</v>
      </c>
      <c r="F156" s="138">
        <v>5</v>
      </c>
      <c r="G156" s="82">
        <v>1400</v>
      </c>
      <c r="H156" s="82">
        <f t="shared" si="14"/>
        <v>7000</v>
      </c>
      <c r="I156" s="82">
        <f t="shared" si="15"/>
        <v>7840.0000000000009</v>
      </c>
      <c r="J156" s="92" t="s">
        <v>668</v>
      </c>
      <c r="K156" s="92" t="s">
        <v>528</v>
      </c>
      <c r="L156" s="84" t="s">
        <v>326</v>
      </c>
    </row>
    <row r="157" spans="1:12" s="8" customFormat="1" ht="63.75">
      <c r="A157" s="90" t="s">
        <v>909</v>
      </c>
      <c r="B157" s="92" t="s">
        <v>612</v>
      </c>
      <c r="C157" s="92" t="s">
        <v>77</v>
      </c>
      <c r="D157" s="92" t="s">
        <v>650</v>
      </c>
      <c r="E157" s="29" t="s">
        <v>138</v>
      </c>
      <c r="F157" s="138">
        <v>2</v>
      </c>
      <c r="G157" s="82">
        <v>1500</v>
      </c>
      <c r="H157" s="82">
        <f t="shared" si="14"/>
        <v>3000</v>
      </c>
      <c r="I157" s="82">
        <f t="shared" si="15"/>
        <v>3360.0000000000005</v>
      </c>
      <c r="J157" s="92" t="s">
        <v>668</v>
      </c>
      <c r="K157" s="92" t="s">
        <v>528</v>
      </c>
      <c r="L157" s="84" t="s">
        <v>326</v>
      </c>
    </row>
    <row r="158" spans="1:12" s="8" customFormat="1" ht="63.75">
      <c r="A158" s="90" t="s">
        <v>910</v>
      </c>
      <c r="B158" s="92" t="s">
        <v>613</v>
      </c>
      <c r="C158" s="92" t="s">
        <v>77</v>
      </c>
      <c r="D158" s="92" t="s">
        <v>651</v>
      </c>
      <c r="E158" s="29" t="s">
        <v>138</v>
      </c>
      <c r="F158" s="138">
        <v>30</v>
      </c>
      <c r="G158" s="82">
        <v>2700</v>
      </c>
      <c r="H158" s="82">
        <f t="shared" si="14"/>
        <v>81000</v>
      </c>
      <c r="I158" s="82">
        <f t="shared" si="15"/>
        <v>90720.000000000015</v>
      </c>
      <c r="J158" s="92" t="s">
        <v>668</v>
      </c>
      <c r="K158" s="92" t="s">
        <v>528</v>
      </c>
      <c r="L158" s="84" t="s">
        <v>326</v>
      </c>
    </row>
    <row r="159" spans="1:12" s="8" customFormat="1" ht="63.75">
      <c r="A159" s="90" t="s">
        <v>911</v>
      </c>
      <c r="B159" s="92" t="s">
        <v>614</v>
      </c>
      <c r="C159" s="92" t="s">
        <v>77</v>
      </c>
      <c r="D159" s="92" t="s">
        <v>652</v>
      </c>
      <c r="E159" s="92" t="s">
        <v>269</v>
      </c>
      <c r="F159" s="138">
        <v>5</v>
      </c>
      <c r="G159" s="82">
        <v>9000</v>
      </c>
      <c r="H159" s="82">
        <f t="shared" si="14"/>
        <v>45000</v>
      </c>
      <c r="I159" s="82">
        <f t="shared" si="15"/>
        <v>50400.000000000007</v>
      </c>
      <c r="J159" s="92" t="s">
        <v>668</v>
      </c>
      <c r="K159" s="92" t="s">
        <v>528</v>
      </c>
      <c r="L159" s="84" t="s">
        <v>326</v>
      </c>
    </row>
    <row r="160" spans="1:12" s="8" customFormat="1" ht="63.75">
      <c r="A160" s="90" t="s">
        <v>912</v>
      </c>
      <c r="B160" s="92" t="s">
        <v>615</v>
      </c>
      <c r="C160" s="92" t="s">
        <v>77</v>
      </c>
      <c r="D160" s="92" t="s">
        <v>653</v>
      </c>
      <c r="E160" s="92" t="s">
        <v>247</v>
      </c>
      <c r="F160" s="138">
        <v>54</v>
      </c>
      <c r="G160" s="82">
        <v>1300</v>
      </c>
      <c r="H160" s="82">
        <f t="shared" si="14"/>
        <v>70200</v>
      </c>
      <c r="I160" s="82">
        <f t="shared" si="15"/>
        <v>78624.000000000015</v>
      </c>
      <c r="J160" s="92" t="s">
        <v>668</v>
      </c>
      <c r="K160" s="92" t="s">
        <v>528</v>
      </c>
      <c r="L160" s="84" t="s">
        <v>326</v>
      </c>
    </row>
    <row r="161" spans="1:12" s="8" customFormat="1" ht="63.75">
      <c r="A161" s="90" t="s">
        <v>913</v>
      </c>
      <c r="B161" s="92" t="s">
        <v>616</v>
      </c>
      <c r="C161" s="92" t="s">
        <v>77</v>
      </c>
      <c r="D161" s="76" t="s">
        <v>654</v>
      </c>
      <c r="E161" s="92" t="s">
        <v>269</v>
      </c>
      <c r="F161" s="138">
        <v>22</v>
      </c>
      <c r="G161" s="82">
        <v>1900</v>
      </c>
      <c r="H161" s="82">
        <f t="shared" si="14"/>
        <v>41800</v>
      </c>
      <c r="I161" s="82">
        <f t="shared" si="15"/>
        <v>46816.000000000007</v>
      </c>
      <c r="J161" s="92" t="s">
        <v>668</v>
      </c>
      <c r="K161" s="92" t="s">
        <v>528</v>
      </c>
      <c r="L161" s="84" t="s">
        <v>326</v>
      </c>
    </row>
    <row r="162" spans="1:12" s="8" customFormat="1" ht="63.75">
      <c r="A162" s="90" t="s">
        <v>914</v>
      </c>
      <c r="B162" s="92" t="s">
        <v>617</v>
      </c>
      <c r="C162" s="92" t="s">
        <v>77</v>
      </c>
      <c r="D162" s="92" t="s">
        <v>655</v>
      </c>
      <c r="E162" s="92" t="s">
        <v>269</v>
      </c>
      <c r="F162" s="138">
        <v>22</v>
      </c>
      <c r="G162" s="82">
        <v>2100</v>
      </c>
      <c r="H162" s="82">
        <f t="shared" si="14"/>
        <v>46200</v>
      </c>
      <c r="I162" s="82">
        <f t="shared" si="15"/>
        <v>51744.000000000007</v>
      </c>
      <c r="J162" s="92" t="s">
        <v>668</v>
      </c>
      <c r="K162" s="92" t="s">
        <v>528</v>
      </c>
      <c r="L162" s="84" t="s">
        <v>326</v>
      </c>
    </row>
    <row r="163" spans="1:12" s="8" customFormat="1" ht="63.75">
      <c r="A163" s="90" t="s">
        <v>915</v>
      </c>
      <c r="B163" s="92" t="s">
        <v>618</v>
      </c>
      <c r="C163" s="92" t="s">
        <v>77</v>
      </c>
      <c r="D163" s="76" t="s">
        <v>656</v>
      </c>
      <c r="E163" s="92" t="s">
        <v>138</v>
      </c>
      <c r="F163" s="138">
        <v>2</v>
      </c>
      <c r="G163" s="82">
        <v>12500</v>
      </c>
      <c r="H163" s="82">
        <f t="shared" si="14"/>
        <v>25000</v>
      </c>
      <c r="I163" s="82">
        <f t="shared" si="15"/>
        <v>28000.000000000004</v>
      </c>
      <c r="J163" s="92" t="s">
        <v>668</v>
      </c>
      <c r="K163" s="92" t="s">
        <v>528</v>
      </c>
      <c r="L163" s="84" t="s">
        <v>326</v>
      </c>
    </row>
    <row r="164" spans="1:12" s="8" customFormat="1" ht="78" customHeight="1">
      <c r="A164" s="90" t="s">
        <v>916</v>
      </c>
      <c r="B164" s="92" t="s">
        <v>619</v>
      </c>
      <c r="C164" s="92" t="s">
        <v>77</v>
      </c>
      <c r="D164" s="92" t="s">
        <v>657</v>
      </c>
      <c r="E164" s="92" t="s">
        <v>247</v>
      </c>
      <c r="F164" s="138">
        <v>2</v>
      </c>
      <c r="G164" s="82">
        <v>49600</v>
      </c>
      <c r="H164" s="82">
        <f t="shared" si="14"/>
        <v>99200</v>
      </c>
      <c r="I164" s="82">
        <f t="shared" si="15"/>
        <v>111104.00000000001</v>
      </c>
      <c r="J164" s="92" t="s">
        <v>676</v>
      </c>
      <c r="K164" s="92" t="s">
        <v>528</v>
      </c>
      <c r="L164" s="84" t="s">
        <v>326</v>
      </c>
    </row>
    <row r="165" spans="1:12" s="8" customFormat="1" ht="51.75" customHeight="1">
      <c r="A165" s="90" t="s">
        <v>917</v>
      </c>
      <c r="B165" s="92" t="s">
        <v>620</v>
      </c>
      <c r="C165" s="92" t="s">
        <v>77</v>
      </c>
      <c r="D165" s="92" t="s">
        <v>658</v>
      </c>
      <c r="E165" s="92" t="s">
        <v>247</v>
      </c>
      <c r="F165" s="138">
        <v>1</v>
      </c>
      <c r="G165" s="82">
        <v>39400</v>
      </c>
      <c r="H165" s="82">
        <f t="shared" si="14"/>
        <v>39400</v>
      </c>
      <c r="I165" s="82">
        <f t="shared" si="15"/>
        <v>44128.000000000007</v>
      </c>
      <c r="J165" s="92" t="s">
        <v>668</v>
      </c>
      <c r="K165" s="92" t="s">
        <v>528</v>
      </c>
      <c r="L165" s="84" t="s">
        <v>326</v>
      </c>
    </row>
    <row r="166" spans="1:12" s="8" customFormat="1" ht="63.75">
      <c r="A166" s="90" t="s">
        <v>918</v>
      </c>
      <c r="B166" s="92" t="s">
        <v>621</v>
      </c>
      <c r="C166" s="92" t="s">
        <v>77</v>
      </c>
      <c r="D166" s="92" t="s">
        <v>659</v>
      </c>
      <c r="E166" s="92" t="s">
        <v>138</v>
      </c>
      <c r="F166" s="138">
        <v>4</v>
      </c>
      <c r="G166" s="82">
        <v>5400</v>
      </c>
      <c r="H166" s="82">
        <f t="shared" si="14"/>
        <v>21600</v>
      </c>
      <c r="I166" s="82">
        <f t="shared" si="15"/>
        <v>24192.000000000004</v>
      </c>
      <c r="J166" s="92" t="s">
        <v>668</v>
      </c>
      <c r="K166" s="92" t="s">
        <v>528</v>
      </c>
      <c r="L166" s="84" t="s">
        <v>326</v>
      </c>
    </row>
    <row r="167" spans="1:12" s="8" customFormat="1" ht="51.75" customHeight="1">
      <c r="A167" s="90" t="s">
        <v>919</v>
      </c>
      <c r="B167" s="92" t="s">
        <v>622</v>
      </c>
      <c r="C167" s="92" t="s">
        <v>77</v>
      </c>
      <c r="D167" s="92" t="s">
        <v>660</v>
      </c>
      <c r="E167" s="92" t="s">
        <v>138</v>
      </c>
      <c r="F167" s="138">
        <v>4</v>
      </c>
      <c r="G167" s="82">
        <v>10800</v>
      </c>
      <c r="H167" s="82">
        <f t="shared" si="14"/>
        <v>43200</v>
      </c>
      <c r="I167" s="82">
        <f t="shared" si="15"/>
        <v>48384.000000000007</v>
      </c>
      <c r="J167" s="92" t="s">
        <v>668</v>
      </c>
      <c r="K167" s="92" t="s">
        <v>528</v>
      </c>
      <c r="L167" s="84" t="s">
        <v>326</v>
      </c>
    </row>
    <row r="168" spans="1:12" s="8" customFormat="1" ht="63.75">
      <c r="A168" s="90" t="s">
        <v>920</v>
      </c>
      <c r="B168" s="92" t="s">
        <v>623</v>
      </c>
      <c r="C168" s="92" t="s">
        <v>77</v>
      </c>
      <c r="D168" s="92" t="s">
        <v>661</v>
      </c>
      <c r="E168" s="92" t="s">
        <v>138</v>
      </c>
      <c r="F168" s="138">
        <v>4</v>
      </c>
      <c r="G168" s="82">
        <v>21000</v>
      </c>
      <c r="H168" s="82">
        <f t="shared" si="14"/>
        <v>84000</v>
      </c>
      <c r="I168" s="82">
        <f t="shared" si="15"/>
        <v>94080.000000000015</v>
      </c>
      <c r="J168" s="92" t="s">
        <v>668</v>
      </c>
      <c r="K168" s="92" t="s">
        <v>528</v>
      </c>
      <c r="L168" s="84" t="s">
        <v>326</v>
      </c>
    </row>
    <row r="169" spans="1:12" s="8" customFormat="1" ht="63.75">
      <c r="A169" s="90" t="s">
        <v>921</v>
      </c>
      <c r="B169" s="92" t="s">
        <v>624</v>
      </c>
      <c r="C169" s="92" t="s">
        <v>77</v>
      </c>
      <c r="D169" s="92" t="s">
        <v>789</v>
      </c>
      <c r="E169" s="92" t="s">
        <v>269</v>
      </c>
      <c r="F169" s="138">
        <v>10</v>
      </c>
      <c r="G169" s="82">
        <v>6300</v>
      </c>
      <c r="H169" s="82">
        <f t="shared" si="14"/>
        <v>63000</v>
      </c>
      <c r="I169" s="82">
        <f t="shared" si="15"/>
        <v>70560</v>
      </c>
      <c r="J169" s="92" t="s">
        <v>668</v>
      </c>
      <c r="K169" s="92" t="s">
        <v>528</v>
      </c>
      <c r="L169" s="84" t="s">
        <v>791</v>
      </c>
    </row>
    <row r="170" spans="1:12" s="8" customFormat="1" ht="63.75">
      <c r="A170" s="90" t="s">
        <v>922</v>
      </c>
      <c r="B170" s="92" t="s">
        <v>625</v>
      </c>
      <c r="C170" s="92" t="s">
        <v>77</v>
      </c>
      <c r="D170" s="92" t="s">
        <v>662</v>
      </c>
      <c r="E170" s="92" t="s">
        <v>269</v>
      </c>
      <c r="F170" s="138">
        <v>10</v>
      </c>
      <c r="G170" s="82">
        <v>7700</v>
      </c>
      <c r="H170" s="82">
        <f t="shared" si="14"/>
        <v>77000</v>
      </c>
      <c r="I170" s="82">
        <f t="shared" si="15"/>
        <v>86240.000000000015</v>
      </c>
      <c r="J170" s="92" t="s">
        <v>668</v>
      </c>
      <c r="K170" s="92" t="s">
        <v>528</v>
      </c>
      <c r="L170" s="84" t="s">
        <v>792</v>
      </c>
    </row>
    <row r="171" spans="1:12" s="8" customFormat="1" ht="63.75">
      <c r="A171" s="90" t="s">
        <v>923</v>
      </c>
      <c r="B171" s="92" t="s">
        <v>626</v>
      </c>
      <c r="C171" s="92" t="s">
        <v>77</v>
      </c>
      <c r="D171" s="92" t="s">
        <v>663</v>
      </c>
      <c r="E171" s="92" t="s">
        <v>138</v>
      </c>
      <c r="F171" s="138">
        <v>50</v>
      </c>
      <c r="G171" s="82">
        <v>800</v>
      </c>
      <c r="H171" s="82">
        <f t="shared" si="14"/>
        <v>40000</v>
      </c>
      <c r="I171" s="82">
        <f t="shared" si="15"/>
        <v>44800.000000000007</v>
      </c>
      <c r="J171" s="92" t="s">
        <v>668</v>
      </c>
      <c r="K171" s="92" t="s">
        <v>528</v>
      </c>
      <c r="L171" s="84" t="s">
        <v>326</v>
      </c>
    </row>
    <row r="172" spans="1:12" s="8" customFormat="1" ht="63.75">
      <c r="A172" s="90" t="s">
        <v>924</v>
      </c>
      <c r="B172" s="92" t="s">
        <v>627</v>
      </c>
      <c r="C172" s="92" t="s">
        <v>77</v>
      </c>
      <c r="D172" s="92" t="s">
        <v>664</v>
      </c>
      <c r="E172" s="92" t="s">
        <v>247</v>
      </c>
      <c r="F172" s="138">
        <v>4</v>
      </c>
      <c r="G172" s="82">
        <v>14500</v>
      </c>
      <c r="H172" s="82">
        <f t="shared" si="14"/>
        <v>58000</v>
      </c>
      <c r="I172" s="82">
        <f t="shared" si="15"/>
        <v>64960.000000000007</v>
      </c>
      <c r="J172" s="92" t="s">
        <v>668</v>
      </c>
      <c r="K172" s="92" t="s">
        <v>528</v>
      </c>
      <c r="L172" s="84" t="s">
        <v>326</v>
      </c>
    </row>
    <row r="173" spans="1:12" s="8" customFormat="1" ht="63.75">
      <c r="A173" s="90" t="s">
        <v>925</v>
      </c>
      <c r="B173" s="92" t="s">
        <v>628</v>
      </c>
      <c r="C173" s="92" t="s">
        <v>77</v>
      </c>
      <c r="D173" s="92" t="s">
        <v>665</v>
      </c>
      <c r="E173" s="92" t="s">
        <v>247</v>
      </c>
      <c r="F173" s="138">
        <v>12</v>
      </c>
      <c r="G173" s="82">
        <v>15000</v>
      </c>
      <c r="H173" s="82">
        <f t="shared" si="14"/>
        <v>180000</v>
      </c>
      <c r="I173" s="82">
        <f t="shared" si="15"/>
        <v>201600.00000000003</v>
      </c>
      <c r="J173" s="92" t="s">
        <v>668</v>
      </c>
      <c r="K173" s="92" t="s">
        <v>528</v>
      </c>
      <c r="L173" s="84" t="s">
        <v>326</v>
      </c>
    </row>
    <row r="174" spans="1:12" s="8" customFormat="1" ht="63.75">
      <c r="A174" s="90" t="s">
        <v>926</v>
      </c>
      <c r="B174" s="92" t="s">
        <v>629</v>
      </c>
      <c r="C174" s="92" t="s">
        <v>77</v>
      </c>
      <c r="D174" s="92" t="s">
        <v>665</v>
      </c>
      <c r="E174" s="92" t="s">
        <v>247</v>
      </c>
      <c r="F174" s="138">
        <v>12</v>
      </c>
      <c r="G174" s="82">
        <v>13500</v>
      </c>
      <c r="H174" s="82">
        <f t="shared" si="14"/>
        <v>162000</v>
      </c>
      <c r="I174" s="82">
        <f t="shared" si="15"/>
        <v>181440.00000000003</v>
      </c>
      <c r="J174" s="92" t="s">
        <v>668</v>
      </c>
      <c r="K174" s="92" t="s">
        <v>528</v>
      </c>
      <c r="L174" s="84" t="s">
        <v>326</v>
      </c>
    </row>
    <row r="175" spans="1:12" s="8" customFormat="1" ht="63.75">
      <c r="A175" s="90" t="s">
        <v>927</v>
      </c>
      <c r="B175" s="92" t="s">
        <v>630</v>
      </c>
      <c r="C175" s="92" t="s">
        <v>77</v>
      </c>
      <c r="D175" s="92" t="s">
        <v>666</v>
      </c>
      <c r="E175" s="92" t="s">
        <v>247</v>
      </c>
      <c r="F175" s="138">
        <v>12</v>
      </c>
      <c r="G175" s="82">
        <v>12500</v>
      </c>
      <c r="H175" s="82">
        <f t="shared" si="14"/>
        <v>150000</v>
      </c>
      <c r="I175" s="82">
        <f t="shared" si="15"/>
        <v>168000.00000000003</v>
      </c>
      <c r="J175" s="92" t="s">
        <v>668</v>
      </c>
      <c r="K175" s="92" t="s">
        <v>528</v>
      </c>
      <c r="L175" s="84" t="s">
        <v>326</v>
      </c>
    </row>
    <row r="176" spans="1:12" s="8" customFormat="1" ht="63.75">
      <c r="A176" s="90" t="s">
        <v>928</v>
      </c>
      <c r="B176" s="92" t="s">
        <v>631</v>
      </c>
      <c r="C176" s="92" t="s">
        <v>77</v>
      </c>
      <c r="D176" s="92" t="s">
        <v>665</v>
      </c>
      <c r="E176" s="92" t="s">
        <v>247</v>
      </c>
      <c r="F176" s="138">
        <v>12</v>
      </c>
      <c r="G176" s="82">
        <v>12500</v>
      </c>
      <c r="H176" s="82">
        <f t="shared" si="14"/>
        <v>150000</v>
      </c>
      <c r="I176" s="82">
        <f t="shared" si="15"/>
        <v>168000.00000000003</v>
      </c>
      <c r="J176" s="92" t="s">
        <v>668</v>
      </c>
      <c r="K176" s="92" t="s">
        <v>528</v>
      </c>
      <c r="L176" s="84" t="s">
        <v>326</v>
      </c>
    </row>
    <row r="177" spans="1:12" s="8" customFormat="1" ht="63.75">
      <c r="A177" s="90" t="s">
        <v>929</v>
      </c>
      <c r="B177" s="92" t="s">
        <v>632</v>
      </c>
      <c r="C177" s="92" t="s">
        <v>77</v>
      </c>
      <c r="D177" s="92" t="s">
        <v>667</v>
      </c>
      <c r="E177" s="92" t="s">
        <v>247</v>
      </c>
      <c r="F177" s="138">
        <v>12</v>
      </c>
      <c r="G177" s="82">
        <v>12500</v>
      </c>
      <c r="H177" s="82">
        <f t="shared" si="14"/>
        <v>150000</v>
      </c>
      <c r="I177" s="82">
        <f t="shared" si="15"/>
        <v>168000.00000000003</v>
      </c>
      <c r="J177" s="92" t="s">
        <v>668</v>
      </c>
      <c r="K177" s="92" t="s">
        <v>528</v>
      </c>
      <c r="L177" s="84" t="s">
        <v>326</v>
      </c>
    </row>
    <row r="178" spans="1:12" s="8" customFormat="1" ht="63.75">
      <c r="A178" s="90" t="s">
        <v>930</v>
      </c>
      <c r="B178" s="92" t="s">
        <v>633</v>
      </c>
      <c r="C178" s="92" t="s">
        <v>77</v>
      </c>
      <c r="D178" s="92" t="s">
        <v>667</v>
      </c>
      <c r="E178" s="92" t="s">
        <v>247</v>
      </c>
      <c r="F178" s="138">
        <v>12</v>
      </c>
      <c r="G178" s="82">
        <v>12500</v>
      </c>
      <c r="H178" s="82">
        <f t="shared" si="14"/>
        <v>150000</v>
      </c>
      <c r="I178" s="82">
        <f t="shared" si="15"/>
        <v>168000.00000000003</v>
      </c>
      <c r="J178" s="92" t="s">
        <v>668</v>
      </c>
      <c r="K178" s="92" t="s">
        <v>528</v>
      </c>
      <c r="L178" s="84" t="s">
        <v>326</v>
      </c>
    </row>
    <row r="179" spans="1:12" s="8" customFormat="1" ht="63.75">
      <c r="A179" s="90" t="s">
        <v>931</v>
      </c>
      <c r="B179" s="92" t="s">
        <v>634</v>
      </c>
      <c r="C179" s="92" t="s">
        <v>77</v>
      </c>
      <c r="D179" s="92" t="s">
        <v>1277</v>
      </c>
      <c r="E179" s="92" t="s">
        <v>247</v>
      </c>
      <c r="F179" s="138">
        <v>5</v>
      </c>
      <c r="G179" s="82">
        <v>10000</v>
      </c>
      <c r="H179" s="82">
        <f t="shared" si="14"/>
        <v>50000</v>
      </c>
      <c r="I179" s="82">
        <f t="shared" si="15"/>
        <v>56000.000000000007</v>
      </c>
      <c r="J179" s="92" t="s">
        <v>668</v>
      </c>
      <c r="K179" s="92" t="s">
        <v>528</v>
      </c>
      <c r="L179" s="84" t="s">
        <v>1301</v>
      </c>
    </row>
    <row r="180" spans="1:12" s="8" customFormat="1" ht="63.75">
      <c r="A180" s="90" t="s">
        <v>932</v>
      </c>
      <c r="B180" s="92" t="s">
        <v>635</v>
      </c>
      <c r="C180" s="92" t="s">
        <v>77</v>
      </c>
      <c r="D180" s="92" t="s">
        <v>1010</v>
      </c>
      <c r="E180" s="92" t="s">
        <v>247</v>
      </c>
      <c r="F180" s="138">
        <v>5</v>
      </c>
      <c r="G180" s="82">
        <v>5000</v>
      </c>
      <c r="H180" s="82">
        <f t="shared" si="14"/>
        <v>25000</v>
      </c>
      <c r="I180" s="82">
        <f t="shared" si="15"/>
        <v>28000.000000000004</v>
      </c>
      <c r="J180" s="92" t="s">
        <v>668</v>
      </c>
      <c r="K180" s="92" t="s">
        <v>528</v>
      </c>
      <c r="L180" s="84" t="s">
        <v>793</v>
      </c>
    </row>
    <row r="181" spans="1:12" s="8" customFormat="1" ht="63.75">
      <c r="A181" s="90" t="s">
        <v>933</v>
      </c>
      <c r="B181" s="92" t="s">
        <v>636</v>
      </c>
      <c r="C181" s="92" t="s">
        <v>77</v>
      </c>
      <c r="D181" s="92" t="s">
        <v>671</v>
      </c>
      <c r="E181" s="92" t="s">
        <v>138</v>
      </c>
      <c r="F181" s="138">
        <v>2</v>
      </c>
      <c r="G181" s="82">
        <v>13000</v>
      </c>
      <c r="H181" s="82">
        <f t="shared" si="14"/>
        <v>26000</v>
      </c>
      <c r="I181" s="82">
        <f t="shared" si="15"/>
        <v>29120.000000000004</v>
      </c>
      <c r="J181" s="92" t="s">
        <v>668</v>
      </c>
      <c r="K181" s="92" t="s">
        <v>528</v>
      </c>
      <c r="L181" s="84" t="s">
        <v>326</v>
      </c>
    </row>
    <row r="182" spans="1:12" s="8" customFormat="1" ht="63.75">
      <c r="A182" s="90" t="s">
        <v>934</v>
      </c>
      <c r="B182" s="92" t="s">
        <v>637</v>
      </c>
      <c r="C182" s="92" t="s">
        <v>77</v>
      </c>
      <c r="D182" s="92" t="s">
        <v>672</v>
      </c>
      <c r="E182" s="92" t="s">
        <v>138</v>
      </c>
      <c r="F182" s="138">
        <v>1</v>
      </c>
      <c r="G182" s="82">
        <v>7000</v>
      </c>
      <c r="H182" s="82">
        <f t="shared" si="14"/>
        <v>7000</v>
      </c>
      <c r="I182" s="82">
        <f t="shared" si="15"/>
        <v>7840.0000000000009</v>
      </c>
      <c r="J182" s="92" t="s">
        <v>668</v>
      </c>
      <c r="K182" s="92" t="s">
        <v>528</v>
      </c>
      <c r="L182" s="84" t="s">
        <v>326</v>
      </c>
    </row>
    <row r="183" spans="1:12" s="8" customFormat="1" ht="63.75">
      <c r="A183" s="90" t="s">
        <v>935</v>
      </c>
      <c r="B183" s="92" t="s">
        <v>638</v>
      </c>
      <c r="C183" s="92" t="s">
        <v>77</v>
      </c>
      <c r="D183" s="92" t="s">
        <v>673</v>
      </c>
      <c r="E183" s="92" t="s">
        <v>138</v>
      </c>
      <c r="F183" s="138">
        <v>2</v>
      </c>
      <c r="G183" s="82">
        <v>2000</v>
      </c>
      <c r="H183" s="82">
        <f t="shared" si="14"/>
        <v>4000</v>
      </c>
      <c r="I183" s="82">
        <f t="shared" si="15"/>
        <v>4480</v>
      </c>
      <c r="J183" s="92" t="s">
        <v>668</v>
      </c>
      <c r="K183" s="92" t="s">
        <v>528</v>
      </c>
      <c r="L183" s="84" t="s">
        <v>326</v>
      </c>
    </row>
    <row r="184" spans="1:12" s="8" customFormat="1" ht="63.75">
      <c r="A184" s="90" t="s">
        <v>936</v>
      </c>
      <c r="B184" s="92" t="s">
        <v>639</v>
      </c>
      <c r="C184" s="92" t="s">
        <v>77</v>
      </c>
      <c r="D184" s="92" t="s">
        <v>674</v>
      </c>
      <c r="E184" s="92" t="s">
        <v>269</v>
      </c>
      <c r="F184" s="138">
        <v>6</v>
      </c>
      <c r="G184" s="82">
        <v>6500</v>
      </c>
      <c r="H184" s="82">
        <f t="shared" si="14"/>
        <v>39000</v>
      </c>
      <c r="I184" s="82">
        <f t="shared" si="15"/>
        <v>43680.000000000007</v>
      </c>
      <c r="J184" s="92" t="s">
        <v>668</v>
      </c>
      <c r="K184" s="92" t="s">
        <v>528</v>
      </c>
      <c r="L184" s="84" t="s">
        <v>326</v>
      </c>
    </row>
    <row r="185" spans="1:12" s="8" customFormat="1" ht="63.75">
      <c r="A185" s="90" t="s">
        <v>937</v>
      </c>
      <c r="B185" s="92" t="s">
        <v>640</v>
      </c>
      <c r="C185" s="92" t="s">
        <v>77</v>
      </c>
      <c r="D185" s="92" t="s">
        <v>675</v>
      </c>
      <c r="E185" s="92" t="s">
        <v>138</v>
      </c>
      <c r="F185" s="138">
        <v>3</v>
      </c>
      <c r="G185" s="82">
        <v>8500</v>
      </c>
      <c r="H185" s="82">
        <f t="shared" si="14"/>
        <v>25500</v>
      </c>
      <c r="I185" s="82">
        <f t="shared" si="15"/>
        <v>28560.000000000004</v>
      </c>
      <c r="J185" s="92" t="s">
        <v>668</v>
      </c>
      <c r="K185" s="92" t="s">
        <v>528</v>
      </c>
      <c r="L185" s="84" t="s">
        <v>326</v>
      </c>
    </row>
    <row r="186" spans="1:12" s="8" customFormat="1" ht="63.75">
      <c r="A186" s="90" t="s">
        <v>938</v>
      </c>
      <c r="B186" s="92" t="s">
        <v>641</v>
      </c>
      <c r="C186" s="92" t="s">
        <v>77</v>
      </c>
      <c r="D186" s="92" t="s">
        <v>1011</v>
      </c>
      <c r="E186" s="92" t="s">
        <v>138</v>
      </c>
      <c r="F186" s="138">
        <v>6</v>
      </c>
      <c r="G186" s="82">
        <v>18500</v>
      </c>
      <c r="H186" s="82"/>
      <c r="I186" s="82"/>
      <c r="J186" s="92" t="s">
        <v>668</v>
      </c>
      <c r="K186" s="92" t="s">
        <v>528</v>
      </c>
      <c r="L186" s="84" t="s">
        <v>979</v>
      </c>
    </row>
    <row r="187" spans="1:12" s="8" customFormat="1" ht="63.75">
      <c r="A187" s="90" t="s">
        <v>939</v>
      </c>
      <c r="B187" s="92" t="s">
        <v>642</v>
      </c>
      <c r="C187" s="92" t="s">
        <v>77</v>
      </c>
      <c r="D187" s="92" t="s">
        <v>1012</v>
      </c>
      <c r="E187" s="92" t="s">
        <v>247</v>
      </c>
      <c r="F187" s="138">
        <v>5</v>
      </c>
      <c r="G187" s="82">
        <v>15000</v>
      </c>
      <c r="H187" s="82">
        <f t="shared" si="14"/>
        <v>75000</v>
      </c>
      <c r="I187" s="82">
        <f t="shared" si="15"/>
        <v>84000.000000000015</v>
      </c>
      <c r="J187" s="92" t="s">
        <v>668</v>
      </c>
      <c r="K187" s="92" t="s">
        <v>528</v>
      </c>
      <c r="L187" s="84" t="s">
        <v>793</v>
      </c>
    </row>
    <row r="188" spans="1:12" s="8" customFormat="1" ht="242.25">
      <c r="A188" s="90" t="s">
        <v>940</v>
      </c>
      <c r="B188" s="134" t="s">
        <v>686</v>
      </c>
      <c r="C188" s="134" t="s">
        <v>31</v>
      </c>
      <c r="D188" s="50" t="s">
        <v>957</v>
      </c>
      <c r="E188" s="92" t="s">
        <v>247</v>
      </c>
      <c r="F188" s="138">
        <v>1</v>
      </c>
      <c r="G188" s="138" t="s">
        <v>687</v>
      </c>
      <c r="H188" s="138"/>
      <c r="I188" s="138"/>
      <c r="J188" s="50" t="s">
        <v>688</v>
      </c>
      <c r="K188" s="134" t="s">
        <v>528</v>
      </c>
      <c r="L188" s="51" t="s">
        <v>979</v>
      </c>
    </row>
    <row r="189" spans="1:12" s="8" customFormat="1" ht="78" customHeight="1">
      <c r="A189" s="90" t="s">
        <v>941</v>
      </c>
      <c r="B189" s="134" t="s">
        <v>690</v>
      </c>
      <c r="C189" s="134" t="s">
        <v>77</v>
      </c>
      <c r="D189" s="134" t="s">
        <v>691</v>
      </c>
      <c r="E189" s="134" t="s">
        <v>138</v>
      </c>
      <c r="F189" s="138">
        <v>20</v>
      </c>
      <c r="G189" s="138">
        <v>2800</v>
      </c>
      <c r="H189" s="138"/>
      <c r="I189" s="138"/>
      <c r="J189" s="134" t="s">
        <v>711</v>
      </c>
      <c r="K189" s="134" t="s">
        <v>528</v>
      </c>
      <c r="L189" s="134" t="s">
        <v>979</v>
      </c>
    </row>
    <row r="190" spans="1:12" s="8" customFormat="1" ht="63.75" customHeight="1">
      <c r="A190" s="90" t="s">
        <v>942</v>
      </c>
      <c r="B190" s="134" t="s">
        <v>692</v>
      </c>
      <c r="C190" s="134" t="s">
        <v>77</v>
      </c>
      <c r="D190" s="134" t="s">
        <v>707</v>
      </c>
      <c r="E190" s="134" t="s">
        <v>138</v>
      </c>
      <c r="F190" s="138">
        <v>20</v>
      </c>
      <c r="G190" s="138">
        <v>4800</v>
      </c>
      <c r="H190" s="138"/>
      <c r="I190" s="138"/>
      <c r="J190" s="134" t="s">
        <v>711</v>
      </c>
      <c r="K190" s="134" t="s">
        <v>528</v>
      </c>
      <c r="L190" s="134" t="s">
        <v>979</v>
      </c>
    </row>
    <row r="191" spans="1:12" s="8" customFormat="1" ht="80.25" customHeight="1">
      <c r="A191" s="90" t="s">
        <v>943</v>
      </c>
      <c r="B191" s="134" t="s">
        <v>693</v>
      </c>
      <c r="C191" s="134" t="s">
        <v>77</v>
      </c>
      <c r="D191" s="134" t="s">
        <v>694</v>
      </c>
      <c r="E191" s="134" t="s">
        <v>138</v>
      </c>
      <c r="F191" s="138">
        <v>1</v>
      </c>
      <c r="G191" s="138">
        <v>5200</v>
      </c>
      <c r="H191" s="138"/>
      <c r="I191" s="138"/>
      <c r="J191" s="134" t="s">
        <v>711</v>
      </c>
      <c r="K191" s="134" t="s">
        <v>528</v>
      </c>
      <c r="L191" s="134" t="s">
        <v>979</v>
      </c>
    </row>
    <row r="192" spans="1:12" s="8" customFormat="1" ht="81.75" customHeight="1">
      <c r="A192" s="90" t="s">
        <v>944</v>
      </c>
      <c r="B192" s="134" t="s">
        <v>695</v>
      </c>
      <c r="C192" s="134" t="s">
        <v>77</v>
      </c>
      <c r="D192" s="134" t="s">
        <v>696</v>
      </c>
      <c r="E192" s="134" t="s">
        <v>138</v>
      </c>
      <c r="F192" s="138">
        <v>1</v>
      </c>
      <c r="G192" s="138" t="s">
        <v>697</v>
      </c>
      <c r="H192" s="138"/>
      <c r="I192" s="138"/>
      <c r="J192" s="134" t="s">
        <v>711</v>
      </c>
      <c r="K192" s="134" t="s">
        <v>528</v>
      </c>
      <c r="L192" s="134" t="s">
        <v>979</v>
      </c>
    </row>
    <row r="193" spans="1:12" s="8" customFormat="1" ht="89.25">
      <c r="A193" s="90" t="s">
        <v>945</v>
      </c>
      <c r="B193" s="134" t="s">
        <v>698</v>
      </c>
      <c r="C193" s="134" t="s">
        <v>77</v>
      </c>
      <c r="D193" s="134" t="s">
        <v>699</v>
      </c>
      <c r="E193" s="134" t="s">
        <v>138</v>
      </c>
      <c r="F193" s="138">
        <v>2</v>
      </c>
      <c r="G193" s="138" t="s">
        <v>700</v>
      </c>
      <c r="H193" s="138"/>
      <c r="I193" s="138"/>
      <c r="J193" s="134" t="s">
        <v>711</v>
      </c>
      <c r="K193" s="134" t="s">
        <v>528</v>
      </c>
      <c r="L193" s="134" t="s">
        <v>979</v>
      </c>
    </row>
    <row r="194" spans="1:12" s="8" customFormat="1" ht="76.5">
      <c r="A194" s="90" t="s">
        <v>946</v>
      </c>
      <c r="B194" s="134" t="s">
        <v>701</v>
      </c>
      <c r="C194" s="134" t="s">
        <v>77</v>
      </c>
      <c r="D194" s="134" t="s">
        <v>702</v>
      </c>
      <c r="E194" s="134" t="s">
        <v>138</v>
      </c>
      <c r="F194" s="138">
        <v>2</v>
      </c>
      <c r="G194" s="138" t="s">
        <v>703</v>
      </c>
      <c r="H194" s="138"/>
      <c r="I194" s="138"/>
      <c r="J194" s="134" t="s">
        <v>711</v>
      </c>
      <c r="K194" s="134" t="s">
        <v>528</v>
      </c>
      <c r="L194" s="134" t="s">
        <v>979</v>
      </c>
    </row>
    <row r="195" spans="1:12" s="8" customFormat="1" ht="80.25" customHeight="1">
      <c r="A195" s="90" t="s">
        <v>947</v>
      </c>
      <c r="B195" s="134" t="s">
        <v>704</v>
      </c>
      <c r="C195" s="134" t="s">
        <v>77</v>
      </c>
      <c r="D195" s="134" t="s">
        <v>705</v>
      </c>
      <c r="E195" s="134" t="s">
        <v>138</v>
      </c>
      <c r="F195" s="138">
        <v>1</v>
      </c>
      <c r="G195" s="138" t="s">
        <v>706</v>
      </c>
      <c r="H195" s="138"/>
      <c r="I195" s="138"/>
      <c r="J195" s="134" t="s">
        <v>711</v>
      </c>
      <c r="K195" s="134" t="s">
        <v>528</v>
      </c>
      <c r="L195" s="134" t="s">
        <v>979</v>
      </c>
    </row>
    <row r="196" spans="1:12" s="8" customFormat="1" ht="76.5">
      <c r="A196" s="90" t="s">
        <v>948</v>
      </c>
      <c r="B196" s="134" t="s">
        <v>708</v>
      </c>
      <c r="C196" s="134" t="s">
        <v>77</v>
      </c>
      <c r="D196" s="134" t="s">
        <v>709</v>
      </c>
      <c r="E196" s="134" t="s">
        <v>138</v>
      </c>
      <c r="F196" s="138">
        <v>1</v>
      </c>
      <c r="G196" s="138" t="s">
        <v>710</v>
      </c>
      <c r="H196" s="138"/>
      <c r="I196" s="138"/>
      <c r="J196" s="134" t="s">
        <v>711</v>
      </c>
      <c r="K196" s="134" t="s">
        <v>528</v>
      </c>
      <c r="L196" s="134" t="s">
        <v>979</v>
      </c>
    </row>
    <row r="197" spans="1:12" s="8" customFormat="1" ht="153">
      <c r="A197" s="90" t="s">
        <v>949</v>
      </c>
      <c r="B197" s="134" t="s">
        <v>790</v>
      </c>
      <c r="C197" s="134" t="s">
        <v>31</v>
      </c>
      <c r="D197" s="134" t="s">
        <v>2967</v>
      </c>
      <c r="E197" s="134" t="s">
        <v>138</v>
      </c>
      <c r="F197" s="138">
        <v>1</v>
      </c>
      <c r="G197" s="138">
        <v>22800000</v>
      </c>
      <c r="H197" s="138">
        <v>22800000</v>
      </c>
      <c r="I197" s="138">
        <v>25536000.000000004</v>
      </c>
      <c r="J197" s="134" t="s">
        <v>1157</v>
      </c>
      <c r="K197" s="134" t="s">
        <v>528</v>
      </c>
      <c r="L197" s="134" t="s">
        <v>1459</v>
      </c>
    </row>
    <row r="198" spans="1:12" s="8" customFormat="1" ht="100.5" customHeight="1">
      <c r="A198" s="90" t="s">
        <v>950</v>
      </c>
      <c r="B198" s="134" t="s">
        <v>806</v>
      </c>
      <c r="C198" s="134" t="s">
        <v>77</v>
      </c>
      <c r="D198" s="134" t="s">
        <v>1124</v>
      </c>
      <c r="E198" s="134" t="s">
        <v>138</v>
      </c>
      <c r="F198" s="138">
        <v>278</v>
      </c>
      <c r="G198" s="138">
        <v>8480</v>
      </c>
      <c r="H198" s="138">
        <f>G198*F198</f>
        <v>2357440</v>
      </c>
      <c r="I198" s="138">
        <f t="shared" ref="I198:I279" si="16">H198*1.12</f>
        <v>2640332.8000000003</v>
      </c>
      <c r="J198" s="134" t="s">
        <v>812</v>
      </c>
      <c r="K198" s="134" t="s">
        <v>528</v>
      </c>
      <c r="L198" s="134" t="s">
        <v>3074</v>
      </c>
    </row>
    <row r="199" spans="1:12" s="8" customFormat="1" ht="51">
      <c r="A199" s="90" t="s">
        <v>951</v>
      </c>
      <c r="B199" s="134" t="s">
        <v>807</v>
      </c>
      <c r="C199" s="134" t="s">
        <v>77</v>
      </c>
      <c r="D199" s="134" t="s">
        <v>1125</v>
      </c>
      <c r="E199" s="134" t="s">
        <v>138</v>
      </c>
      <c r="F199" s="138">
        <v>278</v>
      </c>
      <c r="G199" s="138">
        <v>8280</v>
      </c>
      <c r="H199" s="138">
        <f>G199*F199</f>
        <v>2301840</v>
      </c>
      <c r="I199" s="138">
        <f t="shared" si="16"/>
        <v>2578060.8000000003</v>
      </c>
      <c r="J199" s="134" t="s">
        <v>809</v>
      </c>
      <c r="K199" s="134" t="s">
        <v>528</v>
      </c>
      <c r="L199" s="134" t="s">
        <v>3074</v>
      </c>
    </row>
    <row r="200" spans="1:12" s="8" customFormat="1" ht="55.5" customHeight="1">
      <c r="A200" s="90" t="s">
        <v>952</v>
      </c>
      <c r="B200" s="134" t="s">
        <v>808</v>
      </c>
      <c r="C200" s="134" t="s">
        <v>77</v>
      </c>
      <c r="D200" s="134" t="s">
        <v>1126</v>
      </c>
      <c r="E200" s="134" t="s">
        <v>138</v>
      </c>
      <c r="F200" s="138">
        <v>10</v>
      </c>
      <c r="G200" s="138">
        <v>2515</v>
      </c>
      <c r="H200" s="138">
        <v>25145</v>
      </c>
      <c r="I200" s="138">
        <f t="shared" si="16"/>
        <v>28162.400000000001</v>
      </c>
      <c r="J200" s="134" t="s">
        <v>809</v>
      </c>
      <c r="K200" s="134" t="s">
        <v>528</v>
      </c>
      <c r="L200" s="134" t="s">
        <v>805</v>
      </c>
    </row>
    <row r="201" spans="1:12" s="8" customFormat="1" ht="51">
      <c r="A201" s="90" t="s">
        <v>953</v>
      </c>
      <c r="B201" s="134" t="s">
        <v>810</v>
      </c>
      <c r="C201" s="134" t="s">
        <v>77</v>
      </c>
      <c r="D201" s="134" t="s">
        <v>1127</v>
      </c>
      <c r="E201" s="134" t="s">
        <v>269</v>
      </c>
      <c r="F201" s="138">
        <v>278</v>
      </c>
      <c r="G201" s="138">
        <v>6497</v>
      </c>
      <c r="H201" s="138">
        <f>G201*F201</f>
        <v>1806166</v>
      </c>
      <c r="I201" s="138">
        <f t="shared" si="16"/>
        <v>2022905.9200000002</v>
      </c>
      <c r="J201" s="134" t="s">
        <v>809</v>
      </c>
      <c r="K201" s="134" t="s">
        <v>528</v>
      </c>
      <c r="L201" s="134" t="s">
        <v>3075</v>
      </c>
    </row>
    <row r="202" spans="1:12" s="8" customFormat="1" ht="78" customHeight="1">
      <c r="A202" s="90" t="s">
        <v>954</v>
      </c>
      <c r="B202" s="134" t="s">
        <v>811</v>
      </c>
      <c r="C202" s="134" t="s">
        <v>77</v>
      </c>
      <c r="D202" s="134" t="s">
        <v>1128</v>
      </c>
      <c r="E202" s="134" t="s">
        <v>269</v>
      </c>
      <c r="F202" s="138">
        <v>1148</v>
      </c>
      <c r="G202" s="138">
        <v>190</v>
      </c>
      <c r="H202" s="138">
        <f>G202*F202</f>
        <v>218120</v>
      </c>
      <c r="I202" s="138">
        <f t="shared" si="16"/>
        <v>244294.40000000002</v>
      </c>
      <c r="J202" s="134" t="s">
        <v>809</v>
      </c>
      <c r="K202" s="134" t="s">
        <v>528</v>
      </c>
      <c r="L202" s="134" t="s">
        <v>3076</v>
      </c>
    </row>
    <row r="203" spans="1:12" s="8" customFormat="1" ht="140.25">
      <c r="A203" s="136" t="s">
        <v>955</v>
      </c>
      <c r="B203" s="134" t="s">
        <v>1129</v>
      </c>
      <c r="C203" s="134" t="s">
        <v>77</v>
      </c>
      <c r="D203" s="134" t="s">
        <v>2527</v>
      </c>
      <c r="E203" s="134" t="s">
        <v>138</v>
      </c>
      <c r="F203" s="138">
        <v>5</v>
      </c>
      <c r="G203" s="138">
        <v>111000</v>
      </c>
      <c r="H203" s="138">
        <f>F203*G203</f>
        <v>555000</v>
      </c>
      <c r="I203" s="138">
        <f t="shared" si="16"/>
        <v>621600.00000000012</v>
      </c>
      <c r="J203" s="134" t="s">
        <v>809</v>
      </c>
      <c r="K203" s="134" t="s">
        <v>528</v>
      </c>
      <c r="L203" s="134" t="s">
        <v>961</v>
      </c>
    </row>
    <row r="204" spans="1:12" s="8" customFormat="1" ht="76.5" customHeight="1">
      <c r="A204" s="90" t="s">
        <v>980</v>
      </c>
      <c r="B204" s="92" t="s">
        <v>984</v>
      </c>
      <c r="C204" s="92" t="s">
        <v>77</v>
      </c>
      <c r="D204" s="92" t="s">
        <v>985</v>
      </c>
      <c r="E204" s="92" t="s">
        <v>138</v>
      </c>
      <c r="F204" s="63">
        <v>38</v>
      </c>
      <c r="G204" s="64">
        <v>20130</v>
      </c>
      <c r="H204" s="138">
        <f t="shared" ref="H204:H209" si="17">F204*G204</f>
        <v>764940</v>
      </c>
      <c r="I204" s="138">
        <f t="shared" si="16"/>
        <v>856732.8</v>
      </c>
      <c r="J204" s="92" t="s">
        <v>529</v>
      </c>
      <c r="K204" s="92" t="s">
        <v>528</v>
      </c>
      <c r="L204" s="92" t="s">
        <v>326</v>
      </c>
    </row>
    <row r="205" spans="1:12" s="8" customFormat="1" ht="63.75">
      <c r="A205" s="90" t="s">
        <v>981</v>
      </c>
      <c r="B205" s="92" t="s">
        <v>986</v>
      </c>
      <c r="C205" s="92" t="s">
        <v>77</v>
      </c>
      <c r="D205" s="92" t="s">
        <v>987</v>
      </c>
      <c r="E205" s="92" t="s">
        <v>138</v>
      </c>
      <c r="F205" s="63">
        <v>38</v>
      </c>
      <c r="G205" s="64">
        <f>22770-5012.35</f>
        <v>17757.650000000001</v>
      </c>
      <c r="H205" s="138">
        <f t="shared" si="17"/>
        <v>674790.70000000007</v>
      </c>
      <c r="I205" s="138">
        <f t="shared" si="16"/>
        <v>755765.58400000015</v>
      </c>
      <c r="J205" s="92" t="s">
        <v>529</v>
      </c>
      <c r="K205" s="92" t="s">
        <v>528</v>
      </c>
      <c r="L205" s="92" t="s">
        <v>326</v>
      </c>
    </row>
    <row r="206" spans="1:12" s="8" customFormat="1" ht="63.75">
      <c r="A206" s="90" t="s">
        <v>982</v>
      </c>
      <c r="B206" s="92" t="s">
        <v>988</v>
      </c>
      <c r="C206" s="92" t="s">
        <v>77</v>
      </c>
      <c r="D206" s="92" t="s">
        <v>989</v>
      </c>
      <c r="E206" s="92" t="s">
        <v>138</v>
      </c>
      <c r="F206" s="63">
        <v>38</v>
      </c>
      <c r="G206" s="64">
        <v>16540</v>
      </c>
      <c r="H206" s="138">
        <f t="shared" si="17"/>
        <v>628520</v>
      </c>
      <c r="I206" s="138">
        <f t="shared" si="16"/>
        <v>703942.4</v>
      </c>
      <c r="J206" s="92" t="s">
        <v>529</v>
      </c>
      <c r="K206" s="92" t="s">
        <v>528</v>
      </c>
      <c r="L206" s="92" t="s">
        <v>326</v>
      </c>
    </row>
    <row r="207" spans="1:12" s="8" customFormat="1" ht="63.75">
      <c r="A207" s="90" t="s">
        <v>983</v>
      </c>
      <c r="B207" s="92" t="s">
        <v>990</v>
      </c>
      <c r="C207" s="92" t="s">
        <v>77</v>
      </c>
      <c r="D207" s="92" t="s">
        <v>991</v>
      </c>
      <c r="E207" s="92" t="s">
        <v>138</v>
      </c>
      <c r="F207" s="63">
        <v>38</v>
      </c>
      <c r="G207" s="64">
        <v>13380</v>
      </c>
      <c r="H207" s="82">
        <f t="shared" si="17"/>
        <v>508440</v>
      </c>
      <c r="I207" s="82">
        <f t="shared" si="16"/>
        <v>569452.80000000005</v>
      </c>
      <c r="J207" s="92" t="s">
        <v>529</v>
      </c>
      <c r="K207" s="92" t="s">
        <v>528</v>
      </c>
      <c r="L207" s="92" t="s">
        <v>326</v>
      </c>
    </row>
    <row r="208" spans="1:12" s="8" customFormat="1" ht="153">
      <c r="A208" s="90" t="s">
        <v>1001</v>
      </c>
      <c r="B208" s="92" t="s">
        <v>1003</v>
      </c>
      <c r="C208" s="92" t="s">
        <v>31</v>
      </c>
      <c r="D208" s="92" t="s">
        <v>1004</v>
      </c>
      <c r="E208" s="92" t="s">
        <v>138</v>
      </c>
      <c r="F208" s="63">
        <v>90</v>
      </c>
      <c r="G208" s="64">
        <v>102321.43</v>
      </c>
      <c r="H208" s="82">
        <f t="shared" si="17"/>
        <v>9208928.6999999993</v>
      </c>
      <c r="I208" s="82">
        <f t="shared" si="16"/>
        <v>10314000.143999999</v>
      </c>
      <c r="J208" s="92" t="s">
        <v>1005</v>
      </c>
      <c r="K208" s="92" t="s">
        <v>528</v>
      </c>
      <c r="L208" s="92" t="s">
        <v>326</v>
      </c>
    </row>
    <row r="209" spans="1:12" s="8" customFormat="1" ht="191.25">
      <c r="A209" s="90" t="s">
        <v>1002</v>
      </c>
      <c r="B209" s="92" t="s">
        <v>1007</v>
      </c>
      <c r="C209" s="92" t="s">
        <v>77</v>
      </c>
      <c r="D209" s="92" t="s">
        <v>1217</v>
      </c>
      <c r="E209" s="92" t="s">
        <v>247</v>
      </c>
      <c r="F209" s="63">
        <v>1</v>
      </c>
      <c r="G209" s="64">
        <v>2065982.15</v>
      </c>
      <c r="H209" s="82">
        <f t="shared" si="17"/>
        <v>2065982.15</v>
      </c>
      <c r="I209" s="82">
        <f t="shared" si="16"/>
        <v>2313900.0079999999</v>
      </c>
      <c r="J209" s="92" t="s">
        <v>1006</v>
      </c>
      <c r="K209" s="92" t="s">
        <v>528</v>
      </c>
      <c r="L209" s="92" t="s">
        <v>1279</v>
      </c>
    </row>
    <row r="210" spans="1:12" s="8" customFormat="1" ht="76.5">
      <c r="A210" s="90" t="s">
        <v>1013</v>
      </c>
      <c r="B210" s="92" t="s">
        <v>730</v>
      </c>
      <c r="C210" s="92" t="s">
        <v>77</v>
      </c>
      <c r="D210" s="92" t="s">
        <v>732</v>
      </c>
      <c r="E210" s="77" t="s">
        <v>138</v>
      </c>
      <c r="F210" s="138">
        <v>16</v>
      </c>
      <c r="G210" s="138">
        <v>4100</v>
      </c>
      <c r="H210" s="138">
        <f>G210*F210</f>
        <v>65600</v>
      </c>
      <c r="I210" s="138">
        <f>H210*1.12</f>
        <v>73472</v>
      </c>
      <c r="J210" s="92" t="s">
        <v>784</v>
      </c>
      <c r="K210" s="91" t="s">
        <v>22</v>
      </c>
      <c r="L210" s="92" t="s">
        <v>3230</v>
      </c>
    </row>
    <row r="211" spans="1:12" s="8" customFormat="1" ht="76.5">
      <c r="A211" s="90" t="s">
        <v>1014</v>
      </c>
      <c r="B211" s="92" t="s">
        <v>733</v>
      </c>
      <c r="C211" s="92" t="s">
        <v>77</v>
      </c>
      <c r="D211" s="92" t="s">
        <v>734</v>
      </c>
      <c r="E211" s="77" t="s">
        <v>138</v>
      </c>
      <c r="F211" s="138">
        <v>16</v>
      </c>
      <c r="G211" s="138">
        <v>4300</v>
      </c>
      <c r="H211" s="138">
        <f t="shared" ref="H211:H232" si="18">G211*F211</f>
        <v>68800</v>
      </c>
      <c r="I211" s="138">
        <f t="shared" ref="I211:I232" si="19">H211*1.12</f>
        <v>77056.000000000015</v>
      </c>
      <c r="J211" s="92" t="s">
        <v>784</v>
      </c>
      <c r="K211" s="91" t="s">
        <v>22</v>
      </c>
      <c r="L211" s="92" t="s">
        <v>3230</v>
      </c>
    </row>
    <row r="212" spans="1:12" s="8" customFormat="1" ht="76.5">
      <c r="A212" s="90" t="s">
        <v>1015</v>
      </c>
      <c r="B212" s="92" t="s">
        <v>735</v>
      </c>
      <c r="C212" s="92" t="s">
        <v>77</v>
      </c>
      <c r="D212" s="92" t="s">
        <v>736</v>
      </c>
      <c r="E212" s="77" t="s">
        <v>138</v>
      </c>
      <c r="F212" s="138">
        <v>16</v>
      </c>
      <c r="G212" s="138">
        <v>4460</v>
      </c>
      <c r="H212" s="138">
        <f t="shared" si="18"/>
        <v>71360</v>
      </c>
      <c r="I212" s="138">
        <f t="shared" si="19"/>
        <v>79923.200000000012</v>
      </c>
      <c r="J212" s="92" t="s">
        <v>784</v>
      </c>
      <c r="K212" s="91" t="s">
        <v>22</v>
      </c>
      <c r="L212" s="92" t="s">
        <v>3231</v>
      </c>
    </row>
    <row r="213" spans="1:12" s="8" customFormat="1" ht="76.5">
      <c r="A213" s="90" t="s">
        <v>1016</v>
      </c>
      <c r="B213" s="92" t="s">
        <v>737</v>
      </c>
      <c r="C213" s="92" t="s">
        <v>77</v>
      </c>
      <c r="D213" s="92" t="s">
        <v>738</v>
      </c>
      <c r="E213" s="77" t="s">
        <v>138</v>
      </c>
      <c r="F213" s="138">
        <v>16</v>
      </c>
      <c r="G213" s="138">
        <v>4700</v>
      </c>
      <c r="H213" s="138">
        <f t="shared" si="18"/>
        <v>75200</v>
      </c>
      <c r="I213" s="138">
        <f t="shared" si="19"/>
        <v>84224.000000000015</v>
      </c>
      <c r="J213" s="92" t="s">
        <v>784</v>
      </c>
      <c r="K213" s="91" t="s">
        <v>22</v>
      </c>
      <c r="L213" s="92" t="s">
        <v>3231</v>
      </c>
    </row>
    <row r="214" spans="1:12" s="8" customFormat="1" ht="76.5">
      <c r="A214" s="90" t="s">
        <v>1017</v>
      </c>
      <c r="B214" s="92" t="s">
        <v>739</v>
      </c>
      <c r="C214" s="92" t="s">
        <v>77</v>
      </c>
      <c r="D214" s="92" t="s">
        <v>740</v>
      </c>
      <c r="E214" s="77" t="s">
        <v>138</v>
      </c>
      <c r="F214" s="138">
        <v>16</v>
      </c>
      <c r="G214" s="138">
        <v>4700</v>
      </c>
      <c r="H214" s="138">
        <f t="shared" si="18"/>
        <v>75200</v>
      </c>
      <c r="I214" s="138">
        <f t="shared" si="19"/>
        <v>84224.000000000015</v>
      </c>
      <c r="J214" s="92" t="s">
        <v>784</v>
      </c>
      <c r="K214" s="91" t="s">
        <v>22</v>
      </c>
      <c r="L214" s="92" t="s">
        <v>3231</v>
      </c>
    </row>
    <row r="215" spans="1:12" s="8" customFormat="1" ht="76.5">
      <c r="A215" s="90" t="s">
        <v>1018</v>
      </c>
      <c r="B215" s="92" t="s">
        <v>741</v>
      </c>
      <c r="C215" s="92" t="s">
        <v>77</v>
      </c>
      <c r="D215" s="92" t="s">
        <v>742</v>
      </c>
      <c r="E215" s="77" t="s">
        <v>138</v>
      </c>
      <c r="F215" s="138">
        <v>16</v>
      </c>
      <c r="G215" s="138">
        <v>4850</v>
      </c>
      <c r="H215" s="138">
        <f t="shared" si="18"/>
        <v>77600</v>
      </c>
      <c r="I215" s="138">
        <f t="shared" si="19"/>
        <v>86912.000000000015</v>
      </c>
      <c r="J215" s="92" t="s">
        <v>784</v>
      </c>
      <c r="K215" s="91" t="s">
        <v>22</v>
      </c>
      <c r="L215" s="92" t="s">
        <v>3231</v>
      </c>
    </row>
    <row r="216" spans="1:12" s="8" customFormat="1" ht="76.5">
      <c r="A216" s="90" t="s">
        <v>1019</v>
      </c>
      <c r="B216" s="92" t="s">
        <v>743</v>
      </c>
      <c r="C216" s="92" t="s">
        <v>77</v>
      </c>
      <c r="D216" s="92" t="s">
        <v>744</v>
      </c>
      <c r="E216" s="77" t="s">
        <v>138</v>
      </c>
      <c r="F216" s="138">
        <v>15</v>
      </c>
      <c r="G216" s="138">
        <v>1696</v>
      </c>
      <c r="H216" s="138">
        <f t="shared" si="18"/>
        <v>25440</v>
      </c>
      <c r="I216" s="138">
        <f t="shared" si="19"/>
        <v>28492.800000000003</v>
      </c>
      <c r="J216" s="92" t="s">
        <v>784</v>
      </c>
      <c r="K216" s="91" t="s">
        <v>22</v>
      </c>
      <c r="L216" s="92" t="s">
        <v>326</v>
      </c>
    </row>
    <row r="217" spans="1:12" s="8" customFormat="1" ht="76.5">
      <c r="A217" s="90" t="s">
        <v>1020</v>
      </c>
      <c r="B217" s="92" t="s">
        <v>745</v>
      </c>
      <c r="C217" s="92" t="s">
        <v>77</v>
      </c>
      <c r="D217" s="92" t="s">
        <v>746</v>
      </c>
      <c r="E217" s="77" t="s">
        <v>138</v>
      </c>
      <c r="F217" s="138">
        <v>15</v>
      </c>
      <c r="G217" s="138">
        <v>1696</v>
      </c>
      <c r="H217" s="138">
        <f t="shared" si="18"/>
        <v>25440</v>
      </c>
      <c r="I217" s="138">
        <f t="shared" si="19"/>
        <v>28492.800000000003</v>
      </c>
      <c r="J217" s="92" t="s">
        <v>784</v>
      </c>
      <c r="K217" s="91" t="s">
        <v>22</v>
      </c>
      <c r="L217" s="92" t="s">
        <v>326</v>
      </c>
    </row>
    <row r="218" spans="1:12" s="8" customFormat="1" ht="76.5">
      <c r="A218" s="90" t="s">
        <v>1021</v>
      </c>
      <c r="B218" s="92" t="s">
        <v>747</v>
      </c>
      <c r="C218" s="92" t="s">
        <v>77</v>
      </c>
      <c r="D218" s="92" t="s">
        <v>748</v>
      </c>
      <c r="E218" s="77" t="s">
        <v>138</v>
      </c>
      <c r="F218" s="138">
        <v>8</v>
      </c>
      <c r="G218" s="138">
        <v>1785</v>
      </c>
      <c r="H218" s="138">
        <f t="shared" si="18"/>
        <v>14280</v>
      </c>
      <c r="I218" s="138">
        <f t="shared" si="19"/>
        <v>15993.600000000002</v>
      </c>
      <c r="J218" s="92" t="s">
        <v>784</v>
      </c>
      <c r="K218" s="91" t="s">
        <v>22</v>
      </c>
      <c r="L218" s="92" t="s">
        <v>326</v>
      </c>
    </row>
    <row r="219" spans="1:12" s="8" customFormat="1" ht="76.5">
      <c r="A219" s="90" t="s">
        <v>1022</v>
      </c>
      <c r="B219" s="92" t="s">
        <v>3154</v>
      </c>
      <c r="C219" s="92" t="s">
        <v>77</v>
      </c>
      <c r="D219" s="92" t="s">
        <v>750</v>
      </c>
      <c r="E219" s="77" t="s">
        <v>138</v>
      </c>
      <c r="F219" s="138">
        <v>30</v>
      </c>
      <c r="G219" s="138">
        <v>1864</v>
      </c>
      <c r="H219" s="138">
        <f t="shared" si="18"/>
        <v>55920</v>
      </c>
      <c r="I219" s="138">
        <f>H219*1.12</f>
        <v>62630.400000000009</v>
      </c>
      <c r="J219" s="92" t="s">
        <v>784</v>
      </c>
      <c r="K219" s="91" t="s">
        <v>22</v>
      </c>
      <c r="L219" s="92" t="s">
        <v>3232</v>
      </c>
    </row>
    <row r="220" spans="1:12" s="8" customFormat="1" ht="76.5">
      <c r="A220" s="90" t="s">
        <v>1023</v>
      </c>
      <c r="B220" s="92" t="s">
        <v>3155</v>
      </c>
      <c r="C220" s="92" t="s">
        <v>77</v>
      </c>
      <c r="D220" s="92" t="s">
        <v>752</v>
      </c>
      <c r="E220" s="77" t="s">
        <v>138</v>
      </c>
      <c r="F220" s="138">
        <v>25</v>
      </c>
      <c r="G220" s="138">
        <v>1864</v>
      </c>
      <c r="H220" s="138">
        <f t="shared" si="18"/>
        <v>46600</v>
      </c>
      <c r="I220" s="138">
        <f t="shared" si="19"/>
        <v>52192.000000000007</v>
      </c>
      <c r="J220" s="92" t="s">
        <v>784</v>
      </c>
      <c r="K220" s="91" t="s">
        <v>22</v>
      </c>
      <c r="L220" s="92" t="s">
        <v>3232</v>
      </c>
    </row>
    <row r="221" spans="1:12" s="8" customFormat="1" ht="76.5">
      <c r="A221" s="90" t="s">
        <v>1024</v>
      </c>
      <c r="B221" s="92" t="s">
        <v>3156</v>
      </c>
      <c r="C221" s="92" t="s">
        <v>77</v>
      </c>
      <c r="D221" s="92" t="s">
        <v>754</v>
      </c>
      <c r="E221" s="77" t="s">
        <v>138</v>
      </c>
      <c r="F221" s="138">
        <v>18</v>
      </c>
      <c r="G221" s="138">
        <v>2132</v>
      </c>
      <c r="H221" s="138">
        <f t="shared" si="18"/>
        <v>38376</v>
      </c>
      <c r="I221" s="138">
        <f t="shared" si="19"/>
        <v>42981.120000000003</v>
      </c>
      <c r="J221" s="92" t="s">
        <v>784</v>
      </c>
      <c r="K221" s="91" t="s">
        <v>22</v>
      </c>
      <c r="L221" s="92" t="s">
        <v>3232</v>
      </c>
    </row>
    <row r="222" spans="1:12" s="8" customFormat="1" ht="76.5">
      <c r="A222" s="90" t="s">
        <v>1025</v>
      </c>
      <c r="B222" s="92" t="s">
        <v>755</v>
      </c>
      <c r="C222" s="92" t="s">
        <v>77</v>
      </c>
      <c r="D222" s="92" t="s">
        <v>756</v>
      </c>
      <c r="E222" s="77" t="s">
        <v>138</v>
      </c>
      <c r="F222" s="138">
        <v>8</v>
      </c>
      <c r="G222" s="138">
        <v>2232</v>
      </c>
      <c r="H222" s="138">
        <f t="shared" si="18"/>
        <v>17856</v>
      </c>
      <c r="I222" s="138">
        <f t="shared" si="19"/>
        <v>19998.72</v>
      </c>
      <c r="J222" s="92" t="s">
        <v>784</v>
      </c>
      <c r="K222" s="91" t="s">
        <v>22</v>
      </c>
      <c r="L222" s="92" t="s">
        <v>326</v>
      </c>
    </row>
    <row r="223" spans="1:12" s="8" customFormat="1" ht="76.5">
      <c r="A223" s="90" t="s">
        <v>1026</v>
      </c>
      <c r="B223" s="92" t="s">
        <v>757</v>
      </c>
      <c r="C223" s="92" t="s">
        <v>77</v>
      </c>
      <c r="D223" s="92" t="s">
        <v>758</v>
      </c>
      <c r="E223" s="77" t="s">
        <v>138</v>
      </c>
      <c r="F223" s="138">
        <v>8</v>
      </c>
      <c r="G223" s="138">
        <v>2232</v>
      </c>
      <c r="H223" s="138">
        <f t="shared" si="18"/>
        <v>17856</v>
      </c>
      <c r="I223" s="138">
        <f t="shared" si="19"/>
        <v>19998.72</v>
      </c>
      <c r="J223" s="92" t="s">
        <v>784</v>
      </c>
      <c r="K223" s="91" t="s">
        <v>22</v>
      </c>
      <c r="L223" s="92" t="s">
        <v>326</v>
      </c>
    </row>
    <row r="224" spans="1:12" s="8" customFormat="1" ht="76.5">
      <c r="A224" s="90" t="s">
        <v>1027</v>
      </c>
      <c r="B224" s="92" t="s">
        <v>3157</v>
      </c>
      <c r="C224" s="92" t="s">
        <v>77</v>
      </c>
      <c r="D224" s="92" t="s">
        <v>760</v>
      </c>
      <c r="E224" s="77" t="s">
        <v>138</v>
      </c>
      <c r="F224" s="138">
        <v>18</v>
      </c>
      <c r="G224" s="138">
        <v>2400</v>
      </c>
      <c r="H224" s="138">
        <f t="shared" si="18"/>
        <v>43200</v>
      </c>
      <c r="I224" s="138">
        <f t="shared" si="19"/>
        <v>48384.000000000007</v>
      </c>
      <c r="J224" s="92" t="s">
        <v>784</v>
      </c>
      <c r="K224" s="91" t="s">
        <v>22</v>
      </c>
      <c r="L224" s="92" t="s">
        <v>3232</v>
      </c>
    </row>
    <row r="225" spans="1:12" s="8" customFormat="1" ht="76.5">
      <c r="A225" s="90" t="s">
        <v>1028</v>
      </c>
      <c r="B225" s="92" t="s">
        <v>761</v>
      </c>
      <c r="C225" s="92" t="s">
        <v>77</v>
      </c>
      <c r="D225" s="92" t="s">
        <v>762</v>
      </c>
      <c r="E225" s="77" t="s">
        <v>138</v>
      </c>
      <c r="F225" s="138">
        <v>8</v>
      </c>
      <c r="G225" s="138">
        <v>2499.9999999999995</v>
      </c>
      <c r="H225" s="138">
        <f t="shared" si="18"/>
        <v>19999.999999999996</v>
      </c>
      <c r="I225" s="138">
        <f t="shared" si="19"/>
        <v>22399.999999999996</v>
      </c>
      <c r="J225" s="92" t="s">
        <v>784</v>
      </c>
      <c r="K225" s="91" t="s">
        <v>22</v>
      </c>
      <c r="L225" s="92" t="s">
        <v>326</v>
      </c>
    </row>
    <row r="226" spans="1:12" s="8" customFormat="1" ht="76.5">
      <c r="A226" s="90" t="s">
        <v>1029</v>
      </c>
      <c r="B226" s="92" t="s">
        <v>763</v>
      </c>
      <c r="C226" s="92" t="s">
        <v>77</v>
      </c>
      <c r="D226" s="92" t="s">
        <v>764</v>
      </c>
      <c r="E226" s="77" t="s">
        <v>138</v>
      </c>
      <c r="F226" s="138">
        <v>15</v>
      </c>
      <c r="G226" s="138">
        <v>3035</v>
      </c>
      <c r="H226" s="138">
        <f t="shared" si="18"/>
        <v>45525</v>
      </c>
      <c r="I226" s="138">
        <f t="shared" si="19"/>
        <v>50988.000000000007</v>
      </c>
      <c r="J226" s="92" t="s">
        <v>784</v>
      </c>
      <c r="K226" s="91" t="s">
        <v>22</v>
      </c>
      <c r="L226" s="92" t="s">
        <v>326</v>
      </c>
    </row>
    <row r="227" spans="1:12" s="8" customFormat="1" ht="76.5">
      <c r="A227" s="90" t="s">
        <v>1030</v>
      </c>
      <c r="B227" s="92" t="s">
        <v>3158</v>
      </c>
      <c r="C227" s="92" t="s">
        <v>77</v>
      </c>
      <c r="D227" s="92" t="s">
        <v>766</v>
      </c>
      <c r="E227" s="77" t="s">
        <v>138</v>
      </c>
      <c r="F227" s="138">
        <v>25</v>
      </c>
      <c r="G227" s="138">
        <v>3169</v>
      </c>
      <c r="H227" s="138">
        <f t="shared" si="18"/>
        <v>79225</v>
      </c>
      <c r="I227" s="138">
        <f t="shared" si="19"/>
        <v>88732.000000000015</v>
      </c>
      <c r="J227" s="92" t="s">
        <v>784</v>
      </c>
      <c r="K227" s="91" t="s">
        <v>22</v>
      </c>
      <c r="L227" s="92" t="s">
        <v>3233</v>
      </c>
    </row>
    <row r="228" spans="1:12" s="8" customFormat="1" ht="76.5">
      <c r="A228" s="90" t="s">
        <v>1031</v>
      </c>
      <c r="B228" s="92" t="s">
        <v>767</v>
      </c>
      <c r="C228" s="92" t="s">
        <v>77</v>
      </c>
      <c r="D228" s="92" t="s">
        <v>768</v>
      </c>
      <c r="E228" s="77" t="s">
        <v>138</v>
      </c>
      <c r="F228" s="138">
        <v>9</v>
      </c>
      <c r="G228" s="138">
        <v>3749.9999999999995</v>
      </c>
      <c r="H228" s="138">
        <f t="shared" si="18"/>
        <v>33749.999999999993</v>
      </c>
      <c r="I228" s="138">
        <f t="shared" si="19"/>
        <v>37799.999999999993</v>
      </c>
      <c r="J228" s="92" t="s">
        <v>784</v>
      </c>
      <c r="K228" s="91" t="s">
        <v>22</v>
      </c>
      <c r="L228" s="92" t="s">
        <v>326</v>
      </c>
    </row>
    <row r="229" spans="1:12" s="8" customFormat="1" ht="76.5">
      <c r="A229" s="90" t="s">
        <v>1032</v>
      </c>
      <c r="B229" s="92" t="s">
        <v>3159</v>
      </c>
      <c r="C229" s="92" t="s">
        <v>77</v>
      </c>
      <c r="D229" s="92" t="s">
        <v>770</v>
      </c>
      <c r="E229" s="77" t="s">
        <v>138</v>
      </c>
      <c r="F229" s="138">
        <v>16</v>
      </c>
      <c r="G229" s="138">
        <v>3883</v>
      </c>
      <c r="H229" s="138">
        <f t="shared" si="18"/>
        <v>62128</v>
      </c>
      <c r="I229" s="138">
        <f t="shared" si="19"/>
        <v>69583.360000000001</v>
      </c>
      <c r="J229" s="92" t="s">
        <v>784</v>
      </c>
      <c r="K229" s="91" t="s">
        <v>22</v>
      </c>
      <c r="L229" s="92" t="s">
        <v>3233</v>
      </c>
    </row>
    <row r="230" spans="1:12" s="8" customFormat="1" ht="76.5">
      <c r="A230" s="90" t="s">
        <v>1033</v>
      </c>
      <c r="B230" s="92" t="s">
        <v>3160</v>
      </c>
      <c r="C230" s="92" t="s">
        <v>77</v>
      </c>
      <c r="D230" s="92" t="s">
        <v>772</v>
      </c>
      <c r="E230" s="77" t="s">
        <v>138</v>
      </c>
      <c r="F230" s="138">
        <v>16</v>
      </c>
      <c r="G230" s="138">
        <v>4464</v>
      </c>
      <c r="H230" s="138">
        <f t="shared" si="18"/>
        <v>71424</v>
      </c>
      <c r="I230" s="138">
        <f t="shared" si="19"/>
        <v>79994.880000000005</v>
      </c>
      <c r="J230" s="92" t="s">
        <v>784</v>
      </c>
      <c r="K230" s="91" t="s">
        <v>22</v>
      </c>
      <c r="L230" s="92" t="s">
        <v>3233</v>
      </c>
    </row>
    <row r="231" spans="1:12" s="8" customFormat="1" ht="77.25" customHeight="1">
      <c r="A231" s="90" t="s">
        <v>1034</v>
      </c>
      <c r="B231" s="92" t="s">
        <v>773</v>
      </c>
      <c r="C231" s="92" t="s">
        <v>77</v>
      </c>
      <c r="D231" s="92" t="s">
        <v>774</v>
      </c>
      <c r="E231" s="77" t="s">
        <v>138</v>
      </c>
      <c r="F231" s="138">
        <v>6</v>
      </c>
      <c r="G231" s="138">
        <v>5446</v>
      </c>
      <c r="H231" s="138">
        <f>G231*F231</f>
        <v>32676</v>
      </c>
      <c r="I231" s="138">
        <f>H231*1.12</f>
        <v>36597.120000000003</v>
      </c>
      <c r="J231" s="92" t="s">
        <v>784</v>
      </c>
      <c r="K231" s="91" t="s">
        <v>22</v>
      </c>
      <c r="L231" s="92" t="s">
        <v>326</v>
      </c>
    </row>
    <row r="232" spans="1:12" s="8" customFormat="1" ht="78" customHeight="1">
      <c r="A232" s="90" t="s">
        <v>1035</v>
      </c>
      <c r="B232" s="92" t="s">
        <v>3161</v>
      </c>
      <c r="C232" s="92" t="s">
        <v>77</v>
      </c>
      <c r="D232" s="92" t="s">
        <v>776</v>
      </c>
      <c r="E232" s="77" t="s">
        <v>138</v>
      </c>
      <c r="F232" s="138">
        <v>16</v>
      </c>
      <c r="G232" s="138">
        <v>5446</v>
      </c>
      <c r="H232" s="138">
        <f t="shared" si="18"/>
        <v>87136</v>
      </c>
      <c r="I232" s="138">
        <f t="shared" si="19"/>
        <v>97592.320000000007</v>
      </c>
      <c r="J232" s="92" t="s">
        <v>784</v>
      </c>
      <c r="K232" s="91" t="s">
        <v>22</v>
      </c>
      <c r="L232" s="92" t="s">
        <v>3233</v>
      </c>
    </row>
    <row r="233" spans="1:12" s="8" customFormat="1" ht="112.5" customHeight="1">
      <c r="A233" s="90" t="s">
        <v>1036</v>
      </c>
      <c r="B233" s="92" t="s">
        <v>777</v>
      </c>
      <c r="C233" s="92" t="s">
        <v>77</v>
      </c>
      <c r="D233" s="92" t="s">
        <v>778</v>
      </c>
      <c r="E233" s="77" t="s">
        <v>138</v>
      </c>
      <c r="F233" s="138">
        <v>20</v>
      </c>
      <c r="G233" s="138">
        <v>51785</v>
      </c>
      <c r="H233" s="138"/>
      <c r="I233" s="138"/>
      <c r="J233" s="92" t="s">
        <v>784</v>
      </c>
      <c r="K233" s="91" t="s">
        <v>22</v>
      </c>
      <c r="L233" s="92" t="s">
        <v>1278</v>
      </c>
    </row>
    <row r="234" spans="1:12" s="8" customFormat="1" ht="102">
      <c r="A234" s="90" t="s">
        <v>1037</v>
      </c>
      <c r="B234" s="92" t="s">
        <v>779</v>
      </c>
      <c r="C234" s="92" t="s">
        <v>77</v>
      </c>
      <c r="D234" s="92" t="s">
        <v>780</v>
      </c>
      <c r="E234" s="77" t="s">
        <v>138</v>
      </c>
      <c r="F234" s="138">
        <v>10</v>
      </c>
      <c r="G234" s="138">
        <v>26785</v>
      </c>
      <c r="H234" s="138"/>
      <c r="I234" s="138"/>
      <c r="J234" s="92" t="s">
        <v>784</v>
      </c>
      <c r="K234" s="91" t="s">
        <v>22</v>
      </c>
      <c r="L234" s="92" t="s">
        <v>1278</v>
      </c>
    </row>
    <row r="235" spans="1:12" s="8" customFormat="1" ht="102">
      <c r="A235" s="90" t="s">
        <v>1038</v>
      </c>
      <c r="B235" s="92" t="s">
        <v>779</v>
      </c>
      <c r="C235" s="92" t="s">
        <v>77</v>
      </c>
      <c r="D235" s="92" t="s">
        <v>780</v>
      </c>
      <c r="E235" s="77" t="s">
        <v>138</v>
      </c>
      <c r="F235" s="138">
        <v>19</v>
      </c>
      <c r="G235" s="138">
        <v>35714</v>
      </c>
      <c r="H235" s="138"/>
      <c r="I235" s="138"/>
      <c r="J235" s="92" t="s">
        <v>784</v>
      </c>
      <c r="K235" s="91" t="s">
        <v>22</v>
      </c>
      <c r="L235" s="92" t="s">
        <v>1278</v>
      </c>
    </row>
    <row r="236" spans="1:12" s="8" customFormat="1" ht="102">
      <c r="A236" s="90" t="s">
        <v>1039</v>
      </c>
      <c r="B236" s="92" t="s">
        <v>781</v>
      </c>
      <c r="C236" s="92" t="s">
        <v>77</v>
      </c>
      <c r="D236" s="92" t="s">
        <v>780</v>
      </c>
      <c r="E236" s="77" t="s">
        <v>138</v>
      </c>
      <c r="F236" s="138">
        <v>3</v>
      </c>
      <c r="G236" s="138">
        <v>31249.999999999996</v>
      </c>
      <c r="H236" s="138"/>
      <c r="I236" s="138"/>
      <c r="J236" s="92" t="s">
        <v>784</v>
      </c>
      <c r="K236" s="91" t="s">
        <v>22</v>
      </c>
      <c r="L236" s="92" t="s">
        <v>1278</v>
      </c>
    </row>
    <row r="237" spans="1:12" s="8" customFormat="1" ht="102">
      <c r="A237" s="90" t="s">
        <v>1040</v>
      </c>
      <c r="B237" s="92" t="s">
        <v>782</v>
      </c>
      <c r="C237" s="92" t="s">
        <v>77</v>
      </c>
      <c r="D237" s="92" t="s">
        <v>780</v>
      </c>
      <c r="E237" s="77" t="s">
        <v>138</v>
      </c>
      <c r="F237" s="138">
        <v>2</v>
      </c>
      <c r="G237" s="138">
        <v>35714</v>
      </c>
      <c r="H237" s="138"/>
      <c r="I237" s="138"/>
      <c r="J237" s="92" t="s">
        <v>784</v>
      </c>
      <c r="K237" s="91" t="s">
        <v>22</v>
      </c>
      <c r="L237" s="92" t="s">
        <v>1278</v>
      </c>
    </row>
    <row r="238" spans="1:12" s="8" customFormat="1" ht="102">
      <c r="A238" s="90" t="s">
        <v>1041</v>
      </c>
      <c r="B238" s="92" t="s">
        <v>783</v>
      </c>
      <c r="C238" s="92" t="s">
        <v>77</v>
      </c>
      <c r="D238" s="92" t="s">
        <v>780</v>
      </c>
      <c r="E238" s="77" t="s">
        <v>138</v>
      </c>
      <c r="F238" s="82">
        <v>3</v>
      </c>
      <c r="G238" s="82">
        <v>35714</v>
      </c>
      <c r="H238" s="138"/>
      <c r="I238" s="82"/>
      <c r="J238" s="92" t="s">
        <v>784</v>
      </c>
      <c r="K238" s="91" t="s">
        <v>22</v>
      </c>
      <c r="L238" s="92" t="s">
        <v>979</v>
      </c>
    </row>
    <row r="239" spans="1:12" s="8" customFormat="1" ht="102">
      <c r="A239" s="90" t="s">
        <v>1054</v>
      </c>
      <c r="B239" s="92" t="s">
        <v>1056</v>
      </c>
      <c r="C239" s="92" t="s">
        <v>77</v>
      </c>
      <c r="D239" s="92" t="s">
        <v>1300</v>
      </c>
      <c r="E239" s="77" t="s">
        <v>138</v>
      </c>
      <c r="F239" s="132">
        <v>2</v>
      </c>
      <c r="G239" s="82">
        <v>71071.42</v>
      </c>
      <c r="H239" s="82">
        <f t="shared" ref="H239:H240" si="20">F239*G239</f>
        <v>142142.84</v>
      </c>
      <c r="I239" s="82">
        <f t="shared" si="16"/>
        <v>159199.98080000002</v>
      </c>
      <c r="J239" s="92" t="s">
        <v>389</v>
      </c>
      <c r="K239" s="91" t="s">
        <v>22</v>
      </c>
      <c r="L239" s="92" t="s">
        <v>2962</v>
      </c>
    </row>
    <row r="240" spans="1:12" s="8" customFormat="1" ht="114.75">
      <c r="A240" s="90" t="s">
        <v>1055</v>
      </c>
      <c r="B240" s="92" t="s">
        <v>1057</v>
      </c>
      <c r="C240" s="92" t="s">
        <v>77</v>
      </c>
      <c r="D240" s="92" t="s">
        <v>1304</v>
      </c>
      <c r="E240" s="77" t="s">
        <v>138</v>
      </c>
      <c r="F240" s="83">
        <v>4</v>
      </c>
      <c r="G240" s="82">
        <v>30625</v>
      </c>
      <c r="H240" s="82">
        <f t="shared" si="20"/>
        <v>122500</v>
      </c>
      <c r="I240" s="82">
        <f t="shared" si="16"/>
        <v>137200</v>
      </c>
      <c r="J240" s="92" t="s">
        <v>389</v>
      </c>
      <c r="K240" s="91" t="s">
        <v>22</v>
      </c>
      <c r="L240" s="92" t="s">
        <v>1316</v>
      </c>
    </row>
    <row r="241" spans="1:12" s="8" customFormat="1" ht="89.25">
      <c r="A241" s="90" t="s">
        <v>1060</v>
      </c>
      <c r="B241" s="92" t="s">
        <v>1066</v>
      </c>
      <c r="C241" s="92" t="s">
        <v>77</v>
      </c>
      <c r="D241" s="92" t="s">
        <v>3167</v>
      </c>
      <c r="E241" s="77" t="s">
        <v>138</v>
      </c>
      <c r="F241" s="83">
        <v>10</v>
      </c>
      <c r="G241" s="82">
        <v>19429</v>
      </c>
      <c r="H241" s="82">
        <f>F241*G241</f>
        <v>194290</v>
      </c>
      <c r="I241" s="82">
        <f t="shared" si="16"/>
        <v>217604.80000000002</v>
      </c>
      <c r="J241" s="92" t="s">
        <v>1065</v>
      </c>
      <c r="K241" s="91" t="s">
        <v>22</v>
      </c>
      <c r="L241" s="92" t="s">
        <v>3234</v>
      </c>
    </row>
    <row r="242" spans="1:12" s="8" customFormat="1" ht="89.25">
      <c r="A242" s="90" t="s">
        <v>1061</v>
      </c>
      <c r="B242" s="92" t="s">
        <v>1067</v>
      </c>
      <c r="C242" s="92" t="s">
        <v>77</v>
      </c>
      <c r="D242" s="92" t="s">
        <v>3165</v>
      </c>
      <c r="E242" s="77" t="s">
        <v>138</v>
      </c>
      <c r="F242" s="83">
        <v>10</v>
      </c>
      <c r="G242" s="82">
        <v>10800</v>
      </c>
      <c r="H242" s="82">
        <f t="shared" ref="H242:H279" si="21">F242*G242</f>
        <v>108000</v>
      </c>
      <c r="I242" s="82">
        <f t="shared" si="16"/>
        <v>120960.00000000001</v>
      </c>
      <c r="J242" s="92" t="s">
        <v>1065</v>
      </c>
      <c r="K242" s="91" t="s">
        <v>22</v>
      </c>
      <c r="L242" s="92" t="s">
        <v>3234</v>
      </c>
    </row>
    <row r="243" spans="1:12" s="8" customFormat="1" ht="89.25">
      <c r="A243" s="90" t="s">
        <v>1062</v>
      </c>
      <c r="B243" s="92" t="s">
        <v>1068</v>
      </c>
      <c r="C243" s="92" t="s">
        <v>77</v>
      </c>
      <c r="D243" s="92" t="s">
        <v>3166</v>
      </c>
      <c r="E243" s="77" t="s">
        <v>138</v>
      </c>
      <c r="F243" s="83">
        <v>8</v>
      </c>
      <c r="G243" s="82">
        <v>22321.428571428569</v>
      </c>
      <c r="H243" s="82">
        <f t="shared" si="21"/>
        <v>178571.42857142855</v>
      </c>
      <c r="I243" s="82">
        <f t="shared" si="16"/>
        <v>200000</v>
      </c>
      <c r="J243" s="92" t="s">
        <v>1065</v>
      </c>
      <c r="K243" s="91" t="s">
        <v>22</v>
      </c>
      <c r="L243" s="92" t="s">
        <v>3234</v>
      </c>
    </row>
    <row r="244" spans="1:12" s="8" customFormat="1" ht="63.75">
      <c r="A244" s="90" t="s">
        <v>1063</v>
      </c>
      <c r="B244" s="92" t="s">
        <v>1069</v>
      </c>
      <c r="C244" s="92" t="s">
        <v>77</v>
      </c>
      <c r="D244" s="92" t="s">
        <v>2988</v>
      </c>
      <c r="E244" s="77" t="s">
        <v>138</v>
      </c>
      <c r="F244" s="83">
        <v>3</v>
      </c>
      <c r="G244" s="82">
        <v>8500</v>
      </c>
      <c r="H244" s="82">
        <f t="shared" si="21"/>
        <v>25500</v>
      </c>
      <c r="I244" s="82">
        <f t="shared" si="16"/>
        <v>28560.000000000004</v>
      </c>
      <c r="J244" s="92" t="s">
        <v>1065</v>
      </c>
      <c r="K244" s="91" t="s">
        <v>22</v>
      </c>
      <c r="L244" s="92" t="s">
        <v>3078</v>
      </c>
    </row>
    <row r="245" spans="1:12" s="8" customFormat="1" ht="89.25">
      <c r="A245" s="90" t="s">
        <v>1064</v>
      </c>
      <c r="B245" s="92" t="s">
        <v>638</v>
      </c>
      <c r="C245" s="92" t="s">
        <v>77</v>
      </c>
      <c r="D245" s="92" t="s">
        <v>3168</v>
      </c>
      <c r="E245" s="77" t="s">
        <v>138</v>
      </c>
      <c r="F245" s="83">
        <v>2</v>
      </c>
      <c r="G245" s="82">
        <v>41071.428571428565</v>
      </c>
      <c r="H245" s="82">
        <f t="shared" si="21"/>
        <v>82142.85714285713</v>
      </c>
      <c r="I245" s="82">
        <f t="shared" si="16"/>
        <v>92000</v>
      </c>
      <c r="J245" s="92" t="s">
        <v>1065</v>
      </c>
      <c r="K245" s="91" t="s">
        <v>22</v>
      </c>
      <c r="L245" s="92" t="s">
        <v>3235</v>
      </c>
    </row>
    <row r="246" spans="1:12" s="8" customFormat="1" ht="114.75">
      <c r="A246" s="90" t="s">
        <v>1073</v>
      </c>
      <c r="B246" s="92" t="s">
        <v>1077</v>
      </c>
      <c r="C246" s="92" t="s">
        <v>77</v>
      </c>
      <c r="D246" s="92" t="s">
        <v>1081</v>
      </c>
      <c r="E246" s="77" t="s">
        <v>138</v>
      </c>
      <c r="F246" s="132">
        <v>1</v>
      </c>
      <c r="G246" s="82">
        <v>80000</v>
      </c>
      <c r="H246" s="82">
        <f t="shared" si="21"/>
        <v>80000</v>
      </c>
      <c r="I246" s="82">
        <f t="shared" si="16"/>
        <v>89600.000000000015</v>
      </c>
      <c r="J246" s="92" t="s">
        <v>1084</v>
      </c>
      <c r="K246" s="91" t="s">
        <v>22</v>
      </c>
      <c r="L246" s="92" t="s">
        <v>326</v>
      </c>
    </row>
    <row r="247" spans="1:12" s="8" customFormat="1" ht="102">
      <c r="A247" s="90" t="s">
        <v>1074</v>
      </c>
      <c r="B247" s="92" t="s">
        <v>1078</v>
      </c>
      <c r="C247" s="92" t="s">
        <v>77</v>
      </c>
      <c r="D247" s="92" t="s">
        <v>1082</v>
      </c>
      <c r="E247" s="77" t="s">
        <v>138</v>
      </c>
      <c r="F247" s="132">
        <v>100</v>
      </c>
      <c r="G247" s="82">
        <v>16964.28</v>
      </c>
      <c r="H247" s="82">
        <f t="shared" si="21"/>
        <v>1696428</v>
      </c>
      <c r="I247" s="82">
        <f t="shared" si="16"/>
        <v>1899999.36</v>
      </c>
      <c r="J247" s="92" t="s">
        <v>1085</v>
      </c>
      <c r="K247" s="91" t="s">
        <v>22</v>
      </c>
      <c r="L247" s="92" t="s">
        <v>326</v>
      </c>
    </row>
    <row r="248" spans="1:12" s="8" customFormat="1" ht="102">
      <c r="A248" s="90" t="s">
        <v>1075</v>
      </c>
      <c r="B248" s="92" t="s">
        <v>1079</v>
      </c>
      <c r="C248" s="92" t="s">
        <v>77</v>
      </c>
      <c r="D248" s="92" t="s">
        <v>1305</v>
      </c>
      <c r="E248" s="77" t="s">
        <v>138</v>
      </c>
      <c r="F248" s="132">
        <v>1</v>
      </c>
      <c r="G248" s="82">
        <v>260000</v>
      </c>
      <c r="H248" s="82">
        <f t="shared" si="21"/>
        <v>260000</v>
      </c>
      <c r="I248" s="82">
        <f t="shared" si="16"/>
        <v>291200</v>
      </c>
      <c r="J248" s="92" t="s">
        <v>1086</v>
      </c>
      <c r="K248" s="91" t="s">
        <v>22</v>
      </c>
      <c r="L248" s="92" t="s">
        <v>1316</v>
      </c>
    </row>
    <row r="249" spans="1:12" s="8" customFormat="1" ht="102">
      <c r="A249" s="90" t="s">
        <v>1076</v>
      </c>
      <c r="B249" s="92" t="s">
        <v>1080</v>
      </c>
      <c r="C249" s="92" t="s">
        <v>77</v>
      </c>
      <c r="D249" s="92" t="s">
        <v>1083</v>
      </c>
      <c r="E249" s="77" t="s">
        <v>138</v>
      </c>
      <c r="F249" s="83">
        <v>6</v>
      </c>
      <c r="G249" s="82">
        <v>51696.42</v>
      </c>
      <c r="H249" s="82">
        <f t="shared" si="21"/>
        <v>310178.52</v>
      </c>
      <c r="I249" s="82">
        <f t="shared" si="16"/>
        <v>347399.94240000006</v>
      </c>
      <c r="J249" s="92" t="s">
        <v>1086</v>
      </c>
      <c r="K249" s="91" t="s">
        <v>22</v>
      </c>
      <c r="L249" s="92" t="s">
        <v>1317</v>
      </c>
    </row>
    <row r="250" spans="1:12" s="8" customFormat="1" ht="63.75">
      <c r="A250" s="90" t="s">
        <v>1087</v>
      </c>
      <c r="B250" s="92" t="s">
        <v>1104</v>
      </c>
      <c r="C250" s="92" t="s">
        <v>77</v>
      </c>
      <c r="D250" s="92" t="s">
        <v>1503</v>
      </c>
      <c r="E250" s="77" t="s">
        <v>138</v>
      </c>
      <c r="F250" s="83">
        <v>25</v>
      </c>
      <c r="G250" s="82">
        <v>5625</v>
      </c>
      <c r="H250" s="82">
        <f t="shared" si="21"/>
        <v>140625</v>
      </c>
      <c r="I250" s="82">
        <f t="shared" si="16"/>
        <v>157500.00000000003</v>
      </c>
      <c r="J250" s="92" t="s">
        <v>1105</v>
      </c>
      <c r="K250" s="91" t="s">
        <v>22</v>
      </c>
      <c r="L250" s="92" t="s">
        <v>2557</v>
      </c>
    </row>
    <row r="251" spans="1:12" s="8" customFormat="1" ht="178.5">
      <c r="A251" s="90" t="s">
        <v>1088</v>
      </c>
      <c r="B251" s="92" t="s">
        <v>1504</v>
      </c>
      <c r="C251" s="92" t="s">
        <v>77</v>
      </c>
      <c r="D251" s="92" t="s">
        <v>1505</v>
      </c>
      <c r="E251" s="77" t="s">
        <v>138</v>
      </c>
      <c r="F251" s="83">
        <v>70</v>
      </c>
      <c r="G251" s="82">
        <v>40714.300000000003</v>
      </c>
      <c r="H251" s="82">
        <f t="shared" si="21"/>
        <v>2850001</v>
      </c>
      <c r="I251" s="82">
        <f t="shared" si="16"/>
        <v>3192001.12</v>
      </c>
      <c r="J251" s="92" t="s">
        <v>1105</v>
      </c>
      <c r="K251" s="91" t="s">
        <v>22</v>
      </c>
      <c r="L251" s="92" t="s">
        <v>2558</v>
      </c>
    </row>
    <row r="252" spans="1:12" s="8" customFormat="1" ht="153">
      <c r="A252" s="90" t="s">
        <v>1089</v>
      </c>
      <c r="B252" s="92" t="s">
        <v>1106</v>
      </c>
      <c r="C252" s="92" t="s">
        <v>77</v>
      </c>
      <c r="D252" s="92" t="s">
        <v>1506</v>
      </c>
      <c r="E252" s="77" t="s">
        <v>138</v>
      </c>
      <c r="F252" s="83">
        <v>50</v>
      </c>
      <c r="G252" s="82">
        <v>15600</v>
      </c>
      <c r="H252" s="82">
        <f t="shared" si="21"/>
        <v>780000</v>
      </c>
      <c r="I252" s="82">
        <f t="shared" si="16"/>
        <v>873600.00000000012</v>
      </c>
      <c r="J252" s="92" t="s">
        <v>2960</v>
      </c>
      <c r="K252" s="91" t="s">
        <v>22</v>
      </c>
      <c r="L252" s="92" t="s">
        <v>2963</v>
      </c>
    </row>
    <row r="253" spans="1:12" s="8" customFormat="1" ht="76.5">
      <c r="A253" s="90" t="s">
        <v>1090</v>
      </c>
      <c r="B253" s="92" t="s">
        <v>1107</v>
      </c>
      <c r="C253" s="92" t="s">
        <v>77</v>
      </c>
      <c r="D253" s="92" t="s">
        <v>1507</v>
      </c>
      <c r="E253" s="77" t="s">
        <v>138</v>
      </c>
      <c r="F253" s="83">
        <v>8</v>
      </c>
      <c r="G253" s="82">
        <v>32000</v>
      </c>
      <c r="H253" s="82">
        <f t="shared" si="21"/>
        <v>256000</v>
      </c>
      <c r="I253" s="82">
        <f t="shared" si="16"/>
        <v>286720</v>
      </c>
      <c r="J253" s="92" t="s">
        <v>1105</v>
      </c>
      <c r="K253" s="91" t="s">
        <v>22</v>
      </c>
      <c r="L253" s="92" t="s">
        <v>2559</v>
      </c>
    </row>
    <row r="254" spans="1:12" s="8" customFormat="1" ht="76.5">
      <c r="A254" s="90" t="s">
        <v>1091</v>
      </c>
      <c r="B254" s="92" t="s">
        <v>1109</v>
      </c>
      <c r="C254" s="92" t="s">
        <v>77</v>
      </c>
      <c r="D254" s="92" t="s">
        <v>2657</v>
      </c>
      <c r="E254" s="77" t="s">
        <v>138</v>
      </c>
      <c r="F254" s="83">
        <v>2</v>
      </c>
      <c r="G254" s="82">
        <v>17520</v>
      </c>
      <c r="H254" s="82">
        <f t="shared" si="21"/>
        <v>35040</v>
      </c>
      <c r="I254" s="82">
        <f t="shared" si="16"/>
        <v>39244.800000000003</v>
      </c>
      <c r="J254" s="92" t="s">
        <v>1105</v>
      </c>
      <c r="K254" s="91" t="s">
        <v>22</v>
      </c>
      <c r="L254" s="92" t="s">
        <v>2559</v>
      </c>
    </row>
    <row r="255" spans="1:12" s="8" customFormat="1" ht="89.25">
      <c r="A255" s="90" t="s">
        <v>1092</v>
      </c>
      <c r="B255" s="92" t="s">
        <v>1110</v>
      </c>
      <c r="C255" s="92" t="s">
        <v>77</v>
      </c>
      <c r="D255" s="92" t="s">
        <v>3115</v>
      </c>
      <c r="E255" s="77" t="s">
        <v>138</v>
      </c>
      <c r="F255" s="83">
        <v>2</v>
      </c>
      <c r="G255" s="82">
        <v>140000</v>
      </c>
      <c r="H255" s="82">
        <f t="shared" si="21"/>
        <v>280000</v>
      </c>
      <c r="I255" s="82">
        <f t="shared" si="16"/>
        <v>313600.00000000006</v>
      </c>
      <c r="J255" s="92" t="s">
        <v>1105</v>
      </c>
      <c r="K255" s="91" t="s">
        <v>22</v>
      </c>
      <c r="L255" s="92" t="s">
        <v>3128</v>
      </c>
    </row>
    <row r="256" spans="1:12" s="8" customFormat="1" ht="63.75">
      <c r="A256" s="90" t="s">
        <v>1093</v>
      </c>
      <c r="B256" s="92" t="s">
        <v>2528</v>
      </c>
      <c r="C256" s="92" t="s">
        <v>77</v>
      </c>
      <c r="D256" s="92" t="s">
        <v>2529</v>
      </c>
      <c r="E256" s="77" t="s">
        <v>138</v>
      </c>
      <c r="F256" s="83">
        <v>6</v>
      </c>
      <c r="G256" s="82">
        <v>57143</v>
      </c>
      <c r="H256" s="82">
        <f t="shared" si="21"/>
        <v>342858</v>
      </c>
      <c r="I256" s="82">
        <f t="shared" si="16"/>
        <v>384000.96</v>
      </c>
      <c r="J256" s="92" t="s">
        <v>1105</v>
      </c>
      <c r="K256" s="91" t="s">
        <v>22</v>
      </c>
      <c r="L256" s="92" t="s">
        <v>2560</v>
      </c>
    </row>
    <row r="257" spans="1:12" s="76" customFormat="1" ht="89.25">
      <c r="A257" s="90" t="s">
        <v>1094</v>
      </c>
      <c r="B257" s="92" t="s">
        <v>1111</v>
      </c>
      <c r="C257" s="92" t="s">
        <v>77</v>
      </c>
      <c r="D257" s="92" t="s">
        <v>2530</v>
      </c>
      <c r="E257" s="77" t="s">
        <v>138</v>
      </c>
      <c r="F257" s="83"/>
      <c r="G257" s="82"/>
      <c r="H257" s="82"/>
      <c r="I257" s="82"/>
      <c r="J257" s="92" t="s">
        <v>1105</v>
      </c>
      <c r="K257" s="91" t="s">
        <v>22</v>
      </c>
      <c r="L257" s="92" t="s">
        <v>2964</v>
      </c>
    </row>
    <row r="258" spans="1:12" s="8" customFormat="1" ht="63.75" customHeight="1">
      <c r="A258" s="90" t="s">
        <v>1095</v>
      </c>
      <c r="B258" s="92" t="s">
        <v>1112</v>
      </c>
      <c r="C258" s="92" t="s">
        <v>77</v>
      </c>
      <c r="D258" s="92" t="s">
        <v>2531</v>
      </c>
      <c r="E258" s="77" t="s">
        <v>138</v>
      </c>
      <c r="F258" s="83">
        <v>5</v>
      </c>
      <c r="G258" s="82">
        <v>23500</v>
      </c>
      <c r="H258" s="82">
        <f t="shared" si="21"/>
        <v>117500</v>
      </c>
      <c r="I258" s="82">
        <f t="shared" si="16"/>
        <v>131600</v>
      </c>
      <c r="J258" s="92" t="s">
        <v>1105</v>
      </c>
      <c r="K258" s="91" t="s">
        <v>22</v>
      </c>
      <c r="L258" s="92" t="s">
        <v>2559</v>
      </c>
    </row>
    <row r="259" spans="1:12" s="8" customFormat="1" ht="114.75">
      <c r="A259" s="90" t="s">
        <v>1096</v>
      </c>
      <c r="B259" s="92" t="s">
        <v>1113</v>
      </c>
      <c r="C259" s="92" t="s">
        <v>77</v>
      </c>
      <c r="D259" s="92" t="s">
        <v>1114</v>
      </c>
      <c r="E259" s="77" t="s">
        <v>138</v>
      </c>
      <c r="F259" s="83">
        <v>30</v>
      </c>
      <c r="G259" s="82">
        <v>14500</v>
      </c>
      <c r="H259" s="82">
        <f t="shared" si="21"/>
        <v>435000</v>
      </c>
      <c r="I259" s="82">
        <f t="shared" si="16"/>
        <v>487200.00000000006</v>
      </c>
      <c r="J259" s="92" t="s">
        <v>1105</v>
      </c>
      <c r="K259" s="91" t="s">
        <v>22</v>
      </c>
      <c r="L259" s="92" t="s">
        <v>2561</v>
      </c>
    </row>
    <row r="260" spans="1:12" s="76" customFormat="1" ht="140.25">
      <c r="A260" s="90" t="s">
        <v>1097</v>
      </c>
      <c r="B260" s="92" t="s">
        <v>1115</v>
      </c>
      <c r="C260" s="92" t="s">
        <v>77</v>
      </c>
      <c r="D260" s="92" t="s">
        <v>1116</v>
      </c>
      <c r="E260" s="77" t="s">
        <v>138</v>
      </c>
      <c r="F260" s="83"/>
      <c r="G260" s="82"/>
      <c r="H260" s="82"/>
      <c r="I260" s="82"/>
      <c r="J260" s="92" t="s">
        <v>1105</v>
      </c>
      <c r="K260" s="91" t="s">
        <v>22</v>
      </c>
      <c r="L260" s="92" t="s">
        <v>2965</v>
      </c>
    </row>
    <row r="261" spans="1:12" s="8" customFormat="1" ht="63.75">
      <c r="A261" s="90" t="s">
        <v>1098</v>
      </c>
      <c r="B261" s="92" t="s">
        <v>2532</v>
      </c>
      <c r="C261" s="92" t="s">
        <v>77</v>
      </c>
      <c r="D261" s="92" t="s">
        <v>2533</v>
      </c>
      <c r="E261" s="77" t="s">
        <v>138</v>
      </c>
      <c r="F261" s="83">
        <v>6</v>
      </c>
      <c r="G261" s="82">
        <v>25000</v>
      </c>
      <c r="H261" s="82">
        <f t="shared" si="21"/>
        <v>150000</v>
      </c>
      <c r="I261" s="82">
        <f t="shared" si="16"/>
        <v>168000.00000000003</v>
      </c>
      <c r="J261" s="92" t="s">
        <v>1105</v>
      </c>
      <c r="K261" s="91" t="s">
        <v>22</v>
      </c>
      <c r="L261" s="92" t="s">
        <v>2560</v>
      </c>
    </row>
    <row r="262" spans="1:12" s="8" customFormat="1" ht="171" customHeight="1">
      <c r="A262" s="90" t="s">
        <v>1099</v>
      </c>
      <c r="B262" s="92" t="s">
        <v>1117</v>
      </c>
      <c r="C262" s="92" t="s">
        <v>77</v>
      </c>
      <c r="D262" s="92" t="s">
        <v>2534</v>
      </c>
      <c r="E262" s="77" t="s">
        <v>138</v>
      </c>
      <c r="F262" s="83">
        <v>30</v>
      </c>
      <c r="G262" s="82">
        <v>41000</v>
      </c>
      <c r="H262" s="82">
        <f t="shared" si="21"/>
        <v>1230000</v>
      </c>
      <c r="I262" s="82">
        <f t="shared" si="16"/>
        <v>1377600.0000000002</v>
      </c>
      <c r="J262" s="92" t="s">
        <v>1105</v>
      </c>
      <c r="K262" s="91" t="s">
        <v>22</v>
      </c>
      <c r="L262" s="92" t="s">
        <v>2559</v>
      </c>
    </row>
    <row r="263" spans="1:12" s="8" customFormat="1" ht="159" customHeight="1">
      <c r="A263" s="90" t="s">
        <v>1100</v>
      </c>
      <c r="B263" s="92" t="s">
        <v>1118</v>
      </c>
      <c r="C263" s="92" t="s">
        <v>77</v>
      </c>
      <c r="D263" s="92" t="s">
        <v>2535</v>
      </c>
      <c r="E263" s="77" t="s">
        <v>138</v>
      </c>
      <c r="F263" s="83">
        <v>40</v>
      </c>
      <c r="G263" s="82">
        <v>43000</v>
      </c>
      <c r="H263" s="82">
        <f t="shared" si="21"/>
        <v>1720000</v>
      </c>
      <c r="I263" s="82">
        <f t="shared" si="16"/>
        <v>1926400.0000000002</v>
      </c>
      <c r="J263" s="92" t="s">
        <v>1105</v>
      </c>
      <c r="K263" s="91" t="s">
        <v>22</v>
      </c>
      <c r="L263" s="92" t="s">
        <v>2559</v>
      </c>
    </row>
    <row r="264" spans="1:12" s="8" customFormat="1" ht="114.75">
      <c r="A264" s="90" t="s">
        <v>1101</v>
      </c>
      <c r="B264" s="92" t="s">
        <v>1119</v>
      </c>
      <c r="C264" s="92" t="s">
        <v>77</v>
      </c>
      <c r="D264" s="92" t="s">
        <v>2536</v>
      </c>
      <c r="E264" s="77" t="s">
        <v>138</v>
      </c>
      <c r="F264" s="83">
        <v>2</v>
      </c>
      <c r="G264" s="82">
        <v>44000</v>
      </c>
      <c r="H264" s="82">
        <f t="shared" si="21"/>
        <v>88000</v>
      </c>
      <c r="I264" s="82">
        <f t="shared" si="16"/>
        <v>98560.000000000015</v>
      </c>
      <c r="J264" s="92" t="s">
        <v>1105</v>
      </c>
      <c r="K264" s="91" t="s">
        <v>22</v>
      </c>
      <c r="L264" s="92" t="s">
        <v>2559</v>
      </c>
    </row>
    <row r="265" spans="1:12" s="8" customFormat="1" ht="96.75" customHeight="1">
      <c r="A265" s="90" t="s">
        <v>1102</v>
      </c>
      <c r="B265" s="92" t="s">
        <v>1120</v>
      </c>
      <c r="C265" s="92" t="s">
        <v>77</v>
      </c>
      <c r="D265" s="92" t="s">
        <v>1121</v>
      </c>
      <c r="E265" s="77" t="s">
        <v>138</v>
      </c>
      <c r="F265" s="83">
        <v>9</v>
      </c>
      <c r="G265" s="82">
        <v>50000</v>
      </c>
      <c r="H265" s="82">
        <f t="shared" si="21"/>
        <v>450000</v>
      </c>
      <c r="I265" s="82">
        <f t="shared" si="16"/>
        <v>504000.00000000006</v>
      </c>
      <c r="J265" s="92" t="s">
        <v>1105</v>
      </c>
      <c r="K265" s="91" t="s">
        <v>22</v>
      </c>
      <c r="L265" s="92" t="s">
        <v>2562</v>
      </c>
    </row>
    <row r="266" spans="1:12" s="8" customFormat="1" ht="69.75" customHeight="1">
      <c r="A266" s="90" t="s">
        <v>1103</v>
      </c>
      <c r="B266" s="92" t="s">
        <v>1122</v>
      </c>
      <c r="C266" s="92" t="s">
        <v>77</v>
      </c>
      <c r="D266" s="29" t="s">
        <v>1123</v>
      </c>
      <c r="E266" s="77" t="s">
        <v>138</v>
      </c>
      <c r="F266" s="83">
        <v>38</v>
      </c>
      <c r="G266" s="82">
        <v>19360</v>
      </c>
      <c r="H266" s="82">
        <f t="shared" si="21"/>
        <v>735680</v>
      </c>
      <c r="I266" s="82">
        <f t="shared" si="16"/>
        <v>823961.60000000009</v>
      </c>
      <c r="J266" s="92" t="s">
        <v>529</v>
      </c>
      <c r="K266" s="91" t="s">
        <v>22</v>
      </c>
      <c r="L266" s="92" t="s">
        <v>326</v>
      </c>
    </row>
    <row r="267" spans="1:12" s="8" customFormat="1" ht="115.5" customHeight="1">
      <c r="A267" s="90" t="s">
        <v>1132</v>
      </c>
      <c r="B267" s="92" t="s">
        <v>1141</v>
      </c>
      <c r="C267" s="92" t="s">
        <v>77</v>
      </c>
      <c r="D267" s="29" t="s">
        <v>1285</v>
      </c>
      <c r="E267" s="77" t="s">
        <v>138</v>
      </c>
      <c r="F267" s="83">
        <v>15</v>
      </c>
      <c r="G267" s="82">
        <v>120000</v>
      </c>
      <c r="H267" s="82">
        <f t="shared" si="21"/>
        <v>1800000</v>
      </c>
      <c r="I267" s="82">
        <f t="shared" si="16"/>
        <v>2016000.0000000002</v>
      </c>
      <c r="J267" s="92" t="s">
        <v>389</v>
      </c>
      <c r="K267" s="91" t="s">
        <v>22</v>
      </c>
      <c r="L267" s="92" t="s">
        <v>1315</v>
      </c>
    </row>
    <row r="268" spans="1:12" s="8" customFormat="1" ht="116.25" customHeight="1">
      <c r="A268" s="90" t="s">
        <v>1133</v>
      </c>
      <c r="B268" s="92" t="s">
        <v>1142</v>
      </c>
      <c r="C268" s="92" t="s">
        <v>77</v>
      </c>
      <c r="D268" s="29" t="s">
        <v>1286</v>
      </c>
      <c r="E268" s="77" t="s">
        <v>138</v>
      </c>
      <c r="F268" s="83">
        <v>2</v>
      </c>
      <c r="G268" s="82">
        <v>100000</v>
      </c>
      <c r="H268" s="82">
        <f t="shared" si="21"/>
        <v>200000</v>
      </c>
      <c r="I268" s="82">
        <f t="shared" si="16"/>
        <v>224000.00000000003</v>
      </c>
      <c r="J268" s="92" t="s">
        <v>389</v>
      </c>
      <c r="K268" s="91" t="s">
        <v>22</v>
      </c>
      <c r="L268" s="92" t="s">
        <v>1315</v>
      </c>
    </row>
    <row r="269" spans="1:12" s="8" customFormat="1" ht="122.25" customHeight="1">
      <c r="A269" s="90" t="s">
        <v>1134</v>
      </c>
      <c r="B269" s="92" t="s">
        <v>1143</v>
      </c>
      <c r="C269" s="92" t="s">
        <v>77</v>
      </c>
      <c r="D269" s="29" t="s">
        <v>1287</v>
      </c>
      <c r="E269" s="77" t="s">
        <v>138</v>
      </c>
      <c r="F269" s="83">
        <v>2</v>
      </c>
      <c r="G269" s="82">
        <v>250000</v>
      </c>
      <c r="H269" s="82">
        <f t="shared" si="21"/>
        <v>500000</v>
      </c>
      <c r="I269" s="82">
        <f t="shared" si="16"/>
        <v>560000</v>
      </c>
      <c r="J269" s="92" t="s">
        <v>389</v>
      </c>
      <c r="K269" s="91" t="s">
        <v>22</v>
      </c>
      <c r="L269" s="92" t="s">
        <v>1315</v>
      </c>
    </row>
    <row r="270" spans="1:12" s="8" customFormat="1" ht="83.25" customHeight="1">
      <c r="A270" s="90" t="s">
        <v>1135</v>
      </c>
      <c r="B270" s="92" t="s">
        <v>1144</v>
      </c>
      <c r="C270" s="92" t="s">
        <v>77</v>
      </c>
      <c r="D270" s="29" t="s">
        <v>1288</v>
      </c>
      <c r="E270" s="77" t="s">
        <v>138</v>
      </c>
      <c r="F270" s="83">
        <v>1</v>
      </c>
      <c r="G270" s="82">
        <v>100000</v>
      </c>
      <c r="H270" s="82">
        <f t="shared" si="21"/>
        <v>100000</v>
      </c>
      <c r="I270" s="82">
        <f t="shared" si="16"/>
        <v>112000.00000000001</v>
      </c>
      <c r="J270" s="92" t="s">
        <v>389</v>
      </c>
      <c r="K270" s="91" t="s">
        <v>22</v>
      </c>
      <c r="L270" s="92" t="s">
        <v>1315</v>
      </c>
    </row>
    <row r="271" spans="1:12" s="8" customFormat="1" ht="81.75" customHeight="1">
      <c r="A271" s="90" t="s">
        <v>1136</v>
      </c>
      <c r="B271" s="92" t="s">
        <v>1289</v>
      </c>
      <c r="C271" s="92" t="s">
        <v>77</v>
      </c>
      <c r="D271" s="29" t="s">
        <v>1290</v>
      </c>
      <c r="E271" s="77" t="s">
        <v>138</v>
      </c>
      <c r="F271" s="83">
        <v>2</v>
      </c>
      <c r="G271" s="82">
        <v>37500</v>
      </c>
      <c r="H271" s="82">
        <f t="shared" si="21"/>
        <v>75000</v>
      </c>
      <c r="I271" s="82">
        <f t="shared" si="16"/>
        <v>84000.000000000015</v>
      </c>
      <c r="J271" s="92" t="s">
        <v>389</v>
      </c>
      <c r="K271" s="91" t="s">
        <v>22</v>
      </c>
      <c r="L271" s="92" t="s">
        <v>1315</v>
      </c>
    </row>
    <row r="272" spans="1:12" s="8" customFormat="1" ht="118.5" customHeight="1">
      <c r="A272" s="90" t="s">
        <v>1137</v>
      </c>
      <c r="B272" s="92" t="s">
        <v>1145</v>
      </c>
      <c r="C272" s="92" t="s">
        <v>77</v>
      </c>
      <c r="D272" s="29" t="s">
        <v>1291</v>
      </c>
      <c r="E272" s="77" t="s">
        <v>138</v>
      </c>
      <c r="F272" s="83">
        <v>10</v>
      </c>
      <c r="G272" s="82">
        <v>25000</v>
      </c>
      <c r="H272" s="82">
        <f t="shared" si="21"/>
        <v>250000</v>
      </c>
      <c r="I272" s="82">
        <f t="shared" si="16"/>
        <v>280000</v>
      </c>
      <c r="J272" s="92" t="s">
        <v>389</v>
      </c>
      <c r="K272" s="91" t="s">
        <v>22</v>
      </c>
      <c r="L272" s="92" t="s">
        <v>1315</v>
      </c>
    </row>
    <row r="273" spans="1:14" s="8" customFormat="1" ht="83.25" customHeight="1">
      <c r="A273" s="90" t="s">
        <v>1138</v>
      </c>
      <c r="B273" s="92" t="s">
        <v>1146</v>
      </c>
      <c r="C273" s="92" t="s">
        <v>77</v>
      </c>
      <c r="D273" s="29" t="s">
        <v>1292</v>
      </c>
      <c r="E273" s="77" t="s">
        <v>138</v>
      </c>
      <c r="F273" s="83">
        <v>10</v>
      </c>
      <c r="G273" s="82">
        <v>17000</v>
      </c>
      <c r="H273" s="82">
        <f t="shared" si="21"/>
        <v>170000</v>
      </c>
      <c r="I273" s="82">
        <f t="shared" si="16"/>
        <v>190400.00000000003</v>
      </c>
      <c r="J273" s="92" t="s">
        <v>389</v>
      </c>
      <c r="K273" s="91" t="s">
        <v>22</v>
      </c>
      <c r="L273" s="92" t="s">
        <v>1315</v>
      </c>
    </row>
    <row r="274" spans="1:14" s="8" customFormat="1" ht="85.5" customHeight="1">
      <c r="A274" s="90" t="s">
        <v>1139</v>
      </c>
      <c r="B274" s="92" t="s">
        <v>1147</v>
      </c>
      <c r="C274" s="92" t="s">
        <v>77</v>
      </c>
      <c r="D274" s="29" t="s">
        <v>1293</v>
      </c>
      <c r="E274" s="77" t="s">
        <v>138</v>
      </c>
      <c r="F274" s="83">
        <v>20</v>
      </c>
      <c r="G274" s="82">
        <v>18000</v>
      </c>
      <c r="H274" s="82">
        <f t="shared" si="21"/>
        <v>360000</v>
      </c>
      <c r="I274" s="82">
        <f t="shared" si="16"/>
        <v>403200.00000000006</v>
      </c>
      <c r="J274" s="92" t="s">
        <v>389</v>
      </c>
      <c r="K274" s="91" t="s">
        <v>22</v>
      </c>
      <c r="L274" s="92" t="s">
        <v>1315</v>
      </c>
    </row>
    <row r="275" spans="1:14" s="8" customFormat="1" ht="111.75" customHeight="1">
      <c r="A275" s="90" t="s">
        <v>1140</v>
      </c>
      <c r="B275" s="92" t="s">
        <v>1148</v>
      </c>
      <c r="C275" s="92" t="s">
        <v>77</v>
      </c>
      <c r="D275" s="29" t="s">
        <v>1294</v>
      </c>
      <c r="E275" s="77" t="s">
        <v>247</v>
      </c>
      <c r="F275" s="83">
        <v>10</v>
      </c>
      <c r="G275" s="82">
        <v>70000</v>
      </c>
      <c r="H275" s="82">
        <f t="shared" si="21"/>
        <v>700000</v>
      </c>
      <c r="I275" s="82">
        <f t="shared" si="16"/>
        <v>784000.00000000012</v>
      </c>
      <c r="J275" s="92" t="s">
        <v>389</v>
      </c>
      <c r="K275" s="91" t="s">
        <v>22</v>
      </c>
      <c r="L275" s="92" t="s">
        <v>1315</v>
      </c>
    </row>
    <row r="276" spans="1:14" s="76" customFormat="1" ht="87" customHeight="1">
      <c r="A276" s="90" t="s">
        <v>1154</v>
      </c>
      <c r="B276" s="92" t="s">
        <v>1186</v>
      </c>
      <c r="C276" s="92" t="s">
        <v>77</v>
      </c>
      <c r="D276" s="29" t="s">
        <v>1193</v>
      </c>
      <c r="E276" s="77" t="s">
        <v>138</v>
      </c>
      <c r="F276" s="83">
        <v>10</v>
      </c>
      <c r="G276" s="82">
        <v>8000</v>
      </c>
      <c r="H276" s="82">
        <f t="shared" si="21"/>
        <v>80000</v>
      </c>
      <c r="I276" s="82">
        <f t="shared" si="16"/>
        <v>89600.000000000015</v>
      </c>
      <c r="J276" s="92" t="s">
        <v>1086</v>
      </c>
      <c r="K276" s="91" t="s">
        <v>22</v>
      </c>
      <c r="L276" s="92" t="s">
        <v>1218</v>
      </c>
    </row>
    <row r="277" spans="1:14" s="76" customFormat="1" ht="120.75" customHeight="1">
      <c r="A277" s="90" t="s">
        <v>1152</v>
      </c>
      <c r="B277" s="92" t="s">
        <v>1187</v>
      </c>
      <c r="C277" s="92" t="s">
        <v>77</v>
      </c>
      <c r="D277" s="29" t="s">
        <v>1192</v>
      </c>
      <c r="E277" s="77" t="s">
        <v>138</v>
      </c>
      <c r="F277" s="83">
        <v>2</v>
      </c>
      <c r="G277" s="82">
        <v>18640</v>
      </c>
      <c r="H277" s="82">
        <f t="shared" si="21"/>
        <v>37280</v>
      </c>
      <c r="I277" s="82">
        <f t="shared" si="16"/>
        <v>41753.600000000006</v>
      </c>
      <c r="J277" s="92" t="s">
        <v>1086</v>
      </c>
      <c r="K277" s="91" t="s">
        <v>22</v>
      </c>
      <c r="L277" s="92" t="s">
        <v>1218</v>
      </c>
    </row>
    <row r="278" spans="1:14" s="8" customFormat="1" ht="177" customHeight="1">
      <c r="A278" s="90" t="s">
        <v>1184</v>
      </c>
      <c r="B278" s="92" t="s">
        <v>1188</v>
      </c>
      <c r="C278" s="92" t="s">
        <v>77</v>
      </c>
      <c r="D278" s="29" t="s">
        <v>1190</v>
      </c>
      <c r="E278" s="77" t="s">
        <v>138</v>
      </c>
      <c r="F278" s="83">
        <v>4</v>
      </c>
      <c r="G278" s="82">
        <v>18599</v>
      </c>
      <c r="H278" s="82">
        <f t="shared" si="21"/>
        <v>74396</v>
      </c>
      <c r="I278" s="82">
        <f t="shared" si="16"/>
        <v>83323.520000000004</v>
      </c>
      <c r="J278" s="92" t="s">
        <v>1086</v>
      </c>
      <c r="K278" s="91" t="s">
        <v>22</v>
      </c>
      <c r="L278" s="92" t="s">
        <v>1376</v>
      </c>
    </row>
    <row r="279" spans="1:14" s="8" customFormat="1" ht="140.25" customHeight="1">
      <c r="A279" s="90" t="s">
        <v>1185</v>
      </c>
      <c r="B279" s="92" t="s">
        <v>1189</v>
      </c>
      <c r="C279" s="92" t="s">
        <v>77</v>
      </c>
      <c r="D279" s="29" t="s">
        <v>1191</v>
      </c>
      <c r="E279" s="77" t="s">
        <v>138</v>
      </c>
      <c r="F279" s="83">
        <v>10</v>
      </c>
      <c r="G279" s="82">
        <v>2250</v>
      </c>
      <c r="H279" s="82">
        <f t="shared" si="21"/>
        <v>22500</v>
      </c>
      <c r="I279" s="82">
        <f t="shared" si="16"/>
        <v>25200.000000000004</v>
      </c>
      <c r="J279" s="92" t="s">
        <v>1086</v>
      </c>
      <c r="K279" s="91" t="s">
        <v>22</v>
      </c>
      <c r="L279" s="92" t="s">
        <v>1218</v>
      </c>
      <c r="M279" s="78"/>
    </row>
    <row r="280" spans="1:14" s="76" customFormat="1" ht="131.25" customHeight="1">
      <c r="A280" s="90" t="s">
        <v>1194</v>
      </c>
      <c r="B280" s="92" t="s">
        <v>1196</v>
      </c>
      <c r="C280" s="92" t="s">
        <v>77</v>
      </c>
      <c r="D280" s="29" t="s">
        <v>1200</v>
      </c>
      <c r="E280" s="77" t="s">
        <v>138</v>
      </c>
      <c r="F280" s="83">
        <v>10</v>
      </c>
      <c r="G280" s="82">
        <v>50000</v>
      </c>
      <c r="H280" s="82">
        <v>500000</v>
      </c>
      <c r="I280" s="82">
        <v>560000</v>
      </c>
      <c r="J280" s="92" t="s">
        <v>1086</v>
      </c>
      <c r="K280" s="91" t="s">
        <v>1197</v>
      </c>
      <c r="L280" s="92" t="s">
        <v>1218</v>
      </c>
      <c r="M280" s="78"/>
    </row>
    <row r="281" spans="1:14" s="76" customFormat="1" ht="178.5" customHeight="1">
      <c r="A281" s="90" t="s">
        <v>1195</v>
      </c>
      <c r="B281" s="92" t="s">
        <v>1198</v>
      </c>
      <c r="C281" s="92" t="s">
        <v>77</v>
      </c>
      <c r="D281" s="29" t="s">
        <v>1199</v>
      </c>
      <c r="E281" s="77" t="s">
        <v>138</v>
      </c>
      <c r="F281" s="83">
        <v>2</v>
      </c>
      <c r="G281" s="82">
        <v>160714.29</v>
      </c>
      <c r="H281" s="82">
        <f>G281*F281</f>
        <v>321428.58</v>
      </c>
      <c r="I281" s="82">
        <f>H281*1.12</f>
        <v>360000.00960000005</v>
      </c>
      <c r="J281" s="92" t="s">
        <v>1086</v>
      </c>
      <c r="K281" s="91" t="s">
        <v>1197</v>
      </c>
      <c r="L281" s="92" t="s">
        <v>1218</v>
      </c>
      <c r="M281" s="78"/>
      <c r="N281" s="78"/>
    </row>
    <row r="282" spans="1:14" s="76" customFormat="1" ht="94.5" customHeight="1">
      <c r="A282" s="90" t="s">
        <v>1202</v>
      </c>
      <c r="B282" s="92" t="s">
        <v>641</v>
      </c>
      <c r="C282" s="92" t="s">
        <v>77</v>
      </c>
      <c r="D282" s="29" t="s">
        <v>1203</v>
      </c>
      <c r="E282" s="77" t="s">
        <v>138</v>
      </c>
      <c r="F282" s="83">
        <v>6</v>
      </c>
      <c r="G282" s="82">
        <v>75000</v>
      </c>
      <c r="H282" s="82">
        <f>G282*F282</f>
        <v>450000</v>
      </c>
      <c r="I282" s="82">
        <f>H282*1.12</f>
        <v>504000.00000000006</v>
      </c>
      <c r="J282" s="135" t="s">
        <v>1204</v>
      </c>
      <c r="K282" s="91" t="s">
        <v>1197</v>
      </c>
      <c r="L282" s="92" t="s">
        <v>1280</v>
      </c>
      <c r="M282" s="78"/>
      <c r="N282" s="78"/>
    </row>
    <row r="283" spans="1:14" s="76" customFormat="1" ht="166.5" customHeight="1">
      <c r="A283" s="90" t="s">
        <v>1207</v>
      </c>
      <c r="B283" s="76" t="s">
        <v>1211</v>
      </c>
      <c r="C283" s="92" t="s">
        <v>77</v>
      </c>
      <c r="D283" s="92" t="s">
        <v>2968</v>
      </c>
      <c r="E283" s="77" t="s">
        <v>138</v>
      </c>
      <c r="F283" s="83">
        <v>20</v>
      </c>
      <c r="G283" s="82">
        <v>51785</v>
      </c>
      <c r="H283" s="82">
        <f t="shared" ref="H283:H337" si="22">G283*F283</f>
        <v>1035700</v>
      </c>
      <c r="I283" s="82">
        <f t="shared" ref="I283:I325" si="23">H283*1.12</f>
        <v>1159984</v>
      </c>
      <c r="J283" s="92" t="s">
        <v>784</v>
      </c>
      <c r="K283" s="91" t="s">
        <v>1197</v>
      </c>
      <c r="L283" s="92" t="s">
        <v>1280</v>
      </c>
      <c r="M283" s="78"/>
      <c r="N283" s="78"/>
    </row>
    <row r="284" spans="1:14" s="76" customFormat="1" ht="120.75" customHeight="1">
      <c r="A284" s="90" t="s">
        <v>1208</v>
      </c>
      <c r="B284" s="92" t="s">
        <v>1212</v>
      </c>
      <c r="C284" s="92" t="s">
        <v>77</v>
      </c>
      <c r="D284" s="92" t="s">
        <v>2969</v>
      </c>
      <c r="E284" s="77" t="s">
        <v>138</v>
      </c>
      <c r="F284" s="83">
        <v>10</v>
      </c>
      <c r="G284" s="82">
        <v>26785</v>
      </c>
      <c r="H284" s="82">
        <f t="shared" si="22"/>
        <v>267850</v>
      </c>
      <c r="I284" s="82">
        <f t="shared" si="23"/>
        <v>299992</v>
      </c>
      <c r="J284" s="92" t="s">
        <v>784</v>
      </c>
      <c r="K284" s="91" t="s">
        <v>1197</v>
      </c>
      <c r="L284" s="92" t="s">
        <v>1280</v>
      </c>
      <c r="M284" s="78"/>
      <c r="N284" s="78"/>
    </row>
    <row r="285" spans="1:14" s="76" customFormat="1" ht="129" customHeight="1">
      <c r="A285" s="90" t="s">
        <v>1209</v>
      </c>
      <c r="B285" s="117" t="s">
        <v>1213</v>
      </c>
      <c r="C285" s="92" t="s">
        <v>77</v>
      </c>
      <c r="D285" s="92" t="s">
        <v>2970</v>
      </c>
      <c r="E285" s="77" t="s">
        <v>138</v>
      </c>
      <c r="F285" s="83">
        <v>24</v>
      </c>
      <c r="G285" s="82">
        <v>35714</v>
      </c>
      <c r="H285" s="82">
        <f t="shared" si="22"/>
        <v>857136</v>
      </c>
      <c r="I285" s="82">
        <f t="shared" si="23"/>
        <v>959992.32000000007</v>
      </c>
      <c r="J285" s="92" t="s">
        <v>784</v>
      </c>
      <c r="K285" s="91" t="s">
        <v>1197</v>
      </c>
      <c r="L285" s="92" t="s">
        <v>1280</v>
      </c>
      <c r="M285" s="78"/>
      <c r="N285" s="78"/>
    </row>
    <row r="286" spans="1:14" s="76" customFormat="1" ht="135.75" customHeight="1">
      <c r="A286" s="90" t="s">
        <v>1210</v>
      </c>
      <c r="B286" s="92" t="s">
        <v>1214</v>
      </c>
      <c r="C286" s="92" t="s">
        <v>77</v>
      </c>
      <c r="D286" s="92" t="s">
        <v>2971</v>
      </c>
      <c r="E286" s="77" t="s">
        <v>138</v>
      </c>
      <c r="F286" s="83">
        <v>3</v>
      </c>
      <c r="G286" s="82">
        <v>31250</v>
      </c>
      <c r="H286" s="82">
        <f t="shared" si="22"/>
        <v>93750</v>
      </c>
      <c r="I286" s="82">
        <f t="shared" si="23"/>
        <v>105000.00000000001</v>
      </c>
      <c r="J286" s="92" t="s">
        <v>784</v>
      </c>
      <c r="K286" s="91" t="s">
        <v>1197</v>
      </c>
      <c r="L286" s="92" t="s">
        <v>1280</v>
      </c>
      <c r="M286" s="78"/>
      <c r="N286" s="78"/>
    </row>
    <row r="287" spans="1:14" s="76" customFormat="1" ht="109.5" customHeight="1">
      <c r="A287" s="90" t="s">
        <v>1215</v>
      </c>
      <c r="B287" s="92" t="s">
        <v>1112</v>
      </c>
      <c r="C287" s="92" t="s">
        <v>77</v>
      </c>
      <c r="D287" s="92" t="s">
        <v>1216</v>
      </c>
      <c r="E287" s="77" t="s">
        <v>138</v>
      </c>
      <c r="F287" s="83">
        <v>55</v>
      </c>
      <c r="G287" s="82">
        <v>52040</v>
      </c>
      <c r="H287" s="139">
        <f t="shared" si="22"/>
        <v>2862200</v>
      </c>
      <c r="I287" s="139">
        <f t="shared" si="23"/>
        <v>3205664.0000000005</v>
      </c>
      <c r="J287" s="135" t="s">
        <v>1262</v>
      </c>
      <c r="K287" s="91" t="s">
        <v>1197</v>
      </c>
      <c r="L287" s="92" t="s">
        <v>1280</v>
      </c>
      <c r="M287" s="78"/>
      <c r="N287" s="78"/>
    </row>
    <row r="288" spans="1:14" s="76" customFormat="1" ht="109.5" customHeight="1">
      <c r="A288" s="90" t="s">
        <v>1220</v>
      </c>
      <c r="B288" s="92" t="s">
        <v>1221</v>
      </c>
      <c r="C288" s="92" t="s">
        <v>77</v>
      </c>
      <c r="D288" s="92" t="s">
        <v>1275</v>
      </c>
      <c r="E288" s="92" t="s">
        <v>247</v>
      </c>
      <c r="F288" s="83">
        <v>4</v>
      </c>
      <c r="G288" s="139">
        <v>180000</v>
      </c>
      <c r="H288" s="139">
        <f t="shared" si="22"/>
        <v>720000</v>
      </c>
      <c r="I288" s="139">
        <f t="shared" si="23"/>
        <v>806400.00000000012</v>
      </c>
      <c r="J288" s="92" t="s">
        <v>1222</v>
      </c>
      <c r="K288" s="91" t="s">
        <v>1197</v>
      </c>
      <c r="L288" s="92" t="s">
        <v>1281</v>
      </c>
      <c r="M288" s="78"/>
      <c r="N288" s="78"/>
    </row>
    <row r="289" spans="1:14" s="76" customFormat="1" ht="162.75" customHeight="1">
      <c r="A289" s="90" t="s">
        <v>1223</v>
      </c>
      <c r="B289" s="92" t="s">
        <v>1239</v>
      </c>
      <c r="C289" s="92" t="s">
        <v>77</v>
      </c>
      <c r="D289" s="92" t="s">
        <v>1260</v>
      </c>
      <c r="E289" s="92" t="s">
        <v>138</v>
      </c>
      <c r="F289" s="83">
        <v>4</v>
      </c>
      <c r="G289" s="82">
        <v>40000</v>
      </c>
      <c r="H289" s="139">
        <f t="shared" si="22"/>
        <v>160000</v>
      </c>
      <c r="I289" s="139">
        <f t="shared" si="23"/>
        <v>179200.00000000003</v>
      </c>
      <c r="J289" s="135" t="s">
        <v>1261</v>
      </c>
      <c r="K289" s="91" t="s">
        <v>1197</v>
      </c>
      <c r="L289" s="92" t="s">
        <v>1302</v>
      </c>
      <c r="M289" s="78"/>
      <c r="N289" s="78"/>
    </row>
    <row r="290" spans="1:14" s="76" customFormat="1" ht="162" customHeight="1">
      <c r="A290" s="90" t="s">
        <v>1224</v>
      </c>
      <c r="B290" s="92" t="s">
        <v>1240</v>
      </c>
      <c r="C290" s="92" t="s">
        <v>77</v>
      </c>
      <c r="D290" s="92" t="s">
        <v>1263</v>
      </c>
      <c r="E290" s="92" t="s">
        <v>138</v>
      </c>
      <c r="F290" s="83">
        <v>4</v>
      </c>
      <c r="G290" s="82">
        <v>39500</v>
      </c>
      <c r="H290" s="139">
        <f t="shared" si="22"/>
        <v>158000</v>
      </c>
      <c r="I290" s="139">
        <f t="shared" si="23"/>
        <v>176960.00000000003</v>
      </c>
      <c r="J290" s="135" t="s">
        <v>1261</v>
      </c>
      <c r="K290" s="91" t="s">
        <v>1197</v>
      </c>
      <c r="L290" s="92" t="s">
        <v>1302</v>
      </c>
      <c r="M290" s="78"/>
      <c r="N290" s="78"/>
    </row>
    <row r="291" spans="1:14" s="76" customFormat="1" ht="165.75" customHeight="1">
      <c r="A291" s="90" t="s">
        <v>1225</v>
      </c>
      <c r="B291" s="92" t="s">
        <v>1241</v>
      </c>
      <c r="C291" s="92" t="s">
        <v>77</v>
      </c>
      <c r="D291" s="92" t="s">
        <v>1264</v>
      </c>
      <c r="E291" s="92" t="s">
        <v>138</v>
      </c>
      <c r="F291" s="83">
        <v>4</v>
      </c>
      <c r="G291" s="82">
        <v>41800</v>
      </c>
      <c r="H291" s="139">
        <f t="shared" si="22"/>
        <v>167200</v>
      </c>
      <c r="I291" s="139">
        <f t="shared" si="23"/>
        <v>187264.00000000003</v>
      </c>
      <c r="J291" s="135" t="s">
        <v>1261</v>
      </c>
      <c r="K291" s="91" t="s">
        <v>1197</v>
      </c>
      <c r="L291" s="92" t="s">
        <v>1302</v>
      </c>
      <c r="M291" s="78"/>
      <c r="N291" s="78"/>
    </row>
    <row r="292" spans="1:14" s="76" customFormat="1" ht="180.75" customHeight="1">
      <c r="A292" s="90" t="s">
        <v>1226</v>
      </c>
      <c r="B292" s="92" t="s">
        <v>1242</v>
      </c>
      <c r="C292" s="92" t="s">
        <v>77</v>
      </c>
      <c r="D292" s="92" t="s">
        <v>1265</v>
      </c>
      <c r="E292" s="92" t="s">
        <v>138</v>
      </c>
      <c r="F292" s="83">
        <v>8</v>
      </c>
      <c r="G292" s="82">
        <v>38000</v>
      </c>
      <c r="H292" s="139">
        <f t="shared" si="22"/>
        <v>304000</v>
      </c>
      <c r="I292" s="139">
        <f t="shared" si="23"/>
        <v>340480.00000000006</v>
      </c>
      <c r="J292" s="135" t="s">
        <v>1261</v>
      </c>
      <c r="K292" s="91" t="s">
        <v>1197</v>
      </c>
      <c r="L292" s="92" t="s">
        <v>1302</v>
      </c>
      <c r="M292" s="78"/>
      <c r="N292" s="78"/>
    </row>
    <row r="293" spans="1:14" s="76" customFormat="1" ht="172.5" customHeight="1">
      <c r="A293" s="90" t="s">
        <v>1227</v>
      </c>
      <c r="B293" s="92" t="s">
        <v>1243</v>
      </c>
      <c r="C293" s="92" t="s">
        <v>77</v>
      </c>
      <c r="D293" s="92" t="s">
        <v>1266</v>
      </c>
      <c r="E293" s="92" t="s">
        <v>138</v>
      </c>
      <c r="F293" s="83">
        <v>4</v>
      </c>
      <c r="G293" s="82">
        <v>37800</v>
      </c>
      <c r="H293" s="139">
        <f t="shared" si="22"/>
        <v>151200</v>
      </c>
      <c r="I293" s="139">
        <f t="shared" si="23"/>
        <v>169344.00000000003</v>
      </c>
      <c r="J293" s="135" t="s">
        <v>1261</v>
      </c>
      <c r="K293" s="91" t="s">
        <v>1197</v>
      </c>
      <c r="L293" s="92" t="s">
        <v>1302</v>
      </c>
      <c r="M293" s="78"/>
      <c r="N293" s="78"/>
    </row>
    <row r="294" spans="1:14" s="76" customFormat="1" ht="165" customHeight="1">
      <c r="A294" s="90" t="s">
        <v>1228</v>
      </c>
      <c r="B294" s="92" t="s">
        <v>1244</v>
      </c>
      <c r="C294" s="92" t="s">
        <v>77</v>
      </c>
      <c r="D294" s="92" t="s">
        <v>1267</v>
      </c>
      <c r="E294" s="92" t="s">
        <v>138</v>
      </c>
      <c r="F294" s="83">
        <v>4</v>
      </c>
      <c r="G294" s="82">
        <v>37800</v>
      </c>
      <c r="H294" s="139">
        <f t="shared" si="22"/>
        <v>151200</v>
      </c>
      <c r="I294" s="139">
        <f t="shared" si="23"/>
        <v>169344.00000000003</v>
      </c>
      <c r="J294" s="135" t="s">
        <v>1261</v>
      </c>
      <c r="K294" s="91" t="s">
        <v>1197</v>
      </c>
      <c r="L294" s="92" t="s">
        <v>1302</v>
      </c>
      <c r="M294" s="78"/>
      <c r="N294" s="78"/>
    </row>
    <row r="295" spans="1:14" s="76" customFormat="1" ht="153.75" customHeight="1">
      <c r="A295" s="90" t="s">
        <v>1229</v>
      </c>
      <c r="B295" s="92" t="s">
        <v>1245</v>
      </c>
      <c r="C295" s="92" t="s">
        <v>77</v>
      </c>
      <c r="D295" s="92" t="s">
        <v>1268</v>
      </c>
      <c r="E295" s="92" t="s">
        <v>138</v>
      </c>
      <c r="F295" s="83">
        <v>4</v>
      </c>
      <c r="G295" s="82">
        <v>38000</v>
      </c>
      <c r="H295" s="139">
        <f t="shared" si="22"/>
        <v>152000</v>
      </c>
      <c r="I295" s="139">
        <f t="shared" si="23"/>
        <v>170240.00000000003</v>
      </c>
      <c r="J295" s="135" t="s">
        <v>1261</v>
      </c>
      <c r="K295" s="91" t="s">
        <v>1197</v>
      </c>
      <c r="L295" s="92" t="s">
        <v>1302</v>
      </c>
      <c r="M295" s="78"/>
      <c r="N295" s="78"/>
    </row>
    <row r="296" spans="1:14" s="76" customFormat="1" ht="144.75" customHeight="1">
      <c r="A296" s="90" t="s">
        <v>1230</v>
      </c>
      <c r="B296" s="92" t="s">
        <v>1246</v>
      </c>
      <c r="C296" s="92" t="s">
        <v>77</v>
      </c>
      <c r="D296" s="92" t="s">
        <v>1269</v>
      </c>
      <c r="E296" s="92" t="s">
        <v>138</v>
      </c>
      <c r="F296" s="83">
        <v>4</v>
      </c>
      <c r="G296" s="82">
        <v>38000</v>
      </c>
      <c r="H296" s="139">
        <f t="shared" si="22"/>
        <v>152000</v>
      </c>
      <c r="I296" s="139">
        <f t="shared" si="23"/>
        <v>170240.00000000003</v>
      </c>
      <c r="J296" s="135" t="s">
        <v>1261</v>
      </c>
      <c r="K296" s="91" t="s">
        <v>1197</v>
      </c>
      <c r="L296" s="92" t="s">
        <v>1302</v>
      </c>
      <c r="M296" s="78"/>
      <c r="N296" s="78"/>
    </row>
    <row r="297" spans="1:14" s="76" customFormat="1" ht="144" customHeight="1">
      <c r="A297" s="90" t="s">
        <v>1231</v>
      </c>
      <c r="B297" s="92" t="s">
        <v>1247</v>
      </c>
      <c r="C297" s="92" t="s">
        <v>77</v>
      </c>
      <c r="D297" s="92" t="s">
        <v>1270</v>
      </c>
      <c r="E297" s="92" t="s">
        <v>138</v>
      </c>
      <c r="F297" s="83">
        <v>8</v>
      </c>
      <c r="G297" s="82">
        <v>31000</v>
      </c>
      <c r="H297" s="139">
        <f t="shared" si="22"/>
        <v>248000</v>
      </c>
      <c r="I297" s="139">
        <f t="shared" si="23"/>
        <v>277760</v>
      </c>
      <c r="J297" s="135" t="s">
        <v>1261</v>
      </c>
      <c r="K297" s="91" t="s">
        <v>1197</v>
      </c>
      <c r="L297" s="92" t="s">
        <v>1302</v>
      </c>
      <c r="M297" s="78"/>
      <c r="N297" s="78"/>
    </row>
    <row r="298" spans="1:14" s="76" customFormat="1" ht="109.5" customHeight="1">
      <c r="A298" s="90" t="s">
        <v>1232</v>
      </c>
      <c r="B298" s="92" t="s">
        <v>1248</v>
      </c>
      <c r="C298" s="92" t="s">
        <v>77</v>
      </c>
      <c r="D298" s="92" t="s">
        <v>1271</v>
      </c>
      <c r="E298" s="92" t="s">
        <v>138</v>
      </c>
      <c r="F298" s="83">
        <v>12</v>
      </c>
      <c r="G298" s="82">
        <v>67000</v>
      </c>
      <c r="H298" s="139">
        <f t="shared" si="22"/>
        <v>804000</v>
      </c>
      <c r="I298" s="139">
        <f t="shared" si="23"/>
        <v>900480.00000000012</v>
      </c>
      <c r="J298" s="135" t="s">
        <v>1261</v>
      </c>
      <c r="K298" s="91" t="s">
        <v>1197</v>
      </c>
      <c r="L298" s="92" t="s">
        <v>1302</v>
      </c>
      <c r="M298" s="78"/>
      <c r="N298" s="78"/>
    </row>
    <row r="299" spans="1:14" s="76" customFormat="1" ht="88.5" customHeight="1">
      <c r="A299" s="90" t="s">
        <v>1233</v>
      </c>
      <c r="B299" s="92" t="s">
        <v>1249</v>
      </c>
      <c r="C299" s="92" t="s">
        <v>77</v>
      </c>
      <c r="D299" s="92" t="s">
        <v>1259</v>
      </c>
      <c r="E299" s="92" t="s">
        <v>138</v>
      </c>
      <c r="F299" s="83">
        <v>4</v>
      </c>
      <c r="G299" s="82">
        <v>22600</v>
      </c>
      <c r="H299" s="139">
        <f t="shared" si="22"/>
        <v>90400</v>
      </c>
      <c r="I299" s="139">
        <f t="shared" si="23"/>
        <v>101248.00000000001</v>
      </c>
      <c r="J299" s="135" t="s">
        <v>1261</v>
      </c>
      <c r="K299" s="91" t="s">
        <v>1197</v>
      </c>
      <c r="L299" s="92" t="s">
        <v>1302</v>
      </c>
      <c r="M299" s="78"/>
      <c r="N299" s="78"/>
    </row>
    <row r="300" spans="1:14" s="76" customFormat="1" ht="78.75" customHeight="1">
      <c r="A300" s="90" t="s">
        <v>1234</v>
      </c>
      <c r="B300" s="92" t="s">
        <v>1250</v>
      </c>
      <c r="C300" s="92" t="s">
        <v>77</v>
      </c>
      <c r="D300" s="92" t="s">
        <v>1258</v>
      </c>
      <c r="E300" s="92" t="s">
        <v>138</v>
      </c>
      <c r="F300" s="83">
        <v>1</v>
      </c>
      <c r="G300" s="82">
        <v>26400</v>
      </c>
      <c r="H300" s="139">
        <f t="shared" si="22"/>
        <v>26400</v>
      </c>
      <c r="I300" s="139">
        <f t="shared" si="23"/>
        <v>29568.000000000004</v>
      </c>
      <c r="J300" s="135" t="s">
        <v>1261</v>
      </c>
      <c r="K300" s="91" t="s">
        <v>1197</v>
      </c>
      <c r="L300" s="92" t="s">
        <v>1302</v>
      </c>
      <c r="M300" s="78"/>
      <c r="N300" s="78"/>
    </row>
    <row r="301" spans="1:14" s="76" customFormat="1" ht="75" customHeight="1">
      <c r="A301" s="90" t="s">
        <v>1235</v>
      </c>
      <c r="B301" s="92" t="s">
        <v>1251</v>
      </c>
      <c r="C301" s="92" t="s">
        <v>77</v>
      </c>
      <c r="D301" s="92" t="s">
        <v>1257</v>
      </c>
      <c r="E301" s="92" t="s">
        <v>138</v>
      </c>
      <c r="F301" s="83">
        <v>2</v>
      </c>
      <c r="G301" s="82">
        <v>41000</v>
      </c>
      <c r="H301" s="139">
        <f t="shared" si="22"/>
        <v>82000</v>
      </c>
      <c r="I301" s="139">
        <f t="shared" si="23"/>
        <v>91840.000000000015</v>
      </c>
      <c r="J301" s="135" t="s">
        <v>1261</v>
      </c>
      <c r="K301" s="91" t="s">
        <v>1197</v>
      </c>
      <c r="L301" s="92" t="s">
        <v>1302</v>
      </c>
      <c r="M301" s="78"/>
      <c r="N301" s="78"/>
    </row>
    <row r="302" spans="1:14" s="76" customFormat="1" ht="141.75" customHeight="1">
      <c r="A302" s="90" t="s">
        <v>1236</v>
      </c>
      <c r="B302" s="92" t="s">
        <v>1252</v>
      </c>
      <c r="C302" s="92" t="s">
        <v>77</v>
      </c>
      <c r="D302" s="92" t="s">
        <v>1272</v>
      </c>
      <c r="E302" s="92" t="s">
        <v>138</v>
      </c>
      <c r="F302" s="83">
        <v>4</v>
      </c>
      <c r="G302" s="82">
        <v>42410</v>
      </c>
      <c r="H302" s="139">
        <f t="shared" si="22"/>
        <v>169640</v>
      </c>
      <c r="I302" s="139">
        <f t="shared" si="23"/>
        <v>189996.80000000002</v>
      </c>
      <c r="J302" s="135" t="s">
        <v>1261</v>
      </c>
      <c r="K302" s="91" t="s">
        <v>1197</v>
      </c>
      <c r="L302" s="92" t="s">
        <v>1302</v>
      </c>
      <c r="M302" s="78"/>
      <c r="N302" s="78"/>
    </row>
    <row r="303" spans="1:14" s="76" customFormat="1" ht="175.5" customHeight="1">
      <c r="A303" s="90" t="s">
        <v>1237</v>
      </c>
      <c r="B303" s="92" t="s">
        <v>1253</v>
      </c>
      <c r="C303" s="92" t="s">
        <v>77</v>
      </c>
      <c r="D303" s="92" t="s">
        <v>1256</v>
      </c>
      <c r="E303" s="92" t="s">
        <v>138</v>
      </c>
      <c r="F303" s="83">
        <v>4</v>
      </c>
      <c r="G303" s="82">
        <v>31250</v>
      </c>
      <c r="H303" s="139">
        <f t="shared" si="22"/>
        <v>125000</v>
      </c>
      <c r="I303" s="139">
        <f t="shared" si="23"/>
        <v>140000</v>
      </c>
      <c r="J303" s="135" t="s">
        <v>1261</v>
      </c>
      <c r="K303" s="91" t="s">
        <v>1197</v>
      </c>
      <c r="L303" s="92" t="s">
        <v>1302</v>
      </c>
      <c r="M303" s="78"/>
      <c r="N303" s="78"/>
    </row>
    <row r="304" spans="1:14" s="76" customFormat="1" ht="78" customHeight="1">
      <c r="A304" s="90" t="s">
        <v>1238</v>
      </c>
      <c r="B304" s="92" t="s">
        <v>1254</v>
      </c>
      <c r="C304" s="92" t="s">
        <v>77</v>
      </c>
      <c r="D304" s="92" t="s">
        <v>1255</v>
      </c>
      <c r="E304" s="92" t="s">
        <v>138</v>
      </c>
      <c r="F304" s="83">
        <v>2</v>
      </c>
      <c r="G304" s="82">
        <v>14795</v>
      </c>
      <c r="H304" s="139">
        <f t="shared" si="22"/>
        <v>29590</v>
      </c>
      <c r="I304" s="139">
        <f t="shared" si="23"/>
        <v>33140.800000000003</v>
      </c>
      <c r="J304" s="135" t="s">
        <v>1261</v>
      </c>
      <c r="K304" s="91" t="s">
        <v>1197</v>
      </c>
      <c r="L304" s="92" t="s">
        <v>1302</v>
      </c>
      <c r="M304" s="78"/>
      <c r="N304" s="78"/>
    </row>
    <row r="305" spans="1:14" s="76" customFormat="1" ht="88.5" customHeight="1">
      <c r="A305" s="90" t="s">
        <v>1319</v>
      </c>
      <c r="B305" s="92" t="s">
        <v>690</v>
      </c>
      <c r="C305" s="92" t="s">
        <v>77</v>
      </c>
      <c r="D305" s="92" t="s">
        <v>1418</v>
      </c>
      <c r="E305" s="92" t="s">
        <v>138</v>
      </c>
      <c r="F305" s="83">
        <v>12</v>
      </c>
      <c r="G305" s="82">
        <v>9200</v>
      </c>
      <c r="H305" s="139">
        <f t="shared" si="22"/>
        <v>110400</v>
      </c>
      <c r="I305" s="139">
        <f t="shared" si="23"/>
        <v>123648.00000000001</v>
      </c>
      <c r="J305" s="92" t="s">
        <v>296</v>
      </c>
      <c r="K305" s="91" t="s">
        <v>528</v>
      </c>
      <c r="L305" s="92" t="s">
        <v>3611</v>
      </c>
      <c r="M305" s="78"/>
      <c r="N305" s="78"/>
    </row>
    <row r="306" spans="1:14" s="76" customFormat="1" ht="78" customHeight="1">
      <c r="A306" s="90" t="s">
        <v>1320</v>
      </c>
      <c r="B306" s="92" t="s">
        <v>692</v>
      </c>
      <c r="C306" s="92" t="s">
        <v>77</v>
      </c>
      <c r="D306" s="92" t="s">
        <v>1419</v>
      </c>
      <c r="E306" s="92" t="s">
        <v>138</v>
      </c>
      <c r="F306" s="83">
        <v>12</v>
      </c>
      <c r="G306" s="82">
        <v>5800</v>
      </c>
      <c r="H306" s="139">
        <f t="shared" si="22"/>
        <v>69600</v>
      </c>
      <c r="I306" s="139">
        <f t="shared" si="23"/>
        <v>77952.000000000015</v>
      </c>
      <c r="J306" s="92" t="s">
        <v>296</v>
      </c>
      <c r="K306" s="91" t="s">
        <v>528</v>
      </c>
      <c r="L306" s="92" t="s">
        <v>3611</v>
      </c>
      <c r="M306" s="78"/>
      <c r="N306" s="78"/>
    </row>
    <row r="307" spans="1:14" s="76" customFormat="1" ht="78" customHeight="1">
      <c r="A307" s="90" t="s">
        <v>1321</v>
      </c>
      <c r="B307" s="92" t="s">
        <v>693</v>
      </c>
      <c r="C307" s="92" t="s">
        <v>77</v>
      </c>
      <c r="D307" s="92" t="s">
        <v>1420</v>
      </c>
      <c r="E307" s="92" t="s">
        <v>138</v>
      </c>
      <c r="F307" s="83">
        <v>1</v>
      </c>
      <c r="G307" s="82">
        <v>12300</v>
      </c>
      <c r="H307" s="139">
        <f t="shared" si="22"/>
        <v>12300</v>
      </c>
      <c r="I307" s="139">
        <f t="shared" si="23"/>
        <v>13776.000000000002</v>
      </c>
      <c r="J307" s="92" t="s">
        <v>296</v>
      </c>
      <c r="K307" s="91" t="s">
        <v>528</v>
      </c>
      <c r="L307" s="92" t="s">
        <v>3611</v>
      </c>
      <c r="M307" s="78"/>
      <c r="N307" s="78"/>
    </row>
    <row r="308" spans="1:14" s="76" customFormat="1" ht="78" customHeight="1">
      <c r="A308" s="90" t="s">
        <v>1322</v>
      </c>
      <c r="B308" s="92" t="s">
        <v>695</v>
      </c>
      <c r="C308" s="92" t="s">
        <v>77</v>
      </c>
      <c r="D308" s="92" t="s">
        <v>1421</v>
      </c>
      <c r="E308" s="92" t="s">
        <v>138</v>
      </c>
      <c r="F308" s="83">
        <v>1</v>
      </c>
      <c r="G308" s="82">
        <v>3500</v>
      </c>
      <c r="H308" s="139"/>
      <c r="I308" s="139"/>
      <c r="J308" s="92" t="s">
        <v>296</v>
      </c>
      <c r="K308" s="91" t="s">
        <v>528</v>
      </c>
      <c r="L308" s="92" t="s">
        <v>3612</v>
      </c>
      <c r="M308" s="78"/>
      <c r="N308" s="78"/>
    </row>
    <row r="309" spans="1:14" s="76" customFormat="1" ht="90.75" customHeight="1">
      <c r="A309" s="90" t="s">
        <v>1323</v>
      </c>
      <c r="B309" s="92" t="s">
        <v>698</v>
      </c>
      <c r="C309" s="92" t="s">
        <v>77</v>
      </c>
      <c r="D309" s="92" t="s">
        <v>1422</v>
      </c>
      <c r="E309" s="92" t="s">
        <v>138</v>
      </c>
      <c r="F309" s="83">
        <v>2</v>
      </c>
      <c r="G309" s="82">
        <v>6200</v>
      </c>
      <c r="H309" s="139"/>
      <c r="I309" s="139"/>
      <c r="J309" s="92" t="s">
        <v>296</v>
      </c>
      <c r="K309" s="91" t="s">
        <v>528</v>
      </c>
      <c r="L309" s="92" t="s">
        <v>3612</v>
      </c>
      <c r="M309" s="78"/>
      <c r="N309" s="78"/>
    </row>
    <row r="310" spans="1:14" s="76" customFormat="1" ht="87" customHeight="1">
      <c r="A310" s="90" t="s">
        <v>1324</v>
      </c>
      <c r="B310" s="92" t="s">
        <v>701</v>
      </c>
      <c r="C310" s="92" t="s">
        <v>77</v>
      </c>
      <c r="D310" s="92" t="s">
        <v>1423</v>
      </c>
      <c r="E310" s="92" t="s">
        <v>138</v>
      </c>
      <c r="F310" s="83">
        <v>2</v>
      </c>
      <c r="G310" s="82">
        <v>6400</v>
      </c>
      <c r="H310" s="139"/>
      <c r="I310" s="139"/>
      <c r="J310" s="92" t="s">
        <v>296</v>
      </c>
      <c r="K310" s="91" t="s">
        <v>528</v>
      </c>
      <c r="L310" s="92" t="s">
        <v>3612</v>
      </c>
      <c r="M310" s="78"/>
      <c r="N310" s="78"/>
    </row>
    <row r="311" spans="1:14" s="76" customFormat="1" ht="78" customHeight="1">
      <c r="A311" s="90" t="s">
        <v>1325</v>
      </c>
      <c r="B311" s="92" t="s">
        <v>704</v>
      </c>
      <c r="C311" s="92" t="s">
        <v>77</v>
      </c>
      <c r="D311" s="92" t="s">
        <v>1424</v>
      </c>
      <c r="E311" s="92" t="s">
        <v>138</v>
      </c>
      <c r="F311" s="83">
        <v>1</v>
      </c>
      <c r="G311" s="82">
        <v>5500</v>
      </c>
      <c r="H311" s="139"/>
      <c r="I311" s="139"/>
      <c r="J311" s="92" t="s">
        <v>296</v>
      </c>
      <c r="K311" s="91" t="s">
        <v>528</v>
      </c>
      <c r="L311" s="92" t="s">
        <v>3612</v>
      </c>
      <c r="M311" s="78"/>
      <c r="N311" s="78"/>
    </row>
    <row r="312" spans="1:14" s="76" customFormat="1" ht="78" customHeight="1">
      <c r="A312" s="90" t="s">
        <v>1326</v>
      </c>
      <c r="B312" s="92" t="s">
        <v>708</v>
      </c>
      <c r="C312" s="92" t="s">
        <v>77</v>
      </c>
      <c r="D312" s="92" t="s">
        <v>709</v>
      </c>
      <c r="E312" s="92" t="s">
        <v>138</v>
      </c>
      <c r="F312" s="83">
        <v>1</v>
      </c>
      <c r="G312" s="82">
        <v>11200</v>
      </c>
      <c r="H312" s="139"/>
      <c r="I312" s="139"/>
      <c r="J312" s="92" t="s">
        <v>296</v>
      </c>
      <c r="K312" s="91" t="s">
        <v>528</v>
      </c>
      <c r="L312" s="92" t="s">
        <v>3612</v>
      </c>
      <c r="M312" s="78"/>
      <c r="N312" s="78"/>
    </row>
    <row r="313" spans="1:14" s="76" customFormat="1" ht="108" customHeight="1">
      <c r="A313" s="90" t="s">
        <v>1327</v>
      </c>
      <c r="B313" s="92" t="s">
        <v>1335</v>
      </c>
      <c r="C313" s="92" t="s">
        <v>77</v>
      </c>
      <c r="D313" s="92" t="s">
        <v>1469</v>
      </c>
      <c r="E313" s="92" t="s">
        <v>138</v>
      </c>
      <c r="F313" s="83">
        <v>8</v>
      </c>
      <c r="G313" s="82">
        <v>29900</v>
      </c>
      <c r="H313" s="139">
        <f t="shared" si="22"/>
        <v>239200</v>
      </c>
      <c r="I313" s="139">
        <f t="shared" si="23"/>
        <v>267904</v>
      </c>
      <c r="J313" s="135" t="s">
        <v>1086</v>
      </c>
      <c r="K313" s="91" t="s">
        <v>528</v>
      </c>
      <c r="L313" s="92" t="s">
        <v>3123</v>
      </c>
      <c r="M313" s="78"/>
      <c r="N313" s="78"/>
    </row>
    <row r="314" spans="1:14" s="76" customFormat="1" ht="118.5" customHeight="1">
      <c r="A314" s="90" t="s">
        <v>1328</v>
      </c>
      <c r="B314" s="92" t="s">
        <v>1336</v>
      </c>
      <c r="C314" s="92" t="s">
        <v>77</v>
      </c>
      <c r="D314" s="92" t="s">
        <v>1470</v>
      </c>
      <c r="E314" s="92" t="s">
        <v>138</v>
      </c>
      <c r="F314" s="83">
        <v>17</v>
      </c>
      <c r="G314" s="82">
        <v>26000</v>
      </c>
      <c r="H314" s="139">
        <f t="shared" si="22"/>
        <v>442000</v>
      </c>
      <c r="I314" s="139">
        <f t="shared" si="23"/>
        <v>495040.00000000006</v>
      </c>
      <c r="J314" s="135" t="s">
        <v>1086</v>
      </c>
      <c r="K314" s="91" t="s">
        <v>528</v>
      </c>
      <c r="L314" s="92" t="s">
        <v>3122</v>
      </c>
      <c r="M314" s="78"/>
      <c r="N314" s="78"/>
    </row>
    <row r="315" spans="1:14" s="76" customFormat="1" ht="97.5" customHeight="1">
      <c r="A315" s="90" t="s">
        <v>1329</v>
      </c>
      <c r="B315" s="92" t="s">
        <v>1337</v>
      </c>
      <c r="C315" s="92" t="s">
        <v>77</v>
      </c>
      <c r="D315" s="92" t="s">
        <v>1474</v>
      </c>
      <c r="E315" s="92" t="s">
        <v>138</v>
      </c>
      <c r="F315" s="83">
        <v>36</v>
      </c>
      <c r="G315" s="82">
        <v>5900</v>
      </c>
      <c r="H315" s="139">
        <f t="shared" si="22"/>
        <v>212400</v>
      </c>
      <c r="I315" s="139">
        <f t="shared" si="23"/>
        <v>237888.00000000003</v>
      </c>
      <c r="J315" s="135" t="s">
        <v>1086</v>
      </c>
      <c r="K315" s="91" t="s">
        <v>528</v>
      </c>
      <c r="L315" s="92" t="s">
        <v>3122</v>
      </c>
      <c r="M315" s="78"/>
      <c r="N315" s="78"/>
    </row>
    <row r="316" spans="1:14" s="76" customFormat="1" ht="109.5" customHeight="1">
      <c r="A316" s="90" t="s">
        <v>1330</v>
      </c>
      <c r="B316" s="92" t="s">
        <v>1338</v>
      </c>
      <c r="C316" s="92" t="s">
        <v>77</v>
      </c>
      <c r="D316" s="92" t="s">
        <v>1471</v>
      </c>
      <c r="E316" s="92" t="s">
        <v>138</v>
      </c>
      <c r="F316" s="83">
        <v>8</v>
      </c>
      <c r="G316" s="82">
        <v>4400</v>
      </c>
      <c r="H316" s="139">
        <f t="shared" si="22"/>
        <v>35200</v>
      </c>
      <c r="I316" s="139">
        <f t="shared" si="23"/>
        <v>39424.000000000007</v>
      </c>
      <c r="J316" s="135" t="s">
        <v>1086</v>
      </c>
      <c r="K316" s="91" t="s">
        <v>528</v>
      </c>
      <c r="L316" s="92" t="s">
        <v>2591</v>
      </c>
      <c r="M316" s="78"/>
      <c r="N316" s="78"/>
    </row>
    <row r="317" spans="1:14" s="76" customFormat="1" ht="93.75" customHeight="1">
      <c r="A317" s="90" t="s">
        <v>1331</v>
      </c>
      <c r="B317" s="92" t="s">
        <v>1339</v>
      </c>
      <c r="C317" s="92" t="s">
        <v>77</v>
      </c>
      <c r="D317" s="92" t="s">
        <v>1343</v>
      </c>
      <c r="E317" s="92" t="s">
        <v>138</v>
      </c>
      <c r="F317" s="83">
        <v>6</v>
      </c>
      <c r="G317" s="82">
        <v>20000</v>
      </c>
      <c r="H317" s="139"/>
      <c r="I317" s="139"/>
      <c r="J317" s="135" t="s">
        <v>1086</v>
      </c>
      <c r="K317" s="91" t="s">
        <v>528</v>
      </c>
      <c r="L317" s="92" t="s">
        <v>1492</v>
      </c>
      <c r="M317" s="78"/>
      <c r="N317" s="78"/>
    </row>
    <row r="318" spans="1:14" s="76" customFormat="1" ht="93.75" customHeight="1">
      <c r="A318" s="90" t="s">
        <v>1332</v>
      </c>
      <c r="B318" s="92" t="s">
        <v>1340</v>
      </c>
      <c r="C318" s="92" t="s">
        <v>77</v>
      </c>
      <c r="D318" s="92" t="s">
        <v>1472</v>
      </c>
      <c r="E318" s="92" t="s">
        <v>138</v>
      </c>
      <c r="F318" s="83">
        <v>7</v>
      </c>
      <c r="G318" s="82">
        <v>9100</v>
      </c>
      <c r="H318" s="139">
        <f t="shared" si="22"/>
        <v>63700</v>
      </c>
      <c r="I318" s="139">
        <f t="shared" si="23"/>
        <v>71344</v>
      </c>
      <c r="J318" s="135" t="s">
        <v>1086</v>
      </c>
      <c r="K318" s="91" t="s">
        <v>528</v>
      </c>
      <c r="L318" s="92" t="s">
        <v>1493</v>
      </c>
      <c r="M318" s="78"/>
      <c r="N318" s="78"/>
    </row>
    <row r="319" spans="1:14" s="76" customFormat="1" ht="114.75" customHeight="1">
      <c r="A319" s="90" t="s">
        <v>1333</v>
      </c>
      <c r="B319" s="92" t="s">
        <v>1341</v>
      </c>
      <c r="C319" s="92" t="s">
        <v>77</v>
      </c>
      <c r="D319" s="76" t="s">
        <v>1473</v>
      </c>
      <c r="E319" s="92" t="s">
        <v>138</v>
      </c>
      <c r="F319" s="83">
        <v>26</v>
      </c>
      <c r="G319" s="82">
        <v>8500</v>
      </c>
      <c r="H319" s="139">
        <f t="shared" si="22"/>
        <v>221000</v>
      </c>
      <c r="I319" s="139">
        <f t="shared" si="23"/>
        <v>247520.00000000003</v>
      </c>
      <c r="J319" s="135" t="s">
        <v>1086</v>
      </c>
      <c r="K319" s="91" t="s">
        <v>528</v>
      </c>
      <c r="L319" s="92" t="s">
        <v>3120</v>
      </c>
      <c r="M319" s="78"/>
      <c r="N319" s="78"/>
    </row>
    <row r="320" spans="1:14" s="76" customFormat="1" ht="129.75" customHeight="1">
      <c r="A320" s="90" t="s">
        <v>1334</v>
      </c>
      <c r="B320" s="92" t="s">
        <v>1342</v>
      </c>
      <c r="C320" s="92" t="s">
        <v>77</v>
      </c>
      <c r="D320" s="92" t="s">
        <v>2581</v>
      </c>
      <c r="E320" s="92" t="s">
        <v>138</v>
      </c>
      <c r="F320" s="83">
        <v>4</v>
      </c>
      <c r="G320" s="82">
        <v>21200</v>
      </c>
      <c r="H320" s="139"/>
      <c r="I320" s="139"/>
      <c r="J320" s="135" t="s">
        <v>1086</v>
      </c>
      <c r="K320" s="91" t="s">
        <v>528</v>
      </c>
      <c r="L320" s="92" t="s">
        <v>3121</v>
      </c>
      <c r="M320" s="78"/>
      <c r="N320" s="78"/>
    </row>
    <row r="321" spans="1:14" s="76" customFormat="1" ht="166.5" customHeight="1">
      <c r="A321" s="90" t="s">
        <v>1349</v>
      </c>
      <c r="B321" s="92" t="s">
        <v>1494</v>
      </c>
      <c r="C321" s="92" t="s">
        <v>77</v>
      </c>
      <c r="D321" s="92" t="s">
        <v>1360</v>
      </c>
      <c r="E321" s="92" t="s">
        <v>138</v>
      </c>
      <c r="F321" s="83">
        <v>1</v>
      </c>
      <c r="G321" s="82">
        <v>80000</v>
      </c>
      <c r="H321" s="139">
        <v>80000</v>
      </c>
      <c r="I321" s="139">
        <v>89600.000000000015</v>
      </c>
      <c r="J321" s="135" t="s">
        <v>1086</v>
      </c>
      <c r="K321" s="131" t="s">
        <v>528</v>
      </c>
      <c r="L321" s="92" t="s">
        <v>2556</v>
      </c>
      <c r="M321" s="78"/>
      <c r="N321" s="78"/>
    </row>
    <row r="322" spans="1:14" s="76" customFormat="1" ht="96" customHeight="1">
      <c r="A322" s="90" t="s">
        <v>1350</v>
      </c>
      <c r="B322" s="92" t="s">
        <v>1354</v>
      </c>
      <c r="C322" s="92" t="s">
        <v>77</v>
      </c>
      <c r="D322" s="92" t="s">
        <v>1495</v>
      </c>
      <c r="E322" s="92" t="s">
        <v>138</v>
      </c>
      <c r="F322" s="83">
        <v>4</v>
      </c>
      <c r="G322" s="82">
        <v>19240</v>
      </c>
      <c r="H322" s="139">
        <v>76960</v>
      </c>
      <c r="I322" s="139">
        <v>86195.200000000012</v>
      </c>
      <c r="J322" s="135" t="s">
        <v>1086</v>
      </c>
      <c r="K322" s="131" t="s">
        <v>528</v>
      </c>
      <c r="L322" s="92" t="s">
        <v>2556</v>
      </c>
      <c r="M322" s="78"/>
      <c r="N322" s="78"/>
    </row>
    <row r="323" spans="1:14" s="76" customFormat="1" ht="117.75" customHeight="1">
      <c r="A323" s="90" t="s">
        <v>1351</v>
      </c>
      <c r="B323" s="92" t="s">
        <v>1355</v>
      </c>
      <c r="C323" s="92" t="s">
        <v>77</v>
      </c>
      <c r="D323" s="92" t="s">
        <v>2589</v>
      </c>
      <c r="E323" s="92" t="s">
        <v>138</v>
      </c>
      <c r="F323" s="83">
        <v>6</v>
      </c>
      <c r="G323" s="82">
        <v>105650</v>
      </c>
      <c r="H323" s="139">
        <f t="shared" si="22"/>
        <v>633900</v>
      </c>
      <c r="I323" s="139">
        <f t="shared" si="23"/>
        <v>709968.00000000012</v>
      </c>
      <c r="J323" s="135" t="s">
        <v>1086</v>
      </c>
      <c r="K323" s="131" t="s">
        <v>528</v>
      </c>
      <c r="L323" s="92" t="s">
        <v>2592</v>
      </c>
      <c r="M323" s="78"/>
      <c r="N323" s="78"/>
    </row>
    <row r="324" spans="1:14" s="76" customFormat="1" ht="124.5" customHeight="1">
      <c r="A324" s="90" t="s">
        <v>1352</v>
      </c>
      <c r="B324" s="92" t="s">
        <v>1356</v>
      </c>
      <c r="C324" s="92" t="s">
        <v>77</v>
      </c>
      <c r="D324" s="92" t="s">
        <v>1357</v>
      </c>
      <c r="E324" s="92" t="s">
        <v>138</v>
      </c>
      <c r="F324" s="83">
        <v>1</v>
      </c>
      <c r="G324" s="82">
        <v>53929</v>
      </c>
      <c r="H324" s="139">
        <f t="shared" si="22"/>
        <v>53929</v>
      </c>
      <c r="I324" s="139">
        <f t="shared" si="23"/>
        <v>60400.480000000003</v>
      </c>
      <c r="J324" s="135" t="s">
        <v>1086</v>
      </c>
      <c r="K324" s="131" t="s">
        <v>528</v>
      </c>
      <c r="L324" s="92" t="s">
        <v>3610</v>
      </c>
      <c r="M324" s="78"/>
      <c r="N324" s="78"/>
    </row>
    <row r="325" spans="1:14" s="76" customFormat="1" ht="96" customHeight="1">
      <c r="A325" s="90" t="s">
        <v>1353</v>
      </c>
      <c r="B325" s="92" t="s">
        <v>1358</v>
      </c>
      <c r="C325" s="92" t="s">
        <v>77</v>
      </c>
      <c r="D325" s="92" t="s">
        <v>1359</v>
      </c>
      <c r="E325" s="92" t="s">
        <v>138</v>
      </c>
      <c r="F325" s="83">
        <v>1</v>
      </c>
      <c r="G325" s="82">
        <v>24286</v>
      </c>
      <c r="H325" s="139">
        <f t="shared" si="22"/>
        <v>24286</v>
      </c>
      <c r="I325" s="139">
        <f t="shared" si="23"/>
        <v>27200.320000000003</v>
      </c>
      <c r="J325" s="135" t="s">
        <v>1086</v>
      </c>
      <c r="K325" s="131" t="s">
        <v>528</v>
      </c>
      <c r="L325" s="92" t="s">
        <v>1413</v>
      </c>
      <c r="M325" s="78"/>
      <c r="N325" s="78"/>
    </row>
    <row r="326" spans="1:14" s="76" customFormat="1" ht="96" customHeight="1">
      <c r="A326" s="90" t="s">
        <v>1361</v>
      </c>
      <c r="B326" s="92" t="s">
        <v>1362</v>
      </c>
      <c r="C326" s="92" t="s">
        <v>77</v>
      </c>
      <c r="D326" s="92" t="s">
        <v>1363</v>
      </c>
      <c r="E326" s="92" t="s">
        <v>1364</v>
      </c>
      <c r="F326" s="83">
        <v>750</v>
      </c>
      <c r="G326" s="82">
        <v>4000</v>
      </c>
      <c r="H326" s="139">
        <f t="shared" si="22"/>
        <v>3000000</v>
      </c>
      <c r="I326" s="139">
        <f t="shared" ref="I326:I337" si="24">H326*1.12</f>
        <v>3360000.0000000005</v>
      </c>
      <c r="J326" s="135" t="s">
        <v>1365</v>
      </c>
      <c r="K326" s="131" t="s">
        <v>1366</v>
      </c>
      <c r="L326" s="92" t="s">
        <v>1413</v>
      </c>
      <c r="M326" s="78"/>
      <c r="N326" s="78"/>
    </row>
    <row r="327" spans="1:14" s="76" customFormat="1" ht="178.5" customHeight="1">
      <c r="A327" s="95" t="s">
        <v>1396</v>
      </c>
      <c r="B327" s="92" t="s">
        <v>1397</v>
      </c>
      <c r="C327" s="92" t="s">
        <v>77</v>
      </c>
      <c r="D327" s="83" t="s">
        <v>1398</v>
      </c>
      <c r="E327" s="92" t="s">
        <v>138</v>
      </c>
      <c r="F327" s="83">
        <v>2</v>
      </c>
      <c r="G327" s="82">
        <v>709950</v>
      </c>
      <c r="H327" s="82">
        <f t="shared" si="22"/>
        <v>1419900</v>
      </c>
      <c r="I327" s="82">
        <f t="shared" si="24"/>
        <v>1590288.0000000002</v>
      </c>
      <c r="J327" s="135" t="s">
        <v>1399</v>
      </c>
      <c r="K327" s="131" t="s">
        <v>528</v>
      </c>
      <c r="L327" s="135" t="s">
        <v>1414</v>
      </c>
      <c r="M327" s="78"/>
      <c r="N327" s="78"/>
    </row>
    <row r="328" spans="1:14" s="76" customFormat="1" ht="51" customHeight="1">
      <c r="A328" s="95" t="s">
        <v>1425</v>
      </c>
      <c r="B328" s="92" t="s">
        <v>1432</v>
      </c>
      <c r="C328" s="92" t="s">
        <v>77</v>
      </c>
      <c r="D328" s="83" t="s">
        <v>1438</v>
      </c>
      <c r="E328" s="92" t="s">
        <v>138</v>
      </c>
      <c r="F328" s="83">
        <v>6</v>
      </c>
      <c r="G328" s="82">
        <v>450</v>
      </c>
      <c r="H328" s="139"/>
      <c r="I328" s="139"/>
      <c r="J328" s="135" t="s">
        <v>299</v>
      </c>
      <c r="K328" s="131" t="s">
        <v>528</v>
      </c>
      <c r="L328" s="135" t="s">
        <v>3047</v>
      </c>
      <c r="M328" s="78"/>
      <c r="N328" s="78"/>
    </row>
    <row r="329" spans="1:14" s="76" customFormat="1" ht="51" customHeight="1">
      <c r="A329" s="95" t="s">
        <v>1426</v>
      </c>
      <c r="B329" s="92" t="s">
        <v>1433</v>
      </c>
      <c r="C329" s="92" t="s">
        <v>77</v>
      </c>
      <c r="D329" s="83" t="s">
        <v>1439</v>
      </c>
      <c r="E329" s="92" t="s">
        <v>138</v>
      </c>
      <c r="F329" s="83">
        <v>2</v>
      </c>
      <c r="G329" s="82">
        <v>10500</v>
      </c>
      <c r="H329" s="139"/>
      <c r="I329" s="139"/>
      <c r="J329" s="135" t="s">
        <v>299</v>
      </c>
      <c r="K329" s="131" t="s">
        <v>528</v>
      </c>
      <c r="L329" s="135" t="s">
        <v>3048</v>
      </c>
      <c r="M329" s="78"/>
      <c r="N329" s="78"/>
    </row>
    <row r="330" spans="1:14" s="76" customFormat="1" ht="51" customHeight="1">
      <c r="A330" s="95" t="s">
        <v>1427</v>
      </c>
      <c r="B330" s="92" t="s">
        <v>1434</v>
      </c>
      <c r="C330" s="92" t="s">
        <v>77</v>
      </c>
      <c r="D330" s="83" t="s">
        <v>1440</v>
      </c>
      <c r="E330" s="92" t="s">
        <v>138</v>
      </c>
      <c r="F330" s="83">
        <v>95</v>
      </c>
      <c r="G330" s="82">
        <v>440</v>
      </c>
      <c r="H330" s="139"/>
      <c r="I330" s="139"/>
      <c r="J330" s="135" t="s">
        <v>299</v>
      </c>
      <c r="K330" s="131" t="s">
        <v>528</v>
      </c>
      <c r="L330" s="135" t="s">
        <v>3049</v>
      </c>
      <c r="M330" s="78"/>
      <c r="N330" s="78"/>
    </row>
    <row r="331" spans="1:14" s="76" customFormat="1" ht="51" customHeight="1">
      <c r="A331" s="95" t="s">
        <v>1428</v>
      </c>
      <c r="B331" s="92" t="s">
        <v>1435</v>
      </c>
      <c r="C331" s="92" t="s">
        <v>77</v>
      </c>
      <c r="D331" s="83" t="s">
        <v>1441</v>
      </c>
      <c r="E331" s="92" t="s">
        <v>138</v>
      </c>
      <c r="F331" s="83">
        <v>189</v>
      </c>
      <c r="G331" s="82">
        <v>700</v>
      </c>
      <c r="H331" s="139"/>
      <c r="I331" s="139"/>
      <c r="J331" s="135" t="s">
        <v>299</v>
      </c>
      <c r="K331" s="131" t="s">
        <v>528</v>
      </c>
      <c r="L331" s="135" t="s">
        <v>3048</v>
      </c>
      <c r="M331" s="78"/>
      <c r="N331" s="78"/>
    </row>
    <row r="332" spans="1:14" s="76" customFormat="1" ht="51" customHeight="1">
      <c r="A332" s="95" t="s">
        <v>1429</v>
      </c>
      <c r="B332" s="92" t="s">
        <v>1435</v>
      </c>
      <c r="C332" s="92" t="s">
        <v>77</v>
      </c>
      <c r="D332" s="83" t="s">
        <v>1442</v>
      </c>
      <c r="E332" s="92" t="s">
        <v>138</v>
      </c>
      <c r="F332" s="83">
        <v>189</v>
      </c>
      <c r="G332" s="82">
        <v>700</v>
      </c>
      <c r="H332" s="139"/>
      <c r="I332" s="139"/>
      <c r="J332" s="135" t="s">
        <v>299</v>
      </c>
      <c r="K332" s="131" t="s">
        <v>528</v>
      </c>
      <c r="L332" s="135" t="s">
        <v>3048</v>
      </c>
      <c r="M332" s="78"/>
      <c r="N332" s="78"/>
    </row>
    <row r="333" spans="1:14" s="76" customFormat="1" ht="60" customHeight="1">
      <c r="A333" s="95" t="s">
        <v>1430</v>
      </c>
      <c r="B333" s="92" t="s">
        <v>1436</v>
      </c>
      <c r="C333" s="92" t="s">
        <v>77</v>
      </c>
      <c r="D333" s="83" t="s">
        <v>1443</v>
      </c>
      <c r="E333" s="92" t="s">
        <v>138</v>
      </c>
      <c r="F333" s="83">
        <v>21</v>
      </c>
      <c r="G333" s="82">
        <v>5375</v>
      </c>
      <c r="H333" s="139"/>
      <c r="I333" s="139"/>
      <c r="J333" s="135" t="s">
        <v>299</v>
      </c>
      <c r="K333" s="131" t="s">
        <v>528</v>
      </c>
      <c r="L333" s="135" t="s">
        <v>3048</v>
      </c>
      <c r="M333" s="78"/>
      <c r="N333" s="78"/>
    </row>
    <row r="334" spans="1:14" s="76" customFormat="1" ht="85.5" customHeight="1">
      <c r="A334" s="95" t="s">
        <v>1431</v>
      </c>
      <c r="B334" s="92" t="s">
        <v>1437</v>
      </c>
      <c r="C334" s="92" t="s">
        <v>77</v>
      </c>
      <c r="D334" s="83" t="s">
        <v>1444</v>
      </c>
      <c r="E334" s="92" t="s">
        <v>138</v>
      </c>
      <c r="F334" s="83">
        <v>378</v>
      </c>
      <c r="G334" s="82">
        <v>500</v>
      </c>
      <c r="H334" s="139"/>
      <c r="I334" s="139"/>
      <c r="J334" s="135" t="s">
        <v>299</v>
      </c>
      <c r="K334" s="131" t="s">
        <v>528</v>
      </c>
      <c r="L334" s="135" t="s">
        <v>3048</v>
      </c>
      <c r="M334" s="78"/>
      <c r="N334" s="78"/>
    </row>
    <row r="335" spans="1:14" s="76" customFormat="1" ht="114.75" customHeight="1">
      <c r="A335" s="95" t="s">
        <v>1445</v>
      </c>
      <c r="B335" s="92" t="s">
        <v>1448</v>
      </c>
      <c r="C335" s="92" t="s">
        <v>77</v>
      </c>
      <c r="D335" s="83" t="s">
        <v>1451</v>
      </c>
      <c r="E335" s="92" t="s">
        <v>138</v>
      </c>
      <c r="F335" s="83">
        <v>1</v>
      </c>
      <c r="G335" s="82">
        <v>13392</v>
      </c>
      <c r="H335" s="139">
        <f t="shared" si="22"/>
        <v>13392</v>
      </c>
      <c r="I335" s="139">
        <f t="shared" si="24"/>
        <v>14999.04</v>
      </c>
      <c r="J335" s="135" t="s">
        <v>1453</v>
      </c>
      <c r="K335" s="131" t="s">
        <v>528</v>
      </c>
      <c r="L335" s="135" t="s">
        <v>1486</v>
      </c>
      <c r="M335" s="78"/>
      <c r="N335" s="78"/>
    </row>
    <row r="336" spans="1:14" s="76" customFormat="1" ht="157.5" customHeight="1">
      <c r="A336" s="95" t="s">
        <v>1446</v>
      </c>
      <c r="B336" s="92" t="s">
        <v>1449</v>
      </c>
      <c r="C336" s="92" t="s">
        <v>77</v>
      </c>
      <c r="D336" s="98" t="s">
        <v>1452</v>
      </c>
      <c r="E336" s="92" t="s">
        <v>138</v>
      </c>
      <c r="F336" s="83">
        <v>2</v>
      </c>
      <c r="G336" s="82">
        <v>1100</v>
      </c>
      <c r="H336" s="139">
        <f t="shared" si="22"/>
        <v>2200</v>
      </c>
      <c r="I336" s="139">
        <f t="shared" si="24"/>
        <v>2464.0000000000005</v>
      </c>
      <c r="J336" s="135" t="s">
        <v>1454</v>
      </c>
      <c r="K336" s="131" t="s">
        <v>528</v>
      </c>
      <c r="L336" s="135" t="s">
        <v>1486</v>
      </c>
      <c r="M336" s="78"/>
      <c r="N336" s="78"/>
    </row>
    <row r="337" spans="1:14" s="76" customFormat="1" ht="189" customHeight="1">
      <c r="A337" s="95" t="s">
        <v>1447</v>
      </c>
      <c r="B337" s="92" t="s">
        <v>1450</v>
      </c>
      <c r="C337" s="92" t="s">
        <v>77</v>
      </c>
      <c r="D337" s="83" t="s">
        <v>2572</v>
      </c>
      <c r="E337" s="92" t="s">
        <v>138</v>
      </c>
      <c r="F337" s="83">
        <v>1</v>
      </c>
      <c r="G337" s="82">
        <v>181655.36</v>
      </c>
      <c r="H337" s="139">
        <f t="shared" si="22"/>
        <v>181655.36</v>
      </c>
      <c r="I337" s="139">
        <f t="shared" si="24"/>
        <v>203454.00320000001</v>
      </c>
      <c r="J337" s="135" t="s">
        <v>1455</v>
      </c>
      <c r="K337" s="131" t="s">
        <v>528</v>
      </c>
      <c r="L337" s="135" t="s">
        <v>2585</v>
      </c>
      <c r="M337" s="78"/>
      <c r="N337" s="78"/>
    </row>
    <row r="338" spans="1:14" s="76" customFormat="1" ht="97.5" customHeight="1">
      <c r="A338" s="156" t="s">
        <v>1462</v>
      </c>
      <c r="B338" s="150" t="s">
        <v>1461</v>
      </c>
      <c r="C338" s="152" t="s">
        <v>77</v>
      </c>
      <c r="D338" s="154" t="s">
        <v>1464</v>
      </c>
      <c r="E338" s="152" t="s">
        <v>247</v>
      </c>
      <c r="F338" s="150">
        <v>1</v>
      </c>
      <c r="G338" s="158">
        <v>6026785.7199999997</v>
      </c>
      <c r="H338" s="158">
        <f>G338</f>
        <v>6026785.7199999997</v>
      </c>
      <c r="I338" s="158">
        <f>H338*1.12</f>
        <v>6750000.0064000003</v>
      </c>
      <c r="J338" s="158" t="s">
        <v>1463</v>
      </c>
      <c r="K338" s="168" t="s">
        <v>528</v>
      </c>
      <c r="L338" s="134" t="s">
        <v>1485</v>
      </c>
      <c r="M338" s="78"/>
      <c r="N338" s="78"/>
    </row>
    <row r="339" spans="1:14" s="76" customFormat="1" ht="137.25" customHeight="1">
      <c r="A339" s="157"/>
      <c r="B339" s="151"/>
      <c r="C339" s="153"/>
      <c r="D339" s="155"/>
      <c r="E339" s="153"/>
      <c r="F339" s="151"/>
      <c r="G339" s="159"/>
      <c r="H339" s="159"/>
      <c r="I339" s="159"/>
      <c r="J339" s="159"/>
      <c r="K339" s="169"/>
      <c r="L339" s="135"/>
      <c r="M339" s="78"/>
      <c r="N339" s="78"/>
    </row>
    <row r="340" spans="1:14" s="76" customFormat="1" ht="298.5" customHeight="1">
      <c r="A340" s="90" t="s">
        <v>1465</v>
      </c>
      <c r="B340" s="83" t="s">
        <v>1466</v>
      </c>
      <c r="C340" s="92" t="s">
        <v>77</v>
      </c>
      <c r="D340" s="83" t="s">
        <v>1468</v>
      </c>
      <c r="E340" s="92" t="s">
        <v>138</v>
      </c>
      <c r="F340" s="83">
        <v>2</v>
      </c>
      <c r="G340" s="82">
        <v>321429</v>
      </c>
      <c r="H340" s="139">
        <f t="shared" ref="H340:H343" si="25">G340*F340</f>
        <v>642858</v>
      </c>
      <c r="I340" s="139">
        <f t="shared" ref="I340:I343" si="26">H340*1.12</f>
        <v>720000.96000000008</v>
      </c>
      <c r="J340" s="139" t="s">
        <v>1467</v>
      </c>
      <c r="K340" s="131" t="s">
        <v>528</v>
      </c>
      <c r="L340" s="135" t="s">
        <v>1490</v>
      </c>
      <c r="M340" s="78"/>
      <c r="N340" s="78"/>
    </row>
    <row r="341" spans="1:14" s="76" customFormat="1" ht="117" customHeight="1">
      <c r="A341" s="90" t="s">
        <v>1475</v>
      </c>
      <c r="B341" s="83" t="s">
        <v>1477</v>
      </c>
      <c r="C341" s="83" t="s">
        <v>77</v>
      </c>
      <c r="D341" s="83" t="s">
        <v>1478</v>
      </c>
      <c r="E341" s="92" t="s">
        <v>138</v>
      </c>
      <c r="F341" s="83">
        <v>6</v>
      </c>
      <c r="G341" s="82">
        <v>20000</v>
      </c>
      <c r="H341" s="139">
        <f t="shared" si="25"/>
        <v>120000</v>
      </c>
      <c r="I341" s="139">
        <f t="shared" si="26"/>
        <v>134400</v>
      </c>
      <c r="J341" s="139" t="s">
        <v>1086</v>
      </c>
      <c r="K341" s="131" t="s">
        <v>528</v>
      </c>
      <c r="L341" s="135" t="s">
        <v>1490</v>
      </c>
      <c r="M341" s="78"/>
      <c r="N341" s="78"/>
    </row>
    <row r="342" spans="1:14" s="76" customFormat="1" ht="105" customHeight="1">
      <c r="A342" s="90" t="s">
        <v>1476</v>
      </c>
      <c r="B342" s="83" t="s">
        <v>1479</v>
      </c>
      <c r="C342" s="83" t="s">
        <v>77</v>
      </c>
      <c r="D342" s="83" t="s">
        <v>2551</v>
      </c>
      <c r="E342" s="92" t="s">
        <v>138</v>
      </c>
      <c r="F342" s="83">
        <v>1</v>
      </c>
      <c r="G342" s="82">
        <v>19429</v>
      </c>
      <c r="H342" s="139">
        <f t="shared" si="25"/>
        <v>19429</v>
      </c>
      <c r="I342" s="139">
        <f t="shared" si="26"/>
        <v>21760.480000000003</v>
      </c>
      <c r="J342" s="139" t="s">
        <v>1086</v>
      </c>
      <c r="K342" s="131" t="s">
        <v>528</v>
      </c>
      <c r="L342" s="135" t="s">
        <v>2578</v>
      </c>
      <c r="M342" s="78"/>
      <c r="N342" s="78"/>
    </row>
    <row r="343" spans="1:14" s="76" customFormat="1" ht="105" customHeight="1">
      <c r="A343" s="90" t="s">
        <v>1480</v>
      </c>
      <c r="B343" s="83" t="s">
        <v>1481</v>
      </c>
      <c r="C343" s="83" t="s">
        <v>77</v>
      </c>
      <c r="D343" s="83" t="s">
        <v>1483</v>
      </c>
      <c r="E343" s="92" t="s">
        <v>1364</v>
      </c>
      <c r="F343" s="83">
        <v>148.5</v>
      </c>
      <c r="G343" s="82">
        <v>6250</v>
      </c>
      <c r="H343" s="139">
        <f t="shared" si="25"/>
        <v>928125</v>
      </c>
      <c r="I343" s="139">
        <f t="shared" si="26"/>
        <v>1039500.0000000001</v>
      </c>
      <c r="J343" s="139" t="s">
        <v>1482</v>
      </c>
      <c r="K343" s="131" t="s">
        <v>528</v>
      </c>
      <c r="L343" s="135" t="s">
        <v>3119</v>
      </c>
      <c r="M343" s="78"/>
      <c r="N343" s="78"/>
    </row>
    <row r="344" spans="1:14" s="76" customFormat="1" ht="105" customHeight="1">
      <c r="A344" s="90" t="s">
        <v>1496</v>
      </c>
      <c r="B344" s="83" t="s">
        <v>1498</v>
      </c>
      <c r="C344" s="83" t="s">
        <v>77</v>
      </c>
      <c r="D344" s="83" t="s">
        <v>1500</v>
      </c>
      <c r="E344" s="92" t="s">
        <v>1364</v>
      </c>
      <c r="F344" s="83">
        <v>125</v>
      </c>
      <c r="G344" s="82">
        <v>11000</v>
      </c>
      <c r="H344" s="139">
        <v>1375000</v>
      </c>
      <c r="I344" s="139">
        <v>1540000.0000000002</v>
      </c>
      <c r="J344" s="92" t="s">
        <v>1501</v>
      </c>
      <c r="K344" s="131" t="s">
        <v>554</v>
      </c>
      <c r="L344" s="135" t="s">
        <v>2554</v>
      </c>
      <c r="M344" s="78"/>
      <c r="N344" s="78"/>
    </row>
    <row r="345" spans="1:14" s="76" customFormat="1" ht="105" customHeight="1">
      <c r="A345" s="90" t="s">
        <v>1497</v>
      </c>
      <c r="B345" s="83" t="s">
        <v>1499</v>
      </c>
      <c r="C345" s="83" t="s">
        <v>77</v>
      </c>
      <c r="D345" s="83" t="s">
        <v>2537</v>
      </c>
      <c r="E345" s="92" t="s">
        <v>1364</v>
      </c>
      <c r="F345" s="83">
        <v>125</v>
      </c>
      <c r="G345" s="82">
        <v>12000</v>
      </c>
      <c r="H345" s="139">
        <v>1500000</v>
      </c>
      <c r="I345" s="139">
        <v>1680000.0000000002</v>
      </c>
      <c r="J345" s="92" t="s">
        <v>1501</v>
      </c>
      <c r="K345" s="131" t="s">
        <v>554</v>
      </c>
      <c r="L345" s="135" t="s">
        <v>2554</v>
      </c>
      <c r="M345" s="78"/>
      <c r="N345" s="78"/>
    </row>
    <row r="346" spans="1:14" s="76" customFormat="1" ht="105" customHeight="1">
      <c r="A346" s="90" t="s">
        <v>2175</v>
      </c>
      <c r="B346" s="83" t="s">
        <v>2538</v>
      </c>
      <c r="C346" s="83" t="s">
        <v>77</v>
      </c>
      <c r="D346" s="83" t="s">
        <v>2539</v>
      </c>
      <c r="E346" s="92" t="s">
        <v>138</v>
      </c>
      <c r="F346" s="132">
        <v>12</v>
      </c>
      <c r="G346" s="82">
        <v>39054</v>
      </c>
      <c r="H346" s="139">
        <f>G346*F346</f>
        <v>468648</v>
      </c>
      <c r="I346" s="126">
        <f>H346*1.12</f>
        <v>524885.76000000001</v>
      </c>
      <c r="J346" s="92" t="s">
        <v>1105</v>
      </c>
      <c r="K346" s="131" t="s">
        <v>139</v>
      </c>
      <c r="L346" s="135" t="s">
        <v>3600</v>
      </c>
      <c r="M346" s="78"/>
      <c r="N346" s="78"/>
    </row>
    <row r="347" spans="1:14" s="76" customFormat="1" ht="105" customHeight="1">
      <c r="A347" s="90" t="s">
        <v>2176</v>
      </c>
      <c r="B347" s="92" t="s">
        <v>1513</v>
      </c>
      <c r="C347" s="92" t="s">
        <v>77</v>
      </c>
      <c r="D347" s="92" t="s">
        <v>1514</v>
      </c>
      <c r="E347" s="77" t="s">
        <v>1515</v>
      </c>
      <c r="F347" s="132">
        <v>10</v>
      </c>
      <c r="G347" s="115">
        <v>2544</v>
      </c>
      <c r="H347" s="115">
        <f>F347*G347</f>
        <v>25440</v>
      </c>
      <c r="I347" s="99">
        <f>H347*1.12</f>
        <v>28492.800000000003</v>
      </c>
      <c r="J347" s="92" t="s">
        <v>1516</v>
      </c>
      <c r="K347" s="91" t="s">
        <v>22</v>
      </c>
      <c r="L347" s="135" t="s">
        <v>2563</v>
      </c>
      <c r="M347" s="78"/>
      <c r="N347" s="78"/>
    </row>
    <row r="348" spans="1:14" s="76" customFormat="1" ht="105" customHeight="1">
      <c r="A348" s="90" t="s">
        <v>2177</v>
      </c>
      <c r="B348" s="100" t="s">
        <v>1517</v>
      </c>
      <c r="C348" s="92" t="s">
        <v>77</v>
      </c>
      <c r="D348" s="100" t="s">
        <v>1518</v>
      </c>
      <c r="E348" s="101" t="s">
        <v>956</v>
      </c>
      <c r="F348" s="132">
        <v>20</v>
      </c>
      <c r="G348" s="115">
        <v>800</v>
      </c>
      <c r="H348" s="115">
        <f>F348*G348</f>
        <v>16000</v>
      </c>
      <c r="I348" s="99">
        <f t="shared" ref="I348:I411" si="27">H348*1.12</f>
        <v>17920</v>
      </c>
      <c r="J348" s="92" t="s">
        <v>1516</v>
      </c>
      <c r="K348" s="91" t="s">
        <v>22</v>
      </c>
      <c r="L348" s="135" t="s">
        <v>2563</v>
      </c>
      <c r="M348" s="78"/>
      <c r="N348" s="78"/>
    </row>
    <row r="349" spans="1:14" s="76" customFormat="1" ht="105" customHeight="1">
      <c r="A349" s="90" t="s">
        <v>2178</v>
      </c>
      <c r="B349" s="92" t="s">
        <v>1519</v>
      </c>
      <c r="C349" s="92" t="s">
        <v>77</v>
      </c>
      <c r="D349" s="92" t="s">
        <v>1520</v>
      </c>
      <c r="E349" s="77" t="s">
        <v>1521</v>
      </c>
      <c r="F349" s="132">
        <v>10</v>
      </c>
      <c r="G349" s="115">
        <v>3169</v>
      </c>
      <c r="H349" s="115">
        <f>F349*G349</f>
        <v>31690</v>
      </c>
      <c r="I349" s="99">
        <f t="shared" si="27"/>
        <v>35492.800000000003</v>
      </c>
      <c r="J349" s="92" t="s">
        <v>1516</v>
      </c>
      <c r="K349" s="91" t="s">
        <v>22</v>
      </c>
      <c r="L349" s="135" t="s">
        <v>2563</v>
      </c>
      <c r="M349" s="78"/>
      <c r="N349" s="78"/>
    </row>
    <row r="350" spans="1:14" s="76" customFormat="1" ht="105" customHeight="1">
      <c r="A350" s="90" t="s">
        <v>2179</v>
      </c>
      <c r="B350" s="92" t="s">
        <v>1522</v>
      </c>
      <c r="C350" s="92" t="s">
        <v>77</v>
      </c>
      <c r="D350" s="92" t="s">
        <v>1523</v>
      </c>
      <c r="E350" s="77" t="s">
        <v>1521</v>
      </c>
      <c r="F350" s="132">
        <v>50</v>
      </c>
      <c r="G350" s="115">
        <v>651</v>
      </c>
      <c r="H350" s="115">
        <f>F350*G350</f>
        <v>32550</v>
      </c>
      <c r="I350" s="99">
        <f>H350*1.12</f>
        <v>36456</v>
      </c>
      <c r="J350" s="92" t="s">
        <v>1516</v>
      </c>
      <c r="K350" s="91" t="s">
        <v>22</v>
      </c>
      <c r="L350" s="135" t="s">
        <v>2563</v>
      </c>
      <c r="M350" s="78"/>
      <c r="N350" s="78"/>
    </row>
    <row r="351" spans="1:14" s="76" customFormat="1" ht="105" customHeight="1">
      <c r="A351" s="90" t="s">
        <v>2180</v>
      </c>
      <c r="B351" s="92" t="s">
        <v>1524</v>
      </c>
      <c r="C351" s="92" t="s">
        <v>77</v>
      </c>
      <c r="D351" s="92" t="s">
        <v>1525</v>
      </c>
      <c r="E351" s="77" t="s">
        <v>1521</v>
      </c>
      <c r="F351" s="132">
        <v>10</v>
      </c>
      <c r="G351" s="115">
        <v>2375</v>
      </c>
      <c r="H351" s="115">
        <f t="shared" ref="H351:H362" si="28">F351*G351</f>
        <v>23750</v>
      </c>
      <c r="I351" s="99">
        <f t="shared" si="27"/>
        <v>26600.000000000004</v>
      </c>
      <c r="J351" s="92" t="s">
        <v>1516</v>
      </c>
      <c r="K351" s="91" t="s">
        <v>22</v>
      </c>
      <c r="L351" s="135" t="s">
        <v>2563</v>
      </c>
      <c r="M351" s="78"/>
      <c r="N351" s="78"/>
    </row>
    <row r="352" spans="1:14" s="76" customFormat="1" ht="105" customHeight="1">
      <c r="A352" s="90" t="s">
        <v>2181</v>
      </c>
      <c r="B352" s="92" t="s">
        <v>1526</v>
      </c>
      <c r="C352" s="92" t="s">
        <v>77</v>
      </c>
      <c r="D352" s="92" t="s">
        <v>1527</v>
      </c>
      <c r="E352" s="77" t="s">
        <v>1521</v>
      </c>
      <c r="F352" s="132">
        <v>50</v>
      </c>
      <c r="G352" s="115">
        <v>1607</v>
      </c>
      <c r="H352" s="115">
        <f t="shared" si="28"/>
        <v>80350</v>
      </c>
      <c r="I352" s="99">
        <f t="shared" si="27"/>
        <v>89992.000000000015</v>
      </c>
      <c r="J352" s="92" t="s">
        <v>1516</v>
      </c>
      <c r="K352" s="91" t="s">
        <v>22</v>
      </c>
      <c r="L352" s="135" t="s">
        <v>2563</v>
      </c>
      <c r="M352" s="78"/>
      <c r="N352" s="78"/>
    </row>
    <row r="353" spans="1:14" s="76" customFormat="1" ht="105" customHeight="1">
      <c r="A353" s="90" t="s">
        <v>2182</v>
      </c>
      <c r="B353" s="29" t="s">
        <v>1528</v>
      </c>
      <c r="C353" s="92" t="s">
        <v>77</v>
      </c>
      <c r="D353" s="29" t="s">
        <v>1529</v>
      </c>
      <c r="E353" s="102" t="s">
        <v>1521</v>
      </c>
      <c r="F353" s="132">
        <v>5</v>
      </c>
      <c r="G353" s="115">
        <v>710</v>
      </c>
      <c r="H353" s="115">
        <f t="shared" si="28"/>
        <v>3550</v>
      </c>
      <c r="I353" s="99">
        <f t="shared" si="27"/>
        <v>3976.0000000000005</v>
      </c>
      <c r="J353" s="92" t="s">
        <v>1516</v>
      </c>
      <c r="K353" s="91" t="s">
        <v>22</v>
      </c>
      <c r="L353" s="135" t="s">
        <v>2563</v>
      </c>
      <c r="M353" s="78"/>
      <c r="N353" s="78"/>
    </row>
    <row r="354" spans="1:14" s="76" customFormat="1" ht="105" customHeight="1">
      <c r="A354" s="90" t="s">
        <v>2183</v>
      </c>
      <c r="B354" s="100" t="s">
        <v>1530</v>
      </c>
      <c r="C354" s="92" t="s">
        <v>77</v>
      </c>
      <c r="D354" s="92" t="s">
        <v>1531</v>
      </c>
      <c r="E354" s="101" t="s">
        <v>1521</v>
      </c>
      <c r="F354" s="132">
        <v>2</v>
      </c>
      <c r="G354" s="115">
        <v>5000</v>
      </c>
      <c r="H354" s="115">
        <f t="shared" si="28"/>
        <v>10000</v>
      </c>
      <c r="I354" s="99">
        <f t="shared" si="27"/>
        <v>11200.000000000002</v>
      </c>
      <c r="J354" s="92" t="s">
        <v>1516</v>
      </c>
      <c r="K354" s="91" t="s">
        <v>22</v>
      </c>
      <c r="L354" s="135" t="s">
        <v>2563</v>
      </c>
      <c r="M354" s="78"/>
      <c r="N354" s="78"/>
    </row>
    <row r="355" spans="1:14" s="76" customFormat="1" ht="105" customHeight="1">
      <c r="A355" s="90" t="s">
        <v>2184</v>
      </c>
      <c r="B355" s="92" t="s">
        <v>1532</v>
      </c>
      <c r="C355" s="92" t="s">
        <v>77</v>
      </c>
      <c r="D355" s="92" t="s">
        <v>1533</v>
      </c>
      <c r="E355" s="77" t="s">
        <v>1521</v>
      </c>
      <c r="F355" s="132">
        <v>100</v>
      </c>
      <c r="G355" s="115">
        <v>3035</v>
      </c>
      <c r="H355" s="115">
        <f t="shared" si="28"/>
        <v>303500</v>
      </c>
      <c r="I355" s="99">
        <f t="shared" si="27"/>
        <v>339920.00000000006</v>
      </c>
      <c r="J355" s="92" t="s">
        <v>1516</v>
      </c>
      <c r="K355" s="91" t="s">
        <v>22</v>
      </c>
      <c r="L355" s="135" t="s">
        <v>2563</v>
      </c>
      <c r="M355" s="78"/>
      <c r="N355" s="78"/>
    </row>
    <row r="356" spans="1:14" s="76" customFormat="1" ht="105" customHeight="1">
      <c r="A356" s="90" t="s">
        <v>2185</v>
      </c>
      <c r="B356" s="100" t="s">
        <v>1534</v>
      </c>
      <c r="C356" s="92" t="s">
        <v>77</v>
      </c>
      <c r="D356" s="92" t="s">
        <v>1535</v>
      </c>
      <c r="E356" s="101" t="s">
        <v>1521</v>
      </c>
      <c r="F356" s="132">
        <v>10</v>
      </c>
      <c r="G356" s="115">
        <v>2600</v>
      </c>
      <c r="H356" s="115">
        <f t="shared" si="28"/>
        <v>26000</v>
      </c>
      <c r="I356" s="99">
        <f t="shared" si="27"/>
        <v>29120.000000000004</v>
      </c>
      <c r="J356" s="92" t="s">
        <v>1516</v>
      </c>
      <c r="K356" s="91" t="s">
        <v>22</v>
      </c>
      <c r="L356" s="135" t="s">
        <v>2563</v>
      </c>
      <c r="M356" s="78"/>
      <c r="N356" s="78"/>
    </row>
    <row r="357" spans="1:14" s="76" customFormat="1" ht="105" customHeight="1">
      <c r="A357" s="90" t="s">
        <v>2186</v>
      </c>
      <c r="B357" s="92" t="s">
        <v>1536</v>
      </c>
      <c r="C357" s="92" t="s">
        <v>77</v>
      </c>
      <c r="D357" s="92" t="s">
        <v>1537</v>
      </c>
      <c r="E357" s="77" t="s">
        <v>1521</v>
      </c>
      <c r="F357" s="132">
        <v>25</v>
      </c>
      <c r="G357" s="115">
        <v>1026</v>
      </c>
      <c r="H357" s="115">
        <f t="shared" si="28"/>
        <v>25650</v>
      </c>
      <c r="I357" s="99">
        <f t="shared" si="27"/>
        <v>28728.000000000004</v>
      </c>
      <c r="J357" s="92" t="s">
        <v>1516</v>
      </c>
      <c r="K357" s="91" t="s">
        <v>22</v>
      </c>
      <c r="L357" s="135" t="s">
        <v>2563</v>
      </c>
      <c r="M357" s="78"/>
      <c r="N357" s="78"/>
    </row>
    <row r="358" spans="1:14" s="76" customFormat="1" ht="105" customHeight="1">
      <c r="A358" s="90" t="s">
        <v>2187</v>
      </c>
      <c r="B358" s="92" t="s">
        <v>1538</v>
      </c>
      <c r="C358" s="92" t="s">
        <v>77</v>
      </c>
      <c r="D358" s="92" t="s">
        <v>1539</v>
      </c>
      <c r="E358" s="101" t="s">
        <v>247</v>
      </c>
      <c r="F358" s="132">
        <v>30</v>
      </c>
      <c r="G358" s="115">
        <v>1558</v>
      </c>
      <c r="H358" s="115">
        <f t="shared" si="28"/>
        <v>46740</v>
      </c>
      <c r="I358" s="99">
        <f t="shared" si="27"/>
        <v>52348.800000000003</v>
      </c>
      <c r="J358" s="92" t="s">
        <v>1516</v>
      </c>
      <c r="K358" s="91" t="s">
        <v>22</v>
      </c>
      <c r="L358" s="135" t="s">
        <v>2563</v>
      </c>
      <c r="M358" s="78"/>
      <c r="N358" s="78"/>
    </row>
    <row r="359" spans="1:14" s="76" customFormat="1" ht="105" customHeight="1">
      <c r="A359" s="90" t="s">
        <v>2188</v>
      </c>
      <c r="B359" s="100" t="s">
        <v>1540</v>
      </c>
      <c r="C359" s="92" t="s">
        <v>77</v>
      </c>
      <c r="D359" s="92" t="s">
        <v>1541</v>
      </c>
      <c r="E359" s="101" t="s">
        <v>247</v>
      </c>
      <c r="F359" s="132">
        <v>5</v>
      </c>
      <c r="G359" s="115">
        <v>1400</v>
      </c>
      <c r="H359" s="115">
        <f t="shared" si="28"/>
        <v>7000</v>
      </c>
      <c r="I359" s="99">
        <f t="shared" si="27"/>
        <v>7840.0000000000009</v>
      </c>
      <c r="J359" s="92" t="s">
        <v>1516</v>
      </c>
      <c r="K359" s="91" t="s">
        <v>22</v>
      </c>
      <c r="L359" s="135" t="s">
        <v>2563</v>
      </c>
      <c r="M359" s="78"/>
      <c r="N359" s="78"/>
    </row>
    <row r="360" spans="1:14" s="76" customFormat="1" ht="105" customHeight="1">
      <c r="A360" s="90" t="s">
        <v>2189</v>
      </c>
      <c r="B360" s="100" t="s">
        <v>1542</v>
      </c>
      <c r="C360" s="92" t="s">
        <v>77</v>
      </c>
      <c r="D360" s="100" t="s">
        <v>1543</v>
      </c>
      <c r="E360" s="101" t="s">
        <v>247</v>
      </c>
      <c r="F360" s="132">
        <v>20</v>
      </c>
      <c r="G360" s="115">
        <v>600</v>
      </c>
      <c r="H360" s="115">
        <f t="shared" si="28"/>
        <v>12000</v>
      </c>
      <c r="I360" s="99">
        <f t="shared" si="27"/>
        <v>13440.000000000002</v>
      </c>
      <c r="J360" s="92" t="s">
        <v>1516</v>
      </c>
      <c r="K360" s="91" t="s">
        <v>22</v>
      </c>
      <c r="L360" s="135" t="s">
        <v>2563</v>
      </c>
      <c r="M360" s="78"/>
      <c r="N360" s="78"/>
    </row>
    <row r="361" spans="1:14" s="76" customFormat="1" ht="105" customHeight="1">
      <c r="A361" s="90" t="s">
        <v>2190</v>
      </c>
      <c r="B361" s="100" t="s">
        <v>1544</v>
      </c>
      <c r="C361" s="92" t="s">
        <v>77</v>
      </c>
      <c r="D361" s="92" t="s">
        <v>1545</v>
      </c>
      <c r="E361" s="101" t="s">
        <v>247</v>
      </c>
      <c r="F361" s="132">
        <v>3</v>
      </c>
      <c r="G361" s="115">
        <v>45000</v>
      </c>
      <c r="H361" s="115">
        <f t="shared" si="28"/>
        <v>135000</v>
      </c>
      <c r="I361" s="99">
        <f t="shared" si="27"/>
        <v>151200</v>
      </c>
      <c r="J361" s="92" t="s">
        <v>1516</v>
      </c>
      <c r="K361" s="91" t="s">
        <v>22</v>
      </c>
      <c r="L361" s="135" t="s">
        <v>2563</v>
      </c>
      <c r="M361" s="78"/>
      <c r="N361" s="78"/>
    </row>
    <row r="362" spans="1:14" s="76" customFormat="1" ht="105" customHeight="1">
      <c r="A362" s="90" t="s">
        <v>2191</v>
      </c>
      <c r="B362" s="92" t="s">
        <v>1546</v>
      </c>
      <c r="C362" s="92" t="s">
        <v>77</v>
      </c>
      <c r="D362" s="92" t="s">
        <v>1547</v>
      </c>
      <c r="E362" s="92" t="s">
        <v>247</v>
      </c>
      <c r="F362" s="132">
        <v>2</v>
      </c>
      <c r="G362" s="115">
        <v>3812</v>
      </c>
      <c r="H362" s="115">
        <f t="shared" si="28"/>
        <v>7624</v>
      </c>
      <c r="I362" s="99">
        <f t="shared" si="27"/>
        <v>8538.880000000001</v>
      </c>
      <c r="J362" s="92" t="s">
        <v>1516</v>
      </c>
      <c r="K362" s="91" t="s">
        <v>22</v>
      </c>
      <c r="L362" s="135" t="s">
        <v>2563</v>
      </c>
      <c r="M362" s="78"/>
      <c r="N362" s="78"/>
    </row>
    <row r="363" spans="1:14" s="76" customFormat="1" ht="105" customHeight="1">
      <c r="A363" s="90" t="s">
        <v>2192</v>
      </c>
      <c r="B363" s="92" t="s">
        <v>1548</v>
      </c>
      <c r="C363" s="92" t="s">
        <v>77</v>
      </c>
      <c r="D363" s="92" t="s">
        <v>2990</v>
      </c>
      <c r="E363" s="92" t="s">
        <v>247</v>
      </c>
      <c r="F363" s="132">
        <v>1</v>
      </c>
      <c r="G363" s="115">
        <v>129093</v>
      </c>
      <c r="H363" s="115">
        <f>F363*G363</f>
        <v>129093</v>
      </c>
      <c r="I363" s="99">
        <f t="shared" si="27"/>
        <v>144584.16</v>
      </c>
      <c r="J363" s="92" t="s">
        <v>1516</v>
      </c>
      <c r="K363" s="91" t="s">
        <v>22</v>
      </c>
      <c r="L363" s="135" t="s">
        <v>3079</v>
      </c>
      <c r="M363" s="78"/>
      <c r="N363" s="78"/>
    </row>
    <row r="364" spans="1:14" s="76" customFormat="1" ht="105" customHeight="1">
      <c r="A364" s="90" t="s">
        <v>2193</v>
      </c>
      <c r="B364" s="92" t="s">
        <v>1549</v>
      </c>
      <c r="C364" s="92" t="s">
        <v>77</v>
      </c>
      <c r="D364" s="92" t="s">
        <v>1550</v>
      </c>
      <c r="E364" s="77" t="s">
        <v>247</v>
      </c>
      <c r="F364" s="132">
        <v>1</v>
      </c>
      <c r="G364" s="115">
        <v>714</v>
      </c>
      <c r="H364" s="115">
        <f>F364*G364</f>
        <v>714</v>
      </c>
      <c r="I364" s="99">
        <f t="shared" si="27"/>
        <v>799.68000000000006</v>
      </c>
      <c r="J364" s="92" t="s">
        <v>1516</v>
      </c>
      <c r="K364" s="91" t="s">
        <v>22</v>
      </c>
      <c r="L364" s="135" t="s">
        <v>2563</v>
      </c>
      <c r="M364" s="78"/>
      <c r="N364" s="78"/>
    </row>
    <row r="365" spans="1:14" s="76" customFormat="1" ht="105" customHeight="1">
      <c r="A365" s="90" t="s">
        <v>2194</v>
      </c>
      <c r="B365" s="92" t="s">
        <v>1551</v>
      </c>
      <c r="C365" s="92" t="s">
        <v>77</v>
      </c>
      <c r="D365" s="92" t="s">
        <v>1552</v>
      </c>
      <c r="E365" s="92" t="s">
        <v>247</v>
      </c>
      <c r="F365" s="132">
        <v>1</v>
      </c>
      <c r="G365" s="115">
        <v>76785</v>
      </c>
      <c r="H365" s="115">
        <f t="shared" ref="H365:H420" si="29">F365*G365</f>
        <v>76785</v>
      </c>
      <c r="I365" s="99">
        <f t="shared" si="27"/>
        <v>85999.200000000012</v>
      </c>
      <c r="J365" s="92" t="s">
        <v>1516</v>
      </c>
      <c r="K365" s="91" t="s">
        <v>22</v>
      </c>
      <c r="L365" s="135" t="s">
        <v>2563</v>
      </c>
      <c r="M365" s="78"/>
      <c r="N365" s="78"/>
    </row>
    <row r="366" spans="1:14" s="76" customFormat="1" ht="105" customHeight="1">
      <c r="A366" s="90" t="s">
        <v>2195</v>
      </c>
      <c r="B366" s="92" t="s">
        <v>1553</v>
      </c>
      <c r="C366" s="92" t="s">
        <v>77</v>
      </c>
      <c r="D366" s="92" t="s">
        <v>1554</v>
      </c>
      <c r="E366" s="92" t="s">
        <v>247</v>
      </c>
      <c r="F366" s="132">
        <v>1</v>
      </c>
      <c r="G366" s="115">
        <v>73071</v>
      </c>
      <c r="H366" s="115">
        <f>F366*G366</f>
        <v>73071</v>
      </c>
      <c r="I366" s="99">
        <f t="shared" si="27"/>
        <v>81839.520000000004</v>
      </c>
      <c r="J366" s="92" t="s">
        <v>1516</v>
      </c>
      <c r="K366" s="91" t="s">
        <v>22</v>
      </c>
      <c r="L366" s="135" t="s">
        <v>2563</v>
      </c>
      <c r="M366" s="78"/>
      <c r="N366" s="78"/>
    </row>
    <row r="367" spans="1:14" s="76" customFormat="1" ht="105" customHeight="1">
      <c r="A367" s="90" t="s">
        <v>2196</v>
      </c>
      <c r="B367" s="92" t="s">
        <v>1555</v>
      </c>
      <c r="C367" s="92" t="s">
        <v>77</v>
      </c>
      <c r="D367" s="92" t="s">
        <v>1556</v>
      </c>
      <c r="E367" s="77" t="s">
        <v>32</v>
      </c>
      <c r="F367" s="132">
        <v>20</v>
      </c>
      <c r="G367" s="115">
        <v>830</v>
      </c>
      <c r="H367" s="115">
        <f t="shared" si="29"/>
        <v>16600</v>
      </c>
      <c r="I367" s="99">
        <f t="shared" si="27"/>
        <v>18592</v>
      </c>
      <c r="J367" s="92" t="s">
        <v>1516</v>
      </c>
      <c r="K367" s="91" t="s">
        <v>22</v>
      </c>
      <c r="L367" s="135" t="s">
        <v>2563</v>
      </c>
      <c r="M367" s="78"/>
      <c r="N367" s="78"/>
    </row>
    <row r="368" spans="1:14" s="76" customFormat="1" ht="105" customHeight="1">
      <c r="A368" s="90" t="s">
        <v>2197</v>
      </c>
      <c r="B368" s="92" t="s">
        <v>1557</v>
      </c>
      <c r="C368" s="92" t="s">
        <v>77</v>
      </c>
      <c r="D368" s="92" t="s">
        <v>1558</v>
      </c>
      <c r="E368" s="77" t="s">
        <v>32</v>
      </c>
      <c r="F368" s="132">
        <v>60</v>
      </c>
      <c r="G368" s="115">
        <v>1000</v>
      </c>
      <c r="H368" s="115">
        <f>F368*G368</f>
        <v>60000</v>
      </c>
      <c r="I368" s="99">
        <f t="shared" si="27"/>
        <v>67200</v>
      </c>
      <c r="J368" s="92" t="s">
        <v>1516</v>
      </c>
      <c r="K368" s="91" t="s">
        <v>22</v>
      </c>
      <c r="L368" s="135" t="s">
        <v>2563</v>
      </c>
      <c r="M368" s="78"/>
      <c r="N368" s="78"/>
    </row>
    <row r="369" spans="1:14" s="76" customFormat="1" ht="105" customHeight="1">
      <c r="A369" s="90" t="s">
        <v>2198</v>
      </c>
      <c r="B369" s="92" t="s">
        <v>1559</v>
      </c>
      <c r="C369" s="92" t="s">
        <v>77</v>
      </c>
      <c r="D369" s="92" t="s">
        <v>1560</v>
      </c>
      <c r="E369" s="77" t="s">
        <v>32</v>
      </c>
      <c r="F369" s="132">
        <v>90</v>
      </c>
      <c r="G369" s="115">
        <v>883</v>
      </c>
      <c r="H369" s="115">
        <f t="shared" si="29"/>
        <v>79470</v>
      </c>
      <c r="I369" s="99">
        <f t="shared" si="27"/>
        <v>89006.400000000009</v>
      </c>
      <c r="J369" s="92" t="s">
        <v>1516</v>
      </c>
      <c r="K369" s="91" t="s">
        <v>22</v>
      </c>
      <c r="L369" s="135" t="s">
        <v>2563</v>
      </c>
      <c r="M369" s="78"/>
      <c r="N369" s="78"/>
    </row>
    <row r="370" spans="1:14" s="76" customFormat="1" ht="105" customHeight="1">
      <c r="A370" s="90" t="s">
        <v>2199</v>
      </c>
      <c r="B370" s="92" t="s">
        <v>1561</v>
      </c>
      <c r="C370" s="92" t="s">
        <v>77</v>
      </c>
      <c r="D370" s="92" t="s">
        <v>1562</v>
      </c>
      <c r="E370" s="101" t="s">
        <v>1563</v>
      </c>
      <c r="F370" s="132">
        <v>10</v>
      </c>
      <c r="G370" s="115">
        <v>290</v>
      </c>
      <c r="H370" s="115">
        <f t="shared" si="29"/>
        <v>2900</v>
      </c>
      <c r="I370" s="99">
        <f t="shared" si="27"/>
        <v>3248.0000000000005</v>
      </c>
      <c r="J370" s="92" t="s">
        <v>1516</v>
      </c>
      <c r="K370" s="91" t="s">
        <v>22</v>
      </c>
      <c r="L370" s="135" t="s">
        <v>2563</v>
      </c>
      <c r="M370" s="78"/>
      <c r="N370" s="78"/>
    </row>
    <row r="371" spans="1:14" s="76" customFormat="1" ht="105" customHeight="1">
      <c r="A371" s="90" t="s">
        <v>2200</v>
      </c>
      <c r="B371" s="92" t="s">
        <v>1564</v>
      </c>
      <c r="C371" s="92" t="s">
        <v>77</v>
      </c>
      <c r="D371" s="92" t="s">
        <v>1562</v>
      </c>
      <c r="E371" s="101" t="s">
        <v>1563</v>
      </c>
      <c r="F371" s="132">
        <v>10</v>
      </c>
      <c r="G371" s="115">
        <v>959</v>
      </c>
      <c r="H371" s="115">
        <f t="shared" si="29"/>
        <v>9590</v>
      </c>
      <c r="I371" s="99">
        <f t="shared" si="27"/>
        <v>10740.800000000001</v>
      </c>
      <c r="J371" s="92" t="s">
        <v>1516</v>
      </c>
      <c r="K371" s="91" t="s">
        <v>22</v>
      </c>
      <c r="L371" s="135" t="s">
        <v>2563</v>
      </c>
      <c r="M371" s="78"/>
      <c r="N371" s="78"/>
    </row>
    <row r="372" spans="1:14" s="76" customFormat="1" ht="105" customHeight="1">
      <c r="A372" s="90" t="s">
        <v>2201</v>
      </c>
      <c r="B372" s="92" t="s">
        <v>1565</v>
      </c>
      <c r="C372" s="92" t="s">
        <v>77</v>
      </c>
      <c r="D372" s="92" t="s">
        <v>1562</v>
      </c>
      <c r="E372" s="101" t="s">
        <v>1563</v>
      </c>
      <c r="F372" s="132">
        <v>10</v>
      </c>
      <c r="G372" s="115">
        <v>441</v>
      </c>
      <c r="H372" s="115">
        <f t="shared" si="29"/>
        <v>4410</v>
      </c>
      <c r="I372" s="99">
        <f t="shared" si="27"/>
        <v>4939.2000000000007</v>
      </c>
      <c r="J372" s="92" t="s">
        <v>1516</v>
      </c>
      <c r="K372" s="91" t="s">
        <v>22</v>
      </c>
      <c r="L372" s="135" t="s">
        <v>2563</v>
      </c>
      <c r="M372" s="78"/>
      <c r="N372" s="78"/>
    </row>
    <row r="373" spans="1:14" s="76" customFormat="1" ht="105" customHeight="1">
      <c r="A373" s="90" t="s">
        <v>2202</v>
      </c>
      <c r="B373" s="92" t="s">
        <v>1566</v>
      </c>
      <c r="C373" s="92" t="s">
        <v>77</v>
      </c>
      <c r="D373" s="92" t="s">
        <v>1562</v>
      </c>
      <c r="E373" s="101" t="s">
        <v>1563</v>
      </c>
      <c r="F373" s="132">
        <v>10</v>
      </c>
      <c r="G373" s="115">
        <v>776</v>
      </c>
      <c r="H373" s="115">
        <f t="shared" si="29"/>
        <v>7760</v>
      </c>
      <c r="I373" s="99">
        <f t="shared" si="27"/>
        <v>8691.2000000000007</v>
      </c>
      <c r="J373" s="92" t="s">
        <v>1516</v>
      </c>
      <c r="K373" s="91" t="s">
        <v>22</v>
      </c>
      <c r="L373" s="135" t="s">
        <v>2563</v>
      </c>
      <c r="M373" s="78"/>
      <c r="N373" s="78"/>
    </row>
    <row r="374" spans="1:14" s="76" customFormat="1" ht="105" customHeight="1">
      <c r="A374" s="90" t="s">
        <v>2203</v>
      </c>
      <c r="B374" s="92" t="s">
        <v>1567</v>
      </c>
      <c r="C374" s="92" t="s">
        <v>77</v>
      </c>
      <c r="D374" s="92" t="s">
        <v>1562</v>
      </c>
      <c r="E374" s="101" t="s">
        <v>1563</v>
      </c>
      <c r="F374" s="132">
        <v>10</v>
      </c>
      <c r="G374" s="115">
        <v>607</v>
      </c>
      <c r="H374" s="115">
        <f t="shared" si="29"/>
        <v>6070</v>
      </c>
      <c r="I374" s="99">
        <f t="shared" si="27"/>
        <v>6798.4000000000005</v>
      </c>
      <c r="J374" s="92" t="s">
        <v>1516</v>
      </c>
      <c r="K374" s="91" t="s">
        <v>22</v>
      </c>
      <c r="L374" s="135" t="s">
        <v>2563</v>
      </c>
      <c r="M374" s="78"/>
      <c r="N374" s="78"/>
    </row>
    <row r="375" spans="1:14" s="76" customFormat="1" ht="105" customHeight="1">
      <c r="A375" s="90" t="s">
        <v>2204</v>
      </c>
      <c r="B375" s="100" t="s">
        <v>1568</v>
      </c>
      <c r="C375" s="92" t="s">
        <v>77</v>
      </c>
      <c r="D375" s="92" t="s">
        <v>1569</v>
      </c>
      <c r="E375" s="101" t="s">
        <v>1563</v>
      </c>
      <c r="F375" s="132">
        <v>20</v>
      </c>
      <c r="G375" s="115">
        <v>2500</v>
      </c>
      <c r="H375" s="115">
        <f t="shared" si="29"/>
        <v>50000</v>
      </c>
      <c r="I375" s="99">
        <f t="shared" si="27"/>
        <v>56000.000000000007</v>
      </c>
      <c r="J375" s="92" t="s">
        <v>1516</v>
      </c>
      <c r="K375" s="91" t="s">
        <v>22</v>
      </c>
      <c r="L375" s="135" t="s">
        <v>2563</v>
      </c>
      <c r="M375" s="78"/>
      <c r="N375" s="78"/>
    </row>
    <row r="376" spans="1:14" s="76" customFormat="1" ht="105" customHeight="1">
      <c r="A376" s="90" t="s">
        <v>2205</v>
      </c>
      <c r="B376" s="100" t="s">
        <v>1570</v>
      </c>
      <c r="C376" s="92" t="s">
        <v>77</v>
      </c>
      <c r="D376" s="92" t="s">
        <v>1571</v>
      </c>
      <c r="E376" s="101" t="s">
        <v>1563</v>
      </c>
      <c r="F376" s="132">
        <v>20</v>
      </c>
      <c r="G376" s="115">
        <v>2100</v>
      </c>
      <c r="H376" s="115">
        <f t="shared" si="29"/>
        <v>42000</v>
      </c>
      <c r="I376" s="99">
        <f t="shared" si="27"/>
        <v>47040.000000000007</v>
      </c>
      <c r="J376" s="92" t="s">
        <v>1516</v>
      </c>
      <c r="K376" s="91" t="s">
        <v>22</v>
      </c>
      <c r="L376" s="135" t="s">
        <v>2563</v>
      </c>
      <c r="M376" s="78"/>
      <c r="N376" s="78"/>
    </row>
    <row r="377" spans="1:14" s="76" customFormat="1" ht="105" customHeight="1">
      <c r="A377" s="90" t="s">
        <v>2206</v>
      </c>
      <c r="B377" s="100" t="s">
        <v>1572</v>
      </c>
      <c r="C377" s="92" t="s">
        <v>77</v>
      </c>
      <c r="D377" s="92" t="s">
        <v>1573</v>
      </c>
      <c r="E377" s="101" t="s">
        <v>1563</v>
      </c>
      <c r="F377" s="132">
        <v>20</v>
      </c>
      <c r="G377" s="115">
        <v>2800</v>
      </c>
      <c r="H377" s="115">
        <f t="shared" si="29"/>
        <v>56000</v>
      </c>
      <c r="I377" s="99">
        <f t="shared" si="27"/>
        <v>62720.000000000007</v>
      </c>
      <c r="J377" s="92" t="s">
        <v>1516</v>
      </c>
      <c r="K377" s="91" t="s">
        <v>22</v>
      </c>
      <c r="L377" s="135" t="s">
        <v>2563</v>
      </c>
      <c r="M377" s="78"/>
      <c r="N377" s="78"/>
    </row>
    <row r="378" spans="1:14" s="76" customFormat="1" ht="105" customHeight="1">
      <c r="A378" s="90" t="s">
        <v>2207</v>
      </c>
      <c r="B378" s="100" t="s">
        <v>1574</v>
      </c>
      <c r="C378" s="92" t="s">
        <v>77</v>
      </c>
      <c r="D378" s="92" t="s">
        <v>1575</v>
      </c>
      <c r="E378" s="101" t="s">
        <v>1563</v>
      </c>
      <c r="F378" s="132">
        <v>20</v>
      </c>
      <c r="G378" s="115">
        <v>460</v>
      </c>
      <c r="H378" s="115">
        <f t="shared" si="29"/>
        <v>9200</v>
      </c>
      <c r="I378" s="99">
        <f t="shared" si="27"/>
        <v>10304.000000000002</v>
      </c>
      <c r="J378" s="92" t="s">
        <v>1516</v>
      </c>
      <c r="K378" s="91" t="s">
        <v>22</v>
      </c>
      <c r="L378" s="135" t="s">
        <v>2563</v>
      </c>
      <c r="M378" s="78"/>
      <c r="N378" s="78"/>
    </row>
    <row r="379" spans="1:14" s="76" customFormat="1" ht="105" customHeight="1">
      <c r="A379" s="90" t="s">
        <v>2208</v>
      </c>
      <c r="B379" s="100" t="s">
        <v>1576</v>
      </c>
      <c r="C379" s="92" t="s">
        <v>77</v>
      </c>
      <c r="D379" s="92" t="s">
        <v>1577</v>
      </c>
      <c r="E379" s="101" t="s">
        <v>1563</v>
      </c>
      <c r="F379" s="132">
        <v>20</v>
      </c>
      <c r="G379" s="115">
        <v>690</v>
      </c>
      <c r="H379" s="115">
        <f t="shared" si="29"/>
        <v>13800</v>
      </c>
      <c r="I379" s="99">
        <f t="shared" si="27"/>
        <v>15456.000000000002</v>
      </c>
      <c r="J379" s="92" t="s">
        <v>1516</v>
      </c>
      <c r="K379" s="91" t="s">
        <v>22</v>
      </c>
      <c r="L379" s="135" t="s">
        <v>2563</v>
      </c>
      <c r="M379" s="78"/>
      <c r="N379" s="78"/>
    </row>
    <row r="380" spans="1:14" s="76" customFormat="1" ht="105" customHeight="1">
      <c r="A380" s="90" t="s">
        <v>2209</v>
      </c>
      <c r="B380" s="100" t="s">
        <v>1578</v>
      </c>
      <c r="C380" s="92" t="s">
        <v>77</v>
      </c>
      <c r="D380" s="92" t="s">
        <v>1579</v>
      </c>
      <c r="E380" s="101" t="s">
        <v>1563</v>
      </c>
      <c r="F380" s="132">
        <v>20</v>
      </c>
      <c r="G380" s="115">
        <v>600</v>
      </c>
      <c r="H380" s="115">
        <f t="shared" si="29"/>
        <v>12000</v>
      </c>
      <c r="I380" s="99">
        <f t="shared" si="27"/>
        <v>13440.000000000002</v>
      </c>
      <c r="J380" s="92" t="s">
        <v>1516</v>
      </c>
      <c r="K380" s="91" t="s">
        <v>22</v>
      </c>
      <c r="L380" s="135" t="s">
        <v>2563</v>
      </c>
      <c r="M380" s="78"/>
      <c r="N380" s="78"/>
    </row>
    <row r="381" spans="1:14" s="76" customFormat="1" ht="105" customHeight="1">
      <c r="A381" s="90" t="s">
        <v>2210</v>
      </c>
      <c r="B381" s="100" t="s">
        <v>1580</v>
      </c>
      <c r="C381" s="92" t="s">
        <v>77</v>
      </c>
      <c r="D381" s="92" t="s">
        <v>1581</v>
      </c>
      <c r="E381" s="101" t="s">
        <v>1563</v>
      </c>
      <c r="F381" s="132">
        <v>20</v>
      </c>
      <c r="G381" s="115">
        <v>1080</v>
      </c>
      <c r="H381" s="115">
        <f t="shared" si="29"/>
        <v>21600</v>
      </c>
      <c r="I381" s="99">
        <f t="shared" si="27"/>
        <v>24192.000000000004</v>
      </c>
      <c r="J381" s="92" t="s">
        <v>1516</v>
      </c>
      <c r="K381" s="91" t="s">
        <v>22</v>
      </c>
      <c r="L381" s="135" t="s">
        <v>2563</v>
      </c>
      <c r="M381" s="78"/>
      <c r="N381" s="78"/>
    </row>
    <row r="382" spans="1:14" s="76" customFormat="1" ht="105" customHeight="1">
      <c r="A382" s="90" t="s">
        <v>2211</v>
      </c>
      <c r="B382" s="100" t="s">
        <v>1582</v>
      </c>
      <c r="C382" s="92" t="s">
        <v>77</v>
      </c>
      <c r="D382" s="92" t="s">
        <v>1583</v>
      </c>
      <c r="E382" s="101" t="s">
        <v>1563</v>
      </c>
      <c r="F382" s="132">
        <v>20</v>
      </c>
      <c r="G382" s="115">
        <v>1400</v>
      </c>
      <c r="H382" s="115">
        <f t="shared" si="29"/>
        <v>28000</v>
      </c>
      <c r="I382" s="99">
        <f t="shared" si="27"/>
        <v>31360.000000000004</v>
      </c>
      <c r="J382" s="92" t="s">
        <v>1516</v>
      </c>
      <c r="K382" s="91" t="s">
        <v>22</v>
      </c>
      <c r="L382" s="135" t="s">
        <v>2563</v>
      </c>
      <c r="M382" s="78"/>
      <c r="N382" s="78"/>
    </row>
    <row r="383" spans="1:14" s="76" customFormat="1" ht="105" customHeight="1">
      <c r="A383" s="90" t="s">
        <v>2212</v>
      </c>
      <c r="B383" s="29" t="s">
        <v>1584</v>
      </c>
      <c r="C383" s="92" t="s">
        <v>77</v>
      </c>
      <c r="D383" s="29" t="s">
        <v>1585</v>
      </c>
      <c r="E383" s="101" t="s">
        <v>1563</v>
      </c>
      <c r="F383" s="132">
        <v>50</v>
      </c>
      <c r="G383" s="115">
        <v>115</v>
      </c>
      <c r="H383" s="115">
        <f t="shared" si="29"/>
        <v>5750</v>
      </c>
      <c r="I383" s="99">
        <f t="shared" si="27"/>
        <v>6440.0000000000009</v>
      </c>
      <c r="J383" s="92" t="s">
        <v>1516</v>
      </c>
      <c r="K383" s="91" t="s">
        <v>22</v>
      </c>
      <c r="L383" s="135" t="s">
        <v>2563</v>
      </c>
      <c r="M383" s="78"/>
      <c r="N383" s="78"/>
    </row>
    <row r="384" spans="1:14" s="76" customFormat="1" ht="105" customHeight="1">
      <c r="A384" s="90" t="s">
        <v>2213</v>
      </c>
      <c r="B384" s="29" t="s">
        <v>1586</v>
      </c>
      <c r="C384" s="92" t="s">
        <v>77</v>
      </c>
      <c r="D384" s="29" t="s">
        <v>1587</v>
      </c>
      <c r="E384" s="101" t="s">
        <v>1563</v>
      </c>
      <c r="F384" s="132">
        <v>40</v>
      </c>
      <c r="G384" s="115">
        <v>200</v>
      </c>
      <c r="H384" s="115">
        <f t="shared" si="29"/>
        <v>8000</v>
      </c>
      <c r="I384" s="99">
        <f t="shared" si="27"/>
        <v>8960</v>
      </c>
      <c r="J384" s="92" t="s">
        <v>1516</v>
      </c>
      <c r="K384" s="91" t="s">
        <v>22</v>
      </c>
      <c r="L384" s="135" t="s">
        <v>2563</v>
      </c>
      <c r="M384" s="78"/>
      <c r="N384" s="78"/>
    </row>
    <row r="385" spans="1:14" s="76" customFormat="1" ht="105" customHeight="1">
      <c r="A385" s="90" t="s">
        <v>2214</v>
      </c>
      <c r="B385" s="100" t="s">
        <v>1588</v>
      </c>
      <c r="C385" s="92" t="s">
        <v>77</v>
      </c>
      <c r="D385" s="92" t="s">
        <v>1589</v>
      </c>
      <c r="E385" s="101" t="s">
        <v>1563</v>
      </c>
      <c r="F385" s="132">
        <v>30</v>
      </c>
      <c r="G385" s="115">
        <v>625</v>
      </c>
      <c r="H385" s="115">
        <f t="shared" si="29"/>
        <v>18750</v>
      </c>
      <c r="I385" s="99">
        <f t="shared" si="27"/>
        <v>21000.000000000004</v>
      </c>
      <c r="J385" s="92" t="s">
        <v>1516</v>
      </c>
      <c r="K385" s="91" t="s">
        <v>22</v>
      </c>
      <c r="L385" s="135" t="s">
        <v>2563</v>
      </c>
      <c r="M385" s="78"/>
      <c r="N385" s="78"/>
    </row>
    <row r="386" spans="1:14" s="76" customFormat="1" ht="105" customHeight="1">
      <c r="A386" s="90" t="s">
        <v>2215</v>
      </c>
      <c r="B386" s="92" t="s">
        <v>1590</v>
      </c>
      <c r="C386" s="92" t="s">
        <v>77</v>
      </c>
      <c r="D386" s="92" t="s">
        <v>1591</v>
      </c>
      <c r="E386" s="101" t="s">
        <v>956</v>
      </c>
      <c r="F386" s="132">
        <v>80</v>
      </c>
      <c r="G386" s="115">
        <v>2232</v>
      </c>
      <c r="H386" s="115">
        <f t="shared" si="29"/>
        <v>178560</v>
      </c>
      <c r="I386" s="99">
        <f t="shared" si="27"/>
        <v>199987.20000000001</v>
      </c>
      <c r="J386" s="92" t="s">
        <v>1516</v>
      </c>
      <c r="K386" s="91" t="s">
        <v>22</v>
      </c>
      <c r="L386" s="135" t="s">
        <v>2563</v>
      </c>
      <c r="M386" s="78"/>
      <c r="N386" s="78"/>
    </row>
    <row r="387" spans="1:14" s="76" customFormat="1" ht="105" customHeight="1">
      <c r="A387" s="90" t="s">
        <v>2216</v>
      </c>
      <c r="B387" s="92" t="s">
        <v>1592</v>
      </c>
      <c r="C387" s="92" t="s">
        <v>77</v>
      </c>
      <c r="D387" s="92" t="s">
        <v>1593</v>
      </c>
      <c r="E387" s="77" t="s">
        <v>1563</v>
      </c>
      <c r="F387" s="132">
        <v>40</v>
      </c>
      <c r="G387" s="115">
        <v>280</v>
      </c>
      <c r="H387" s="115">
        <f t="shared" si="29"/>
        <v>11200</v>
      </c>
      <c r="I387" s="99">
        <f t="shared" si="27"/>
        <v>12544.000000000002</v>
      </c>
      <c r="J387" s="92" t="s">
        <v>1516</v>
      </c>
      <c r="K387" s="91" t="s">
        <v>22</v>
      </c>
      <c r="L387" s="135" t="s">
        <v>2563</v>
      </c>
      <c r="M387" s="78"/>
      <c r="N387" s="78"/>
    </row>
    <row r="388" spans="1:14" s="76" customFormat="1" ht="105" customHeight="1">
      <c r="A388" s="90" t="s">
        <v>2217</v>
      </c>
      <c r="B388" s="100" t="s">
        <v>1594</v>
      </c>
      <c r="C388" s="92" t="s">
        <v>77</v>
      </c>
      <c r="D388" s="29" t="s">
        <v>1595</v>
      </c>
      <c r="E388" s="101" t="s">
        <v>1563</v>
      </c>
      <c r="F388" s="132">
        <v>25</v>
      </c>
      <c r="G388" s="115">
        <v>1100</v>
      </c>
      <c r="H388" s="115">
        <f t="shared" si="29"/>
        <v>27500</v>
      </c>
      <c r="I388" s="99">
        <f t="shared" si="27"/>
        <v>30800.000000000004</v>
      </c>
      <c r="J388" s="92" t="s">
        <v>1516</v>
      </c>
      <c r="K388" s="91" t="s">
        <v>22</v>
      </c>
      <c r="L388" s="135" t="s">
        <v>2563</v>
      </c>
      <c r="M388" s="78"/>
      <c r="N388" s="78"/>
    </row>
    <row r="389" spans="1:14" s="76" customFormat="1" ht="105" customHeight="1">
      <c r="A389" s="90" t="s">
        <v>2218</v>
      </c>
      <c r="B389" s="100" t="s">
        <v>1596</v>
      </c>
      <c r="C389" s="92" t="s">
        <v>77</v>
      </c>
      <c r="D389" s="29" t="s">
        <v>1597</v>
      </c>
      <c r="E389" s="101" t="s">
        <v>1563</v>
      </c>
      <c r="F389" s="132">
        <v>25</v>
      </c>
      <c r="G389" s="115">
        <v>1900</v>
      </c>
      <c r="H389" s="115">
        <f t="shared" si="29"/>
        <v>47500</v>
      </c>
      <c r="I389" s="99">
        <f t="shared" si="27"/>
        <v>53200.000000000007</v>
      </c>
      <c r="J389" s="92" t="s">
        <v>1516</v>
      </c>
      <c r="K389" s="91" t="s">
        <v>22</v>
      </c>
      <c r="L389" s="135" t="s">
        <v>2563</v>
      </c>
      <c r="M389" s="78"/>
      <c r="N389" s="78"/>
    </row>
    <row r="390" spans="1:14" s="76" customFormat="1" ht="105" customHeight="1">
      <c r="A390" s="90" t="s">
        <v>2219</v>
      </c>
      <c r="B390" s="100" t="s">
        <v>1598</v>
      </c>
      <c r="C390" s="92" t="s">
        <v>77</v>
      </c>
      <c r="D390" s="29" t="s">
        <v>1599</v>
      </c>
      <c r="E390" s="101" t="s">
        <v>1563</v>
      </c>
      <c r="F390" s="132">
        <v>40</v>
      </c>
      <c r="G390" s="115">
        <v>900</v>
      </c>
      <c r="H390" s="115">
        <f t="shared" si="29"/>
        <v>36000</v>
      </c>
      <c r="I390" s="99">
        <f t="shared" si="27"/>
        <v>40320.000000000007</v>
      </c>
      <c r="J390" s="92" t="s">
        <v>1516</v>
      </c>
      <c r="K390" s="91" t="s">
        <v>22</v>
      </c>
      <c r="L390" s="135" t="s">
        <v>2563</v>
      </c>
      <c r="M390" s="78"/>
      <c r="N390" s="78"/>
    </row>
    <row r="391" spans="1:14" s="76" customFormat="1" ht="105" customHeight="1">
      <c r="A391" s="90" t="s">
        <v>2220</v>
      </c>
      <c r="B391" s="100" t="s">
        <v>1600</v>
      </c>
      <c r="C391" s="92" t="s">
        <v>77</v>
      </c>
      <c r="D391" s="100" t="s">
        <v>1601</v>
      </c>
      <c r="E391" s="101" t="s">
        <v>1563</v>
      </c>
      <c r="F391" s="132">
        <v>50</v>
      </c>
      <c r="G391" s="115">
        <v>560</v>
      </c>
      <c r="H391" s="115">
        <f t="shared" si="29"/>
        <v>28000</v>
      </c>
      <c r="I391" s="99">
        <f t="shared" si="27"/>
        <v>31360.000000000004</v>
      </c>
      <c r="J391" s="92" t="s">
        <v>1516</v>
      </c>
      <c r="K391" s="91" t="s">
        <v>22</v>
      </c>
      <c r="L391" s="135" t="s">
        <v>2563</v>
      </c>
      <c r="M391" s="78"/>
      <c r="N391" s="78"/>
    </row>
    <row r="392" spans="1:14" s="76" customFormat="1" ht="105" customHeight="1">
      <c r="A392" s="90" t="s">
        <v>2221</v>
      </c>
      <c r="B392" s="100" t="s">
        <v>1602</v>
      </c>
      <c r="C392" s="92" t="s">
        <v>77</v>
      </c>
      <c r="D392" s="100" t="s">
        <v>1603</v>
      </c>
      <c r="E392" s="101" t="s">
        <v>1563</v>
      </c>
      <c r="F392" s="132">
        <v>25</v>
      </c>
      <c r="G392" s="115">
        <v>700</v>
      </c>
      <c r="H392" s="115">
        <f t="shared" si="29"/>
        <v>17500</v>
      </c>
      <c r="I392" s="99">
        <f t="shared" si="27"/>
        <v>19600.000000000004</v>
      </c>
      <c r="J392" s="92" t="s">
        <v>1516</v>
      </c>
      <c r="K392" s="91" t="s">
        <v>22</v>
      </c>
      <c r="L392" s="135" t="s">
        <v>2563</v>
      </c>
      <c r="M392" s="78"/>
      <c r="N392" s="78"/>
    </row>
    <row r="393" spans="1:14" s="76" customFormat="1" ht="105" customHeight="1">
      <c r="A393" s="90" t="s">
        <v>2222</v>
      </c>
      <c r="B393" s="100" t="s">
        <v>1604</v>
      </c>
      <c r="C393" s="92" t="s">
        <v>77</v>
      </c>
      <c r="D393" s="100" t="s">
        <v>1605</v>
      </c>
      <c r="E393" s="101" t="s">
        <v>1563</v>
      </c>
      <c r="F393" s="132">
        <v>25</v>
      </c>
      <c r="G393" s="115">
        <v>1200</v>
      </c>
      <c r="H393" s="115">
        <f t="shared" si="29"/>
        <v>30000</v>
      </c>
      <c r="I393" s="99">
        <f t="shared" si="27"/>
        <v>33600</v>
      </c>
      <c r="J393" s="92" t="s">
        <v>1516</v>
      </c>
      <c r="K393" s="91" t="s">
        <v>22</v>
      </c>
      <c r="L393" s="135" t="s">
        <v>2563</v>
      </c>
      <c r="M393" s="78"/>
      <c r="N393" s="78"/>
    </row>
    <row r="394" spans="1:14" s="76" customFormat="1" ht="105" customHeight="1">
      <c r="A394" s="90" t="s">
        <v>2223</v>
      </c>
      <c r="B394" s="100" t="s">
        <v>1606</v>
      </c>
      <c r="C394" s="92" t="s">
        <v>77</v>
      </c>
      <c r="D394" s="100" t="s">
        <v>1607</v>
      </c>
      <c r="E394" s="101" t="s">
        <v>1563</v>
      </c>
      <c r="F394" s="132">
        <v>50</v>
      </c>
      <c r="G394" s="115">
        <v>700</v>
      </c>
      <c r="H394" s="115">
        <f t="shared" si="29"/>
        <v>35000</v>
      </c>
      <c r="I394" s="99">
        <f t="shared" si="27"/>
        <v>39200.000000000007</v>
      </c>
      <c r="J394" s="92" t="s">
        <v>1516</v>
      </c>
      <c r="K394" s="91" t="s">
        <v>22</v>
      </c>
      <c r="L394" s="135" t="s">
        <v>2563</v>
      </c>
      <c r="M394" s="78"/>
      <c r="N394" s="78"/>
    </row>
    <row r="395" spans="1:14" s="76" customFormat="1" ht="105" customHeight="1">
      <c r="A395" s="90" t="s">
        <v>2224</v>
      </c>
      <c r="B395" s="92" t="s">
        <v>1608</v>
      </c>
      <c r="C395" s="92" t="s">
        <v>77</v>
      </c>
      <c r="D395" s="92" t="s">
        <v>1609</v>
      </c>
      <c r="E395" s="77" t="s">
        <v>1610</v>
      </c>
      <c r="F395" s="132">
        <v>10</v>
      </c>
      <c r="G395" s="115">
        <v>223</v>
      </c>
      <c r="H395" s="115">
        <f t="shared" si="29"/>
        <v>2230</v>
      </c>
      <c r="I395" s="99">
        <f t="shared" si="27"/>
        <v>2497.6000000000004</v>
      </c>
      <c r="J395" s="92" t="s">
        <v>1516</v>
      </c>
      <c r="K395" s="91" t="s">
        <v>22</v>
      </c>
      <c r="L395" s="135" t="s">
        <v>2563</v>
      </c>
      <c r="M395" s="78"/>
      <c r="N395" s="78"/>
    </row>
    <row r="396" spans="1:14" s="76" customFormat="1" ht="105" customHeight="1">
      <c r="A396" s="90" t="s">
        <v>2225</v>
      </c>
      <c r="B396" s="100" t="s">
        <v>1611</v>
      </c>
      <c r="C396" s="92" t="s">
        <v>77</v>
      </c>
      <c r="D396" s="92" t="s">
        <v>1612</v>
      </c>
      <c r="E396" s="101" t="s">
        <v>1610</v>
      </c>
      <c r="F396" s="132">
        <v>3</v>
      </c>
      <c r="G396" s="115">
        <v>4200</v>
      </c>
      <c r="H396" s="115">
        <f t="shared" si="29"/>
        <v>12600</v>
      </c>
      <c r="I396" s="99">
        <f t="shared" si="27"/>
        <v>14112.000000000002</v>
      </c>
      <c r="J396" s="92" t="s">
        <v>1516</v>
      </c>
      <c r="K396" s="91" t="s">
        <v>22</v>
      </c>
      <c r="L396" s="135" t="s">
        <v>2563</v>
      </c>
      <c r="M396" s="78"/>
      <c r="N396" s="78"/>
    </row>
    <row r="397" spans="1:14" s="76" customFormat="1" ht="105" customHeight="1">
      <c r="A397" s="90" t="s">
        <v>2226</v>
      </c>
      <c r="B397" s="92" t="s">
        <v>1613</v>
      </c>
      <c r="C397" s="92" t="s">
        <v>77</v>
      </c>
      <c r="D397" s="92" t="s">
        <v>1614</v>
      </c>
      <c r="E397" s="101" t="s">
        <v>1610</v>
      </c>
      <c r="F397" s="132">
        <v>1</v>
      </c>
      <c r="G397" s="115">
        <v>15357</v>
      </c>
      <c r="H397" s="115">
        <f t="shared" si="29"/>
        <v>15357</v>
      </c>
      <c r="I397" s="99">
        <f t="shared" si="27"/>
        <v>17199.84</v>
      </c>
      <c r="J397" s="92" t="s">
        <v>1516</v>
      </c>
      <c r="K397" s="91" t="s">
        <v>22</v>
      </c>
      <c r="L397" s="135" t="s">
        <v>2563</v>
      </c>
      <c r="M397" s="78"/>
      <c r="N397" s="78"/>
    </row>
    <row r="398" spans="1:14" s="76" customFormat="1" ht="105" customHeight="1">
      <c r="A398" s="90" t="s">
        <v>2227</v>
      </c>
      <c r="B398" s="92" t="s">
        <v>1615</v>
      </c>
      <c r="C398" s="92" t="s">
        <v>77</v>
      </c>
      <c r="D398" s="92" t="s">
        <v>1616</v>
      </c>
      <c r="E398" s="101" t="s">
        <v>1610</v>
      </c>
      <c r="F398" s="132">
        <v>1</v>
      </c>
      <c r="G398" s="115">
        <v>47656</v>
      </c>
      <c r="H398" s="115">
        <f t="shared" si="29"/>
        <v>47656</v>
      </c>
      <c r="I398" s="99">
        <f t="shared" si="27"/>
        <v>53374.720000000008</v>
      </c>
      <c r="J398" s="92" t="s">
        <v>1516</v>
      </c>
      <c r="K398" s="91" t="s">
        <v>22</v>
      </c>
      <c r="L398" s="135" t="s">
        <v>2563</v>
      </c>
      <c r="M398" s="78"/>
      <c r="N398" s="78"/>
    </row>
    <row r="399" spans="1:14" s="76" customFormat="1" ht="105" customHeight="1">
      <c r="A399" s="90" t="s">
        <v>2228</v>
      </c>
      <c r="B399" s="100" t="s">
        <v>1617</v>
      </c>
      <c r="C399" s="92" t="s">
        <v>77</v>
      </c>
      <c r="D399" s="92" t="s">
        <v>1618</v>
      </c>
      <c r="E399" s="101" t="s">
        <v>1610</v>
      </c>
      <c r="F399" s="132">
        <v>1</v>
      </c>
      <c r="G399" s="115">
        <v>67000</v>
      </c>
      <c r="H399" s="115">
        <f t="shared" si="29"/>
        <v>67000</v>
      </c>
      <c r="I399" s="99">
        <f t="shared" si="27"/>
        <v>75040</v>
      </c>
      <c r="J399" s="92" t="s">
        <v>1516</v>
      </c>
      <c r="K399" s="91" t="s">
        <v>22</v>
      </c>
      <c r="L399" s="135" t="s">
        <v>2563</v>
      </c>
      <c r="M399" s="78"/>
      <c r="N399" s="78"/>
    </row>
    <row r="400" spans="1:14" s="76" customFormat="1" ht="105" customHeight="1">
      <c r="A400" s="90" t="s">
        <v>2229</v>
      </c>
      <c r="B400" s="92" t="s">
        <v>1619</v>
      </c>
      <c r="C400" s="92" t="s">
        <v>77</v>
      </c>
      <c r="D400" s="92" t="s">
        <v>1620</v>
      </c>
      <c r="E400" s="101" t="s">
        <v>1610</v>
      </c>
      <c r="F400" s="132">
        <v>1</v>
      </c>
      <c r="G400" s="115">
        <v>24142</v>
      </c>
      <c r="H400" s="115">
        <f t="shared" si="29"/>
        <v>24142</v>
      </c>
      <c r="I400" s="99">
        <f t="shared" si="27"/>
        <v>27039.040000000001</v>
      </c>
      <c r="J400" s="92" t="s">
        <v>1516</v>
      </c>
      <c r="K400" s="91" t="s">
        <v>22</v>
      </c>
      <c r="L400" s="135" t="s">
        <v>2563</v>
      </c>
      <c r="M400" s="78"/>
      <c r="N400" s="78"/>
    </row>
    <row r="401" spans="1:14" s="76" customFormat="1" ht="105" customHeight="1">
      <c r="A401" s="90" t="s">
        <v>2230</v>
      </c>
      <c r="B401" s="100" t="s">
        <v>1621</v>
      </c>
      <c r="C401" s="92" t="s">
        <v>77</v>
      </c>
      <c r="D401" s="92" t="s">
        <v>1622</v>
      </c>
      <c r="E401" s="101" t="s">
        <v>1610</v>
      </c>
      <c r="F401" s="132">
        <v>3</v>
      </c>
      <c r="G401" s="115">
        <v>3500</v>
      </c>
      <c r="H401" s="115">
        <f t="shared" si="29"/>
        <v>10500</v>
      </c>
      <c r="I401" s="99">
        <f t="shared" si="27"/>
        <v>11760.000000000002</v>
      </c>
      <c r="J401" s="92" t="s">
        <v>1516</v>
      </c>
      <c r="K401" s="91" t="s">
        <v>22</v>
      </c>
      <c r="L401" s="135" t="s">
        <v>2563</v>
      </c>
      <c r="M401" s="78"/>
      <c r="N401" s="78"/>
    </row>
    <row r="402" spans="1:14" s="76" customFormat="1" ht="105" customHeight="1">
      <c r="A402" s="90" t="s">
        <v>2231</v>
      </c>
      <c r="B402" s="100" t="s">
        <v>1623</v>
      </c>
      <c r="C402" s="92" t="s">
        <v>77</v>
      </c>
      <c r="D402" s="92" t="s">
        <v>1624</v>
      </c>
      <c r="E402" s="101" t="s">
        <v>1610</v>
      </c>
      <c r="F402" s="132">
        <v>3</v>
      </c>
      <c r="G402" s="115">
        <v>3600</v>
      </c>
      <c r="H402" s="115">
        <f t="shared" si="29"/>
        <v>10800</v>
      </c>
      <c r="I402" s="99">
        <f t="shared" si="27"/>
        <v>12096.000000000002</v>
      </c>
      <c r="J402" s="92" t="s">
        <v>1516</v>
      </c>
      <c r="K402" s="91" t="s">
        <v>22</v>
      </c>
      <c r="L402" s="135" t="s">
        <v>2563</v>
      </c>
      <c r="M402" s="78"/>
      <c r="N402" s="78"/>
    </row>
    <row r="403" spans="1:14" s="76" customFormat="1" ht="105" customHeight="1">
      <c r="A403" s="90" t="s">
        <v>2232</v>
      </c>
      <c r="B403" s="100" t="s">
        <v>1625</v>
      </c>
      <c r="C403" s="92" t="s">
        <v>77</v>
      </c>
      <c r="D403" s="92" t="s">
        <v>1626</v>
      </c>
      <c r="E403" s="101" t="s">
        <v>1610</v>
      </c>
      <c r="F403" s="132">
        <v>2</v>
      </c>
      <c r="G403" s="115">
        <v>53800</v>
      </c>
      <c r="H403" s="115">
        <f t="shared" si="29"/>
        <v>107600</v>
      </c>
      <c r="I403" s="99">
        <f t="shared" si="27"/>
        <v>120512.00000000001</v>
      </c>
      <c r="J403" s="92" t="s">
        <v>1516</v>
      </c>
      <c r="K403" s="91" t="s">
        <v>22</v>
      </c>
      <c r="L403" s="135" t="s">
        <v>2563</v>
      </c>
      <c r="M403" s="78"/>
      <c r="N403" s="78"/>
    </row>
    <row r="404" spans="1:14" s="76" customFormat="1" ht="105" customHeight="1">
      <c r="A404" s="90" t="s">
        <v>2233</v>
      </c>
      <c r="B404" s="100" t="s">
        <v>1627</v>
      </c>
      <c r="C404" s="92" t="s">
        <v>77</v>
      </c>
      <c r="D404" s="92" t="s">
        <v>1628</v>
      </c>
      <c r="E404" s="101" t="s">
        <v>1610</v>
      </c>
      <c r="F404" s="132">
        <v>3</v>
      </c>
      <c r="G404" s="115">
        <v>20000</v>
      </c>
      <c r="H404" s="115">
        <f t="shared" si="29"/>
        <v>60000</v>
      </c>
      <c r="I404" s="99">
        <f t="shared" si="27"/>
        <v>67200</v>
      </c>
      <c r="J404" s="92" t="s">
        <v>1516</v>
      </c>
      <c r="K404" s="91" t="s">
        <v>22</v>
      </c>
      <c r="L404" s="135" t="s">
        <v>2563</v>
      </c>
      <c r="M404" s="78"/>
      <c r="N404" s="78"/>
    </row>
    <row r="405" spans="1:14" s="76" customFormat="1" ht="105" customHeight="1">
      <c r="A405" s="90" t="s">
        <v>2234</v>
      </c>
      <c r="B405" s="29" t="s">
        <v>1629</v>
      </c>
      <c r="C405" s="92" t="s">
        <v>77</v>
      </c>
      <c r="D405" s="29" t="s">
        <v>1630</v>
      </c>
      <c r="E405" s="101" t="s">
        <v>413</v>
      </c>
      <c r="F405" s="132">
        <v>20</v>
      </c>
      <c r="G405" s="115">
        <v>770</v>
      </c>
      <c r="H405" s="115">
        <f t="shared" si="29"/>
        <v>15400</v>
      </c>
      <c r="I405" s="99">
        <f t="shared" si="27"/>
        <v>17248</v>
      </c>
      <c r="J405" s="92" t="s">
        <v>1516</v>
      </c>
      <c r="K405" s="91" t="s">
        <v>22</v>
      </c>
      <c r="L405" s="135" t="s">
        <v>2563</v>
      </c>
      <c r="M405" s="78"/>
      <c r="N405" s="78"/>
    </row>
    <row r="406" spans="1:14" s="76" customFormat="1" ht="105" customHeight="1">
      <c r="A406" s="90" t="s">
        <v>2235</v>
      </c>
      <c r="B406" s="29" t="s">
        <v>1631</v>
      </c>
      <c r="C406" s="92" t="s">
        <v>77</v>
      </c>
      <c r="D406" s="29" t="s">
        <v>1632</v>
      </c>
      <c r="E406" s="101" t="s">
        <v>413</v>
      </c>
      <c r="F406" s="132">
        <v>40</v>
      </c>
      <c r="G406" s="115">
        <v>770</v>
      </c>
      <c r="H406" s="115">
        <f t="shared" si="29"/>
        <v>30800</v>
      </c>
      <c r="I406" s="99">
        <f t="shared" si="27"/>
        <v>34496</v>
      </c>
      <c r="J406" s="92" t="s">
        <v>1516</v>
      </c>
      <c r="K406" s="91" t="s">
        <v>22</v>
      </c>
      <c r="L406" s="135" t="s">
        <v>2563</v>
      </c>
      <c r="M406" s="78"/>
      <c r="N406" s="78"/>
    </row>
    <row r="407" spans="1:14" s="76" customFormat="1" ht="105" customHeight="1">
      <c r="A407" s="90" t="s">
        <v>2236</v>
      </c>
      <c r="B407" s="29" t="s">
        <v>1633</v>
      </c>
      <c r="C407" s="92" t="s">
        <v>77</v>
      </c>
      <c r="D407" s="29" t="s">
        <v>1634</v>
      </c>
      <c r="E407" s="101" t="s">
        <v>413</v>
      </c>
      <c r="F407" s="132">
        <v>40</v>
      </c>
      <c r="G407" s="115">
        <v>770</v>
      </c>
      <c r="H407" s="115">
        <f t="shared" si="29"/>
        <v>30800</v>
      </c>
      <c r="I407" s="99">
        <f t="shared" si="27"/>
        <v>34496</v>
      </c>
      <c r="J407" s="92" t="s">
        <v>1516</v>
      </c>
      <c r="K407" s="91" t="s">
        <v>22</v>
      </c>
      <c r="L407" s="135" t="s">
        <v>2563</v>
      </c>
      <c r="M407" s="78"/>
      <c r="N407" s="78"/>
    </row>
    <row r="408" spans="1:14" s="76" customFormat="1" ht="105" customHeight="1">
      <c r="A408" s="90" t="s">
        <v>2237</v>
      </c>
      <c r="B408" s="100" t="s">
        <v>1635</v>
      </c>
      <c r="C408" s="92" t="s">
        <v>77</v>
      </c>
      <c r="D408" s="100" t="s">
        <v>1636</v>
      </c>
      <c r="E408" s="101" t="s">
        <v>413</v>
      </c>
      <c r="F408" s="132">
        <v>2</v>
      </c>
      <c r="G408" s="115">
        <v>7500</v>
      </c>
      <c r="H408" s="115">
        <f t="shared" si="29"/>
        <v>15000</v>
      </c>
      <c r="I408" s="99">
        <f t="shared" si="27"/>
        <v>16800</v>
      </c>
      <c r="J408" s="92" t="s">
        <v>1516</v>
      </c>
      <c r="K408" s="91" t="s">
        <v>22</v>
      </c>
      <c r="L408" s="135" t="s">
        <v>2563</v>
      </c>
      <c r="M408" s="78"/>
      <c r="N408" s="78"/>
    </row>
    <row r="409" spans="1:14" s="76" customFormat="1" ht="105" customHeight="1">
      <c r="A409" s="90" t="s">
        <v>2238</v>
      </c>
      <c r="B409" s="100" t="s">
        <v>1637</v>
      </c>
      <c r="C409" s="92" t="s">
        <v>77</v>
      </c>
      <c r="D409" s="92" t="s">
        <v>1638</v>
      </c>
      <c r="E409" s="101" t="s">
        <v>413</v>
      </c>
      <c r="F409" s="132">
        <v>30</v>
      </c>
      <c r="G409" s="115">
        <v>1950</v>
      </c>
      <c r="H409" s="115">
        <f t="shared" si="29"/>
        <v>58500</v>
      </c>
      <c r="I409" s="99">
        <f t="shared" si="27"/>
        <v>65520.000000000007</v>
      </c>
      <c r="J409" s="92" t="s">
        <v>1516</v>
      </c>
      <c r="K409" s="91" t="s">
        <v>22</v>
      </c>
      <c r="L409" s="135" t="s">
        <v>2563</v>
      </c>
      <c r="M409" s="78"/>
      <c r="N409" s="78"/>
    </row>
    <row r="410" spans="1:14" s="76" customFormat="1" ht="105" customHeight="1">
      <c r="A410" s="90" t="s">
        <v>2239</v>
      </c>
      <c r="B410" s="100" t="s">
        <v>1639</v>
      </c>
      <c r="C410" s="92" t="s">
        <v>77</v>
      </c>
      <c r="D410" s="100" t="s">
        <v>1640</v>
      </c>
      <c r="E410" s="101" t="s">
        <v>145</v>
      </c>
      <c r="F410" s="132">
        <v>15</v>
      </c>
      <c r="G410" s="115">
        <v>495</v>
      </c>
      <c r="H410" s="115">
        <f t="shared" si="29"/>
        <v>7425</v>
      </c>
      <c r="I410" s="99">
        <f t="shared" si="27"/>
        <v>8316</v>
      </c>
      <c r="J410" s="92" t="s">
        <v>1516</v>
      </c>
      <c r="K410" s="91" t="s">
        <v>22</v>
      </c>
      <c r="L410" s="135" t="s">
        <v>2563</v>
      </c>
      <c r="M410" s="78"/>
      <c r="N410" s="78"/>
    </row>
    <row r="411" spans="1:14" s="76" customFormat="1" ht="105" customHeight="1">
      <c r="A411" s="90" t="s">
        <v>2240</v>
      </c>
      <c r="B411" s="92" t="s">
        <v>1641</v>
      </c>
      <c r="C411" s="92" t="s">
        <v>77</v>
      </c>
      <c r="D411" s="92" t="s">
        <v>1642</v>
      </c>
      <c r="E411" s="101" t="s">
        <v>280</v>
      </c>
      <c r="F411" s="132">
        <v>2</v>
      </c>
      <c r="G411" s="115">
        <v>464</v>
      </c>
      <c r="H411" s="115">
        <f t="shared" si="29"/>
        <v>928</v>
      </c>
      <c r="I411" s="99">
        <f t="shared" si="27"/>
        <v>1039.3600000000001</v>
      </c>
      <c r="J411" s="92" t="s">
        <v>1516</v>
      </c>
      <c r="K411" s="91" t="s">
        <v>22</v>
      </c>
      <c r="L411" s="135" t="s">
        <v>2563</v>
      </c>
      <c r="M411" s="78"/>
      <c r="N411" s="78"/>
    </row>
    <row r="412" spans="1:14" s="76" customFormat="1" ht="105" customHeight="1">
      <c r="A412" s="90" t="s">
        <v>2241</v>
      </c>
      <c r="B412" s="92" t="s">
        <v>1643</v>
      </c>
      <c r="C412" s="92" t="s">
        <v>77</v>
      </c>
      <c r="D412" s="92" t="s">
        <v>1644</v>
      </c>
      <c r="E412" s="101" t="s">
        <v>280</v>
      </c>
      <c r="F412" s="132">
        <v>2</v>
      </c>
      <c r="G412" s="115">
        <v>464</v>
      </c>
      <c r="H412" s="115">
        <f t="shared" si="29"/>
        <v>928</v>
      </c>
      <c r="I412" s="99">
        <f t="shared" ref="I412:I475" si="30">H412*1.12</f>
        <v>1039.3600000000001</v>
      </c>
      <c r="J412" s="92" t="s">
        <v>1516</v>
      </c>
      <c r="K412" s="91" t="s">
        <v>22</v>
      </c>
      <c r="L412" s="135" t="s">
        <v>2563</v>
      </c>
      <c r="M412" s="78"/>
      <c r="N412" s="78"/>
    </row>
    <row r="413" spans="1:14" s="76" customFormat="1" ht="105" customHeight="1">
      <c r="A413" s="90" t="s">
        <v>2242</v>
      </c>
      <c r="B413" s="92" t="s">
        <v>1645</v>
      </c>
      <c r="C413" s="92" t="s">
        <v>77</v>
      </c>
      <c r="D413" s="92" t="s">
        <v>1646</v>
      </c>
      <c r="E413" s="101" t="s">
        <v>280</v>
      </c>
      <c r="F413" s="132">
        <v>5</v>
      </c>
      <c r="G413" s="115">
        <v>1272</v>
      </c>
      <c r="H413" s="115">
        <f t="shared" si="29"/>
        <v>6360</v>
      </c>
      <c r="I413" s="99">
        <f t="shared" si="30"/>
        <v>7123.2000000000007</v>
      </c>
      <c r="J413" s="92" t="s">
        <v>1516</v>
      </c>
      <c r="K413" s="91" t="s">
        <v>22</v>
      </c>
      <c r="L413" s="135" t="s">
        <v>2563</v>
      </c>
      <c r="M413" s="78"/>
      <c r="N413" s="78"/>
    </row>
    <row r="414" spans="1:14" s="76" customFormat="1" ht="105" customHeight="1">
      <c r="A414" s="90" t="s">
        <v>2243</v>
      </c>
      <c r="B414" s="100" t="s">
        <v>1647</v>
      </c>
      <c r="C414" s="92" t="s">
        <v>77</v>
      </c>
      <c r="D414" s="92" t="s">
        <v>1648</v>
      </c>
      <c r="E414" s="101" t="s">
        <v>280</v>
      </c>
      <c r="F414" s="132">
        <v>5</v>
      </c>
      <c r="G414" s="115">
        <v>5600</v>
      </c>
      <c r="H414" s="115">
        <f t="shared" si="29"/>
        <v>28000</v>
      </c>
      <c r="I414" s="99">
        <f t="shared" si="30"/>
        <v>31360.000000000004</v>
      </c>
      <c r="J414" s="92" t="s">
        <v>1516</v>
      </c>
      <c r="K414" s="91" t="s">
        <v>22</v>
      </c>
      <c r="L414" s="135" t="s">
        <v>2563</v>
      </c>
      <c r="M414" s="78"/>
      <c r="N414" s="78"/>
    </row>
    <row r="415" spans="1:14" s="76" customFormat="1" ht="105" customHeight="1">
      <c r="A415" s="90" t="s">
        <v>2244</v>
      </c>
      <c r="B415" s="100" t="s">
        <v>1647</v>
      </c>
      <c r="C415" s="92" t="s">
        <v>77</v>
      </c>
      <c r="D415" s="92" t="s">
        <v>1649</v>
      </c>
      <c r="E415" s="101" t="s">
        <v>280</v>
      </c>
      <c r="F415" s="132">
        <v>5</v>
      </c>
      <c r="G415" s="115">
        <v>7000</v>
      </c>
      <c r="H415" s="115">
        <f t="shared" si="29"/>
        <v>35000</v>
      </c>
      <c r="I415" s="99">
        <f t="shared" si="30"/>
        <v>39200.000000000007</v>
      </c>
      <c r="J415" s="92" t="s">
        <v>1516</v>
      </c>
      <c r="K415" s="91" t="s">
        <v>22</v>
      </c>
      <c r="L415" s="135" t="s">
        <v>2563</v>
      </c>
      <c r="M415" s="78"/>
      <c r="N415" s="78"/>
    </row>
    <row r="416" spans="1:14" s="76" customFormat="1" ht="105" customHeight="1">
      <c r="A416" s="90" t="s">
        <v>2245</v>
      </c>
      <c r="B416" s="100" t="s">
        <v>1650</v>
      </c>
      <c r="C416" s="92" t="s">
        <v>77</v>
      </c>
      <c r="D416" s="92" t="s">
        <v>1651</v>
      </c>
      <c r="E416" s="101" t="s">
        <v>280</v>
      </c>
      <c r="F416" s="132">
        <v>10</v>
      </c>
      <c r="G416" s="115">
        <v>3600</v>
      </c>
      <c r="H416" s="115">
        <f t="shared" si="29"/>
        <v>36000</v>
      </c>
      <c r="I416" s="99">
        <f t="shared" si="30"/>
        <v>40320.000000000007</v>
      </c>
      <c r="J416" s="92" t="s">
        <v>1516</v>
      </c>
      <c r="K416" s="91" t="s">
        <v>22</v>
      </c>
      <c r="L416" s="135" t="s">
        <v>2563</v>
      </c>
      <c r="M416" s="78"/>
      <c r="N416" s="78"/>
    </row>
    <row r="417" spans="1:14" s="76" customFormat="1" ht="105" customHeight="1">
      <c r="A417" s="90" t="s">
        <v>2246</v>
      </c>
      <c r="B417" s="100" t="s">
        <v>1650</v>
      </c>
      <c r="C417" s="92" t="s">
        <v>77</v>
      </c>
      <c r="D417" s="92" t="s">
        <v>1652</v>
      </c>
      <c r="E417" s="101" t="s">
        <v>280</v>
      </c>
      <c r="F417" s="132">
        <v>10</v>
      </c>
      <c r="G417" s="115">
        <v>4000</v>
      </c>
      <c r="H417" s="115">
        <f t="shared" si="29"/>
        <v>40000</v>
      </c>
      <c r="I417" s="99">
        <f t="shared" si="30"/>
        <v>44800.000000000007</v>
      </c>
      <c r="J417" s="92" t="s">
        <v>1516</v>
      </c>
      <c r="K417" s="91" t="s">
        <v>22</v>
      </c>
      <c r="L417" s="135" t="s">
        <v>2563</v>
      </c>
      <c r="M417" s="78"/>
      <c r="N417" s="78"/>
    </row>
    <row r="418" spans="1:14" s="76" customFormat="1" ht="105" customHeight="1">
      <c r="A418" s="90" t="s">
        <v>2247</v>
      </c>
      <c r="B418" s="92" t="s">
        <v>1653</v>
      </c>
      <c r="C418" s="92" t="s">
        <v>77</v>
      </c>
      <c r="D418" s="92" t="s">
        <v>1654</v>
      </c>
      <c r="E418" s="77" t="s">
        <v>1655</v>
      </c>
      <c r="F418" s="132">
        <v>10</v>
      </c>
      <c r="G418" s="115">
        <v>3392</v>
      </c>
      <c r="H418" s="115">
        <f t="shared" si="29"/>
        <v>33920</v>
      </c>
      <c r="I418" s="99">
        <f t="shared" si="30"/>
        <v>37990.400000000001</v>
      </c>
      <c r="J418" s="92" t="s">
        <v>1516</v>
      </c>
      <c r="K418" s="91" t="s">
        <v>22</v>
      </c>
      <c r="L418" s="135" t="s">
        <v>2563</v>
      </c>
      <c r="M418" s="78"/>
      <c r="N418" s="78"/>
    </row>
    <row r="419" spans="1:14" s="76" customFormat="1" ht="105" customHeight="1">
      <c r="A419" s="90" t="s">
        <v>2248</v>
      </c>
      <c r="B419" s="118" t="s">
        <v>1656</v>
      </c>
      <c r="C419" s="92" t="s">
        <v>77</v>
      </c>
      <c r="D419" s="118" t="s">
        <v>1657</v>
      </c>
      <c r="E419" s="102" t="s">
        <v>138</v>
      </c>
      <c r="F419" s="132">
        <v>20</v>
      </c>
      <c r="G419" s="115">
        <v>1190</v>
      </c>
      <c r="H419" s="115">
        <f t="shared" si="29"/>
        <v>23800</v>
      </c>
      <c r="I419" s="99">
        <f t="shared" si="30"/>
        <v>26656.000000000004</v>
      </c>
      <c r="J419" s="92" t="s">
        <v>1516</v>
      </c>
      <c r="K419" s="91" t="s">
        <v>22</v>
      </c>
      <c r="L419" s="135" t="s">
        <v>2563</v>
      </c>
      <c r="M419" s="78"/>
      <c r="N419" s="78"/>
    </row>
    <row r="420" spans="1:14" s="76" customFormat="1" ht="105" customHeight="1">
      <c r="A420" s="90" t="s">
        <v>2249</v>
      </c>
      <c r="B420" s="118" t="s">
        <v>1658</v>
      </c>
      <c r="C420" s="92" t="s">
        <v>77</v>
      </c>
      <c r="D420" s="118" t="s">
        <v>1659</v>
      </c>
      <c r="E420" s="102" t="s">
        <v>138</v>
      </c>
      <c r="F420" s="132">
        <v>20</v>
      </c>
      <c r="G420" s="115">
        <v>455</v>
      </c>
      <c r="H420" s="115">
        <f t="shared" si="29"/>
        <v>9100</v>
      </c>
      <c r="I420" s="99">
        <f t="shared" si="30"/>
        <v>10192.000000000002</v>
      </c>
      <c r="J420" s="92" t="s">
        <v>1516</v>
      </c>
      <c r="K420" s="91" t="s">
        <v>22</v>
      </c>
      <c r="L420" s="135" t="s">
        <v>2563</v>
      </c>
      <c r="M420" s="78"/>
      <c r="N420" s="78"/>
    </row>
    <row r="421" spans="1:14" s="76" customFormat="1" ht="105" customHeight="1">
      <c r="A421" s="90" t="s">
        <v>2250</v>
      </c>
      <c r="B421" s="92" t="s">
        <v>1660</v>
      </c>
      <c r="C421" s="92" t="s">
        <v>77</v>
      </c>
      <c r="D421" s="118" t="s">
        <v>1661</v>
      </c>
      <c r="E421" s="102" t="s">
        <v>138</v>
      </c>
      <c r="F421" s="132">
        <v>20</v>
      </c>
      <c r="G421" s="115">
        <v>840</v>
      </c>
      <c r="H421" s="115">
        <f>F421*G421</f>
        <v>16800</v>
      </c>
      <c r="I421" s="99">
        <f t="shared" si="30"/>
        <v>18816</v>
      </c>
      <c r="J421" s="92" t="s">
        <v>1516</v>
      </c>
      <c r="K421" s="91" t="s">
        <v>22</v>
      </c>
      <c r="L421" s="135" t="s">
        <v>2563</v>
      </c>
      <c r="M421" s="78"/>
      <c r="N421" s="78"/>
    </row>
    <row r="422" spans="1:14" s="76" customFormat="1" ht="141" customHeight="1">
      <c r="A422" s="90" t="s">
        <v>2251</v>
      </c>
      <c r="B422" s="92" t="s">
        <v>1662</v>
      </c>
      <c r="C422" s="92" t="s">
        <v>77</v>
      </c>
      <c r="D422" s="132" t="s">
        <v>2991</v>
      </c>
      <c r="E422" s="76" t="s">
        <v>247</v>
      </c>
      <c r="F422" s="132">
        <v>1</v>
      </c>
      <c r="G422" s="115">
        <v>442120</v>
      </c>
      <c r="H422" s="115">
        <f>F422*G422</f>
        <v>442120</v>
      </c>
      <c r="I422" s="99">
        <f t="shared" si="30"/>
        <v>495174.40000000002</v>
      </c>
      <c r="J422" s="92" t="s">
        <v>1516</v>
      </c>
      <c r="K422" s="91" t="s">
        <v>22</v>
      </c>
      <c r="L422" s="135" t="s">
        <v>3080</v>
      </c>
      <c r="M422" s="78"/>
      <c r="N422" s="78"/>
    </row>
    <row r="423" spans="1:14" s="76" customFormat="1" ht="105" customHeight="1">
      <c r="A423" s="90" t="s">
        <v>2252</v>
      </c>
      <c r="B423" s="100" t="s">
        <v>1663</v>
      </c>
      <c r="C423" s="92" t="s">
        <v>77</v>
      </c>
      <c r="D423" s="92" t="s">
        <v>1664</v>
      </c>
      <c r="E423" s="101" t="s">
        <v>138</v>
      </c>
      <c r="F423" s="132">
        <v>35</v>
      </c>
      <c r="G423" s="115">
        <v>690</v>
      </c>
      <c r="H423" s="115">
        <f t="shared" ref="H423:H486" si="31">F423*G423</f>
        <v>24150</v>
      </c>
      <c r="I423" s="99">
        <f t="shared" si="30"/>
        <v>27048.000000000004</v>
      </c>
      <c r="J423" s="92" t="s">
        <v>1516</v>
      </c>
      <c r="K423" s="91" t="s">
        <v>22</v>
      </c>
      <c r="L423" s="135" t="s">
        <v>2563</v>
      </c>
      <c r="M423" s="78"/>
      <c r="N423" s="78"/>
    </row>
    <row r="424" spans="1:14" s="76" customFormat="1" ht="105" customHeight="1">
      <c r="A424" s="90" t="s">
        <v>2253</v>
      </c>
      <c r="B424" s="100" t="s">
        <v>1665</v>
      </c>
      <c r="C424" s="92" t="s">
        <v>77</v>
      </c>
      <c r="D424" s="92" t="s">
        <v>1666</v>
      </c>
      <c r="E424" s="101" t="s">
        <v>138</v>
      </c>
      <c r="F424" s="132">
        <v>30</v>
      </c>
      <c r="G424" s="115">
        <v>800</v>
      </c>
      <c r="H424" s="115">
        <f t="shared" si="31"/>
        <v>24000</v>
      </c>
      <c r="I424" s="99">
        <f t="shared" si="30"/>
        <v>26880.000000000004</v>
      </c>
      <c r="J424" s="92" t="s">
        <v>1516</v>
      </c>
      <c r="K424" s="91" t="s">
        <v>22</v>
      </c>
      <c r="L424" s="135" t="s">
        <v>2563</v>
      </c>
      <c r="M424" s="78"/>
      <c r="N424" s="78"/>
    </row>
    <row r="425" spans="1:14" s="76" customFormat="1" ht="105" customHeight="1">
      <c r="A425" s="90" t="s">
        <v>2254</v>
      </c>
      <c r="B425" s="118" t="s">
        <v>1667</v>
      </c>
      <c r="C425" s="92" t="s">
        <v>77</v>
      </c>
      <c r="D425" s="118" t="s">
        <v>1668</v>
      </c>
      <c r="E425" s="102" t="s">
        <v>138</v>
      </c>
      <c r="F425" s="132">
        <v>20</v>
      </c>
      <c r="G425" s="115">
        <v>315</v>
      </c>
      <c r="H425" s="115">
        <f t="shared" si="31"/>
        <v>6300</v>
      </c>
      <c r="I425" s="99">
        <f t="shared" si="30"/>
        <v>7056.0000000000009</v>
      </c>
      <c r="J425" s="92" t="s">
        <v>1516</v>
      </c>
      <c r="K425" s="91" t="s">
        <v>22</v>
      </c>
      <c r="L425" s="135" t="s">
        <v>2563</v>
      </c>
      <c r="M425" s="78"/>
      <c r="N425" s="78"/>
    </row>
    <row r="426" spans="1:14" s="76" customFormat="1" ht="105" customHeight="1">
      <c r="A426" s="90" t="s">
        <v>2255</v>
      </c>
      <c r="B426" s="92" t="s">
        <v>1669</v>
      </c>
      <c r="C426" s="92" t="s">
        <v>77</v>
      </c>
      <c r="D426" s="92" t="s">
        <v>1670</v>
      </c>
      <c r="E426" s="77" t="s">
        <v>138</v>
      </c>
      <c r="F426" s="132">
        <v>2</v>
      </c>
      <c r="G426" s="115">
        <v>2678</v>
      </c>
      <c r="H426" s="115">
        <f t="shared" si="31"/>
        <v>5356</v>
      </c>
      <c r="I426" s="99">
        <f t="shared" si="30"/>
        <v>5998.72</v>
      </c>
      <c r="J426" s="92" t="s">
        <v>1516</v>
      </c>
      <c r="K426" s="91" t="s">
        <v>22</v>
      </c>
      <c r="L426" s="135" t="s">
        <v>2563</v>
      </c>
      <c r="M426" s="78"/>
      <c r="N426" s="78"/>
    </row>
    <row r="427" spans="1:14" s="76" customFormat="1" ht="105" customHeight="1">
      <c r="A427" s="90" t="s">
        <v>2256</v>
      </c>
      <c r="B427" s="92" t="s">
        <v>1671</v>
      </c>
      <c r="C427" s="92" t="s">
        <v>77</v>
      </c>
      <c r="D427" s="92" t="s">
        <v>1672</v>
      </c>
      <c r="E427" s="92" t="s">
        <v>138</v>
      </c>
      <c r="F427" s="132">
        <v>30</v>
      </c>
      <c r="G427" s="115">
        <v>357</v>
      </c>
      <c r="H427" s="115">
        <f t="shared" si="31"/>
        <v>10710</v>
      </c>
      <c r="I427" s="99">
        <f t="shared" si="30"/>
        <v>11995.2</v>
      </c>
      <c r="J427" s="92" t="s">
        <v>1516</v>
      </c>
      <c r="K427" s="91" t="s">
        <v>22</v>
      </c>
      <c r="L427" s="135" t="s">
        <v>2563</v>
      </c>
      <c r="M427" s="78"/>
      <c r="N427" s="78"/>
    </row>
    <row r="428" spans="1:14" s="76" customFormat="1" ht="105" customHeight="1">
      <c r="A428" s="90" t="s">
        <v>2257</v>
      </c>
      <c r="B428" s="29" t="s">
        <v>1673</v>
      </c>
      <c r="C428" s="92" t="s">
        <v>77</v>
      </c>
      <c r="D428" s="29" t="s">
        <v>1674</v>
      </c>
      <c r="E428" s="102" t="s">
        <v>138</v>
      </c>
      <c r="F428" s="132">
        <v>20</v>
      </c>
      <c r="G428" s="115">
        <v>345</v>
      </c>
      <c r="H428" s="115">
        <f t="shared" si="31"/>
        <v>6900</v>
      </c>
      <c r="I428" s="99">
        <f t="shared" si="30"/>
        <v>7728.0000000000009</v>
      </c>
      <c r="J428" s="92" t="s">
        <v>1516</v>
      </c>
      <c r="K428" s="91" t="s">
        <v>22</v>
      </c>
      <c r="L428" s="135" t="s">
        <v>2563</v>
      </c>
      <c r="M428" s="78"/>
      <c r="N428" s="78"/>
    </row>
    <row r="429" spans="1:14" s="76" customFormat="1" ht="105" customHeight="1">
      <c r="A429" s="90" t="s">
        <v>2258</v>
      </c>
      <c r="B429" s="29" t="s">
        <v>1673</v>
      </c>
      <c r="C429" s="92" t="s">
        <v>77</v>
      </c>
      <c r="D429" s="29" t="s">
        <v>1675</v>
      </c>
      <c r="E429" s="102" t="s">
        <v>138</v>
      </c>
      <c r="F429" s="132">
        <v>20</v>
      </c>
      <c r="G429" s="115">
        <v>310</v>
      </c>
      <c r="H429" s="115">
        <f t="shared" si="31"/>
        <v>6200</v>
      </c>
      <c r="I429" s="99">
        <f t="shared" si="30"/>
        <v>6944.0000000000009</v>
      </c>
      <c r="J429" s="92" t="s">
        <v>1516</v>
      </c>
      <c r="K429" s="91" t="s">
        <v>22</v>
      </c>
      <c r="L429" s="135" t="s">
        <v>2563</v>
      </c>
      <c r="M429" s="78"/>
      <c r="N429" s="78"/>
    </row>
    <row r="430" spans="1:14" s="76" customFormat="1" ht="105" customHeight="1">
      <c r="A430" s="90" t="s">
        <v>2259</v>
      </c>
      <c r="B430" s="29" t="s">
        <v>1673</v>
      </c>
      <c r="C430" s="92" t="s">
        <v>77</v>
      </c>
      <c r="D430" s="29" t="s">
        <v>1676</v>
      </c>
      <c r="E430" s="102" t="s">
        <v>138</v>
      </c>
      <c r="F430" s="132">
        <v>30</v>
      </c>
      <c r="G430" s="115">
        <v>135</v>
      </c>
      <c r="H430" s="115">
        <f t="shared" si="31"/>
        <v>4050</v>
      </c>
      <c r="I430" s="99">
        <f t="shared" si="30"/>
        <v>4536</v>
      </c>
      <c r="J430" s="92" t="s">
        <v>1516</v>
      </c>
      <c r="K430" s="91" t="s">
        <v>22</v>
      </c>
      <c r="L430" s="135" t="s">
        <v>2563</v>
      </c>
      <c r="M430" s="78"/>
      <c r="N430" s="78"/>
    </row>
    <row r="431" spans="1:14" s="76" customFormat="1" ht="105" customHeight="1">
      <c r="A431" s="90" t="s">
        <v>2260</v>
      </c>
      <c r="B431" s="29" t="s">
        <v>1677</v>
      </c>
      <c r="C431" s="92" t="s">
        <v>77</v>
      </c>
      <c r="D431" s="29" t="s">
        <v>1678</v>
      </c>
      <c r="E431" s="102" t="s">
        <v>138</v>
      </c>
      <c r="F431" s="132">
        <v>40</v>
      </c>
      <c r="G431" s="115">
        <v>90</v>
      </c>
      <c r="H431" s="115">
        <f t="shared" si="31"/>
        <v>3600</v>
      </c>
      <c r="I431" s="99">
        <f t="shared" si="30"/>
        <v>4032.0000000000005</v>
      </c>
      <c r="J431" s="92" t="s">
        <v>1516</v>
      </c>
      <c r="K431" s="91" t="s">
        <v>22</v>
      </c>
      <c r="L431" s="135" t="s">
        <v>2563</v>
      </c>
      <c r="M431" s="78"/>
      <c r="N431" s="78"/>
    </row>
    <row r="432" spans="1:14" s="76" customFormat="1" ht="105" customHeight="1">
      <c r="A432" s="90" t="s">
        <v>2261</v>
      </c>
      <c r="B432" s="29" t="s">
        <v>1677</v>
      </c>
      <c r="C432" s="92" t="s">
        <v>77</v>
      </c>
      <c r="D432" s="29" t="s">
        <v>1679</v>
      </c>
      <c r="E432" s="102" t="s">
        <v>138</v>
      </c>
      <c r="F432" s="132">
        <v>40</v>
      </c>
      <c r="G432" s="115">
        <v>90</v>
      </c>
      <c r="H432" s="115">
        <f t="shared" si="31"/>
        <v>3600</v>
      </c>
      <c r="I432" s="99">
        <f t="shared" si="30"/>
        <v>4032.0000000000005</v>
      </c>
      <c r="J432" s="92" t="s">
        <v>1516</v>
      </c>
      <c r="K432" s="91" t="s">
        <v>22</v>
      </c>
      <c r="L432" s="135" t="s">
        <v>2563</v>
      </c>
      <c r="M432" s="78"/>
      <c r="N432" s="78"/>
    </row>
    <row r="433" spans="1:14" s="76" customFormat="1" ht="105" customHeight="1">
      <c r="A433" s="90" t="s">
        <v>2262</v>
      </c>
      <c r="B433" s="29" t="s">
        <v>1677</v>
      </c>
      <c r="C433" s="92" t="s">
        <v>77</v>
      </c>
      <c r="D433" s="29" t="s">
        <v>1680</v>
      </c>
      <c r="E433" s="102" t="s">
        <v>138</v>
      </c>
      <c r="F433" s="132">
        <v>10</v>
      </c>
      <c r="G433" s="115">
        <v>185</v>
      </c>
      <c r="H433" s="115">
        <f t="shared" si="31"/>
        <v>1850</v>
      </c>
      <c r="I433" s="99">
        <f t="shared" si="30"/>
        <v>2072</v>
      </c>
      <c r="J433" s="92" t="s">
        <v>1516</v>
      </c>
      <c r="K433" s="91" t="s">
        <v>22</v>
      </c>
      <c r="L433" s="135" t="s">
        <v>2563</v>
      </c>
      <c r="M433" s="78"/>
      <c r="N433" s="78"/>
    </row>
    <row r="434" spans="1:14" s="76" customFormat="1" ht="105" customHeight="1">
      <c r="A434" s="90" t="s">
        <v>2263</v>
      </c>
      <c r="B434" s="29" t="s">
        <v>1681</v>
      </c>
      <c r="C434" s="92" t="s">
        <v>77</v>
      </c>
      <c r="D434" s="92" t="s">
        <v>1682</v>
      </c>
      <c r="E434" s="102" t="s">
        <v>138</v>
      </c>
      <c r="F434" s="132">
        <v>20</v>
      </c>
      <c r="G434" s="115">
        <v>1200</v>
      </c>
      <c r="H434" s="115">
        <f t="shared" si="31"/>
        <v>24000</v>
      </c>
      <c r="I434" s="99">
        <f t="shared" si="30"/>
        <v>26880.000000000004</v>
      </c>
      <c r="J434" s="92" t="s">
        <v>1516</v>
      </c>
      <c r="K434" s="91" t="s">
        <v>22</v>
      </c>
      <c r="L434" s="135" t="s">
        <v>2563</v>
      </c>
      <c r="M434" s="78"/>
      <c r="N434" s="78"/>
    </row>
    <row r="435" spans="1:14" s="76" customFormat="1" ht="105" customHeight="1">
      <c r="A435" s="90" t="s">
        <v>2264</v>
      </c>
      <c r="B435" s="100" t="s">
        <v>1683</v>
      </c>
      <c r="C435" s="92" t="s">
        <v>77</v>
      </c>
      <c r="D435" s="92" t="s">
        <v>1684</v>
      </c>
      <c r="E435" s="101" t="s">
        <v>138</v>
      </c>
      <c r="F435" s="132">
        <v>10</v>
      </c>
      <c r="G435" s="115">
        <v>2250</v>
      </c>
      <c r="H435" s="115">
        <f t="shared" si="31"/>
        <v>22500</v>
      </c>
      <c r="I435" s="99">
        <f t="shared" si="30"/>
        <v>25200.000000000004</v>
      </c>
      <c r="J435" s="92" t="s">
        <v>1516</v>
      </c>
      <c r="K435" s="91" t="s">
        <v>22</v>
      </c>
      <c r="L435" s="135" t="s">
        <v>2563</v>
      </c>
      <c r="M435" s="78"/>
      <c r="N435" s="78"/>
    </row>
    <row r="436" spans="1:14" s="76" customFormat="1" ht="105" customHeight="1">
      <c r="A436" s="90" t="s">
        <v>2265</v>
      </c>
      <c r="B436" s="100" t="s">
        <v>1683</v>
      </c>
      <c r="C436" s="92" t="s">
        <v>77</v>
      </c>
      <c r="D436" s="92" t="s">
        <v>1685</v>
      </c>
      <c r="E436" s="101" t="s">
        <v>138</v>
      </c>
      <c r="F436" s="132">
        <v>10</v>
      </c>
      <c r="G436" s="115">
        <v>1250</v>
      </c>
      <c r="H436" s="115">
        <f t="shared" si="31"/>
        <v>12500</v>
      </c>
      <c r="I436" s="99">
        <f t="shared" si="30"/>
        <v>14000.000000000002</v>
      </c>
      <c r="J436" s="92" t="s">
        <v>1516</v>
      </c>
      <c r="K436" s="91" t="s">
        <v>22</v>
      </c>
      <c r="L436" s="135" t="s">
        <v>2563</v>
      </c>
      <c r="M436" s="78"/>
      <c r="N436" s="78"/>
    </row>
    <row r="437" spans="1:14" s="76" customFormat="1" ht="105" customHeight="1">
      <c r="A437" s="90" t="s">
        <v>2266</v>
      </c>
      <c r="B437" s="100" t="s">
        <v>1683</v>
      </c>
      <c r="C437" s="92" t="s">
        <v>77</v>
      </c>
      <c r="D437" s="92" t="s">
        <v>1686</v>
      </c>
      <c r="E437" s="101" t="s">
        <v>138</v>
      </c>
      <c r="F437" s="132">
        <v>10</v>
      </c>
      <c r="G437" s="115">
        <v>2490</v>
      </c>
      <c r="H437" s="115">
        <f t="shared" si="31"/>
        <v>24900</v>
      </c>
      <c r="I437" s="99">
        <f t="shared" si="30"/>
        <v>27888.000000000004</v>
      </c>
      <c r="J437" s="92" t="s">
        <v>1516</v>
      </c>
      <c r="K437" s="91" t="s">
        <v>22</v>
      </c>
      <c r="L437" s="135" t="s">
        <v>2563</v>
      </c>
      <c r="M437" s="78"/>
      <c r="N437" s="78"/>
    </row>
    <row r="438" spans="1:14" s="76" customFormat="1" ht="105" customHeight="1">
      <c r="A438" s="90" t="s">
        <v>2267</v>
      </c>
      <c r="B438" s="100" t="s">
        <v>1683</v>
      </c>
      <c r="C438" s="92" t="s">
        <v>77</v>
      </c>
      <c r="D438" s="92" t="s">
        <v>1687</v>
      </c>
      <c r="E438" s="101" t="s">
        <v>138</v>
      </c>
      <c r="F438" s="132">
        <v>10</v>
      </c>
      <c r="G438" s="115">
        <v>1350</v>
      </c>
      <c r="H438" s="115">
        <f t="shared" si="31"/>
        <v>13500</v>
      </c>
      <c r="I438" s="99">
        <f t="shared" si="30"/>
        <v>15120.000000000002</v>
      </c>
      <c r="J438" s="92" t="s">
        <v>1516</v>
      </c>
      <c r="K438" s="91" t="s">
        <v>22</v>
      </c>
      <c r="L438" s="135" t="s">
        <v>2563</v>
      </c>
      <c r="M438" s="78"/>
      <c r="N438" s="78"/>
    </row>
    <row r="439" spans="1:14" s="76" customFormat="1" ht="105" customHeight="1">
      <c r="A439" s="90" t="s">
        <v>2268</v>
      </c>
      <c r="B439" s="92" t="s">
        <v>1688</v>
      </c>
      <c r="C439" s="92" t="s">
        <v>77</v>
      </c>
      <c r="D439" s="92" t="s">
        <v>1689</v>
      </c>
      <c r="E439" s="92" t="s">
        <v>138</v>
      </c>
      <c r="F439" s="132">
        <v>20</v>
      </c>
      <c r="G439" s="115">
        <v>935</v>
      </c>
      <c r="H439" s="115">
        <f t="shared" si="31"/>
        <v>18700</v>
      </c>
      <c r="I439" s="99">
        <f t="shared" si="30"/>
        <v>20944.000000000004</v>
      </c>
      <c r="J439" s="92" t="s">
        <v>1516</v>
      </c>
      <c r="K439" s="91" t="s">
        <v>22</v>
      </c>
      <c r="L439" s="135" t="s">
        <v>2563</v>
      </c>
      <c r="M439" s="78"/>
      <c r="N439" s="78"/>
    </row>
    <row r="440" spans="1:14" s="76" customFormat="1" ht="105" customHeight="1">
      <c r="A440" s="90" t="s">
        <v>2269</v>
      </c>
      <c r="B440" s="92" t="s">
        <v>1690</v>
      </c>
      <c r="C440" s="92" t="s">
        <v>77</v>
      </c>
      <c r="D440" s="92" t="s">
        <v>1689</v>
      </c>
      <c r="E440" s="92" t="s">
        <v>138</v>
      </c>
      <c r="F440" s="132">
        <v>20</v>
      </c>
      <c r="G440" s="115">
        <v>860</v>
      </c>
      <c r="H440" s="115">
        <f t="shared" si="31"/>
        <v>17200</v>
      </c>
      <c r="I440" s="99">
        <f t="shared" si="30"/>
        <v>19264.000000000004</v>
      </c>
      <c r="J440" s="92" t="s">
        <v>1516</v>
      </c>
      <c r="K440" s="91" t="s">
        <v>22</v>
      </c>
      <c r="L440" s="135" t="s">
        <v>2563</v>
      </c>
      <c r="M440" s="78"/>
      <c r="N440" s="78"/>
    </row>
    <row r="441" spans="1:14" s="76" customFormat="1" ht="105" customHeight="1">
      <c r="A441" s="90" t="s">
        <v>2270</v>
      </c>
      <c r="B441" s="92" t="s">
        <v>1691</v>
      </c>
      <c r="C441" s="92" t="s">
        <v>77</v>
      </c>
      <c r="D441" s="92" t="s">
        <v>1689</v>
      </c>
      <c r="E441" s="92" t="s">
        <v>138</v>
      </c>
      <c r="F441" s="132">
        <v>20</v>
      </c>
      <c r="G441" s="115">
        <v>675</v>
      </c>
      <c r="H441" s="115">
        <f t="shared" si="31"/>
        <v>13500</v>
      </c>
      <c r="I441" s="99">
        <f t="shared" si="30"/>
        <v>15120.000000000002</v>
      </c>
      <c r="J441" s="92" t="s">
        <v>1516</v>
      </c>
      <c r="K441" s="91" t="s">
        <v>22</v>
      </c>
      <c r="L441" s="135" t="s">
        <v>2563</v>
      </c>
      <c r="M441" s="78"/>
      <c r="N441" s="78"/>
    </row>
    <row r="442" spans="1:14" s="76" customFormat="1" ht="105" customHeight="1">
      <c r="A442" s="90" t="s">
        <v>2271</v>
      </c>
      <c r="B442" s="92" t="s">
        <v>1692</v>
      </c>
      <c r="C442" s="92" t="s">
        <v>77</v>
      </c>
      <c r="D442" s="92" t="s">
        <v>1689</v>
      </c>
      <c r="E442" s="92" t="s">
        <v>138</v>
      </c>
      <c r="F442" s="132">
        <v>20</v>
      </c>
      <c r="G442" s="115">
        <v>650</v>
      </c>
      <c r="H442" s="115">
        <f t="shared" si="31"/>
        <v>13000</v>
      </c>
      <c r="I442" s="99">
        <f t="shared" si="30"/>
        <v>14560.000000000002</v>
      </c>
      <c r="J442" s="92" t="s">
        <v>1516</v>
      </c>
      <c r="K442" s="91" t="s">
        <v>22</v>
      </c>
      <c r="L442" s="135" t="s">
        <v>2563</v>
      </c>
      <c r="M442" s="78"/>
      <c r="N442" s="78"/>
    </row>
    <row r="443" spans="1:14" s="76" customFormat="1" ht="105" customHeight="1">
      <c r="A443" s="90" t="s">
        <v>2272</v>
      </c>
      <c r="B443" s="92" t="s">
        <v>1693</v>
      </c>
      <c r="C443" s="92" t="s">
        <v>77</v>
      </c>
      <c r="D443" s="92" t="s">
        <v>1694</v>
      </c>
      <c r="E443" s="77" t="s">
        <v>138</v>
      </c>
      <c r="F443" s="132">
        <v>5</v>
      </c>
      <c r="G443" s="115">
        <v>985</v>
      </c>
      <c r="H443" s="115">
        <f t="shared" si="31"/>
        <v>4925</v>
      </c>
      <c r="I443" s="99">
        <f t="shared" si="30"/>
        <v>5516.0000000000009</v>
      </c>
      <c r="J443" s="92" t="s">
        <v>1516</v>
      </c>
      <c r="K443" s="91" t="s">
        <v>22</v>
      </c>
      <c r="L443" s="135" t="s">
        <v>2563</v>
      </c>
      <c r="M443" s="78"/>
      <c r="N443" s="78"/>
    </row>
    <row r="444" spans="1:14" s="76" customFormat="1" ht="105" customHeight="1">
      <c r="A444" s="90" t="s">
        <v>2273</v>
      </c>
      <c r="B444" s="92" t="s">
        <v>1695</v>
      </c>
      <c r="C444" s="92" t="s">
        <v>77</v>
      </c>
      <c r="D444" s="92" t="s">
        <v>1696</v>
      </c>
      <c r="E444" s="92" t="s">
        <v>138</v>
      </c>
      <c r="F444" s="132">
        <v>2</v>
      </c>
      <c r="G444" s="115">
        <v>3419</v>
      </c>
      <c r="H444" s="115">
        <f t="shared" si="31"/>
        <v>6838</v>
      </c>
      <c r="I444" s="99">
        <f t="shared" si="30"/>
        <v>7658.56</v>
      </c>
      <c r="J444" s="92" t="s">
        <v>1516</v>
      </c>
      <c r="K444" s="91" t="s">
        <v>22</v>
      </c>
      <c r="L444" s="135" t="s">
        <v>2563</v>
      </c>
      <c r="M444" s="78"/>
      <c r="N444" s="78"/>
    </row>
    <row r="445" spans="1:14" s="76" customFormat="1" ht="105" customHeight="1">
      <c r="A445" s="90" t="s">
        <v>2274</v>
      </c>
      <c r="B445" s="100" t="s">
        <v>1697</v>
      </c>
      <c r="C445" s="92" t="s">
        <v>77</v>
      </c>
      <c r="D445" s="100" t="s">
        <v>1698</v>
      </c>
      <c r="E445" s="101" t="s">
        <v>138</v>
      </c>
      <c r="F445" s="132">
        <v>2</v>
      </c>
      <c r="G445" s="115">
        <v>8850</v>
      </c>
      <c r="H445" s="115">
        <f t="shared" si="31"/>
        <v>17700</v>
      </c>
      <c r="I445" s="99">
        <f t="shared" si="30"/>
        <v>19824.000000000004</v>
      </c>
      <c r="J445" s="92" t="s">
        <v>1516</v>
      </c>
      <c r="K445" s="91" t="s">
        <v>22</v>
      </c>
      <c r="L445" s="135" t="s">
        <v>2563</v>
      </c>
      <c r="M445" s="78"/>
      <c r="N445" s="78"/>
    </row>
    <row r="446" spans="1:14" s="76" customFormat="1" ht="105" customHeight="1">
      <c r="A446" s="90" t="s">
        <v>2275</v>
      </c>
      <c r="B446" s="100" t="s">
        <v>1697</v>
      </c>
      <c r="C446" s="92" t="s">
        <v>77</v>
      </c>
      <c r="D446" s="100" t="s">
        <v>1699</v>
      </c>
      <c r="E446" s="101" t="s">
        <v>138</v>
      </c>
      <c r="F446" s="132">
        <v>2</v>
      </c>
      <c r="G446" s="115">
        <v>8850</v>
      </c>
      <c r="H446" s="115">
        <f t="shared" si="31"/>
        <v>17700</v>
      </c>
      <c r="I446" s="99">
        <f t="shared" si="30"/>
        <v>19824.000000000004</v>
      </c>
      <c r="J446" s="92" t="s">
        <v>1516</v>
      </c>
      <c r="K446" s="91" t="s">
        <v>22</v>
      </c>
      <c r="L446" s="135" t="s">
        <v>2563</v>
      </c>
      <c r="M446" s="78"/>
      <c r="N446" s="78"/>
    </row>
    <row r="447" spans="1:14" s="76" customFormat="1" ht="105" customHeight="1">
      <c r="A447" s="90" t="s">
        <v>2276</v>
      </c>
      <c r="B447" s="100" t="s">
        <v>1700</v>
      </c>
      <c r="C447" s="92" t="s">
        <v>77</v>
      </c>
      <c r="D447" s="92" t="s">
        <v>1701</v>
      </c>
      <c r="E447" s="101" t="s">
        <v>138</v>
      </c>
      <c r="F447" s="132">
        <v>15</v>
      </c>
      <c r="G447" s="115">
        <v>600</v>
      </c>
      <c r="H447" s="115">
        <f t="shared" si="31"/>
        <v>9000</v>
      </c>
      <c r="I447" s="99">
        <f t="shared" si="30"/>
        <v>10080.000000000002</v>
      </c>
      <c r="J447" s="92" t="s">
        <v>1516</v>
      </c>
      <c r="K447" s="91" t="s">
        <v>22</v>
      </c>
      <c r="L447" s="135" t="s">
        <v>2563</v>
      </c>
      <c r="M447" s="78"/>
      <c r="N447" s="78"/>
    </row>
    <row r="448" spans="1:14" s="76" customFormat="1" ht="105" customHeight="1">
      <c r="A448" s="90" t="s">
        <v>2277</v>
      </c>
      <c r="B448" s="100" t="s">
        <v>1702</v>
      </c>
      <c r="C448" s="92" t="s">
        <v>77</v>
      </c>
      <c r="D448" s="92" t="s">
        <v>1703</v>
      </c>
      <c r="E448" s="101" t="s">
        <v>138</v>
      </c>
      <c r="F448" s="132">
        <v>15</v>
      </c>
      <c r="G448" s="115">
        <v>900</v>
      </c>
      <c r="H448" s="115">
        <f t="shared" si="31"/>
        <v>13500</v>
      </c>
      <c r="I448" s="99">
        <f t="shared" si="30"/>
        <v>15120.000000000002</v>
      </c>
      <c r="J448" s="92" t="s">
        <v>1516</v>
      </c>
      <c r="K448" s="91" t="s">
        <v>22</v>
      </c>
      <c r="L448" s="135" t="s">
        <v>2563</v>
      </c>
      <c r="M448" s="78"/>
      <c r="N448" s="78"/>
    </row>
    <row r="449" spans="1:14" s="76" customFormat="1" ht="105" customHeight="1">
      <c r="A449" s="90" t="s">
        <v>2278</v>
      </c>
      <c r="B449" s="29" t="s">
        <v>1704</v>
      </c>
      <c r="C449" s="92" t="s">
        <v>77</v>
      </c>
      <c r="D449" s="29" t="s">
        <v>1705</v>
      </c>
      <c r="E449" s="102" t="s">
        <v>138</v>
      </c>
      <c r="F449" s="132">
        <v>50</v>
      </c>
      <c r="G449" s="115">
        <v>190</v>
      </c>
      <c r="H449" s="115">
        <f t="shared" si="31"/>
        <v>9500</v>
      </c>
      <c r="I449" s="99">
        <f t="shared" si="30"/>
        <v>10640.000000000002</v>
      </c>
      <c r="J449" s="92" t="s">
        <v>1516</v>
      </c>
      <c r="K449" s="91" t="s">
        <v>22</v>
      </c>
      <c r="L449" s="135" t="s">
        <v>2563</v>
      </c>
      <c r="M449" s="78"/>
      <c r="N449" s="78"/>
    </row>
    <row r="450" spans="1:14" s="76" customFormat="1" ht="105" customHeight="1">
      <c r="A450" s="90" t="s">
        <v>2279</v>
      </c>
      <c r="B450" s="100" t="s">
        <v>1706</v>
      </c>
      <c r="C450" s="92" t="s">
        <v>77</v>
      </c>
      <c r="D450" s="92" t="s">
        <v>1707</v>
      </c>
      <c r="E450" s="101" t="s">
        <v>138</v>
      </c>
      <c r="F450" s="132">
        <v>6</v>
      </c>
      <c r="G450" s="115">
        <v>16000</v>
      </c>
      <c r="H450" s="115">
        <f t="shared" si="31"/>
        <v>96000</v>
      </c>
      <c r="I450" s="99">
        <f t="shared" si="30"/>
        <v>107520.00000000001</v>
      </c>
      <c r="J450" s="92" t="s">
        <v>1516</v>
      </c>
      <c r="K450" s="91" t="s">
        <v>22</v>
      </c>
      <c r="L450" s="135" t="s">
        <v>2563</v>
      </c>
      <c r="M450" s="78"/>
      <c r="N450" s="78"/>
    </row>
    <row r="451" spans="1:14" s="76" customFormat="1" ht="105" customHeight="1">
      <c r="A451" s="90" t="s">
        <v>2280</v>
      </c>
      <c r="B451" s="100" t="s">
        <v>1708</v>
      </c>
      <c r="C451" s="92" t="s">
        <v>77</v>
      </c>
      <c r="D451" s="92" t="s">
        <v>1709</v>
      </c>
      <c r="E451" s="101" t="s">
        <v>138</v>
      </c>
      <c r="F451" s="132">
        <v>3</v>
      </c>
      <c r="G451" s="115">
        <v>19000</v>
      </c>
      <c r="H451" s="115">
        <f t="shared" si="31"/>
        <v>57000</v>
      </c>
      <c r="I451" s="99">
        <f t="shared" si="30"/>
        <v>63840.000000000007</v>
      </c>
      <c r="J451" s="92" t="s">
        <v>1516</v>
      </c>
      <c r="K451" s="91" t="s">
        <v>22</v>
      </c>
      <c r="L451" s="135" t="s">
        <v>2563</v>
      </c>
      <c r="M451" s="78"/>
      <c r="N451" s="78"/>
    </row>
    <row r="452" spans="1:14" s="76" customFormat="1" ht="105" customHeight="1">
      <c r="A452" s="90" t="s">
        <v>2281</v>
      </c>
      <c r="B452" s="100" t="s">
        <v>1710</v>
      </c>
      <c r="C452" s="92" t="s">
        <v>77</v>
      </c>
      <c r="D452" s="92" t="s">
        <v>1711</v>
      </c>
      <c r="E452" s="101" t="s">
        <v>138</v>
      </c>
      <c r="F452" s="132">
        <v>3</v>
      </c>
      <c r="G452" s="115">
        <v>25000</v>
      </c>
      <c r="H452" s="115">
        <f t="shared" si="31"/>
        <v>75000</v>
      </c>
      <c r="I452" s="99">
        <f t="shared" si="30"/>
        <v>84000.000000000015</v>
      </c>
      <c r="J452" s="92" t="s">
        <v>1516</v>
      </c>
      <c r="K452" s="91" t="s">
        <v>22</v>
      </c>
      <c r="L452" s="135" t="s">
        <v>2563</v>
      </c>
      <c r="M452" s="78"/>
      <c r="N452" s="78"/>
    </row>
    <row r="453" spans="1:14" s="76" customFormat="1" ht="105" customHeight="1">
      <c r="A453" s="90" t="s">
        <v>2282</v>
      </c>
      <c r="B453" s="100" t="s">
        <v>1712</v>
      </c>
      <c r="C453" s="92" t="s">
        <v>77</v>
      </c>
      <c r="D453" s="92" t="s">
        <v>1713</v>
      </c>
      <c r="E453" s="101" t="s">
        <v>138</v>
      </c>
      <c r="F453" s="132">
        <v>3</v>
      </c>
      <c r="G453" s="115">
        <v>26000</v>
      </c>
      <c r="H453" s="115">
        <f t="shared" si="31"/>
        <v>78000</v>
      </c>
      <c r="I453" s="99">
        <f t="shared" si="30"/>
        <v>87360.000000000015</v>
      </c>
      <c r="J453" s="92" t="s">
        <v>1516</v>
      </c>
      <c r="K453" s="91" t="s">
        <v>22</v>
      </c>
      <c r="L453" s="135" t="s">
        <v>2563</v>
      </c>
      <c r="M453" s="78"/>
      <c r="N453" s="78"/>
    </row>
    <row r="454" spans="1:14" s="76" customFormat="1" ht="105" customHeight="1">
      <c r="A454" s="90" t="s">
        <v>2283</v>
      </c>
      <c r="B454" s="100" t="s">
        <v>1714</v>
      </c>
      <c r="C454" s="92" t="s">
        <v>77</v>
      </c>
      <c r="D454" s="92" t="s">
        <v>1715</v>
      </c>
      <c r="E454" s="101" t="s">
        <v>138</v>
      </c>
      <c r="F454" s="132">
        <v>3</v>
      </c>
      <c r="G454" s="115">
        <v>5900</v>
      </c>
      <c r="H454" s="115">
        <f t="shared" si="31"/>
        <v>17700</v>
      </c>
      <c r="I454" s="99">
        <f t="shared" si="30"/>
        <v>19824.000000000004</v>
      </c>
      <c r="J454" s="92" t="s">
        <v>1516</v>
      </c>
      <c r="K454" s="91" t="s">
        <v>22</v>
      </c>
      <c r="L454" s="135" t="s">
        <v>2563</v>
      </c>
      <c r="M454" s="78"/>
      <c r="N454" s="78"/>
    </row>
    <row r="455" spans="1:14" s="76" customFormat="1" ht="105" customHeight="1">
      <c r="A455" s="90" t="s">
        <v>2284</v>
      </c>
      <c r="B455" s="100" t="s">
        <v>1716</v>
      </c>
      <c r="C455" s="92" t="s">
        <v>77</v>
      </c>
      <c r="D455" s="92" t="s">
        <v>1717</v>
      </c>
      <c r="E455" s="101" t="s">
        <v>138</v>
      </c>
      <c r="F455" s="132">
        <v>3</v>
      </c>
      <c r="G455" s="115">
        <v>6700</v>
      </c>
      <c r="H455" s="115">
        <f t="shared" si="31"/>
        <v>20100</v>
      </c>
      <c r="I455" s="99">
        <f t="shared" si="30"/>
        <v>22512.000000000004</v>
      </c>
      <c r="J455" s="92" t="s">
        <v>1516</v>
      </c>
      <c r="K455" s="91" t="s">
        <v>22</v>
      </c>
      <c r="L455" s="135" t="s">
        <v>2563</v>
      </c>
      <c r="M455" s="78"/>
      <c r="N455" s="78"/>
    </row>
    <row r="456" spans="1:14" s="76" customFormat="1" ht="105" customHeight="1">
      <c r="A456" s="90" t="s">
        <v>2285</v>
      </c>
      <c r="B456" s="100" t="s">
        <v>1718</v>
      </c>
      <c r="C456" s="92" t="s">
        <v>77</v>
      </c>
      <c r="D456" s="92" t="s">
        <v>1719</v>
      </c>
      <c r="E456" s="101" t="s">
        <v>138</v>
      </c>
      <c r="F456" s="132">
        <v>3</v>
      </c>
      <c r="G456" s="115">
        <v>9000</v>
      </c>
      <c r="H456" s="115">
        <f t="shared" si="31"/>
        <v>27000</v>
      </c>
      <c r="I456" s="99">
        <f t="shared" si="30"/>
        <v>30240.000000000004</v>
      </c>
      <c r="J456" s="92" t="s">
        <v>1516</v>
      </c>
      <c r="K456" s="91" t="s">
        <v>22</v>
      </c>
      <c r="L456" s="135" t="s">
        <v>2563</v>
      </c>
      <c r="M456" s="78"/>
      <c r="N456" s="78"/>
    </row>
    <row r="457" spans="1:14" s="76" customFormat="1" ht="105" customHeight="1">
      <c r="A457" s="90" t="s">
        <v>2286</v>
      </c>
      <c r="B457" s="100" t="s">
        <v>1720</v>
      </c>
      <c r="C457" s="92" t="s">
        <v>77</v>
      </c>
      <c r="D457" s="92" t="s">
        <v>1721</v>
      </c>
      <c r="E457" s="101" t="s">
        <v>138</v>
      </c>
      <c r="F457" s="132">
        <v>3</v>
      </c>
      <c r="G457" s="115">
        <v>10200</v>
      </c>
      <c r="H457" s="115">
        <f t="shared" si="31"/>
        <v>30600</v>
      </c>
      <c r="I457" s="99">
        <f t="shared" si="30"/>
        <v>34272</v>
      </c>
      <c r="J457" s="92" t="s">
        <v>1516</v>
      </c>
      <c r="K457" s="91" t="s">
        <v>22</v>
      </c>
      <c r="L457" s="135" t="s">
        <v>2563</v>
      </c>
      <c r="M457" s="78"/>
      <c r="N457" s="78"/>
    </row>
    <row r="458" spans="1:14" s="76" customFormat="1" ht="105" customHeight="1">
      <c r="A458" s="90" t="s">
        <v>2287</v>
      </c>
      <c r="B458" s="100" t="s">
        <v>1722</v>
      </c>
      <c r="C458" s="92" t="s">
        <v>77</v>
      </c>
      <c r="D458" s="92" t="s">
        <v>1723</v>
      </c>
      <c r="E458" s="101" t="s">
        <v>138</v>
      </c>
      <c r="F458" s="132">
        <v>2</v>
      </c>
      <c r="G458" s="115">
        <v>10714</v>
      </c>
      <c r="H458" s="115">
        <f t="shared" si="31"/>
        <v>21428</v>
      </c>
      <c r="I458" s="99">
        <f t="shared" si="30"/>
        <v>23999.360000000001</v>
      </c>
      <c r="J458" s="92" t="s">
        <v>1516</v>
      </c>
      <c r="K458" s="91" t="s">
        <v>22</v>
      </c>
      <c r="L458" s="135" t="s">
        <v>2563</v>
      </c>
      <c r="M458" s="78"/>
      <c r="N458" s="78"/>
    </row>
    <row r="459" spans="1:14" s="76" customFormat="1" ht="105" customHeight="1">
      <c r="A459" s="90" t="s">
        <v>2288</v>
      </c>
      <c r="B459" s="100" t="s">
        <v>1724</v>
      </c>
      <c r="C459" s="92" t="s">
        <v>77</v>
      </c>
      <c r="D459" s="92" t="s">
        <v>1725</v>
      </c>
      <c r="E459" s="101" t="s">
        <v>138</v>
      </c>
      <c r="F459" s="132">
        <v>30</v>
      </c>
      <c r="G459" s="115">
        <v>360</v>
      </c>
      <c r="H459" s="115">
        <f t="shared" si="31"/>
        <v>10800</v>
      </c>
      <c r="I459" s="99">
        <f t="shared" si="30"/>
        <v>12096.000000000002</v>
      </c>
      <c r="J459" s="92" t="s">
        <v>1516</v>
      </c>
      <c r="K459" s="91" t="s">
        <v>22</v>
      </c>
      <c r="L459" s="135" t="s">
        <v>2563</v>
      </c>
      <c r="M459" s="78"/>
      <c r="N459" s="78"/>
    </row>
    <row r="460" spans="1:14" s="76" customFormat="1" ht="105" customHeight="1">
      <c r="A460" s="90" t="s">
        <v>2289</v>
      </c>
      <c r="B460" s="100" t="s">
        <v>1726</v>
      </c>
      <c r="C460" s="92" t="s">
        <v>77</v>
      </c>
      <c r="D460" s="92" t="s">
        <v>1727</v>
      </c>
      <c r="E460" s="101" t="s">
        <v>138</v>
      </c>
      <c r="F460" s="132">
        <v>25</v>
      </c>
      <c r="G460" s="115">
        <v>400</v>
      </c>
      <c r="H460" s="115">
        <f t="shared" si="31"/>
        <v>10000</v>
      </c>
      <c r="I460" s="99">
        <f t="shared" si="30"/>
        <v>11200.000000000002</v>
      </c>
      <c r="J460" s="92" t="s">
        <v>1516</v>
      </c>
      <c r="K460" s="91" t="s">
        <v>22</v>
      </c>
      <c r="L460" s="135" t="s">
        <v>2563</v>
      </c>
      <c r="M460" s="78"/>
      <c r="N460" s="78"/>
    </row>
    <row r="461" spans="1:14" s="76" customFormat="1" ht="105" customHeight="1">
      <c r="A461" s="90" t="s">
        <v>2290</v>
      </c>
      <c r="B461" s="100" t="s">
        <v>1728</v>
      </c>
      <c r="C461" s="92" t="s">
        <v>77</v>
      </c>
      <c r="D461" s="100" t="s">
        <v>1729</v>
      </c>
      <c r="E461" s="101" t="s">
        <v>138</v>
      </c>
      <c r="F461" s="132">
        <v>5</v>
      </c>
      <c r="G461" s="115">
        <v>3500</v>
      </c>
      <c r="H461" s="115">
        <f t="shared" si="31"/>
        <v>17500</v>
      </c>
      <c r="I461" s="99">
        <f t="shared" si="30"/>
        <v>19600.000000000004</v>
      </c>
      <c r="J461" s="92" t="s">
        <v>1516</v>
      </c>
      <c r="K461" s="91" t="s">
        <v>22</v>
      </c>
      <c r="L461" s="135" t="s">
        <v>2563</v>
      </c>
      <c r="M461" s="78"/>
      <c r="N461" s="78"/>
    </row>
    <row r="462" spans="1:14" s="76" customFormat="1" ht="105" customHeight="1">
      <c r="A462" s="90" t="s">
        <v>2291</v>
      </c>
      <c r="B462" s="100" t="s">
        <v>1730</v>
      </c>
      <c r="C462" s="92" t="s">
        <v>77</v>
      </c>
      <c r="D462" s="100" t="s">
        <v>1731</v>
      </c>
      <c r="E462" s="101" t="s">
        <v>138</v>
      </c>
      <c r="F462" s="132">
        <v>5</v>
      </c>
      <c r="G462" s="115">
        <v>3500</v>
      </c>
      <c r="H462" s="115">
        <f t="shared" si="31"/>
        <v>17500</v>
      </c>
      <c r="I462" s="99">
        <f t="shared" si="30"/>
        <v>19600.000000000004</v>
      </c>
      <c r="J462" s="92" t="s">
        <v>1516</v>
      </c>
      <c r="K462" s="91" t="s">
        <v>22</v>
      </c>
      <c r="L462" s="135" t="s">
        <v>2563</v>
      </c>
      <c r="M462" s="78"/>
      <c r="N462" s="78"/>
    </row>
    <row r="463" spans="1:14" s="76" customFormat="1" ht="105" customHeight="1">
      <c r="A463" s="90" t="s">
        <v>2292</v>
      </c>
      <c r="B463" s="92" t="s">
        <v>1732</v>
      </c>
      <c r="C463" s="92" t="s">
        <v>77</v>
      </c>
      <c r="D463" s="92" t="s">
        <v>1733</v>
      </c>
      <c r="E463" s="77" t="s">
        <v>138</v>
      </c>
      <c r="F463" s="132">
        <v>1</v>
      </c>
      <c r="G463" s="115">
        <v>6696</v>
      </c>
      <c r="H463" s="115">
        <f t="shared" si="31"/>
        <v>6696</v>
      </c>
      <c r="I463" s="99">
        <f t="shared" si="30"/>
        <v>7499.52</v>
      </c>
      <c r="J463" s="92" t="s">
        <v>1516</v>
      </c>
      <c r="K463" s="91" t="s">
        <v>22</v>
      </c>
      <c r="L463" s="135" t="s">
        <v>2563</v>
      </c>
      <c r="M463" s="78"/>
      <c r="N463" s="78"/>
    </row>
    <row r="464" spans="1:14" s="76" customFormat="1" ht="105" customHeight="1">
      <c r="A464" s="90" t="s">
        <v>2293</v>
      </c>
      <c r="B464" s="100" t="s">
        <v>1734</v>
      </c>
      <c r="C464" s="92" t="s">
        <v>77</v>
      </c>
      <c r="D464" s="100" t="s">
        <v>1735</v>
      </c>
      <c r="E464" s="101" t="s">
        <v>138</v>
      </c>
      <c r="F464" s="132">
        <v>15</v>
      </c>
      <c r="G464" s="115">
        <v>120</v>
      </c>
      <c r="H464" s="115">
        <f t="shared" si="31"/>
        <v>1800</v>
      </c>
      <c r="I464" s="99">
        <f t="shared" si="30"/>
        <v>2016.0000000000002</v>
      </c>
      <c r="J464" s="92" t="s">
        <v>1516</v>
      </c>
      <c r="K464" s="91" t="s">
        <v>22</v>
      </c>
      <c r="L464" s="135" t="s">
        <v>2563</v>
      </c>
      <c r="M464" s="78"/>
      <c r="N464" s="78"/>
    </row>
    <row r="465" spans="1:14" s="76" customFormat="1" ht="105" customHeight="1">
      <c r="A465" s="90" t="s">
        <v>2294</v>
      </c>
      <c r="B465" s="100" t="s">
        <v>1736</v>
      </c>
      <c r="C465" s="92" t="s">
        <v>77</v>
      </c>
      <c r="D465" s="100" t="s">
        <v>1737</v>
      </c>
      <c r="E465" s="101" t="s">
        <v>138</v>
      </c>
      <c r="F465" s="132">
        <v>15</v>
      </c>
      <c r="G465" s="115">
        <v>400</v>
      </c>
      <c r="H465" s="115">
        <f t="shared" si="31"/>
        <v>6000</v>
      </c>
      <c r="I465" s="99">
        <f t="shared" si="30"/>
        <v>6720.0000000000009</v>
      </c>
      <c r="J465" s="92" t="s">
        <v>1516</v>
      </c>
      <c r="K465" s="91" t="s">
        <v>22</v>
      </c>
      <c r="L465" s="135" t="s">
        <v>2563</v>
      </c>
      <c r="M465" s="78"/>
      <c r="N465" s="78"/>
    </row>
    <row r="466" spans="1:14" s="76" customFormat="1" ht="105" customHeight="1">
      <c r="A466" s="90" t="s">
        <v>2295</v>
      </c>
      <c r="B466" s="92" t="s">
        <v>1738</v>
      </c>
      <c r="C466" s="92" t="s">
        <v>77</v>
      </c>
      <c r="D466" s="92" t="s">
        <v>1739</v>
      </c>
      <c r="E466" s="77" t="s">
        <v>138</v>
      </c>
      <c r="F466" s="132">
        <v>100</v>
      </c>
      <c r="G466" s="115">
        <v>35</v>
      </c>
      <c r="H466" s="115">
        <f t="shared" si="31"/>
        <v>3500</v>
      </c>
      <c r="I466" s="99">
        <f t="shared" si="30"/>
        <v>3920.0000000000005</v>
      </c>
      <c r="J466" s="92" t="s">
        <v>1516</v>
      </c>
      <c r="K466" s="91" t="s">
        <v>22</v>
      </c>
      <c r="L466" s="135" t="s">
        <v>2563</v>
      </c>
      <c r="M466" s="78"/>
      <c r="N466" s="78"/>
    </row>
    <row r="467" spans="1:14" s="76" customFormat="1" ht="105" customHeight="1">
      <c r="A467" s="90" t="s">
        <v>2296</v>
      </c>
      <c r="B467" s="92" t="s">
        <v>1740</v>
      </c>
      <c r="C467" s="92" t="s">
        <v>77</v>
      </c>
      <c r="D467" s="92" t="s">
        <v>1741</v>
      </c>
      <c r="E467" s="77" t="s">
        <v>138</v>
      </c>
      <c r="F467" s="132">
        <v>100</v>
      </c>
      <c r="G467" s="115">
        <v>60</v>
      </c>
      <c r="H467" s="115">
        <f t="shared" si="31"/>
        <v>6000</v>
      </c>
      <c r="I467" s="99">
        <f t="shared" si="30"/>
        <v>6720.0000000000009</v>
      </c>
      <c r="J467" s="92" t="s">
        <v>1516</v>
      </c>
      <c r="K467" s="91" t="s">
        <v>22</v>
      </c>
      <c r="L467" s="135" t="s">
        <v>2563</v>
      </c>
      <c r="M467" s="78"/>
      <c r="N467" s="78"/>
    </row>
    <row r="468" spans="1:14" s="76" customFormat="1" ht="105" customHeight="1">
      <c r="A468" s="90" t="s">
        <v>2297</v>
      </c>
      <c r="B468" s="100" t="s">
        <v>1742</v>
      </c>
      <c r="C468" s="92" t="s">
        <v>77</v>
      </c>
      <c r="D468" s="92" t="s">
        <v>1743</v>
      </c>
      <c r="E468" s="101" t="s">
        <v>138</v>
      </c>
      <c r="F468" s="132">
        <v>2</v>
      </c>
      <c r="G468" s="115">
        <v>5000</v>
      </c>
      <c r="H468" s="115">
        <f t="shared" si="31"/>
        <v>10000</v>
      </c>
      <c r="I468" s="99">
        <f t="shared" si="30"/>
        <v>11200.000000000002</v>
      </c>
      <c r="J468" s="92" t="s">
        <v>1516</v>
      </c>
      <c r="K468" s="91" t="s">
        <v>22</v>
      </c>
      <c r="L468" s="135" t="s">
        <v>2563</v>
      </c>
      <c r="M468" s="78"/>
      <c r="N468" s="78"/>
    </row>
    <row r="469" spans="1:14" s="76" customFormat="1" ht="105" customHeight="1">
      <c r="A469" s="90" t="s">
        <v>2298</v>
      </c>
      <c r="B469" s="100" t="s">
        <v>1744</v>
      </c>
      <c r="C469" s="92" t="s">
        <v>77</v>
      </c>
      <c r="D469" s="92" t="s">
        <v>1745</v>
      </c>
      <c r="E469" s="101" t="s">
        <v>138</v>
      </c>
      <c r="F469" s="132">
        <v>1</v>
      </c>
      <c r="G469" s="115">
        <v>12995</v>
      </c>
      <c r="H469" s="115">
        <f t="shared" si="31"/>
        <v>12995</v>
      </c>
      <c r="I469" s="99">
        <f t="shared" si="30"/>
        <v>14554.400000000001</v>
      </c>
      <c r="J469" s="92" t="s">
        <v>1516</v>
      </c>
      <c r="K469" s="91" t="s">
        <v>22</v>
      </c>
      <c r="L469" s="135" t="s">
        <v>2563</v>
      </c>
      <c r="M469" s="78"/>
      <c r="N469" s="78"/>
    </row>
    <row r="470" spans="1:14" s="76" customFormat="1" ht="105" customHeight="1">
      <c r="A470" s="90" t="s">
        <v>2299</v>
      </c>
      <c r="B470" s="100" t="s">
        <v>1746</v>
      </c>
      <c r="C470" s="92" t="s">
        <v>77</v>
      </c>
      <c r="D470" s="92" t="s">
        <v>1747</v>
      </c>
      <c r="E470" s="101" t="s">
        <v>138</v>
      </c>
      <c r="F470" s="132">
        <v>1</v>
      </c>
      <c r="G470" s="115">
        <v>35000</v>
      </c>
      <c r="H470" s="115">
        <f t="shared" si="31"/>
        <v>35000</v>
      </c>
      <c r="I470" s="99">
        <f t="shared" si="30"/>
        <v>39200.000000000007</v>
      </c>
      <c r="J470" s="92" t="s">
        <v>1516</v>
      </c>
      <c r="K470" s="91" t="s">
        <v>22</v>
      </c>
      <c r="L470" s="135" t="s">
        <v>2563</v>
      </c>
      <c r="M470" s="78"/>
      <c r="N470" s="78"/>
    </row>
    <row r="471" spans="1:14" s="76" customFormat="1" ht="105" customHeight="1">
      <c r="A471" s="90" t="s">
        <v>2300</v>
      </c>
      <c r="B471" s="92" t="s">
        <v>1748</v>
      </c>
      <c r="C471" s="92" t="s">
        <v>77</v>
      </c>
      <c r="D471" s="92" t="s">
        <v>1749</v>
      </c>
      <c r="E471" s="77" t="s">
        <v>138</v>
      </c>
      <c r="F471" s="132">
        <v>50</v>
      </c>
      <c r="G471" s="115">
        <v>928</v>
      </c>
      <c r="H471" s="115">
        <f t="shared" si="31"/>
        <v>46400</v>
      </c>
      <c r="I471" s="99">
        <f t="shared" si="30"/>
        <v>51968.000000000007</v>
      </c>
      <c r="J471" s="92" t="s">
        <v>1516</v>
      </c>
      <c r="K471" s="91" t="s">
        <v>22</v>
      </c>
      <c r="L471" s="135" t="s">
        <v>2563</v>
      </c>
      <c r="M471" s="78"/>
      <c r="N471" s="78"/>
    </row>
    <row r="472" spans="1:14" s="76" customFormat="1" ht="105" customHeight="1">
      <c r="A472" s="90" t="s">
        <v>2301</v>
      </c>
      <c r="B472" s="92" t="s">
        <v>1750</v>
      </c>
      <c r="C472" s="92" t="s">
        <v>77</v>
      </c>
      <c r="D472" s="92" t="s">
        <v>1751</v>
      </c>
      <c r="E472" s="77" t="s">
        <v>138</v>
      </c>
      <c r="F472" s="132">
        <v>10</v>
      </c>
      <c r="G472" s="115">
        <v>1058</v>
      </c>
      <c r="H472" s="115">
        <f t="shared" si="31"/>
        <v>10580</v>
      </c>
      <c r="I472" s="99">
        <f t="shared" si="30"/>
        <v>11849.6</v>
      </c>
      <c r="J472" s="92" t="s">
        <v>1516</v>
      </c>
      <c r="K472" s="91" t="s">
        <v>22</v>
      </c>
      <c r="L472" s="135" t="s">
        <v>2563</v>
      </c>
      <c r="M472" s="78"/>
      <c r="N472" s="78"/>
    </row>
    <row r="473" spans="1:14" s="76" customFormat="1" ht="105" customHeight="1">
      <c r="A473" s="90" t="s">
        <v>2302</v>
      </c>
      <c r="B473" s="92" t="s">
        <v>1752</v>
      </c>
      <c r="C473" s="92" t="s">
        <v>77</v>
      </c>
      <c r="D473" s="92" t="s">
        <v>1753</v>
      </c>
      <c r="E473" s="77" t="s">
        <v>138</v>
      </c>
      <c r="F473" s="132">
        <v>10</v>
      </c>
      <c r="G473" s="115">
        <v>1339</v>
      </c>
      <c r="H473" s="115">
        <f t="shared" si="31"/>
        <v>13390</v>
      </c>
      <c r="I473" s="99">
        <f t="shared" si="30"/>
        <v>14996.800000000001</v>
      </c>
      <c r="J473" s="92" t="s">
        <v>1516</v>
      </c>
      <c r="K473" s="91" t="s">
        <v>22</v>
      </c>
      <c r="L473" s="135" t="s">
        <v>2563</v>
      </c>
      <c r="M473" s="78"/>
      <c r="N473" s="78"/>
    </row>
    <row r="474" spans="1:14" s="76" customFormat="1" ht="105" customHeight="1">
      <c r="A474" s="90" t="s">
        <v>2303</v>
      </c>
      <c r="B474" s="100" t="s">
        <v>1754</v>
      </c>
      <c r="C474" s="92" t="s">
        <v>77</v>
      </c>
      <c r="D474" s="92" t="s">
        <v>1755</v>
      </c>
      <c r="E474" s="101" t="s">
        <v>138</v>
      </c>
      <c r="F474" s="132">
        <v>25</v>
      </c>
      <c r="G474" s="115">
        <v>290</v>
      </c>
      <c r="H474" s="115">
        <f t="shared" si="31"/>
        <v>7250</v>
      </c>
      <c r="I474" s="99">
        <f t="shared" si="30"/>
        <v>8120.0000000000009</v>
      </c>
      <c r="J474" s="92" t="s">
        <v>1516</v>
      </c>
      <c r="K474" s="91" t="s">
        <v>22</v>
      </c>
      <c r="L474" s="135" t="s">
        <v>2563</v>
      </c>
      <c r="M474" s="78"/>
      <c r="N474" s="78"/>
    </row>
    <row r="475" spans="1:14" s="76" customFormat="1" ht="105" customHeight="1">
      <c r="A475" s="90" t="s">
        <v>2304</v>
      </c>
      <c r="B475" s="29" t="s">
        <v>1756</v>
      </c>
      <c r="C475" s="92" t="s">
        <v>77</v>
      </c>
      <c r="D475" s="29" t="s">
        <v>1757</v>
      </c>
      <c r="E475" s="102" t="s">
        <v>138</v>
      </c>
      <c r="F475" s="132">
        <v>10</v>
      </c>
      <c r="G475" s="115">
        <v>1590</v>
      </c>
      <c r="H475" s="115">
        <f t="shared" si="31"/>
        <v>15900</v>
      </c>
      <c r="I475" s="99">
        <f t="shared" si="30"/>
        <v>17808</v>
      </c>
      <c r="J475" s="92" t="s">
        <v>1516</v>
      </c>
      <c r="K475" s="91" t="s">
        <v>22</v>
      </c>
      <c r="L475" s="135" t="s">
        <v>2563</v>
      </c>
      <c r="M475" s="78"/>
      <c r="N475" s="78"/>
    </row>
    <row r="476" spans="1:14" s="76" customFormat="1" ht="105" customHeight="1">
      <c r="A476" s="90" t="s">
        <v>2305</v>
      </c>
      <c r="B476" s="29" t="s">
        <v>1758</v>
      </c>
      <c r="C476" s="92" t="s">
        <v>77</v>
      </c>
      <c r="D476" s="29" t="s">
        <v>1759</v>
      </c>
      <c r="E476" s="102" t="s">
        <v>138</v>
      </c>
      <c r="F476" s="132">
        <v>20</v>
      </c>
      <c r="G476" s="115">
        <v>640</v>
      </c>
      <c r="H476" s="115">
        <f t="shared" si="31"/>
        <v>12800</v>
      </c>
      <c r="I476" s="99">
        <f t="shared" ref="I476:I539" si="32">H476*1.12</f>
        <v>14336.000000000002</v>
      </c>
      <c r="J476" s="92" t="s">
        <v>1516</v>
      </c>
      <c r="K476" s="91" t="s">
        <v>22</v>
      </c>
      <c r="L476" s="135" t="s">
        <v>2563</v>
      </c>
      <c r="M476" s="78"/>
      <c r="N476" s="78"/>
    </row>
    <row r="477" spans="1:14" s="76" customFormat="1" ht="105" customHeight="1">
      <c r="A477" s="90" t="s">
        <v>2306</v>
      </c>
      <c r="B477" s="29" t="s">
        <v>1760</v>
      </c>
      <c r="C477" s="92" t="s">
        <v>77</v>
      </c>
      <c r="D477" s="29" t="s">
        <v>1761</v>
      </c>
      <c r="E477" s="102" t="s">
        <v>138</v>
      </c>
      <c r="F477" s="132">
        <v>15</v>
      </c>
      <c r="G477" s="115">
        <v>995</v>
      </c>
      <c r="H477" s="115">
        <f t="shared" si="31"/>
        <v>14925</v>
      </c>
      <c r="I477" s="99">
        <f t="shared" si="32"/>
        <v>16716</v>
      </c>
      <c r="J477" s="92" t="s">
        <v>1516</v>
      </c>
      <c r="K477" s="91" t="s">
        <v>22</v>
      </c>
      <c r="L477" s="135" t="s">
        <v>2563</v>
      </c>
      <c r="M477" s="78"/>
      <c r="N477" s="78"/>
    </row>
    <row r="478" spans="1:14" s="76" customFormat="1" ht="105" customHeight="1">
      <c r="A478" s="90" t="s">
        <v>2307</v>
      </c>
      <c r="B478" s="29" t="s">
        <v>1762</v>
      </c>
      <c r="C478" s="92" t="s">
        <v>77</v>
      </c>
      <c r="D478" s="29" t="s">
        <v>1763</v>
      </c>
      <c r="E478" s="102" t="s">
        <v>138</v>
      </c>
      <c r="F478" s="132">
        <v>10</v>
      </c>
      <c r="G478" s="115">
        <v>1900</v>
      </c>
      <c r="H478" s="115">
        <f t="shared" si="31"/>
        <v>19000</v>
      </c>
      <c r="I478" s="99">
        <f t="shared" si="32"/>
        <v>21280.000000000004</v>
      </c>
      <c r="J478" s="92" t="s">
        <v>1516</v>
      </c>
      <c r="K478" s="91" t="s">
        <v>22</v>
      </c>
      <c r="L478" s="135" t="s">
        <v>2563</v>
      </c>
      <c r="M478" s="78"/>
      <c r="N478" s="78"/>
    </row>
    <row r="479" spans="1:14" s="76" customFormat="1" ht="105" customHeight="1">
      <c r="A479" s="90" t="s">
        <v>2308</v>
      </c>
      <c r="B479" s="29" t="s">
        <v>1764</v>
      </c>
      <c r="C479" s="92" t="s">
        <v>77</v>
      </c>
      <c r="D479" s="29" t="s">
        <v>1765</v>
      </c>
      <c r="E479" s="102" t="s">
        <v>138</v>
      </c>
      <c r="F479" s="132">
        <v>20</v>
      </c>
      <c r="G479" s="115">
        <v>435</v>
      </c>
      <c r="H479" s="115">
        <f t="shared" si="31"/>
        <v>8700</v>
      </c>
      <c r="I479" s="99">
        <f t="shared" si="32"/>
        <v>9744.0000000000018</v>
      </c>
      <c r="J479" s="92" t="s">
        <v>1516</v>
      </c>
      <c r="K479" s="91" t="s">
        <v>22</v>
      </c>
      <c r="L479" s="135" t="s">
        <v>2563</v>
      </c>
      <c r="M479" s="78"/>
      <c r="N479" s="78"/>
    </row>
    <row r="480" spans="1:14" s="76" customFormat="1" ht="105" customHeight="1">
      <c r="A480" s="90" t="s">
        <v>2309</v>
      </c>
      <c r="B480" s="100" t="s">
        <v>1766</v>
      </c>
      <c r="C480" s="92" t="s">
        <v>77</v>
      </c>
      <c r="D480" s="92" t="s">
        <v>1767</v>
      </c>
      <c r="E480" s="101" t="s">
        <v>138</v>
      </c>
      <c r="F480" s="132">
        <v>35</v>
      </c>
      <c r="G480" s="115">
        <v>1550</v>
      </c>
      <c r="H480" s="115">
        <f t="shared" si="31"/>
        <v>54250</v>
      </c>
      <c r="I480" s="99">
        <f t="shared" si="32"/>
        <v>60760.000000000007</v>
      </c>
      <c r="J480" s="92" t="s">
        <v>1516</v>
      </c>
      <c r="K480" s="91" t="s">
        <v>22</v>
      </c>
      <c r="L480" s="135" t="s">
        <v>2563</v>
      </c>
      <c r="M480" s="78"/>
      <c r="N480" s="78"/>
    </row>
    <row r="481" spans="1:14" s="76" customFormat="1" ht="105" customHeight="1">
      <c r="A481" s="90" t="s">
        <v>2310</v>
      </c>
      <c r="B481" s="100" t="s">
        <v>1768</v>
      </c>
      <c r="C481" s="92" t="s">
        <v>77</v>
      </c>
      <c r="D481" s="92" t="s">
        <v>1769</v>
      </c>
      <c r="E481" s="101" t="s">
        <v>138</v>
      </c>
      <c r="F481" s="132">
        <v>10</v>
      </c>
      <c r="G481" s="115">
        <v>1900</v>
      </c>
      <c r="H481" s="115">
        <f t="shared" si="31"/>
        <v>19000</v>
      </c>
      <c r="I481" s="99">
        <f t="shared" si="32"/>
        <v>21280.000000000004</v>
      </c>
      <c r="J481" s="92" t="s">
        <v>1516</v>
      </c>
      <c r="K481" s="91" t="s">
        <v>22</v>
      </c>
      <c r="L481" s="135" t="s">
        <v>2563</v>
      </c>
      <c r="M481" s="78"/>
      <c r="N481" s="78"/>
    </row>
    <row r="482" spans="1:14" s="76" customFormat="1" ht="105" customHeight="1">
      <c r="A482" s="90" t="s">
        <v>2311</v>
      </c>
      <c r="B482" s="100" t="s">
        <v>1770</v>
      </c>
      <c r="C482" s="92" t="s">
        <v>77</v>
      </c>
      <c r="D482" s="92" t="s">
        <v>1771</v>
      </c>
      <c r="E482" s="101" t="s">
        <v>138</v>
      </c>
      <c r="F482" s="132">
        <v>10</v>
      </c>
      <c r="G482" s="115">
        <v>2600</v>
      </c>
      <c r="H482" s="115">
        <f t="shared" si="31"/>
        <v>26000</v>
      </c>
      <c r="I482" s="99">
        <f t="shared" si="32"/>
        <v>29120.000000000004</v>
      </c>
      <c r="J482" s="92" t="s">
        <v>1516</v>
      </c>
      <c r="K482" s="91" t="s">
        <v>22</v>
      </c>
      <c r="L482" s="135" t="s">
        <v>2563</v>
      </c>
      <c r="M482" s="78"/>
      <c r="N482" s="78"/>
    </row>
    <row r="483" spans="1:14" s="76" customFormat="1" ht="105" customHeight="1">
      <c r="A483" s="90" t="s">
        <v>2312</v>
      </c>
      <c r="B483" s="100" t="s">
        <v>1772</v>
      </c>
      <c r="C483" s="92" t="s">
        <v>77</v>
      </c>
      <c r="D483" s="92" t="s">
        <v>1773</v>
      </c>
      <c r="E483" s="101" t="s">
        <v>138</v>
      </c>
      <c r="F483" s="132">
        <v>10</v>
      </c>
      <c r="G483" s="115">
        <v>3950</v>
      </c>
      <c r="H483" s="115">
        <f t="shared" si="31"/>
        <v>39500</v>
      </c>
      <c r="I483" s="99">
        <f t="shared" si="32"/>
        <v>44240.000000000007</v>
      </c>
      <c r="J483" s="92" t="s">
        <v>1516</v>
      </c>
      <c r="K483" s="91" t="s">
        <v>22</v>
      </c>
      <c r="L483" s="135" t="s">
        <v>2563</v>
      </c>
      <c r="M483" s="78"/>
      <c r="N483" s="78"/>
    </row>
    <row r="484" spans="1:14" s="76" customFormat="1" ht="105" customHeight="1">
      <c r="A484" s="90" t="s">
        <v>2313</v>
      </c>
      <c r="B484" s="92" t="s">
        <v>1774</v>
      </c>
      <c r="C484" s="92" t="s">
        <v>77</v>
      </c>
      <c r="D484" s="92" t="s">
        <v>1775</v>
      </c>
      <c r="E484" s="92" t="s">
        <v>138</v>
      </c>
      <c r="F484" s="132">
        <v>13</v>
      </c>
      <c r="G484" s="115">
        <v>13062</v>
      </c>
      <c r="H484" s="115">
        <f t="shared" si="31"/>
        <v>169806</v>
      </c>
      <c r="I484" s="99">
        <f t="shared" si="32"/>
        <v>190182.72000000003</v>
      </c>
      <c r="J484" s="92" t="s">
        <v>1516</v>
      </c>
      <c r="K484" s="91" t="s">
        <v>22</v>
      </c>
      <c r="L484" s="135" t="s">
        <v>2563</v>
      </c>
      <c r="M484" s="78"/>
      <c r="N484" s="78"/>
    </row>
    <row r="485" spans="1:14" s="76" customFormat="1" ht="105" customHeight="1">
      <c r="A485" s="90" t="s">
        <v>2314</v>
      </c>
      <c r="B485" s="29" t="s">
        <v>1776</v>
      </c>
      <c r="C485" s="92" t="s">
        <v>77</v>
      </c>
      <c r="D485" s="29" t="s">
        <v>1777</v>
      </c>
      <c r="E485" s="102" t="s">
        <v>138</v>
      </c>
      <c r="F485" s="132">
        <v>20</v>
      </c>
      <c r="G485" s="115">
        <v>660</v>
      </c>
      <c r="H485" s="115">
        <f t="shared" si="31"/>
        <v>13200</v>
      </c>
      <c r="I485" s="99">
        <f t="shared" si="32"/>
        <v>14784.000000000002</v>
      </c>
      <c r="J485" s="92" t="s">
        <v>1516</v>
      </c>
      <c r="K485" s="91" t="s">
        <v>22</v>
      </c>
      <c r="L485" s="135" t="s">
        <v>2563</v>
      </c>
      <c r="M485" s="78"/>
      <c r="N485" s="78"/>
    </row>
    <row r="486" spans="1:14" s="76" customFormat="1" ht="105" customHeight="1">
      <c r="A486" s="90" t="s">
        <v>2315</v>
      </c>
      <c r="B486" s="29" t="s">
        <v>1778</v>
      </c>
      <c r="C486" s="92" t="s">
        <v>77</v>
      </c>
      <c r="D486" s="29" t="s">
        <v>1779</v>
      </c>
      <c r="E486" s="102" t="s">
        <v>138</v>
      </c>
      <c r="F486" s="132">
        <v>20</v>
      </c>
      <c r="G486" s="115">
        <v>1130</v>
      </c>
      <c r="H486" s="115">
        <f t="shared" si="31"/>
        <v>22600</v>
      </c>
      <c r="I486" s="99">
        <f t="shared" si="32"/>
        <v>25312.000000000004</v>
      </c>
      <c r="J486" s="92" t="s">
        <v>1516</v>
      </c>
      <c r="K486" s="91" t="s">
        <v>22</v>
      </c>
      <c r="L486" s="135" t="s">
        <v>2563</v>
      </c>
      <c r="M486" s="78"/>
      <c r="N486" s="78"/>
    </row>
    <row r="487" spans="1:14" s="76" customFormat="1" ht="105" customHeight="1">
      <c r="A487" s="90" t="s">
        <v>2316</v>
      </c>
      <c r="B487" s="29" t="s">
        <v>1780</v>
      </c>
      <c r="C487" s="92" t="s">
        <v>77</v>
      </c>
      <c r="D487" s="103" t="s">
        <v>1781</v>
      </c>
      <c r="E487" s="102" t="s">
        <v>138</v>
      </c>
      <c r="F487" s="132">
        <v>15</v>
      </c>
      <c r="G487" s="115">
        <v>1710</v>
      </c>
      <c r="H487" s="115">
        <f t="shared" ref="H487:H550" si="33">F487*G487</f>
        <v>25650</v>
      </c>
      <c r="I487" s="99">
        <f t="shared" si="32"/>
        <v>28728.000000000004</v>
      </c>
      <c r="J487" s="92" t="s">
        <v>1516</v>
      </c>
      <c r="K487" s="91" t="s">
        <v>22</v>
      </c>
      <c r="L487" s="135" t="s">
        <v>2563</v>
      </c>
      <c r="M487" s="78"/>
      <c r="N487" s="78"/>
    </row>
    <row r="488" spans="1:14" s="76" customFormat="1" ht="105" customHeight="1">
      <c r="A488" s="90" t="s">
        <v>2317</v>
      </c>
      <c r="B488" s="29" t="s">
        <v>1782</v>
      </c>
      <c r="C488" s="92" t="s">
        <v>77</v>
      </c>
      <c r="D488" s="29" t="s">
        <v>1783</v>
      </c>
      <c r="E488" s="102" t="s">
        <v>138</v>
      </c>
      <c r="F488" s="132">
        <v>10</v>
      </c>
      <c r="G488" s="115">
        <v>2650</v>
      </c>
      <c r="H488" s="115">
        <f t="shared" si="33"/>
        <v>26500</v>
      </c>
      <c r="I488" s="99">
        <f t="shared" si="32"/>
        <v>29680.000000000004</v>
      </c>
      <c r="J488" s="92" t="s">
        <v>1516</v>
      </c>
      <c r="K488" s="91" t="s">
        <v>22</v>
      </c>
      <c r="L488" s="135" t="s">
        <v>2563</v>
      </c>
      <c r="M488" s="78"/>
      <c r="N488" s="78"/>
    </row>
    <row r="489" spans="1:14" s="76" customFormat="1" ht="105" customHeight="1">
      <c r="A489" s="90" t="s">
        <v>2318</v>
      </c>
      <c r="B489" s="100" t="s">
        <v>1784</v>
      </c>
      <c r="C489" s="92" t="s">
        <v>77</v>
      </c>
      <c r="D489" s="92" t="s">
        <v>1785</v>
      </c>
      <c r="E489" s="101" t="s">
        <v>138</v>
      </c>
      <c r="F489" s="132">
        <v>15</v>
      </c>
      <c r="G489" s="115">
        <v>800</v>
      </c>
      <c r="H489" s="115">
        <f t="shared" si="33"/>
        <v>12000</v>
      </c>
      <c r="I489" s="99">
        <f t="shared" si="32"/>
        <v>13440.000000000002</v>
      </c>
      <c r="J489" s="92" t="s">
        <v>1516</v>
      </c>
      <c r="K489" s="91" t="s">
        <v>22</v>
      </c>
      <c r="L489" s="135" t="s">
        <v>2563</v>
      </c>
      <c r="M489" s="78"/>
      <c r="N489" s="78"/>
    </row>
    <row r="490" spans="1:14" s="76" customFormat="1" ht="105" customHeight="1">
      <c r="A490" s="90" t="s">
        <v>2319</v>
      </c>
      <c r="B490" s="100" t="s">
        <v>1784</v>
      </c>
      <c r="C490" s="92" t="s">
        <v>77</v>
      </c>
      <c r="D490" s="92" t="s">
        <v>1786</v>
      </c>
      <c r="E490" s="101" t="s">
        <v>138</v>
      </c>
      <c r="F490" s="132">
        <v>15</v>
      </c>
      <c r="G490" s="115">
        <v>950</v>
      </c>
      <c r="H490" s="115">
        <f t="shared" si="33"/>
        <v>14250</v>
      </c>
      <c r="I490" s="99">
        <f t="shared" si="32"/>
        <v>15960.000000000002</v>
      </c>
      <c r="J490" s="92" t="s">
        <v>1516</v>
      </c>
      <c r="K490" s="91" t="s">
        <v>22</v>
      </c>
      <c r="L490" s="135" t="s">
        <v>2563</v>
      </c>
      <c r="M490" s="78"/>
      <c r="N490" s="78"/>
    </row>
    <row r="491" spans="1:14" s="76" customFormat="1" ht="105" customHeight="1">
      <c r="A491" s="90" t="s">
        <v>2320</v>
      </c>
      <c r="B491" s="100" t="s">
        <v>1787</v>
      </c>
      <c r="C491" s="92" t="s">
        <v>77</v>
      </c>
      <c r="D491" s="92" t="s">
        <v>1788</v>
      </c>
      <c r="E491" s="101" t="s">
        <v>138</v>
      </c>
      <c r="F491" s="132">
        <v>15</v>
      </c>
      <c r="G491" s="115">
        <v>1500</v>
      </c>
      <c r="H491" s="115">
        <f t="shared" si="33"/>
        <v>22500</v>
      </c>
      <c r="I491" s="99">
        <f t="shared" si="32"/>
        <v>25200.000000000004</v>
      </c>
      <c r="J491" s="92" t="s">
        <v>1516</v>
      </c>
      <c r="K491" s="91" t="s">
        <v>22</v>
      </c>
      <c r="L491" s="135" t="s">
        <v>2563</v>
      </c>
      <c r="M491" s="78"/>
      <c r="N491" s="78"/>
    </row>
    <row r="492" spans="1:14" s="76" customFormat="1" ht="105" customHeight="1">
      <c r="A492" s="90" t="s">
        <v>2321</v>
      </c>
      <c r="B492" s="100" t="s">
        <v>1789</v>
      </c>
      <c r="C492" s="92" t="s">
        <v>77</v>
      </c>
      <c r="D492" s="76" t="s">
        <v>1790</v>
      </c>
      <c r="E492" s="101" t="s">
        <v>138</v>
      </c>
      <c r="F492" s="132">
        <v>6</v>
      </c>
      <c r="G492" s="115">
        <v>1900</v>
      </c>
      <c r="H492" s="115">
        <f t="shared" si="33"/>
        <v>11400</v>
      </c>
      <c r="I492" s="99">
        <f t="shared" si="32"/>
        <v>12768.000000000002</v>
      </c>
      <c r="J492" s="92" t="s">
        <v>1516</v>
      </c>
      <c r="K492" s="91" t="s">
        <v>22</v>
      </c>
      <c r="L492" s="135" t="s">
        <v>2563</v>
      </c>
      <c r="M492" s="78"/>
      <c r="N492" s="78"/>
    </row>
    <row r="493" spans="1:14" s="76" customFormat="1" ht="105" customHeight="1">
      <c r="A493" s="90" t="s">
        <v>2322</v>
      </c>
      <c r="B493" s="100" t="s">
        <v>1791</v>
      </c>
      <c r="C493" s="92" t="s">
        <v>77</v>
      </c>
      <c r="D493" s="92" t="s">
        <v>1792</v>
      </c>
      <c r="E493" s="101" t="s">
        <v>138</v>
      </c>
      <c r="F493" s="132">
        <v>10</v>
      </c>
      <c r="G493" s="115">
        <v>2000</v>
      </c>
      <c r="H493" s="115">
        <f t="shared" si="33"/>
        <v>20000</v>
      </c>
      <c r="I493" s="99">
        <f t="shared" si="32"/>
        <v>22400.000000000004</v>
      </c>
      <c r="J493" s="92" t="s">
        <v>1516</v>
      </c>
      <c r="K493" s="91" t="s">
        <v>22</v>
      </c>
      <c r="L493" s="135" t="s">
        <v>2563</v>
      </c>
      <c r="M493" s="78"/>
      <c r="N493" s="78"/>
    </row>
    <row r="494" spans="1:14" s="76" customFormat="1" ht="105" customHeight="1">
      <c r="A494" s="90" t="s">
        <v>2323</v>
      </c>
      <c r="B494" s="100" t="s">
        <v>1793</v>
      </c>
      <c r="C494" s="92" t="s">
        <v>77</v>
      </c>
      <c r="D494" s="92" t="s">
        <v>1794</v>
      </c>
      <c r="E494" s="101" t="s">
        <v>138</v>
      </c>
      <c r="F494" s="132">
        <v>10</v>
      </c>
      <c r="G494" s="115">
        <v>3000</v>
      </c>
      <c r="H494" s="115">
        <f t="shared" si="33"/>
        <v>30000</v>
      </c>
      <c r="I494" s="99">
        <f t="shared" si="32"/>
        <v>33600</v>
      </c>
      <c r="J494" s="92" t="s">
        <v>1516</v>
      </c>
      <c r="K494" s="91" t="s">
        <v>22</v>
      </c>
      <c r="L494" s="135" t="s">
        <v>2563</v>
      </c>
      <c r="M494" s="78"/>
      <c r="N494" s="78"/>
    </row>
    <row r="495" spans="1:14" s="76" customFormat="1" ht="105" customHeight="1">
      <c r="A495" s="90" t="s">
        <v>2324</v>
      </c>
      <c r="B495" s="92" t="s">
        <v>1795</v>
      </c>
      <c r="C495" s="92" t="s">
        <v>77</v>
      </c>
      <c r="D495" s="92" t="s">
        <v>1796</v>
      </c>
      <c r="E495" s="77" t="s">
        <v>138</v>
      </c>
      <c r="F495" s="132">
        <v>50</v>
      </c>
      <c r="G495" s="115">
        <v>267</v>
      </c>
      <c r="H495" s="115">
        <f t="shared" si="33"/>
        <v>13350</v>
      </c>
      <c r="I495" s="99">
        <f t="shared" si="32"/>
        <v>14952.000000000002</v>
      </c>
      <c r="J495" s="92" t="s">
        <v>1516</v>
      </c>
      <c r="K495" s="91" t="s">
        <v>22</v>
      </c>
      <c r="L495" s="135" t="s">
        <v>2563</v>
      </c>
      <c r="M495" s="78"/>
      <c r="N495" s="78"/>
    </row>
    <row r="496" spans="1:14" s="76" customFormat="1" ht="105" customHeight="1">
      <c r="A496" s="90" t="s">
        <v>2325</v>
      </c>
      <c r="B496" s="100" t="s">
        <v>1797</v>
      </c>
      <c r="C496" s="92" t="s">
        <v>77</v>
      </c>
      <c r="D496" s="100" t="s">
        <v>1798</v>
      </c>
      <c r="E496" s="101" t="s">
        <v>138</v>
      </c>
      <c r="F496" s="132">
        <v>10</v>
      </c>
      <c r="G496" s="115">
        <v>1798</v>
      </c>
      <c r="H496" s="115">
        <f t="shared" si="33"/>
        <v>17980</v>
      </c>
      <c r="I496" s="99">
        <f t="shared" si="32"/>
        <v>20137.600000000002</v>
      </c>
      <c r="J496" s="92" t="s">
        <v>1516</v>
      </c>
      <c r="K496" s="91" t="s">
        <v>22</v>
      </c>
      <c r="L496" s="135" t="s">
        <v>2563</v>
      </c>
      <c r="M496" s="78"/>
      <c r="N496" s="78"/>
    </row>
    <row r="497" spans="1:14" s="76" customFormat="1" ht="105" customHeight="1">
      <c r="A497" s="90" t="s">
        <v>2326</v>
      </c>
      <c r="B497" s="100" t="s">
        <v>1797</v>
      </c>
      <c r="C497" s="92" t="s">
        <v>77</v>
      </c>
      <c r="D497" s="100" t="s">
        <v>1799</v>
      </c>
      <c r="E497" s="101" t="s">
        <v>138</v>
      </c>
      <c r="F497" s="132">
        <v>15</v>
      </c>
      <c r="G497" s="115">
        <v>647</v>
      </c>
      <c r="H497" s="115">
        <f t="shared" si="33"/>
        <v>9705</v>
      </c>
      <c r="I497" s="99">
        <f t="shared" si="32"/>
        <v>10869.6</v>
      </c>
      <c r="J497" s="92" t="s">
        <v>1516</v>
      </c>
      <c r="K497" s="91" t="s">
        <v>22</v>
      </c>
      <c r="L497" s="135" t="s">
        <v>2563</v>
      </c>
      <c r="M497" s="78"/>
      <c r="N497" s="78"/>
    </row>
    <row r="498" spans="1:14" s="76" customFormat="1" ht="105" customHeight="1">
      <c r="A498" s="90" t="s">
        <v>2327</v>
      </c>
      <c r="B498" s="100" t="s">
        <v>1797</v>
      </c>
      <c r="C498" s="92" t="s">
        <v>77</v>
      </c>
      <c r="D498" s="100" t="s">
        <v>1800</v>
      </c>
      <c r="E498" s="101" t="s">
        <v>138</v>
      </c>
      <c r="F498" s="132">
        <v>10</v>
      </c>
      <c r="G498" s="115">
        <v>790</v>
      </c>
      <c r="H498" s="115">
        <f t="shared" si="33"/>
        <v>7900</v>
      </c>
      <c r="I498" s="99">
        <f t="shared" si="32"/>
        <v>8848</v>
      </c>
      <c r="J498" s="92" t="s">
        <v>1516</v>
      </c>
      <c r="K498" s="91" t="s">
        <v>22</v>
      </c>
      <c r="L498" s="135" t="s">
        <v>2563</v>
      </c>
      <c r="M498" s="78"/>
      <c r="N498" s="78"/>
    </row>
    <row r="499" spans="1:14" s="76" customFormat="1" ht="105" customHeight="1">
      <c r="A499" s="90" t="s">
        <v>2328</v>
      </c>
      <c r="B499" s="92" t="s">
        <v>1801</v>
      </c>
      <c r="C499" s="92" t="s">
        <v>77</v>
      </c>
      <c r="D499" s="92" t="s">
        <v>1802</v>
      </c>
      <c r="E499" s="77" t="s">
        <v>138</v>
      </c>
      <c r="F499" s="132">
        <v>50</v>
      </c>
      <c r="G499" s="115">
        <v>1071</v>
      </c>
      <c r="H499" s="115">
        <f t="shared" si="33"/>
        <v>53550</v>
      </c>
      <c r="I499" s="99">
        <f t="shared" si="32"/>
        <v>59976.000000000007</v>
      </c>
      <c r="J499" s="92" t="s">
        <v>1516</v>
      </c>
      <c r="K499" s="91" t="s">
        <v>22</v>
      </c>
      <c r="L499" s="135" t="s">
        <v>2563</v>
      </c>
      <c r="M499" s="78"/>
      <c r="N499" s="78"/>
    </row>
    <row r="500" spans="1:14" s="76" customFormat="1" ht="105" customHeight="1">
      <c r="A500" s="90" t="s">
        <v>2329</v>
      </c>
      <c r="B500" s="92" t="s">
        <v>1803</v>
      </c>
      <c r="C500" s="92" t="s">
        <v>77</v>
      </c>
      <c r="D500" s="92" t="s">
        <v>1804</v>
      </c>
      <c r="E500" s="77" t="s">
        <v>138</v>
      </c>
      <c r="F500" s="132">
        <v>50</v>
      </c>
      <c r="G500" s="115">
        <v>312</v>
      </c>
      <c r="H500" s="115">
        <f t="shared" si="33"/>
        <v>15600</v>
      </c>
      <c r="I500" s="99">
        <f t="shared" si="32"/>
        <v>17472</v>
      </c>
      <c r="J500" s="92" t="s">
        <v>1516</v>
      </c>
      <c r="K500" s="91" t="s">
        <v>22</v>
      </c>
      <c r="L500" s="135" t="s">
        <v>2563</v>
      </c>
      <c r="M500" s="78"/>
      <c r="N500" s="78"/>
    </row>
    <row r="501" spans="1:14" s="76" customFormat="1" ht="138" customHeight="1">
      <c r="A501" s="90" t="s">
        <v>2330</v>
      </c>
      <c r="B501" s="100" t="s">
        <v>1805</v>
      </c>
      <c r="C501" s="92" t="s">
        <v>77</v>
      </c>
      <c r="D501" s="92" t="s">
        <v>1806</v>
      </c>
      <c r="E501" s="101" t="s">
        <v>138</v>
      </c>
      <c r="F501" s="132">
        <v>1</v>
      </c>
      <c r="G501" s="115">
        <v>19500</v>
      </c>
      <c r="H501" s="115">
        <f t="shared" si="33"/>
        <v>19500</v>
      </c>
      <c r="I501" s="99">
        <f t="shared" si="32"/>
        <v>21840.000000000004</v>
      </c>
      <c r="J501" s="92" t="s">
        <v>1516</v>
      </c>
      <c r="K501" s="91" t="s">
        <v>22</v>
      </c>
      <c r="L501" s="135" t="s">
        <v>2563</v>
      </c>
      <c r="M501" s="78"/>
      <c r="N501" s="78"/>
    </row>
    <row r="502" spans="1:14" s="76" customFormat="1" ht="105" customHeight="1">
      <c r="A502" s="90" t="s">
        <v>2331</v>
      </c>
      <c r="B502" s="92" t="s">
        <v>1807</v>
      </c>
      <c r="C502" s="92" t="s">
        <v>77</v>
      </c>
      <c r="D502" s="92" t="s">
        <v>1808</v>
      </c>
      <c r="E502" s="77" t="s">
        <v>138</v>
      </c>
      <c r="F502" s="132">
        <v>5</v>
      </c>
      <c r="G502" s="115">
        <v>446</v>
      </c>
      <c r="H502" s="115">
        <f t="shared" si="33"/>
        <v>2230</v>
      </c>
      <c r="I502" s="99">
        <f t="shared" si="32"/>
        <v>2497.6000000000004</v>
      </c>
      <c r="J502" s="92" t="s">
        <v>1516</v>
      </c>
      <c r="K502" s="91" t="s">
        <v>22</v>
      </c>
      <c r="L502" s="135" t="s">
        <v>2563</v>
      </c>
      <c r="M502" s="78"/>
      <c r="N502" s="78"/>
    </row>
    <row r="503" spans="1:14" s="76" customFormat="1" ht="105" customHeight="1">
      <c r="A503" s="90" t="s">
        <v>2332</v>
      </c>
      <c r="B503" s="92" t="s">
        <v>1809</v>
      </c>
      <c r="C503" s="92" t="s">
        <v>77</v>
      </c>
      <c r="D503" s="92" t="s">
        <v>1810</v>
      </c>
      <c r="E503" s="92" t="s">
        <v>138</v>
      </c>
      <c r="F503" s="132">
        <v>1</v>
      </c>
      <c r="G503" s="115">
        <v>7200</v>
      </c>
      <c r="H503" s="115">
        <f t="shared" si="33"/>
        <v>7200</v>
      </c>
      <c r="I503" s="99">
        <f t="shared" si="32"/>
        <v>8064.0000000000009</v>
      </c>
      <c r="J503" s="92" t="s">
        <v>1516</v>
      </c>
      <c r="K503" s="91" t="s">
        <v>22</v>
      </c>
      <c r="L503" s="135" t="s">
        <v>2563</v>
      </c>
      <c r="M503" s="78"/>
      <c r="N503" s="78"/>
    </row>
    <row r="504" spans="1:14" s="76" customFormat="1" ht="105" customHeight="1">
      <c r="A504" s="90" t="s">
        <v>2333</v>
      </c>
      <c r="B504" s="100" t="s">
        <v>1811</v>
      </c>
      <c r="C504" s="92" t="s">
        <v>77</v>
      </c>
      <c r="D504" s="92" t="s">
        <v>1812</v>
      </c>
      <c r="E504" s="101" t="s">
        <v>138</v>
      </c>
      <c r="F504" s="132">
        <v>22</v>
      </c>
      <c r="G504" s="115">
        <v>1500</v>
      </c>
      <c r="H504" s="115">
        <f t="shared" si="33"/>
        <v>33000</v>
      </c>
      <c r="I504" s="99">
        <f t="shared" si="32"/>
        <v>36960</v>
      </c>
      <c r="J504" s="92" t="s">
        <v>1516</v>
      </c>
      <c r="K504" s="91" t="s">
        <v>22</v>
      </c>
      <c r="L504" s="135" t="s">
        <v>2563</v>
      </c>
      <c r="M504" s="78"/>
      <c r="N504" s="78"/>
    </row>
    <row r="505" spans="1:14" s="76" customFormat="1" ht="105" customHeight="1">
      <c r="A505" s="90" t="s">
        <v>2334</v>
      </c>
      <c r="B505" s="100" t="s">
        <v>1813</v>
      </c>
      <c r="C505" s="92" t="s">
        <v>77</v>
      </c>
      <c r="D505" s="104" t="s">
        <v>1814</v>
      </c>
      <c r="E505" s="101" t="s">
        <v>138</v>
      </c>
      <c r="F505" s="132">
        <v>3</v>
      </c>
      <c r="G505" s="115">
        <v>850</v>
      </c>
      <c r="H505" s="115">
        <f t="shared" si="33"/>
        <v>2550</v>
      </c>
      <c r="I505" s="99">
        <f t="shared" si="32"/>
        <v>2856.0000000000005</v>
      </c>
      <c r="J505" s="92" t="s">
        <v>1516</v>
      </c>
      <c r="K505" s="91" t="s">
        <v>22</v>
      </c>
      <c r="L505" s="135" t="s">
        <v>2563</v>
      </c>
      <c r="M505" s="78"/>
      <c r="N505" s="78"/>
    </row>
    <row r="506" spans="1:14" s="76" customFormat="1" ht="105" customHeight="1">
      <c r="A506" s="90" t="s">
        <v>2335</v>
      </c>
      <c r="B506" s="100" t="s">
        <v>1815</v>
      </c>
      <c r="C506" s="92" t="s">
        <v>77</v>
      </c>
      <c r="D506" s="100" t="s">
        <v>1816</v>
      </c>
      <c r="E506" s="101" t="s">
        <v>138</v>
      </c>
      <c r="F506" s="132">
        <v>40</v>
      </c>
      <c r="G506" s="115">
        <v>350</v>
      </c>
      <c r="H506" s="115">
        <f t="shared" si="33"/>
        <v>14000</v>
      </c>
      <c r="I506" s="99">
        <f t="shared" si="32"/>
        <v>15680.000000000002</v>
      </c>
      <c r="J506" s="92" t="s">
        <v>1516</v>
      </c>
      <c r="K506" s="91" t="s">
        <v>22</v>
      </c>
      <c r="L506" s="135" t="s">
        <v>2563</v>
      </c>
      <c r="M506" s="78"/>
      <c r="N506" s="78"/>
    </row>
    <row r="507" spans="1:14" s="76" customFormat="1" ht="105" customHeight="1">
      <c r="A507" s="90" t="s">
        <v>2336</v>
      </c>
      <c r="B507" s="100" t="s">
        <v>1815</v>
      </c>
      <c r="C507" s="92" t="s">
        <v>77</v>
      </c>
      <c r="D507" s="100" t="s">
        <v>1817</v>
      </c>
      <c r="E507" s="101" t="s">
        <v>138</v>
      </c>
      <c r="F507" s="132">
        <v>15</v>
      </c>
      <c r="G507" s="115">
        <v>460</v>
      </c>
      <c r="H507" s="115">
        <f t="shared" si="33"/>
        <v>6900</v>
      </c>
      <c r="I507" s="99">
        <f t="shared" si="32"/>
        <v>7728.0000000000009</v>
      </c>
      <c r="J507" s="92" t="s">
        <v>1516</v>
      </c>
      <c r="K507" s="91" t="s">
        <v>22</v>
      </c>
      <c r="L507" s="135" t="s">
        <v>2563</v>
      </c>
      <c r="M507" s="78"/>
      <c r="N507" s="78"/>
    </row>
    <row r="508" spans="1:14" s="76" customFormat="1" ht="105" customHeight="1">
      <c r="A508" s="90" t="s">
        <v>2337</v>
      </c>
      <c r="B508" s="100" t="s">
        <v>1818</v>
      </c>
      <c r="C508" s="92" t="s">
        <v>77</v>
      </c>
      <c r="D508" s="100" t="s">
        <v>1819</v>
      </c>
      <c r="E508" s="101" t="s">
        <v>138</v>
      </c>
      <c r="F508" s="132">
        <v>10</v>
      </c>
      <c r="G508" s="115">
        <v>400</v>
      </c>
      <c r="H508" s="115">
        <f t="shared" si="33"/>
        <v>4000</v>
      </c>
      <c r="I508" s="99">
        <f t="shared" si="32"/>
        <v>4480</v>
      </c>
      <c r="J508" s="92" t="s">
        <v>1516</v>
      </c>
      <c r="K508" s="91" t="s">
        <v>22</v>
      </c>
      <c r="L508" s="135" t="s">
        <v>2563</v>
      </c>
      <c r="M508" s="78"/>
      <c r="N508" s="78"/>
    </row>
    <row r="509" spans="1:14" s="76" customFormat="1" ht="105" customHeight="1">
      <c r="A509" s="90" t="s">
        <v>2338</v>
      </c>
      <c r="B509" s="100" t="s">
        <v>1818</v>
      </c>
      <c r="C509" s="92" t="s">
        <v>77</v>
      </c>
      <c r="D509" s="100" t="s">
        <v>1820</v>
      </c>
      <c r="E509" s="101" t="s">
        <v>138</v>
      </c>
      <c r="F509" s="132">
        <v>10</v>
      </c>
      <c r="G509" s="115">
        <v>350</v>
      </c>
      <c r="H509" s="115">
        <f t="shared" si="33"/>
        <v>3500</v>
      </c>
      <c r="I509" s="99">
        <f t="shared" si="32"/>
        <v>3920.0000000000005</v>
      </c>
      <c r="J509" s="92" t="s">
        <v>1516</v>
      </c>
      <c r="K509" s="91" t="s">
        <v>22</v>
      </c>
      <c r="L509" s="135" t="s">
        <v>2563</v>
      </c>
      <c r="M509" s="78"/>
      <c r="N509" s="78"/>
    </row>
    <row r="510" spans="1:14" s="76" customFormat="1" ht="105" customHeight="1">
      <c r="A510" s="90" t="s">
        <v>2339</v>
      </c>
      <c r="B510" s="100" t="s">
        <v>1818</v>
      </c>
      <c r="C510" s="92" t="s">
        <v>77</v>
      </c>
      <c r="D510" s="100" t="s">
        <v>1821</v>
      </c>
      <c r="E510" s="101" t="s">
        <v>138</v>
      </c>
      <c r="F510" s="132">
        <v>25</v>
      </c>
      <c r="G510" s="115">
        <v>400</v>
      </c>
      <c r="H510" s="115">
        <f t="shared" si="33"/>
        <v>10000</v>
      </c>
      <c r="I510" s="99">
        <f t="shared" si="32"/>
        <v>11200.000000000002</v>
      </c>
      <c r="J510" s="92" t="s">
        <v>1516</v>
      </c>
      <c r="K510" s="91" t="s">
        <v>22</v>
      </c>
      <c r="L510" s="135" t="s">
        <v>2563</v>
      </c>
      <c r="M510" s="78"/>
      <c r="N510" s="78"/>
    </row>
    <row r="511" spans="1:14" s="76" customFormat="1" ht="105" customHeight="1">
      <c r="A511" s="90" t="s">
        <v>2340</v>
      </c>
      <c r="B511" s="100" t="s">
        <v>1822</v>
      </c>
      <c r="C511" s="92" t="s">
        <v>77</v>
      </c>
      <c r="D511" s="92" t="s">
        <v>1823</v>
      </c>
      <c r="E511" s="101" t="s">
        <v>138</v>
      </c>
      <c r="F511" s="132">
        <v>15</v>
      </c>
      <c r="G511" s="115">
        <v>250</v>
      </c>
      <c r="H511" s="115">
        <f t="shared" si="33"/>
        <v>3750</v>
      </c>
      <c r="I511" s="99">
        <f t="shared" si="32"/>
        <v>4200</v>
      </c>
      <c r="J511" s="92" t="s">
        <v>1516</v>
      </c>
      <c r="K511" s="91" t="s">
        <v>22</v>
      </c>
      <c r="L511" s="135" t="s">
        <v>2563</v>
      </c>
      <c r="M511" s="78"/>
      <c r="N511" s="78"/>
    </row>
    <row r="512" spans="1:14" s="76" customFormat="1" ht="105" customHeight="1">
      <c r="A512" s="90" t="s">
        <v>2341</v>
      </c>
      <c r="B512" s="100" t="s">
        <v>1824</v>
      </c>
      <c r="C512" s="92" t="s">
        <v>77</v>
      </c>
      <c r="D512" s="92" t="s">
        <v>1825</v>
      </c>
      <c r="E512" s="101" t="s">
        <v>138</v>
      </c>
      <c r="F512" s="132">
        <v>15</v>
      </c>
      <c r="G512" s="115">
        <v>350</v>
      </c>
      <c r="H512" s="115">
        <f t="shared" si="33"/>
        <v>5250</v>
      </c>
      <c r="I512" s="99">
        <f t="shared" si="32"/>
        <v>5880.0000000000009</v>
      </c>
      <c r="J512" s="92" t="s">
        <v>1516</v>
      </c>
      <c r="K512" s="91" t="s">
        <v>22</v>
      </c>
      <c r="L512" s="135" t="s">
        <v>2563</v>
      </c>
      <c r="M512" s="78"/>
      <c r="N512" s="78"/>
    </row>
    <row r="513" spans="1:14" s="76" customFormat="1" ht="105" customHeight="1">
      <c r="A513" s="90" t="s">
        <v>2342</v>
      </c>
      <c r="B513" s="100" t="s">
        <v>1826</v>
      </c>
      <c r="C513" s="92" t="s">
        <v>77</v>
      </c>
      <c r="D513" s="92" t="s">
        <v>1827</v>
      </c>
      <c r="E513" s="101" t="s">
        <v>138</v>
      </c>
      <c r="F513" s="132">
        <v>25</v>
      </c>
      <c r="G513" s="115">
        <v>500</v>
      </c>
      <c r="H513" s="115">
        <f t="shared" si="33"/>
        <v>12500</v>
      </c>
      <c r="I513" s="99">
        <f t="shared" si="32"/>
        <v>14000.000000000002</v>
      </c>
      <c r="J513" s="92" t="s">
        <v>1516</v>
      </c>
      <c r="K513" s="91" t="s">
        <v>22</v>
      </c>
      <c r="L513" s="135" t="s">
        <v>2563</v>
      </c>
      <c r="M513" s="78"/>
      <c r="N513" s="78"/>
    </row>
    <row r="514" spans="1:14" s="76" customFormat="1" ht="105" customHeight="1">
      <c r="A514" s="90" t="s">
        <v>2343</v>
      </c>
      <c r="B514" s="100" t="s">
        <v>1828</v>
      </c>
      <c r="C514" s="92" t="s">
        <v>77</v>
      </c>
      <c r="D514" s="92" t="s">
        <v>1829</v>
      </c>
      <c r="E514" s="101" t="s">
        <v>138</v>
      </c>
      <c r="F514" s="132">
        <v>10</v>
      </c>
      <c r="G514" s="115">
        <v>690</v>
      </c>
      <c r="H514" s="115">
        <f t="shared" si="33"/>
        <v>6900</v>
      </c>
      <c r="I514" s="99">
        <f t="shared" si="32"/>
        <v>7728.0000000000009</v>
      </c>
      <c r="J514" s="92" t="s">
        <v>1516</v>
      </c>
      <c r="K514" s="91" t="s">
        <v>22</v>
      </c>
      <c r="L514" s="135" t="s">
        <v>2563</v>
      </c>
      <c r="M514" s="78"/>
      <c r="N514" s="78"/>
    </row>
    <row r="515" spans="1:14" s="76" customFormat="1" ht="105" customHeight="1">
      <c r="A515" s="90" t="s">
        <v>2344</v>
      </c>
      <c r="B515" s="100" t="s">
        <v>1830</v>
      </c>
      <c r="C515" s="92" t="s">
        <v>77</v>
      </c>
      <c r="D515" s="92" t="s">
        <v>1831</v>
      </c>
      <c r="E515" s="101" t="s">
        <v>138</v>
      </c>
      <c r="F515" s="132">
        <v>5</v>
      </c>
      <c r="G515" s="115">
        <v>1500</v>
      </c>
      <c r="H515" s="115">
        <f t="shared" si="33"/>
        <v>7500</v>
      </c>
      <c r="I515" s="99">
        <f t="shared" si="32"/>
        <v>8400</v>
      </c>
      <c r="J515" s="92" t="s">
        <v>1516</v>
      </c>
      <c r="K515" s="91" t="s">
        <v>22</v>
      </c>
      <c r="L515" s="135" t="s">
        <v>2563</v>
      </c>
      <c r="M515" s="78"/>
      <c r="N515" s="78"/>
    </row>
    <row r="516" spans="1:14" s="76" customFormat="1" ht="105" customHeight="1">
      <c r="A516" s="90" t="s">
        <v>2345</v>
      </c>
      <c r="B516" s="29" t="s">
        <v>1832</v>
      </c>
      <c r="C516" s="92" t="s">
        <v>77</v>
      </c>
      <c r="D516" s="29" t="s">
        <v>1833</v>
      </c>
      <c r="E516" s="102" t="s">
        <v>138</v>
      </c>
      <c r="F516" s="132">
        <v>10</v>
      </c>
      <c r="G516" s="115">
        <v>215</v>
      </c>
      <c r="H516" s="115">
        <f t="shared" si="33"/>
        <v>2150</v>
      </c>
      <c r="I516" s="99">
        <f t="shared" si="32"/>
        <v>2408.0000000000005</v>
      </c>
      <c r="J516" s="92" t="s">
        <v>1516</v>
      </c>
      <c r="K516" s="91" t="s">
        <v>22</v>
      </c>
      <c r="L516" s="135" t="s">
        <v>2563</v>
      </c>
      <c r="M516" s="78"/>
      <c r="N516" s="78"/>
    </row>
    <row r="517" spans="1:14" s="76" customFormat="1" ht="105" customHeight="1">
      <c r="A517" s="90" t="s">
        <v>2346</v>
      </c>
      <c r="B517" s="29" t="s">
        <v>1834</v>
      </c>
      <c r="C517" s="92" t="s">
        <v>77</v>
      </c>
      <c r="D517" s="29" t="s">
        <v>1835</v>
      </c>
      <c r="E517" s="102" t="s">
        <v>138</v>
      </c>
      <c r="F517" s="132">
        <v>20</v>
      </c>
      <c r="G517" s="115">
        <v>110</v>
      </c>
      <c r="H517" s="115">
        <f t="shared" si="33"/>
        <v>2200</v>
      </c>
      <c r="I517" s="99">
        <f t="shared" si="32"/>
        <v>2464.0000000000005</v>
      </c>
      <c r="J517" s="92" t="s">
        <v>1516</v>
      </c>
      <c r="K517" s="91" t="s">
        <v>22</v>
      </c>
      <c r="L517" s="135" t="s">
        <v>2563</v>
      </c>
      <c r="M517" s="78"/>
      <c r="N517" s="78"/>
    </row>
    <row r="518" spans="1:14" s="76" customFormat="1" ht="105" customHeight="1">
      <c r="A518" s="90" t="s">
        <v>2347</v>
      </c>
      <c r="B518" s="92" t="s">
        <v>1836</v>
      </c>
      <c r="C518" s="92" t="s">
        <v>77</v>
      </c>
      <c r="D518" s="92" t="s">
        <v>1837</v>
      </c>
      <c r="E518" s="77" t="s">
        <v>138</v>
      </c>
      <c r="F518" s="132">
        <v>10</v>
      </c>
      <c r="G518" s="115">
        <v>320</v>
      </c>
      <c r="H518" s="115">
        <f t="shared" si="33"/>
        <v>3200</v>
      </c>
      <c r="I518" s="99">
        <f t="shared" si="32"/>
        <v>3584.0000000000005</v>
      </c>
      <c r="J518" s="92" t="s">
        <v>1516</v>
      </c>
      <c r="K518" s="91" t="s">
        <v>22</v>
      </c>
      <c r="L518" s="135" t="s">
        <v>2563</v>
      </c>
      <c r="M518" s="78"/>
      <c r="N518" s="78"/>
    </row>
    <row r="519" spans="1:14" s="76" customFormat="1" ht="105" customHeight="1">
      <c r="A519" s="90" t="s">
        <v>2348</v>
      </c>
      <c r="B519" s="29" t="s">
        <v>1838</v>
      </c>
      <c r="C519" s="92" t="s">
        <v>77</v>
      </c>
      <c r="D519" s="29" t="s">
        <v>1839</v>
      </c>
      <c r="E519" s="102" t="s">
        <v>138</v>
      </c>
      <c r="F519" s="132">
        <v>30</v>
      </c>
      <c r="G519" s="115">
        <v>20</v>
      </c>
      <c r="H519" s="115">
        <f t="shared" si="33"/>
        <v>600</v>
      </c>
      <c r="I519" s="99">
        <f t="shared" si="32"/>
        <v>672.00000000000011</v>
      </c>
      <c r="J519" s="92" t="s">
        <v>1516</v>
      </c>
      <c r="K519" s="91" t="s">
        <v>22</v>
      </c>
      <c r="L519" s="135" t="s">
        <v>2563</v>
      </c>
      <c r="M519" s="78"/>
      <c r="N519" s="78"/>
    </row>
    <row r="520" spans="1:14" s="76" customFormat="1" ht="105" customHeight="1">
      <c r="A520" s="90" t="s">
        <v>2349</v>
      </c>
      <c r="B520" s="29" t="s">
        <v>1840</v>
      </c>
      <c r="C520" s="92" t="s">
        <v>77</v>
      </c>
      <c r="D520" s="29" t="s">
        <v>1841</v>
      </c>
      <c r="E520" s="102" t="s">
        <v>138</v>
      </c>
      <c r="F520" s="132">
        <v>20</v>
      </c>
      <c r="G520" s="115">
        <v>20</v>
      </c>
      <c r="H520" s="115">
        <f t="shared" si="33"/>
        <v>400</v>
      </c>
      <c r="I520" s="99">
        <f t="shared" si="32"/>
        <v>448.00000000000006</v>
      </c>
      <c r="J520" s="92" t="s">
        <v>1516</v>
      </c>
      <c r="K520" s="91" t="s">
        <v>22</v>
      </c>
      <c r="L520" s="135" t="s">
        <v>2563</v>
      </c>
      <c r="M520" s="78"/>
      <c r="N520" s="78"/>
    </row>
    <row r="521" spans="1:14" s="76" customFormat="1" ht="105" customHeight="1">
      <c r="A521" s="90" t="s">
        <v>2350</v>
      </c>
      <c r="B521" s="29" t="s">
        <v>1842</v>
      </c>
      <c r="C521" s="92" t="s">
        <v>77</v>
      </c>
      <c r="D521" s="29" t="s">
        <v>1843</v>
      </c>
      <c r="E521" s="102" t="s">
        <v>138</v>
      </c>
      <c r="F521" s="132">
        <v>20</v>
      </c>
      <c r="G521" s="115">
        <v>25</v>
      </c>
      <c r="H521" s="115">
        <f t="shared" si="33"/>
        <v>500</v>
      </c>
      <c r="I521" s="99">
        <f t="shared" si="32"/>
        <v>560</v>
      </c>
      <c r="J521" s="92" t="s">
        <v>1516</v>
      </c>
      <c r="K521" s="91" t="s">
        <v>22</v>
      </c>
      <c r="L521" s="135" t="s">
        <v>2563</v>
      </c>
      <c r="M521" s="78"/>
      <c r="N521" s="78"/>
    </row>
    <row r="522" spans="1:14" s="76" customFormat="1" ht="105" customHeight="1">
      <c r="A522" s="90" t="s">
        <v>2351</v>
      </c>
      <c r="B522" s="29" t="s">
        <v>1844</v>
      </c>
      <c r="C522" s="92" t="s">
        <v>77</v>
      </c>
      <c r="D522" s="29" t="s">
        <v>1845</v>
      </c>
      <c r="E522" s="102" t="s">
        <v>138</v>
      </c>
      <c r="F522" s="132">
        <v>10</v>
      </c>
      <c r="G522" s="115">
        <v>40</v>
      </c>
      <c r="H522" s="115">
        <f t="shared" si="33"/>
        <v>400</v>
      </c>
      <c r="I522" s="99">
        <f t="shared" si="32"/>
        <v>448.00000000000006</v>
      </c>
      <c r="J522" s="92" t="s">
        <v>1516</v>
      </c>
      <c r="K522" s="91" t="s">
        <v>22</v>
      </c>
      <c r="L522" s="135" t="s">
        <v>2563</v>
      </c>
      <c r="M522" s="78"/>
      <c r="N522" s="78"/>
    </row>
    <row r="523" spans="1:14" s="76" customFormat="1" ht="105" customHeight="1">
      <c r="A523" s="90" t="s">
        <v>2352</v>
      </c>
      <c r="B523" s="92" t="s">
        <v>1846</v>
      </c>
      <c r="C523" s="92" t="s">
        <v>77</v>
      </c>
      <c r="D523" s="92" t="s">
        <v>1847</v>
      </c>
      <c r="E523" s="77" t="s">
        <v>138</v>
      </c>
      <c r="F523" s="132">
        <v>10</v>
      </c>
      <c r="G523" s="115">
        <v>385</v>
      </c>
      <c r="H523" s="115">
        <f t="shared" si="33"/>
        <v>3850</v>
      </c>
      <c r="I523" s="99">
        <f t="shared" si="32"/>
        <v>4312</v>
      </c>
      <c r="J523" s="92" t="s">
        <v>1516</v>
      </c>
      <c r="K523" s="91" t="s">
        <v>22</v>
      </c>
      <c r="L523" s="135" t="s">
        <v>2563</v>
      </c>
      <c r="M523" s="78"/>
      <c r="N523" s="78"/>
    </row>
    <row r="524" spans="1:14" s="76" customFormat="1" ht="105" customHeight="1">
      <c r="A524" s="90" t="s">
        <v>2353</v>
      </c>
      <c r="B524" s="100" t="s">
        <v>1848</v>
      </c>
      <c r="C524" s="92" t="s">
        <v>77</v>
      </c>
      <c r="D524" s="92" t="s">
        <v>1849</v>
      </c>
      <c r="E524" s="101" t="s">
        <v>138</v>
      </c>
      <c r="F524" s="132">
        <v>10</v>
      </c>
      <c r="G524" s="115">
        <v>963</v>
      </c>
      <c r="H524" s="115">
        <f t="shared" si="33"/>
        <v>9630</v>
      </c>
      <c r="I524" s="99">
        <f t="shared" si="32"/>
        <v>10785.6</v>
      </c>
      <c r="J524" s="92" t="s">
        <v>1516</v>
      </c>
      <c r="K524" s="91" t="s">
        <v>22</v>
      </c>
      <c r="L524" s="135" t="s">
        <v>2563</v>
      </c>
      <c r="M524" s="78"/>
      <c r="N524" s="78"/>
    </row>
    <row r="525" spans="1:14" s="76" customFormat="1" ht="105" customHeight="1">
      <c r="A525" s="90" t="s">
        <v>2354</v>
      </c>
      <c r="B525" s="100" t="s">
        <v>1850</v>
      </c>
      <c r="C525" s="92" t="s">
        <v>77</v>
      </c>
      <c r="D525" s="92" t="s">
        <v>1851</v>
      </c>
      <c r="E525" s="101" t="s">
        <v>138</v>
      </c>
      <c r="F525" s="132">
        <v>10</v>
      </c>
      <c r="G525" s="115">
        <v>630</v>
      </c>
      <c r="H525" s="115">
        <f t="shared" si="33"/>
        <v>6300</v>
      </c>
      <c r="I525" s="99">
        <f t="shared" si="32"/>
        <v>7056.0000000000009</v>
      </c>
      <c r="J525" s="92" t="s">
        <v>1516</v>
      </c>
      <c r="K525" s="91" t="s">
        <v>22</v>
      </c>
      <c r="L525" s="135" t="s">
        <v>2563</v>
      </c>
      <c r="M525" s="78"/>
      <c r="N525" s="78"/>
    </row>
    <row r="526" spans="1:14" s="76" customFormat="1" ht="105" customHeight="1">
      <c r="A526" s="90" t="s">
        <v>2355</v>
      </c>
      <c r="B526" s="100" t="s">
        <v>1852</v>
      </c>
      <c r="C526" s="92" t="s">
        <v>77</v>
      </c>
      <c r="D526" s="92" t="s">
        <v>1853</v>
      </c>
      <c r="E526" s="101" t="s">
        <v>138</v>
      </c>
      <c r="F526" s="132">
        <v>15</v>
      </c>
      <c r="G526" s="115">
        <v>700</v>
      </c>
      <c r="H526" s="115">
        <f t="shared" si="33"/>
        <v>10500</v>
      </c>
      <c r="I526" s="99">
        <f t="shared" si="32"/>
        <v>11760.000000000002</v>
      </c>
      <c r="J526" s="92" t="s">
        <v>1516</v>
      </c>
      <c r="K526" s="91" t="s">
        <v>22</v>
      </c>
      <c r="L526" s="135" t="s">
        <v>2563</v>
      </c>
      <c r="M526" s="78"/>
      <c r="N526" s="78"/>
    </row>
    <row r="527" spans="1:14" s="76" customFormat="1" ht="105" customHeight="1">
      <c r="A527" s="90" t="s">
        <v>2356</v>
      </c>
      <c r="B527" s="100" t="s">
        <v>1854</v>
      </c>
      <c r="C527" s="92" t="s">
        <v>77</v>
      </c>
      <c r="D527" s="92" t="s">
        <v>1855</v>
      </c>
      <c r="E527" s="101" t="s">
        <v>138</v>
      </c>
      <c r="F527" s="132">
        <v>10</v>
      </c>
      <c r="G527" s="115">
        <v>1250</v>
      </c>
      <c r="H527" s="115">
        <f t="shared" si="33"/>
        <v>12500</v>
      </c>
      <c r="I527" s="99">
        <f t="shared" si="32"/>
        <v>14000.000000000002</v>
      </c>
      <c r="J527" s="92" t="s">
        <v>1516</v>
      </c>
      <c r="K527" s="91" t="s">
        <v>22</v>
      </c>
      <c r="L527" s="135" t="s">
        <v>2563</v>
      </c>
      <c r="M527" s="78"/>
      <c r="N527" s="78"/>
    </row>
    <row r="528" spans="1:14" s="76" customFormat="1" ht="105" customHeight="1">
      <c r="A528" s="90" t="s">
        <v>2357</v>
      </c>
      <c r="B528" s="100" t="s">
        <v>1856</v>
      </c>
      <c r="C528" s="92" t="s">
        <v>77</v>
      </c>
      <c r="D528" s="92" t="s">
        <v>1857</v>
      </c>
      <c r="E528" s="101" t="s">
        <v>138</v>
      </c>
      <c r="F528" s="132">
        <v>10</v>
      </c>
      <c r="G528" s="115">
        <v>1360</v>
      </c>
      <c r="H528" s="115">
        <f t="shared" si="33"/>
        <v>13600</v>
      </c>
      <c r="I528" s="99">
        <f t="shared" si="32"/>
        <v>15232.000000000002</v>
      </c>
      <c r="J528" s="92" t="s">
        <v>1516</v>
      </c>
      <c r="K528" s="91" t="s">
        <v>22</v>
      </c>
      <c r="L528" s="135" t="s">
        <v>2563</v>
      </c>
      <c r="M528" s="78"/>
      <c r="N528" s="78"/>
    </row>
    <row r="529" spans="1:14" s="76" customFormat="1" ht="105" customHeight="1">
      <c r="A529" s="90" t="s">
        <v>2358</v>
      </c>
      <c r="B529" s="92" t="s">
        <v>1858</v>
      </c>
      <c r="C529" s="92" t="s">
        <v>77</v>
      </c>
      <c r="D529" s="92" t="s">
        <v>1859</v>
      </c>
      <c r="E529" s="77" t="s">
        <v>138</v>
      </c>
      <c r="F529" s="132">
        <v>1</v>
      </c>
      <c r="G529" s="115">
        <v>13392</v>
      </c>
      <c r="H529" s="115">
        <f t="shared" si="33"/>
        <v>13392</v>
      </c>
      <c r="I529" s="99">
        <f t="shared" si="32"/>
        <v>14999.04</v>
      </c>
      <c r="J529" s="92" t="s">
        <v>1516</v>
      </c>
      <c r="K529" s="91" t="s">
        <v>22</v>
      </c>
      <c r="L529" s="135" t="s">
        <v>2563</v>
      </c>
      <c r="M529" s="78"/>
      <c r="N529" s="78"/>
    </row>
    <row r="530" spans="1:14" s="76" customFormat="1" ht="105" customHeight="1">
      <c r="A530" s="90" t="s">
        <v>2359</v>
      </c>
      <c r="B530" s="92" t="s">
        <v>1860</v>
      </c>
      <c r="C530" s="92" t="s">
        <v>77</v>
      </c>
      <c r="D530" s="92" t="s">
        <v>1861</v>
      </c>
      <c r="E530" s="92" t="s">
        <v>138</v>
      </c>
      <c r="F530" s="132">
        <v>1</v>
      </c>
      <c r="G530" s="115">
        <v>8258</v>
      </c>
      <c r="H530" s="115">
        <f t="shared" si="33"/>
        <v>8258</v>
      </c>
      <c r="I530" s="99">
        <f t="shared" si="32"/>
        <v>9248.9600000000009</v>
      </c>
      <c r="J530" s="92" t="s">
        <v>1516</v>
      </c>
      <c r="K530" s="91" t="s">
        <v>22</v>
      </c>
      <c r="L530" s="135" t="s">
        <v>2563</v>
      </c>
      <c r="M530" s="78"/>
      <c r="N530" s="78"/>
    </row>
    <row r="531" spans="1:14" s="76" customFormat="1" ht="105" customHeight="1">
      <c r="A531" s="90" t="s">
        <v>2360</v>
      </c>
      <c r="B531" s="100" t="s">
        <v>2972</v>
      </c>
      <c r="C531" s="92" t="s">
        <v>77</v>
      </c>
      <c r="D531" s="29" t="s">
        <v>1862</v>
      </c>
      <c r="E531" s="101" t="s">
        <v>138</v>
      </c>
      <c r="F531" s="132">
        <v>10</v>
      </c>
      <c r="G531" s="115">
        <v>1200</v>
      </c>
      <c r="H531" s="115">
        <f t="shared" si="33"/>
        <v>12000</v>
      </c>
      <c r="I531" s="99">
        <f t="shared" si="32"/>
        <v>13440.000000000002</v>
      </c>
      <c r="J531" s="92" t="s">
        <v>1516</v>
      </c>
      <c r="K531" s="91" t="s">
        <v>22</v>
      </c>
      <c r="L531" s="135" t="s">
        <v>2563</v>
      </c>
      <c r="M531" s="78"/>
      <c r="N531" s="78"/>
    </row>
    <row r="532" spans="1:14" s="76" customFormat="1" ht="105" customHeight="1">
      <c r="A532" s="90" t="s">
        <v>2361</v>
      </c>
      <c r="B532" s="100" t="s">
        <v>1863</v>
      </c>
      <c r="C532" s="92" t="s">
        <v>77</v>
      </c>
      <c r="D532" s="29" t="s">
        <v>1864</v>
      </c>
      <c r="E532" s="101" t="s">
        <v>138</v>
      </c>
      <c r="F532" s="132">
        <v>25</v>
      </c>
      <c r="G532" s="115">
        <v>500</v>
      </c>
      <c r="H532" s="115">
        <f t="shared" si="33"/>
        <v>12500</v>
      </c>
      <c r="I532" s="99">
        <f t="shared" si="32"/>
        <v>14000.000000000002</v>
      </c>
      <c r="J532" s="92" t="s">
        <v>1516</v>
      </c>
      <c r="K532" s="91" t="s">
        <v>22</v>
      </c>
      <c r="L532" s="135" t="s">
        <v>2563</v>
      </c>
      <c r="M532" s="78"/>
      <c r="N532" s="78"/>
    </row>
    <row r="533" spans="1:14" s="76" customFormat="1" ht="105" customHeight="1">
      <c r="A533" s="90" t="s">
        <v>2362</v>
      </c>
      <c r="B533" s="100" t="s">
        <v>1865</v>
      </c>
      <c r="C533" s="92" t="s">
        <v>77</v>
      </c>
      <c r="D533" s="29" t="s">
        <v>1866</v>
      </c>
      <c r="E533" s="101" t="s">
        <v>138</v>
      </c>
      <c r="F533" s="132">
        <v>15</v>
      </c>
      <c r="G533" s="115">
        <v>500</v>
      </c>
      <c r="H533" s="115">
        <f t="shared" si="33"/>
        <v>7500</v>
      </c>
      <c r="I533" s="99">
        <f t="shared" si="32"/>
        <v>8400</v>
      </c>
      <c r="J533" s="92" t="s">
        <v>1516</v>
      </c>
      <c r="K533" s="91" t="s">
        <v>22</v>
      </c>
      <c r="L533" s="135" t="s">
        <v>2563</v>
      </c>
      <c r="M533" s="78"/>
      <c r="N533" s="78"/>
    </row>
    <row r="534" spans="1:14" s="76" customFormat="1" ht="105" customHeight="1">
      <c r="A534" s="90" t="s">
        <v>2363</v>
      </c>
      <c r="B534" s="100" t="s">
        <v>1867</v>
      </c>
      <c r="C534" s="92" t="s">
        <v>77</v>
      </c>
      <c r="D534" s="29" t="s">
        <v>1868</v>
      </c>
      <c r="E534" s="101" t="s">
        <v>138</v>
      </c>
      <c r="F534" s="132">
        <v>15</v>
      </c>
      <c r="G534" s="115">
        <v>800</v>
      </c>
      <c r="H534" s="115">
        <f t="shared" si="33"/>
        <v>12000</v>
      </c>
      <c r="I534" s="99">
        <f t="shared" si="32"/>
        <v>13440.000000000002</v>
      </c>
      <c r="J534" s="92" t="s">
        <v>1516</v>
      </c>
      <c r="K534" s="91" t="s">
        <v>22</v>
      </c>
      <c r="L534" s="135" t="s">
        <v>2563</v>
      </c>
      <c r="M534" s="78"/>
      <c r="N534" s="78"/>
    </row>
    <row r="535" spans="1:14" s="76" customFormat="1" ht="105" customHeight="1">
      <c r="A535" s="90" t="s">
        <v>2364</v>
      </c>
      <c r="B535" s="100" t="s">
        <v>2973</v>
      </c>
      <c r="C535" s="92" t="s">
        <v>77</v>
      </c>
      <c r="D535" s="29" t="s">
        <v>1869</v>
      </c>
      <c r="E535" s="101" t="s">
        <v>138</v>
      </c>
      <c r="F535" s="132">
        <v>10</v>
      </c>
      <c r="G535" s="115">
        <v>1500</v>
      </c>
      <c r="H535" s="115">
        <f t="shared" si="33"/>
        <v>15000</v>
      </c>
      <c r="I535" s="99">
        <f t="shared" si="32"/>
        <v>16800</v>
      </c>
      <c r="J535" s="92" t="s">
        <v>1516</v>
      </c>
      <c r="K535" s="91" t="s">
        <v>22</v>
      </c>
      <c r="L535" s="135" t="s">
        <v>2563</v>
      </c>
      <c r="M535" s="78"/>
      <c r="N535" s="78"/>
    </row>
    <row r="536" spans="1:14" s="76" customFormat="1" ht="105" customHeight="1">
      <c r="A536" s="90" t="s">
        <v>2365</v>
      </c>
      <c r="B536" s="100" t="s">
        <v>1870</v>
      </c>
      <c r="C536" s="92" t="s">
        <v>77</v>
      </c>
      <c r="D536" s="100" t="s">
        <v>1871</v>
      </c>
      <c r="E536" s="101" t="s">
        <v>138</v>
      </c>
      <c r="F536" s="132">
        <v>10</v>
      </c>
      <c r="G536" s="115">
        <v>1200</v>
      </c>
      <c r="H536" s="115">
        <f t="shared" si="33"/>
        <v>12000</v>
      </c>
      <c r="I536" s="99">
        <f t="shared" si="32"/>
        <v>13440.000000000002</v>
      </c>
      <c r="J536" s="92" t="s">
        <v>1516</v>
      </c>
      <c r="K536" s="91" t="s">
        <v>22</v>
      </c>
      <c r="L536" s="135" t="s">
        <v>2563</v>
      </c>
      <c r="M536" s="78"/>
      <c r="N536" s="78"/>
    </row>
    <row r="537" spans="1:14" s="76" customFormat="1" ht="105" customHeight="1">
      <c r="A537" s="90" t="s">
        <v>2366</v>
      </c>
      <c r="B537" s="100" t="s">
        <v>1872</v>
      </c>
      <c r="C537" s="92" t="s">
        <v>77</v>
      </c>
      <c r="D537" s="29" t="s">
        <v>1873</v>
      </c>
      <c r="E537" s="101" t="s">
        <v>138</v>
      </c>
      <c r="F537" s="132">
        <v>20</v>
      </c>
      <c r="G537" s="115">
        <v>960</v>
      </c>
      <c r="H537" s="115">
        <f t="shared" si="33"/>
        <v>19200</v>
      </c>
      <c r="I537" s="99">
        <f t="shared" si="32"/>
        <v>21504.000000000004</v>
      </c>
      <c r="J537" s="92" t="s">
        <v>1516</v>
      </c>
      <c r="K537" s="91" t="s">
        <v>22</v>
      </c>
      <c r="L537" s="135" t="s">
        <v>2563</v>
      </c>
      <c r="M537" s="78"/>
      <c r="N537" s="78"/>
    </row>
    <row r="538" spans="1:14" s="76" customFormat="1" ht="105" customHeight="1">
      <c r="A538" s="90" t="s">
        <v>2367</v>
      </c>
      <c r="B538" s="29" t="s">
        <v>1874</v>
      </c>
      <c r="C538" s="92" t="s">
        <v>77</v>
      </c>
      <c r="D538" s="29" t="s">
        <v>1875</v>
      </c>
      <c r="E538" s="102" t="s">
        <v>138</v>
      </c>
      <c r="F538" s="132">
        <v>20</v>
      </c>
      <c r="G538" s="115">
        <v>200</v>
      </c>
      <c r="H538" s="115">
        <f t="shared" si="33"/>
        <v>4000</v>
      </c>
      <c r="I538" s="99">
        <f t="shared" si="32"/>
        <v>4480</v>
      </c>
      <c r="J538" s="92" t="s">
        <v>1516</v>
      </c>
      <c r="K538" s="91" t="s">
        <v>22</v>
      </c>
      <c r="L538" s="135" t="s">
        <v>2563</v>
      </c>
      <c r="M538" s="78"/>
      <c r="N538" s="78"/>
    </row>
    <row r="539" spans="1:14" s="76" customFormat="1" ht="105" customHeight="1">
      <c r="A539" s="90" t="s">
        <v>2368</v>
      </c>
      <c r="B539" s="29" t="s">
        <v>1876</v>
      </c>
      <c r="C539" s="92" t="s">
        <v>77</v>
      </c>
      <c r="D539" s="29" t="s">
        <v>1877</v>
      </c>
      <c r="E539" s="102" t="s">
        <v>138</v>
      </c>
      <c r="F539" s="132">
        <v>20</v>
      </c>
      <c r="G539" s="115">
        <v>65</v>
      </c>
      <c r="H539" s="115">
        <f t="shared" si="33"/>
        <v>1300</v>
      </c>
      <c r="I539" s="99">
        <f t="shared" si="32"/>
        <v>1456.0000000000002</v>
      </c>
      <c r="J539" s="92" t="s">
        <v>1516</v>
      </c>
      <c r="K539" s="91" t="s">
        <v>22</v>
      </c>
      <c r="L539" s="135" t="s">
        <v>2563</v>
      </c>
      <c r="M539" s="78"/>
      <c r="N539" s="78"/>
    </row>
    <row r="540" spans="1:14" s="76" customFormat="1" ht="105" customHeight="1">
      <c r="A540" s="90" t="s">
        <v>2369</v>
      </c>
      <c r="B540" s="29" t="s">
        <v>1878</v>
      </c>
      <c r="C540" s="92" t="s">
        <v>77</v>
      </c>
      <c r="D540" s="29" t="s">
        <v>1879</v>
      </c>
      <c r="E540" s="102" t="s">
        <v>138</v>
      </c>
      <c r="F540" s="132">
        <v>20</v>
      </c>
      <c r="G540" s="115">
        <v>200</v>
      </c>
      <c r="H540" s="115">
        <f t="shared" si="33"/>
        <v>4000</v>
      </c>
      <c r="I540" s="99">
        <f t="shared" ref="I540:I603" si="34">H540*1.12</f>
        <v>4480</v>
      </c>
      <c r="J540" s="92" t="s">
        <v>1516</v>
      </c>
      <c r="K540" s="91" t="s">
        <v>22</v>
      </c>
      <c r="L540" s="135" t="s">
        <v>2563</v>
      </c>
      <c r="M540" s="78"/>
      <c r="N540" s="78"/>
    </row>
    <row r="541" spans="1:14" s="76" customFormat="1" ht="105" customHeight="1">
      <c r="A541" s="90" t="s">
        <v>2370</v>
      </c>
      <c r="B541" s="29" t="s">
        <v>2974</v>
      </c>
      <c r="C541" s="92" t="s">
        <v>77</v>
      </c>
      <c r="D541" s="29" t="s">
        <v>1880</v>
      </c>
      <c r="E541" s="102" t="s">
        <v>138</v>
      </c>
      <c r="F541" s="132">
        <v>20</v>
      </c>
      <c r="G541" s="115">
        <v>65</v>
      </c>
      <c r="H541" s="115">
        <f t="shared" si="33"/>
        <v>1300</v>
      </c>
      <c r="I541" s="99">
        <f t="shared" si="34"/>
        <v>1456.0000000000002</v>
      </c>
      <c r="J541" s="92" t="s">
        <v>1516</v>
      </c>
      <c r="K541" s="91" t="s">
        <v>22</v>
      </c>
      <c r="L541" s="135" t="s">
        <v>2563</v>
      </c>
      <c r="M541" s="78"/>
      <c r="N541" s="78"/>
    </row>
    <row r="542" spans="1:14" s="76" customFormat="1" ht="105" customHeight="1">
      <c r="A542" s="90" t="s">
        <v>2371</v>
      </c>
      <c r="B542" s="100" t="s">
        <v>1881</v>
      </c>
      <c r="C542" s="92" t="s">
        <v>77</v>
      </c>
      <c r="D542" s="100" t="s">
        <v>1882</v>
      </c>
      <c r="E542" s="101" t="s">
        <v>138</v>
      </c>
      <c r="F542" s="132">
        <v>10</v>
      </c>
      <c r="G542" s="115">
        <v>1200</v>
      </c>
      <c r="H542" s="115">
        <f t="shared" si="33"/>
        <v>12000</v>
      </c>
      <c r="I542" s="99">
        <f t="shared" si="34"/>
        <v>13440.000000000002</v>
      </c>
      <c r="J542" s="92" t="s">
        <v>1516</v>
      </c>
      <c r="K542" s="91" t="s">
        <v>22</v>
      </c>
      <c r="L542" s="135" t="s">
        <v>2563</v>
      </c>
      <c r="M542" s="78"/>
      <c r="N542" s="78"/>
    </row>
    <row r="543" spans="1:14" s="76" customFormat="1" ht="105" customHeight="1">
      <c r="A543" s="90" t="s">
        <v>2372</v>
      </c>
      <c r="B543" s="100" t="s">
        <v>1865</v>
      </c>
      <c r="C543" s="92" t="s">
        <v>77</v>
      </c>
      <c r="D543" s="29" t="s">
        <v>1883</v>
      </c>
      <c r="E543" s="101" t="s">
        <v>138</v>
      </c>
      <c r="F543" s="132">
        <v>30</v>
      </c>
      <c r="G543" s="115">
        <v>450</v>
      </c>
      <c r="H543" s="115">
        <f t="shared" si="33"/>
        <v>13500</v>
      </c>
      <c r="I543" s="99">
        <f t="shared" si="34"/>
        <v>15120.000000000002</v>
      </c>
      <c r="J543" s="92" t="s">
        <v>1516</v>
      </c>
      <c r="K543" s="91" t="s">
        <v>22</v>
      </c>
      <c r="L543" s="135" t="s">
        <v>2563</v>
      </c>
      <c r="M543" s="78"/>
      <c r="N543" s="78"/>
    </row>
    <row r="544" spans="1:14" s="76" customFormat="1" ht="105" customHeight="1">
      <c r="A544" s="90" t="s">
        <v>2373</v>
      </c>
      <c r="B544" s="100" t="s">
        <v>1884</v>
      </c>
      <c r="C544" s="92" t="s">
        <v>77</v>
      </c>
      <c r="D544" s="92" t="s">
        <v>1885</v>
      </c>
      <c r="E544" s="101" t="s">
        <v>138</v>
      </c>
      <c r="F544" s="132">
        <v>6</v>
      </c>
      <c r="G544" s="115">
        <v>3000</v>
      </c>
      <c r="H544" s="115">
        <f t="shared" si="33"/>
        <v>18000</v>
      </c>
      <c r="I544" s="99">
        <f t="shared" si="34"/>
        <v>20160.000000000004</v>
      </c>
      <c r="J544" s="92" t="s">
        <v>1516</v>
      </c>
      <c r="K544" s="91" t="s">
        <v>22</v>
      </c>
      <c r="L544" s="135" t="s">
        <v>2563</v>
      </c>
      <c r="M544" s="78"/>
      <c r="N544" s="78"/>
    </row>
    <row r="545" spans="1:14" s="76" customFormat="1" ht="105" customHeight="1">
      <c r="A545" s="90" t="s">
        <v>2374</v>
      </c>
      <c r="B545" s="100" t="s">
        <v>1886</v>
      </c>
      <c r="C545" s="92" t="s">
        <v>77</v>
      </c>
      <c r="D545" s="92" t="s">
        <v>1887</v>
      </c>
      <c r="E545" s="101" t="s">
        <v>138</v>
      </c>
      <c r="F545" s="132">
        <v>6</v>
      </c>
      <c r="G545" s="115">
        <v>3890</v>
      </c>
      <c r="H545" s="115">
        <f t="shared" si="33"/>
        <v>23340</v>
      </c>
      <c r="I545" s="99">
        <f t="shared" si="34"/>
        <v>26140.800000000003</v>
      </c>
      <c r="J545" s="92" t="s">
        <v>1516</v>
      </c>
      <c r="K545" s="91" t="s">
        <v>22</v>
      </c>
      <c r="L545" s="135" t="s">
        <v>2563</v>
      </c>
      <c r="M545" s="78"/>
      <c r="N545" s="78"/>
    </row>
    <row r="546" spans="1:14" s="76" customFormat="1" ht="105" customHeight="1">
      <c r="A546" s="90" t="s">
        <v>2375</v>
      </c>
      <c r="B546" s="29" t="s">
        <v>1888</v>
      </c>
      <c r="C546" s="92" t="s">
        <v>77</v>
      </c>
      <c r="D546" s="29" t="s">
        <v>1889</v>
      </c>
      <c r="E546" s="102" t="s">
        <v>138</v>
      </c>
      <c r="F546" s="132">
        <v>30</v>
      </c>
      <c r="G546" s="115">
        <v>25</v>
      </c>
      <c r="H546" s="115">
        <f t="shared" si="33"/>
        <v>750</v>
      </c>
      <c r="I546" s="99">
        <f t="shared" si="34"/>
        <v>840.00000000000011</v>
      </c>
      <c r="J546" s="92" t="s">
        <v>1516</v>
      </c>
      <c r="K546" s="91" t="s">
        <v>22</v>
      </c>
      <c r="L546" s="135" t="s">
        <v>2563</v>
      </c>
      <c r="M546" s="78"/>
      <c r="N546" s="78"/>
    </row>
    <row r="547" spans="1:14" s="76" customFormat="1" ht="105" customHeight="1">
      <c r="A547" s="90" t="s">
        <v>2376</v>
      </c>
      <c r="B547" s="29" t="s">
        <v>1890</v>
      </c>
      <c r="C547" s="92" t="s">
        <v>77</v>
      </c>
      <c r="D547" s="29" t="s">
        <v>1864</v>
      </c>
      <c r="E547" s="102" t="s">
        <v>138</v>
      </c>
      <c r="F547" s="132">
        <v>30</v>
      </c>
      <c r="G547" s="115">
        <v>15</v>
      </c>
      <c r="H547" s="115">
        <f t="shared" si="33"/>
        <v>450</v>
      </c>
      <c r="I547" s="99">
        <f t="shared" si="34"/>
        <v>504.00000000000006</v>
      </c>
      <c r="J547" s="92" t="s">
        <v>1516</v>
      </c>
      <c r="K547" s="91" t="s">
        <v>22</v>
      </c>
      <c r="L547" s="135" t="s">
        <v>2563</v>
      </c>
      <c r="M547" s="78"/>
      <c r="N547" s="78"/>
    </row>
    <row r="548" spans="1:14" s="76" customFormat="1" ht="105" customHeight="1">
      <c r="A548" s="90" t="s">
        <v>2377</v>
      </c>
      <c r="B548" s="92" t="s">
        <v>1891</v>
      </c>
      <c r="C548" s="92" t="s">
        <v>77</v>
      </c>
      <c r="D548" s="92" t="s">
        <v>1892</v>
      </c>
      <c r="E548" s="92" t="s">
        <v>138</v>
      </c>
      <c r="F548" s="132">
        <v>5</v>
      </c>
      <c r="G548" s="115">
        <v>1375</v>
      </c>
      <c r="H548" s="115">
        <f t="shared" si="33"/>
        <v>6875</v>
      </c>
      <c r="I548" s="99">
        <f t="shared" si="34"/>
        <v>7700.0000000000009</v>
      </c>
      <c r="J548" s="92" t="s">
        <v>1516</v>
      </c>
      <c r="K548" s="91" t="s">
        <v>22</v>
      </c>
      <c r="L548" s="135" t="s">
        <v>2563</v>
      </c>
      <c r="M548" s="78"/>
      <c r="N548" s="78"/>
    </row>
    <row r="549" spans="1:14" s="76" customFormat="1" ht="105" customHeight="1">
      <c r="A549" s="90" t="s">
        <v>2378</v>
      </c>
      <c r="B549" s="29" t="s">
        <v>1893</v>
      </c>
      <c r="C549" s="92" t="s">
        <v>77</v>
      </c>
      <c r="D549" s="29" t="s">
        <v>1894</v>
      </c>
      <c r="E549" s="102" t="s">
        <v>138</v>
      </c>
      <c r="F549" s="132">
        <v>2</v>
      </c>
      <c r="G549" s="115">
        <v>5900</v>
      </c>
      <c r="H549" s="115">
        <f t="shared" si="33"/>
        <v>11800</v>
      </c>
      <c r="I549" s="99">
        <f t="shared" si="34"/>
        <v>13216.000000000002</v>
      </c>
      <c r="J549" s="92" t="s">
        <v>1516</v>
      </c>
      <c r="K549" s="91" t="s">
        <v>22</v>
      </c>
      <c r="L549" s="135" t="s">
        <v>2563</v>
      </c>
      <c r="M549" s="78"/>
      <c r="N549" s="78"/>
    </row>
    <row r="550" spans="1:14" s="76" customFormat="1" ht="105" customHeight="1">
      <c r="A550" s="90" t="s">
        <v>2379</v>
      </c>
      <c r="B550" s="92" t="s">
        <v>1895</v>
      </c>
      <c r="C550" s="92" t="s">
        <v>77</v>
      </c>
      <c r="D550" s="92" t="s">
        <v>1896</v>
      </c>
      <c r="E550" s="92" t="s">
        <v>138</v>
      </c>
      <c r="F550" s="132">
        <v>1</v>
      </c>
      <c r="G550" s="115">
        <v>10379</v>
      </c>
      <c r="H550" s="115">
        <f t="shared" si="33"/>
        <v>10379</v>
      </c>
      <c r="I550" s="99">
        <f t="shared" si="34"/>
        <v>11624.480000000001</v>
      </c>
      <c r="J550" s="92" t="s">
        <v>1516</v>
      </c>
      <c r="K550" s="91" t="s">
        <v>22</v>
      </c>
      <c r="L550" s="135" t="s">
        <v>2563</v>
      </c>
      <c r="M550" s="78"/>
      <c r="N550" s="78"/>
    </row>
    <row r="551" spans="1:14" s="76" customFormat="1" ht="105" customHeight="1">
      <c r="A551" s="90" t="s">
        <v>2380</v>
      </c>
      <c r="B551" s="92" t="s">
        <v>1897</v>
      </c>
      <c r="C551" s="92" t="s">
        <v>77</v>
      </c>
      <c r="D551" s="92" t="s">
        <v>1898</v>
      </c>
      <c r="E551" s="77" t="s">
        <v>138</v>
      </c>
      <c r="F551" s="132">
        <v>1</v>
      </c>
      <c r="G551" s="115">
        <v>3125</v>
      </c>
      <c r="H551" s="115">
        <f t="shared" ref="H551:H593" si="35">F551*G551</f>
        <v>3125</v>
      </c>
      <c r="I551" s="99">
        <f t="shared" si="34"/>
        <v>3500.0000000000005</v>
      </c>
      <c r="J551" s="92" t="s">
        <v>1516</v>
      </c>
      <c r="K551" s="91" t="s">
        <v>22</v>
      </c>
      <c r="L551" s="135" t="s">
        <v>2563</v>
      </c>
      <c r="M551" s="78"/>
      <c r="N551" s="78"/>
    </row>
    <row r="552" spans="1:14" s="76" customFormat="1" ht="105" customHeight="1">
      <c r="A552" s="90" t="s">
        <v>2381</v>
      </c>
      <c r="B552" s="100" t="s">
        <v>1899</v>
      </c>
      <c r="C552" s="92" t="s">
        <v>77</v>
      </c>
      <c r="D552" s="92" t="s">
        <v>1900</v>
      </c>
      <c r="E552" s="101" t="s">
        <v>138</v>
      </c>
      <c r="F552" s="132">
        <v>50</v>
      </c>
      <c r="G552" s="115">
        <v>400</v>
      </c>
      <c r="H552" s="115">
        <f t="shared" si="35"/>
        <v>20000</v>
      </c>
      <c r="I552" s="99">
        <f t="shared" si="34"/>
        <v>22400.000000000004</v>
      </c>
      <c r="J552" s="92" t="s">
        <v>1516</v>
      </c>
      <c r="K552" s="91" t="s">
        <v>22</v>
      </c>
      <c r="L552" s="135" t="s">
        <v>2563</v>
      </c>
      <c r="M552" s="78"/>
      <c r="N552" s="78"/>
    </row>
    <row r="553" spans="1:14" s="76" customFormat="1" ht="105" customHeight="1">
      <c r="A553" s="90" t="s">
        <v>2382</v>
      </c>
      <c r="B553" s="100" t="s">
        <v>1901</v>
      </c>
      <c r="C553" s="92" t="s">
        <v>77</v>
      </c>
      <c r="D553" s="92" t="s">
        <v>1902</v>
      </c>
      <c r="E553" s="101" t="s">
        <v>138</v>
      </c>
      <c r="F553" s="132">
        <v>30</v>
      </c>
      <c r="G553" s="115">
        <v>500</v>
      </c>
      <c r="H553" s="115">
        <f t="shared" si="35"/>
        <v>15000</v>
      </c>
      <c r="I553" s="99">
        <f t="shared" si="34"/>
        <v>16800</v>
      </c>
      <c r="J553" s="92" t="s">
        <v>1516</v>
      </c>
      <c r="K553" s="91" t="s">
        <v>22</v>
      </c>
      <c r="L553" s="135" t="s">
        <v>2563</v>
      </c>
      <c r="M553" s="78"/>
      <c r="N553" s="78"/>
    </row>
    <row r="554" spans="1:14" s="76" customFormat="1" ht="105" customHeight="1">
      <c r="A554" s="90" t="s">
        <v>2383</v>
      </c>
      <c r="B554" s="100" t="s">
        <v>1903</v>
      </c>
      <c r="C554" s="92" t="s">
        <v>77</v>
      </c>
      <c r="D554" s="92" t="s">
        <v>1904</v>
      </c>
      <c r="E554" s="101" t="s">
        <v>138</v>
      </c>
      <c r="F554" s="132">
        <v>10</v>
      </c>
      <c r="G554" s="115">
        <v>800</v>
      </c>
      <c r="H554" s="115">
        <f t="shared" si="35"/>
        <v>8000</v>
      </c>
      <c r="I554" s="99">
        <f t="shared" si="34"/>
        <v>8960</v>
      </c>
      <c r="J554" s="92" t="s">
        <v>1516</v>
      </c>
      <c r="K554" s="91" t="s">
        <v>22</v>
      </c>
      <c r="L554" s="135" t="s">
        <v>2563</v>
      </c>
      <c r="M554" s="78"/>
      <c r="N554" s="78"/>
    </row>
    <row r="555" spans="1:14" s="76" customFormat="1" ht="105" customHeight="1">
      <c r="A555" s="90" t="s">
        <v>2384</v>
      </c>
      <c r="B555" s="100" t="s">
        <v>1905</v>
      </c>
      <c r="C555" s="92" t="s">
        <v>77</v>
      </c>
      <c r="D555" s="92" t="s">
        <v>1906</v>
      </c>
      <c r="E555" s="101" t="s">
        <v>138</v>
      </c>
      <c r="F555" s="132">
        <v>10</v>
      </c>
      <c r="G555" s="115">
        <v>1100</v>
      </c>
      <c r="H555" s="115">
        <f t="shared" si="35"/>
        <v>11000</v>
      </c>
      <c r="I555" s="99">
        <f t="shared" si="34"/>
        <v>12320.000000000002</v>
      </c>
      <c r="J555" s="92" t="s">
        <v>1516</v>
      </c>
      <c r="K555" s="91" t="s">
        <v>22</v>
      </c>
      <c r="L555" s="135" t="s">
        <v>2563</v>
      </c>
      <c r="M555" s="78"/>
      <c r="N555" s="78"/>
    </row>
    <row r="556" spans="1:14" s="76" customFormat="1" ht="105" customHeight="1">
      <c r="A556" s="90" t="s">
        <v>2385</v>
      </c>
      <c r="B556" s="100" t="s">
        <v>1907</v>
      </c>
      <c r="C556" s="92" t="s">
        <v>77</v>
      </c>
      <c r="D556" s="92" t="s">
        <v>1908</v>
      </c>
      <c r="E556" s="101" t="s">
        <v>138</v>
      </c>
      <c r="F556" s="132">
        <v>15</v>
      </c>
      <c r="G556" s="115">
        <v>450</v>
      </c>
      <c r="H556" s="115">
        <f t="shared" si="35"/>
        <v>6750</v>
      </c>
      <c r="I556" s="99">
        <f t="shared" si="34"/>
        <v>7560.0000000000009</v>
      </c>
      <c r="J556" s="92" t="s">
        <v>1516</v>
      </c>
      <c r="K556" s="91" t="s">
        <v>22</v>
      </c>
      <c r="L556" s="135" t="s">
        <v>2563</v>
      </c>
      <c r="M556" s="78"/>
      <c r="N556" s="78"/>
    </row>
    <row r="557" spans="1:14" s="76" customFormat="1" ht="105" customHeight="1">
      <c r="A557" s="90" t="s">
        <v>2386</v>
      </c>
      <c r="B557" s="92" t="s">
        <v>1909</v>
      </c>
      <c r="C557" s="92" t="s">
        <v>77</v>
      </c>
      <c r="D557" s="92" t="s">
        <v>1910</v>
      </c>
      <c r="E557" s="77" t="s">
        <v>138</v>
      </c>
      <c r="F557" s="132">
        <v>1</v>
      </c>
      <c r="G557" s="115">
        <v>12500</v>
      </c>
      <c r="H557" s="115">
        <f t="shared" si="35"/>
        <v>12500</v>
      </c>
      <c r="I557" s="99">
        <f t="shared" si="34"/>
        <v>14000.000000000002</v>
      </c>
      <c r="J557" s="92" t="s">
        <v>1516</v>
      </c>
      <c r="K557" s="91" t="s">
        <v>22</v>
      </c>
      <c r="L557" s="135" t="s">
        <v>2563</v>
      </c>
      <c r="M557" s="78"/>
      <c r="N557" s="78"/>
    </row>
    <row r="558" spans="1:14" s="76" customFormat="1" ht="105" customHeight="1">
      <c r="A558" s="90" t="s">
        <v>2387</v>
      </c>
      <c r="B558" s="100" t="s">
        <v>1911</v>
      </c>
      <c r="C558" s="92" t="s">
        <v>77</v>
      </c>
      <c r="D558" s="92" t="s">
        <v>1912</v>
      </c>
      <c r="E558" s="101" t="s">
        <v>138</v>
      </c>
      <c r="F558" s="132">
        <v>4</v>
      </c>
      <c r="G558" s="115">
        <v>325</v>
      </c>
      <c r="H558" s="115">
        <f t="shared" si="35"/>
        <v>1300</v>
      </c>
      <c r="I558" s="99">
        <f t="shared" si="34"/>
        <v>1456.0000000000002</v>
      </c>
      <c r="J558" s="92" t="s">
        <v>1516</v>
      </c>
      <c r="K558" s="91" t="s">
        <v>22</v>
      </c>
      <c r="L558" s="135" t="s">
        <v>2563</v>
      </c>
      <c r="M558" s="78"/>
      <c r="N558" s="78"/>
    </row>
    <row r="559" spans="1:14" s="76" customFormat="1" ht="105" customHeight="1">
      <c r="A559" s="90" t="s">
        <v>2388</v>
      </c>
      <c r="B559" s="100" t="s">
        <v>1913</v>
      </c>
      <c r="C559" s="92" t="s">
        <v>77</v>
      </c>
      <c r="D559" s="92" t="s">
        <v>1914</v>
      </c>
      <c r="E559" s="101" t="s">
        <v>138</v>
      </c>
      <c r="F559" s="132">
        <v>3</v>
      </c>
      <c r="G559" s="115">
        <v>1200</v>
      </c>
      <c r="H559" s="115">
        <f t="shared" si="35"/>
        <v>3600</v>
      </c>
      <c r="I559" s="99">
        <f t="shared" si="34"/>
        <v>4032.0000000000005</v>
      </c>
      <c r="J559" s="92" t="s">
        <v>1516</v>
      </c>
      <c r="K559" s="91" t="s">
        <v>22</v>
      </c>
      <c r="L559" s="135" t="s">
        <v>2563</v>
      </c>
      <c r="M559" s="78"/>
      <c r="N559" s="78"/>
    </row>
    <row r="560" spans="1:14" s="76" customFormat="1" ht="105" customHeight="1">
      <c r="A560" s="90" t="s">
        <v>2389</v>
      </c>
      <c r="B560" s="92" t="s">
        <v>1915</v>
      </c>
      <c r="C560" s="92" t="s">
        <v>77</v>
      </c>
      <c r="D560" s="92" t="s">
        <v>1916</v>
      </c>
      <c r="E560" s="77" t="s">
        <v>138</v>
      </c>
      <c r="F560" s="132">
        <v>10</v>
      </c>
      <c r="G560" s="115">
        <v>22321</v>
      </c>
      <c r="H560" s="115"/>
      <c r="I560" s="99"/>
      <c r="J560" s="92" t="s">
        <v>1516</v>
      </c>
      <c r="K560" s="91" t="s">
        <v>22</v>
      </c>
      <c r="L560" s="135" t="s">
        <v>2623</v>
      </c>
      <c r="M560" s="78"/>
      <c r="N560" s="78"/>
    </row>
    <row r="561" spans="1:14" s="76" customFormat="1" ht="105" customHeight="1">
      <c r="A561" s="90" t="s">
        <v>2390</v>
      </c>
      <c r="B561" s="29" t="s">
        <v>1917</v>
      </c>
      <c r="C561" s="92" t="s">
        <v>77</v>
      </c>
      <c r="D561" s="29" t="s">
        <v>1918</v>
      </c>
      <c r="E561" s="102" t="s">
        <v>138</v>
      </c>
      <c r="F561" s="132">
        <v>50</v>
      </c>
      <c r="G561" s="115">
        <v>50</v>
      </c>
      <c r="H561" s="115">
        <f t="shared" si="35"/>
        <v>2500</v>
      </c>
      <c r="I561" s="99">
        <f t="shared" si="34"/>
        <v>2800.0000000000005</v>
      </c>
      <c r="J561" s="92" t="s">
        <v>1516</v>
      </c>
      <c r="K561" s="91" t="s">
        <v>22</v>
      </c>
      <c r="L561" s="135" t="s">
        <v>2563</v>
      </c>
      <c r="M561" s="78"/>
      <c r="N561" s="78"/>
    </row>
    <row r="562" spans="1:14" s="76" customFormat="1" ht="105" customHeight="1">
      <c r="A562" s="90" t="s">
        <v>2391</v>
      </c>
      <c r="B562" s="100" t="s">
        <v>1919</v>
      </c>
      <c r="C562" s="92" t="s">
        <v>77</v>
      </c>
      <c r="D562" s="100" t="s">
        <v>1920</v>
      </c>
      <c r="E562" s="101" t="s">
        <v>138</v>
      </c>
      <c r="F562" s="132">
        <v>15</v>
      </c>
      <c r="G562" s="115">
        <v>1200</v>
      </c>
      <c r="H562" s="115">
        <f t="shared" si="35"/>
        <v>18000</v>
      </c>
      <c r="I562" s="99">
        <f t="shared" si="34"/>
        <v>20160.000000000004</v>
      </c>
      <c r="J562" s="92" t="s">
        <v>1516</v>
      </c>
      <c r="K562" s="91" t="s">
        <v>22</v>
      </c>
      <c r="L562" s="135" t="s">
        <v>2563</v>
      </c>
      <c r="M562" s="78"/>
      <c r="N562" s="78"/>
    </row>
    <row r="563" spans="1:14" s="76" customFormat="1" ht="105" customHeight="1">
      <c r="A563" s="90" t="s">
        <v>2392</v>
      </c>
      <c r="B563" s="100" t="s">
        <v>1921</v>
      </c>
      <c r="C563" s="92" t="s">
        <v>77</v>
      </c>
      <c r="D563" s="100" t="s">
        <v>1922</v>
      </c>
      <c r="E563" s="101" t="s">
        <v>138</v>
      </c>
      <c r="F563" s="132">
        <v>15</v>
      </c>
      <c r="G563" s="115">
        <v>1300</v>
      </c>
      <c r="H563" s="115">
        <f t="shared" si="35"/>
        <v>19500</v>
      </c>
      <c r="I563" s="99">
        <f t="shared" si="34"/>
        <v>21840.000000000004</v>
      </c>
      <c r="J563" s="92" t="s">
        <v>1516</v>
      </c>
      <c r="K563" s="91" t="s">
        <v>22</v>
      </c>
      <c r="L563" s="135" t="s">
        <v>2563</v>
      </c>
      <c r="M563" s="78"/>
      <c r="N563" s="78"/>
    </row>
    <row r="564" spans="1:14" s="76" customFormat="1" ht="105" customHeight="1">
      <c r="A564" s="90" t="s">
        <v>2393</v>
      </c>
      <c r="B564" s="100" t="s">
        <v>1923</v>
      </c>
      <c r="C564" s="92" t="s">
        <v>77</v>
      </c>
      <c r="D564" s="100" t="s">
        <v>1924</v>
      </c>
      <c r="E564" s="101" t="s">
        <v>138</v>
      </c>
      <c r="F564" s="132">
        <v>15</v>
      </c>
      <c r="G564" s="115">
        <v>300</v>
      </c>
      <c r="H564" s="115">
        <f t="shared" si="35"/>
        <v>4500</v>
      </c>
      <c r="I564" s="99">
        <f t="shared" si="34"/>
        <v>5040.0000000000009</v>
      </c>
      <c r="J564" s="92" t="s">
        <v>1516</v>
      </c>
      <c r="K564" s="91" t="s">
        <v>22</v>
      </c>
      <c r="L564" s="135" t="s">
        <v>2563</v>
      </c>
      <c r="M564" s="78"/>
      <c r="N564" s="78"/>
    </row>
    <row r="565" spans="1:14" s="76" customFormat="1" ht="105" customHeight="1">
      <c r="A565" s="90" t="s">
        <v>2394</v>
      </c>
      <c r="B565" s="100" t="s">
        <v>1925</v>
      </c>
      <c r="C565" s="92" t="s">
        <v>77</v>
      </c>
      <c r="D565" s="100" t="s">
        <v>1926</v>
      </c>
      <c r="E565" s="101" t="s">
        <v>138</v>
      </c>
      <c r="F565" s="132">
        <v>15</v>
      </c>
      <c r="G565" s="115">
        <v>780</v>
      </c>
      <c r="H565" s="115">
        <f t="shared" si="35"/>
        <v>11700</v>
      </c>
      <c r="I565" s="99">
        <f t="shared" si="34"/>
        <v>13104.000000000002</v>
      </c>
      <c r="J565" s="92" t="s">
        <v>1516</v>
      </c>
      <c r="K565" s="91" t="s">
        <v>22</v>
      </c>
      <c r="L565" s="135" t="s">
        <v>2563</v>
      </c>
      <c r="M565" s="78"/>
      <c r="N565" s="78"/>
    </row>
    <row r="566" spans="1:14" s="76" customFormat="1" ht="105" customHeight="1">
      <c r="A566" s="90" t="s">
        <v>2395</v>
      </c>
      <c r="B566" s="92" t="s">
        <v>1927</v>
      </c>
      <c r="C566" s="92" t="s">
        <v>77</v>
      </c>
      <c r="D566" s="92" t="s">
        <v>1928</v>
      </c>
      <c r="E566" s="92" t="s">
        <v>138</v>
      </c>
      <c r="F566" s="132">
        <v>2</v>
      </c>
      <c r="G566" s="115">
        <v>2500</v>
      </c>
      <c r="H566" s="115">
        <f t="shared" si="35"/>
        <v>5000</v>
      </c>
      <c r="I566" s="99">
        <f t="shared" si="34"/>
        <v>5600.0000000000009</v>
      </c>
      <c r="J566" s="92" t="s">
        <v>1516</v>
      </c>
      <c r="K566" s="91" t="s">
        <v>22</v>
      </c>
      <c r="L566" s="135" t="s">
        <v>2563</v>
      </c>
      <c r="M566" s="78"/>
      <c r="N566" s="78"/>
    </row>
    <row r="567" spans="1:14" s="76" customFormat="1" ht="105" customHeight="1">
      <c r="A567" s="90" t="s">
        <v>2396</v>
      </c>
      <c r="B567" s="92" t="s">
        <v>1929</v>
      </c>
      <c r="C567" s="92" t="s">
        <v>77</v>
      </c>
      <c r="D567" s="92" t="s">
        <v>1930</v>
      </c>
      <c r="E567" s="92" t="s">
        <v>138</v>
      </c>
      <c r="F567" s="132">
        <v>50</v>
      </c>
      <c r="G567" s="115">
        <v>504</v>
      </c>
      <c r="H567" s="115">
        <f t="shared" si="35"/>
        <v>25200</v>
      </c>
      <c r="I567" s="99">
        <f t="shared" si="34"/>
        <v>28224.000000000004</v>
      </c>
      <c r="J567" s="92" t="s">
        <v>1516</v>
      </c>
      <c r="K567" s="91" t="s">
        <v>22</v>
      </c>
      <c r="L567" s="135" t="s">
        <v>2563</v>
      </c>
      <c r="M567" s="78"/>
      <c r="N567" s="78"/>
    </row>
    <row r="568" spans="1:14" s="76" customFormat="1" ht="105" customHeight="1">
      <c r="A568" s="90" t="s">
        <v>2397</v>
      </c>
      <c r="B568" s="92" t="s">
        <v>1931</v>
      </c>
      <c r="C568" s="92" t="s">
        <v>77</v>
      </c>
      <c r="D568" s="92" t="s">
        <v>1932</v>
      </c>
      <c r="E568" s="92" t="s">
        <v>138</v>
      </c>
      <c r="F568" s="132">
        <v>50</v>
      </c>
      <c r="G568" s="115">
        <v>102</v>
      </c>
      <c r="H568" s="115">
        <f t="shared" si="35"/>
        <v>5100</v>
      </c>
      <c r="I568" s="99">
        <f t="shared" si="34"/>
        <v>5712.0000000000009</v>
      </c>
      <c r="J568" s="92" t="s">
        <v>1516</v>
      </c>
      <c r="K568" s="91" t="s">
        <v>22</v>
      </c>
      <c r="L568" s="135" t="s">
        <v>2563</v>
      </c>
      <c r="M568" s="78"/>
      <c r="N568" s="78"/>
    </row>
    <row r="569" spans="1:14" s="76" customFormat="1" ht="105" customHeight="1">
      <c r="A569" s="90" t="s">
        <v>2398</v>
      </c>
      <c r="B569" s="100" t="s">
        <v>1933</v>
      </c>
      <c r="C569" s="92" t="s">
        <v>77</v>
      </c>
      <c r="D569" s="92" t="s">
        <v>1934</v>
      </c>
      <c r="E569" s="101" t="s">
        <v>138</v>
      </c>
      <c r="F569" s="132">
        <v>20</v>
      </c>
      <c r="G569" s="115">
        <v>400</v>
      </c>
      <c r="H569" s="115">
        <f t="shared" si="35"/>
        <v>8000</v>
      </c>
      <c r="I569" s="99">
        <f t="shared" si="34"/>
        <v>8960</v>
      </c>
      <c r="J569" s="92" t="s">
        <v>1516</v>
      </c>
      <c r="K569" s="91" t="s">
        <v>22</v>
      </c>
      <c r="L569" s="135" t="s">
        <v>2563</v>
      </c>
      <c r="M569" s="78"/>
      <c r="N569" s="78"/>
    </row>
    <row r="570" spans="1:14" s="76" customFormat="1" ht="105" customHeight="1">
      <c r="A570" s="90" t="s">
        <v>2399</v>
      </c>
      <c r="B570" s="100" t="s">
        <v>1935</v>
      </c>
      <c r="C570" s="92" t="s">
        <v>77</v>
      </c>
      <c r="D570" s="92" t="s">
        <v>1936</v>
      </c>
      <c r="E570" s="101" t="s">
        <v>138</v>
      </c>
      <c r="F570" s="132">
        <v>20</v>
      </c>
      <c r="G570" s="115">
        <v>550</v>
      </c>
      <c r="H570" s="115">
        <f t="shared" si="35"/>
        <v>11000</v>
      </c>
      <c r="I570" s="99">
        <f t="shared" si="34"/>
        <v>12320.000000000002</v>
      </c>
      <c r="J570" s="92" t="s">
        <v>1516</v>
      </c>
      <c r="K570" s="91" t="s">
        <v>22</v>
      </c>
      <c r="L570" s="135" t="s">
        <v>2563</v>
      </c>
      <c r="M570" s="78"/>
      <c r="N570" s="78"/>
    </row>
    <row r="571" spans="1:14" s="76" customFormat="1" ht="105" customHeight="1">
      <c r="A571" s="90" t="s">
        <v>2400</v>
      </c>
      <c r="B571" s="100" t="s">
        <v>1937</v>
      </c>
      <c r="C571" s="92" t="s">
        <v>77</v>
      </c>
      <c r="D571" s="92" t="s">
        <v>1938</v>
      </c>
      <c r="E571" s="101" t="s">
        <v>138</v>
      </c>
      <c r="F571" s="132">
        <v>20</v>
      </c>
      <c r="G571" s="115">
        <v>650</v>
      </c>
      <c r="H571" s="115">
        <f t="shared" si="35"/>
        <v>13000</v>
      </c>
      <c r="I571" s="99">
        <f t="shared" si="34"/>
        <v>14560.000000000002</v>
      </c>
      <c r="J571" s="92" t="s">
        <v>1516</v>
      </c>
      <c r="K571" s="91" t="s">
        <v>22</v>
      </c>
      <c r="L571" s="135" t="s">
        <v>2563</v>
      </c>
      <c r="M571" s="78"/>
      <c r="N571" s="78"/>
    </row>
    <row r="572" spans="1:14" s="76" customFormat="1" ht="105" customHeight="1">
      <c r="A572" s="90" t="s">
        <v>2401</v>
      </c>
      <c r="B572" s="100" t="s">
        <v>1939</v>
      </c>
      <c r="C572" s="92" t="s">
        <v>77</v>
      </c>
      <c r="D572" s="92" t="s">
        <v>1940</v>
      </c>
      <c r="E572" s="101" t="s">
        <v>138</v>
      </c>
      <c r="F572" s="132">
        <v>20</v>
      </c>
      <c r="G572" s="115">
        <v>950</v>
      </c>
      <c r="H572" s="115">
        <f t="shared" si="35"/>
        <v>19000</v>
      </c>
      <c r="I572" s="99">
        <f t="shared" si="34"/>
        <v>21280.000000000004</v>
      </c>
      <c r="J572" s="92" t="s">
        <v>1516</v>
      </c>
      <c r="K572" s="91" t="s">
        <v>22</v>
      </c>
      <c r="L572" s="135" t="s">
        <v>2563</v>
      </c>
      <c r="M572" s="78"/>
      <c r="N572" s="78"/>
    </row>
    <row r="573" spans="1:14" s="76" customFormat="1" ht="105" customHeight="1">
      <c r="A573" s="90" t="s">
        <v>2402</v>
      </c>
      <c r="B573" s="100" t="s">
        <v>1941</v>
      </c>
      <c r="C573" s="92" t="s">
        <v>77</v>
      </c>
      <c r="D573" s="92" t="s">
        <v>1942</v>
      </c>
      <c r="E573" s="101" t="s">
        <v>138</v>
      </c>
      <c r="F573" s="132">
        <v>20</v>
      </c>
      <c r="G573" s="115">
        <v>300</v>
      </c>
      <c r="H573" s="115">
        <f t="shared" si="35"/>
        <v>6000</v>
      </c>
      <c r="I573" s="99">
        <f t="shared" si="34"/>
        <v>6720.0000000000009</v>
      </c>
      <c r="J573" s="92" t="s">
        <v>1516</v>
      </c>
      <c r="K573" s="91" t="s">
        <v>22</v>
      </c>
      <c r="L573" s="135" t="s">
        <v>2563</v>
      </c>
      <c r="M573" s="78"/>
      <c r="N573" s="78"/>
    </row>
    <row r="574" spans="1:14" s="76" customFormat="1" ht="105" customHeight="1">
      <c r="A574" s="90" t="s">
        <v>2403</v>
      </c>
      <c r="B574" s="100" t="s">
        <v>1943</v>
      </c>
      <c r="C574" s="92" t="s">
        <v>77</v>
      </c>
      <c r="D574" s="92" t="s">
        <v>1944</v>
      </c>
      <c r="E574" s="101" t="s">
        <v>138</v>
      </c>
      <c r="F574" s="132">
        <v>20</v>
      </c>
      <c r="G574" s="115">
        <v>360</v>
      </c>
      <c r="H574" s="115">
        <f t="shared" si="35"/>
        <v>7200</v>
      </c>
      <c r="I574" s="99">
        <f t="shared" si="34"/>
        <v>8064.0000000000009</v>
      </c>
      <c r="J574" s="92" t="s">
        <v>1516</v>
      </c>
      <c r="K574" s="91" t="s">
        <v>22</v>
      </c>
      <c r="L574" s="135" t="s">
        <v>2563</v>
      </c>
      <c r="M574" s="78"/>
      <c r="N574" s="78"/>
    </row>
    <row r="575" spans="1:14" s="76" customFormat="1" ht="105" customHeight="1">
      <c r="A575" s="90" t="s">
        <v>2404</v>
      </c>
      <c r="B575" s="100" t="s">
        <v>1945</v>
      </c>
      <c r="C575" s="92" t="s">
        <v>77</v>
      </c>
      <c r="D575" s="92" t="s">
        <v>1946</v>
      </c>
      <c r="E575" s="101" t="s">
        <v>138</v>
      </c>
      <c r="F575" s="132">
        <v>20</v>
      </c>
      <c r="G575" s="115">
        <v>360</v>
      </c>
      <c r="H575" s="115">
        <f t="shared" si="35"/>
        <v>7200</v>
      </c>
      <c r="I575" s="99">
        <f t="shared" si="34"/>
        <v>8064.0000000000009</v>
      </c>
      <c r="J575" s="92" t="s">
        <v>1516</v>
      </c>
      <c r="K575" s="91" t="s">
        <v>22</v>
      </c>
      <c r="L575" s="135" t="s">
        <v>2563</v>
      </c>
      <c r="M575" s="78"/>
      <c r="N575" s="78"/>
    </row>
    <row r="576" spans="1:14" s="76" customFormat="1" ht="105" customHeight="1">
      <c r="A576" s="90" t="s">
        <v>2405</v>
      </c>
      <c r="B576" s="100" t="s">
        <v>1947</v>
      </c>
      <c r="C576" s="92" t="s">
        <v>77</v>
      </c>
      <c r="D576" s="92" t="s">
        <v>1948</v>
      </c>
      <c r="E576" s="101" t="s">
        <v>138</v>
      </c>
      <c r="F576" s="132">
        <v>20</v>
      </c>
      <c r="G576" s="115">
        <v>400</v>
      </c>
      <c r="H576" s="115">
        <f t="shared" si="35"/>
        <v>8000</v>
      </c>
      <c r="I576" s="99">
        <f t="shared" si="34"/>
        <v>8960</v>
      </c>
      <c r="J576" s="92" t="s">
        <v>1516</v>
      </c>
      <c r="K576" s="91" t="s">
        <v>22</v>
      </c>
      <c r="L576" s="135" t="s">
        <v>2563</v>
      </c>
      <c r="M576" s="78"/>
      <c r="N576" s="78"/>
    </row>
    <row r="577" spans="1:14" s="76" customFormat="1" ht="105" customHeight="1">
      <c r="A577" s="90" t="s">
        <v>2406</v>
      </c>
      <c r="B577" s="100" t="s">
        <v>1949</v>
      </c>
      <c r="C577" s="92" t="s">
        <v>77</v>
      </c>
      <c r="D577" s="100" t="s">
        <v>1950</v>
      </c>
      <c r="E577" s="101" t="s">
        <v>138</v>
      </c>
      <c r="F577" s="132">
        <v>15</v>
      </c>
      <c r="G577" s="115">
        <v>420</v>
      </c>
      <c r="H577" s="115">
        <f t="shared" si="35"/>
        <v>6300</v>
      </c>
      <c r="I577" s="99">
        <f t="shared" si="34"/>
        <v>7056.0000000000009</v>
      </c>
      <c r="J577" s="92" t="s">
        <v>1516</v>
      </c>
      <c r="K577" s="91" t="s">
        <v>22</v>
      </c>
      <c r="L577" s="135" t="s">
        <v>2563</v>
      </c>
      <c r="M577" s="78"/>
      <c r="N577" s="78"/>
    </row>
    <row r="578" spans="1:14" s="76" customFormat="1" ht="105" customHeight="1">
      <c r="A578" s="90" t="s">
        <v>2407</v>
      </c>
      <c r="B578" s="100" t="s">
        <v>1951</v>
      </c>
      <c r="C578" s="92" t="s">
        <v>77</v>
      </c>
      <c r="D578" s="100" t="s">
        <v>1952</v>
      </c>
      <c r="E578" s="101" t="s">
        <v>138</v>
      </c>
      <c r="F578" s="132">
        <v>15</v>
      </c>
      <c r="G578" s="115">
        <v>560</v>
      </c>
      <c r="H578" s="115">
        <f t="shared" si="35"/>
        <v>8400</v>
      </c>
      <c r="I578" s="99">
        <f t="shared" si="34"/>
        <v>9408</v>
      </c>
      <c r="J578" s="92" t="s">
        <v>1516</v>
      </c>
      <c r="K578" s="91" t="s">
        <v>22</v>
      </c>
      <c r="L578" s="135" t="s">
        <v>2563</v>
      </c>
      <c r="M578" s="78"/>
      <c r="N578" s="78"/>
    </row>
    <row r="579" spans="1:14" s="76" customFormat="1" ht="105" customHeight="1">
      <c r="A579" s="90" t="s">
        <v>2408</v>
      </c>
      <c r="B579" s="100" t="s">
        <v>1953</v>
      </c>
      <c r="C579" s="92" t="s">
        <v>77</v>
      </c>
      <c r="D579" s="100" t="s">
        <v>1954</v>
      </c>
      <c r="E579" s="101" t="s">
        <v>138</v>
      </c>
      <c r="F579" s="132">
        <v>25</v>
      </c>
      <c r="G579" s="115">
        <v>300</v>
      </c>
      <c r="H579" s="115">
        <f t="shared" si="35"/>
        <v>7500</v>
      </c>
      <c r="I579" s="99">
        <f t="shared" si="34"/>
        <v>8400</v>
      </c>
      <c r="J579" s="92" t="s">
        <v>1516</v>
      </c>
      <c r="K579" s="91" t="s">
        <v>22</v>
      </c>
      <c r="L579" s="135" t="s">
        <v>2563</v>
      </c>
      <c r="M579" s="78"/>
      <c r="N579" s="78"/>
    </row>
    <row r="580" spans="1:14" s="76" customFormat="1" ht="105" customHeight="1">
      <c r="A580" s="90" t="s">
        <v>2409</v>
      </c>
      <c r="B580" s="100" t="s">
        <v>1955</v>
      </c>
      <c r="C580" s="92" t="s">
        <v>77</v>
      </c>
      <c r="D580" s="92" t="s">
        <v>1956</v>
      </c>
      <c r="E580" s="101" t="s">
        <v>138</v>
      </c>
      <c r="F580" s="132">
        <v>10</v>
      </c>
      <c r="G580" s="115">
        <v>3000</v>
      </c>
      <c r="H580" s="115">
        <f t="shared" si="35"/>
        <v>30000</v>
      </c>
      <c r="I580" s="99">
        <f t="shared" si="34"/>
        <v>33600</v>
      </c>
      <c r="J580" s="92" t="s">
        <v>1516</v>
      </c>
      <c r="K580" s="91" t="s">
        <v>22</v>
      </c>
      <c r="L580" s="135" t="s">
        <v>2563</v>
      </c>
      <c r="M580" s="78"/>
      <c r="N580" s="78"/>
    </row>
    <row r="581" spans="1:14" s="76" customFormat="1" ht="105" customHeight="1">
      <c r="A581" s="90" t="s">
        <v>2410</v>
      </c>
      <c r="B581" s="100" t="s">
        <v>1957</v>
      </c>
      <c r="C581" s="92" t="s">
        <v>77</v>
      </c>
      <c r="D581" s="92" t="s">
        <v>1958</v>
      </c>
      <c r="E581" s="101" t="s">
        <v>138</v>
      </c>
      <c r="F581" s="132">
        <v>10</v>
      </c>
      <c r="G581" s="115">
        <v>4100</v>
      </c>
      <c r="H581" s="115">
        <f t="shared" si="35"/>
        <v>41000</v>
      </c>
      <c r="I581" s="99">
        <f t="shared" si="34"/>
        <v>45920.000000000007</v>
      </c>
      <c r="J581" s="92" t="s">
        <v>1516</v>
      </c>
      <c r="K581" s="91" t="s">
        <v>22</v>
      </c>
      <c r="L581" s="135" t="s">
        <v>2563</v>
      </c>
      <c r="M581" s="78"/>
      <c r="N581" s="78"/>
    </row>
    <row r="582" spans="1:14" s="76" customFormat="1" ht="105" customHeight="1">
      <c r="A582" s="90" t="s">
        <v>2411</v>
      </c>
      <c r="B582" s="100" t="s">
        <v>1959</v>
      </c>
      <c r="C582" s="92" t="s">
        <v>77</v>
      </c>
      <c r="D582" s="92" t="s">
        <v>1960</v>
      </c>
      <c r="E582" s="101" t="s">
        <v>138</v>
      </c>
      <c r="F582" s="132">
        <v>5</v>
      </c>
      <c r="G582" s="115">
        <v>1200</v>
      </c>
      <c r="H582" s="115">
        <f t="shared" si="35"/>
        <v>6000</v>
      </c>
      <c r="I582" s="99">
        <f t="shared" si="34"/>
        <v>6720.0000000000009</v>
      </c>
      <c r="J582" s="92" t="s">
        <v>1516</v>
      </c>
      <c r="K582" s="91" t="s">
        <v>22</v>
      </c>
      <c r="L582" s="135" t="s">
        <v>2563</v>
      </c>
      <c r="M582" s="78"/>
      <c r="N582" s="78"/>
    </row>
    <row r="583" spans="1:14" s="76" customFormat="1" ht="105" customHeight="1">
      <c r="A583" s="90" t="s">
        <v>2412</v>
      </c>
      <c r="B583" s="100" t="s">
        <v>1961</v>
      </c>
      <c r="C583" s="92" t="s">
        <v>77</v>
      </c>
      <c r="D583" s="92" t="s">
        <v>1962</v>
      </c>
      <c r="E583" s="101" t="s">
        <v>138</v>
      </c>
      <c r="F583" s="132">
        <v>5</v>
      </c>
      <c r="G583" s="115">
        <v>2000</v>
      </c>
      <c r="H583" s="115">
        <f t="shared" si="35"/>
        <v>10000</v>
      </c>
      <c r="I583" s="99">
        <f t="shared" si="34"/>
        <v>11200.000000000002</v>
      </c>
      <c r="J583" s="92" t="s">
        <v>1516</v>
      </c>
      <c r="K583" s="91" t="s">
        <v>22</v>
      </c>
      <c r="L583" s="135" t="s">
        <v>2563</v>
      </c>
      <c r="M583" s="78"/>
      <c r="N583" s="78"/>
    </row>
    <row r="584" spans="1:14" s="76" customFormat="1" ht="105" customHeight="1">
      <c r="A584" s="90" t="s">
        <v>2413</v>
      </c>
      <c r="B584" s="100" t="s">
        <v>1963</v>
      </c>
      <c r="C584" s="92" t="s">
        <v>77</v>
      </c>
      <c r="D584" s="92" t="s">
        <v>1964</v>
      </c>
      <c r="E584" s="101" t="s">
        <v>138</v>
      </c>
      <c r="F584" s="132">
        <v>5</v>
      </c>
      <c r="G584" s="115">
        <v>2100</v>
      </c>
      <c r="H584" s="115">
        <f t="shared" si="35"/>
        <v>10500</v>
      </c>
      <c r="I584" s="99">
        <f t="shared" si="34"/>
        <v>11760.000000000002</v>
      </c>
      <c r="J584" s="92" t="s">
        <v>1516</v>
      </c>
      <c r="K584" s="91" t="s">
        <v>22</v>
      </c>
      <c r="L584" s="135" t="s">
        <v>2563</v>
      </c>
      <c r="M584" s="78"/>
      <c r="N584" s="78"/>
    </row>
    <row r="585" spans="1:14" s="76" customFormat="1" ht="105" customHeight="1">
      <c r="A585" s="90" t="s">
        <v>2414</v>
      </c>
      <c r="B585" s="100" t="s">
        <v>1965</v>
      </c>
      <c r="C585" s="92" t="s">
        <v>77</v>
      </c>
      <c r="D585" s="92" t="s">
        <v>1966</v>
      </c>
      <c r="E585" s="101" t="s">
        <v>138</v>
      </c>
      <c r="F585" s="132">
        <v>10</v>
      </c>
      <c r="G585" s="115">
        <v>5000</v>
      </c>
      <c r="H585" s="115">
        <f t="shared" si="35"/>
        <v>50000</v>
      </c>
      <c r="I585" s="99">
        <f t="shared" si="34"/>
        <v>56000.000000000007</v>
      </c>
      <c r="J585" s="92" t="s">
        <v>1516</v>
      </c>
      <c r="K585" s="91" t="s">
        <v>22</v>
      </c>
      <c r="L585" s="135" t="s">
        <v>2563</v>
      </c>
      <c r="M585" s="78"/>
      <c r="N585" s="78"/>
    </row>
    <row r="586" spans="1:14" s="76" customFormat="1" ht="105" customHeight="1">
      <c r="A586" s="90" t="s">
        <v>2415</v>
      </c>
      <c r="B586" s="100" t="s">
        <v>1967</v>
      </c>
      <c r="C586" s="92" t="s">
        <v>77</v>
      </c>
      <c r="D586" s="92" t="s">
        <v>1968</v>
      </c>
      <c r="E586" s="101" t="s">
        <v>138</v>
      </c>
      <c r="F586" s="132">
        <v>10</v>
      </c>
      <c r="G586" s="115">
        <v>2100</v>
      </c>
      <c r="H586" s="115">
        <f t="shared" si="35"/>
        <v>21000</v>
      </c>
      <c r="I586" s="99">
        <f t="shared" si="34"/>
        <v>23520.000000000004</v>
      </c>
      <c r="J586" s="92" t="s">
        <v>1516</v>
      </c>
      <c r="K586" s="91" t="s">
        <v>22</v>
      </c>
      <c r="L586" s="135" t="s">
        <v>2563</v>
      </c>
      <c r="M586" s="78"/>
      <c r="N586" s="78"/>
    </row>
    <row r="587" spans="1:14" s="76" customFormat="1" ht="105" customHeight="1">
      <c r="A587" s="90" t="s">
        <v>2416</v>
      </c>
      <c r="B587" s="100" t="s">
        <v>1969</v>
      </c>
      <c r="C587" s="92" t="s">
        <v>77</v>
      </c>
      <c r="D587" s="92" t="s">
        <v>1970</v>
      </c>
      <c r="E587" s="101" t="s">
        <v>138</v>
      </c>
      <c r="F587" s="132">
        <v>10</v>
      </c>
      <c r="G587" s="115">
        <v>1200</v>
      </c>
      <c r="H587" s="115">
        <f t="shared" si="35"/>
        <v>12000</v>
      </c>
      <c r="I587" s="99">
        <f t="shared" si="34"/>
        <v>13440.000000000002</v>
      </c>
      <c r="J587" s="92" t="s">
        <v>1516</v>
      </c>
      <c r="K587" s="91" t="s">
        <v>22</v>
      </c>
      <c r="L587" s="135" t="s">
        <v>2563</v>
      </c>
      <c r="M587" s="78"/>
      <c r="N587" s="78"/>
    </row>
    <row r="588" spans="1:14" s="76" customFormat="1" ht="105" customHeight="1">
      <c r="A588" s="90" t="s">
        <v>2417</v>
      </c>
      <c r="B588" s="100" t="s">
        <v>1971</v>
      </c>
      <c r="C588" s="92" t="s">
        <v>77</v>
      </c>
      <c r="D588" s="92" t="s">
        <v>1972</v>
      </c>
      <c r="E588" s="101" t="s">
        <v>138</v>
      </c>
      <c r="F588" s="132">
        <v>10</v>
      </c>
      <c r="G588" s="115">
        <v>3000</v>
      </c>
      <c r="H588" s="115">
        <f t="shared" si="35"/>
        <v>30000</v>
      </c>
      <c r="I588" s="99">
        <f t="shared" si="34"/>
        <v>33600</v>
      </c>
      <c r="J588" s="92" t="s">
        <v>1516</v>
      </c>
      <c r="K588" s="91" t="s">
        <v>22</v>
      </c>
      <c r="L588" s="135" t="s">
        <v>2563</v>
      </c>
      <c r="M588" s="78"/>
      <c r="N588" s="78"/>
    </row>
    <row r="589" spans="1:14" s="76" customFormat="1" ht="105" customHeight="1">
      <c r="A589" s="90" t="s">
        <v>2418</v>
      </c>
      <c r="B589" s="100" t="s">
        <v>1973</v>
      </c>
      <c r="C589" s="92" t="s">
        <v>77</v>
      </c>
      <c r="D589" s="92" t="s">
        <v>1974</v>
      </c>
      <c r="E589" s="101" t="s">
        <v>138</v>
      </c>
      <c r="F589" s="132">
        <v>10</v>
      </c>
      <c r="G589" s="115">
        <v>4100</v>
      </c>
      <c r="H589" s="115">
        <f t="shared" si="35"/>
        <v>41000</v>
      </c>
      <c r="I589" s="99">
        <f t="shared" si="34"/>
        <v>45920.000000000007</v>
      </c>
      <c r="J589" s="92" t="s">
        <v>1516</v>
      </c>
      <c r="K589" s="91" t="s">
        <v>22</v>
      </c>
      <c r="L589" s="135" t="s">
        <v>2563</v>
      </c>
      <c r="M589" s="78"/>
      <c r="N589" s="78"/>
    </row>
    <row r="590" spans="1:14" s="76" customFormat="1" ht="105" customHeight="1">
      <c r="A590" s="90" t="s">
        <v>2419</v>
      </c>
      <c r="B590" s="100" t="s">
        <v>1975</v>
      </c>
      <c r="C590" s="92" t="s">
        <v>77</v>
      </c>
      <c r="D590" s="92" t="s">
        <v>1976</v>
      </c>
      <c r="E590" s="101" t="s">
        <v>138</v>
      </c>
      <c r="F590" s="132">
        <v>10</v>
      </c>
      <c r="G590" s="115">
        <v>5000</v>
      </c>
      <c r="H590" s="115">
        <f t="shared" si="35"/>
        <v>50000</v>
      </c>
      <c r="I590" s="99">
        <f t="shared" si="34"/>
        <v>56000.000000000007</v>
      </c>
      <c r="J590" s="92" t="s">
        <v>1516</v>
      </c>
      <c r="K590" s="91" t="s">
        <v>22</v>
      </c>
      <c r="L590" s="135" t="s">
        <v>2563</v>
      </c>
      <c r="M590" s="78"/>
      <c r="N590" s="78"/>
    </row>
    <row r="591" spans="1:14" s="76" customFormat="1" ht="105" customHeight="1">
      <c r="A591" s="90" t="s">
        <v>2420</v>
      </c>
      <c r="B591" s="100" t="s">
        <v>1977</v>
      </c>
      <c r="C591" s="92" t="s">
        <v>77</v>
      </c>
      <c r="D591" s="92" t="s">
        <v>1978</v>
      </c>
      <c r="E591" s="101" t="s">
        <v>138</v>
      </c>
      <c r="F591" s="132">
        <v>10</v>
      </c>
      <c r="G591" s="115">
        <v>2200</v>
      </c>
      <c r="H591" s="115">
        <f t="shared" si="35"/>
        <v>22000</v>
      </c>
      <c r="I591" s="99">
        <f t="shared" si="34"/>
        <v>24640.000000000004</v>
      </c>
      <c r="J591" s="92" t="s">
        <v>1516</v>
      </c>
      <c r="K591" s="91" t="s">
        <v>22</v>
      </c>
      <c r="L591" s="135" t="s">
        <v>2563</v>
      </c>
      <c r="M591" s="78"/>
      <c r="N591" s="78"/>
    </row>
    <row r="592" spans="1:14" s="76" customFormat="1" ht="105" customHeight="1">
      <c r="A592" s="90" t="s">
        <v>2421</v>
      </c>
      <c r="B592" s="100" t="s">
        <v>1979</v>
      </c>
      <c r="C592" s="92" t="s">
        <v>77</v>
      </c>
      <c r="D592" s="92" t="s">
        <v>2975</v>
      </c>
      <c r="E592" s="101" t="s">
        <v>138</v>
      </c>
      <c r="F592" s="132">
        <v>10</v>
      </c>
      <c r="G592" s="115">
        <v>2100</v>
      </c>
      <c r="H592" s="115">
        <f t="shared" si="35"/>
        <v>21000</v>
      </c>
      <c r="I592" s="99">
        <f t="shared" si="34"/>
        <v>23520.000000000004</v>
      </c>
      <c r="J592" s="92" t="s">
        <v>1516</v>
      </c>
      <c r="K592" s="91" t="s">
        <v>22</v>
      </c>
      <c r="L592" s="135" t="s">
        <v>2563</v>
      </c>
      <c r="M592" s="78"/>
      <c r="N592" s="78"/>
    </row>
    <row r="593" spans="1:14" s="76" customFormat="1" ht="105" customHeight="1">
      <c r="A593" s="90" t="s">
        <v>2422</v>
      </c>
      <c r="B593" s="100" t="s">
        <v>1980</v>
      </c>
      <c r="C593" s="92" t="s">
        <v>77</v>
      </c>
      <c r="D593" s="100" t="s">
        <v>1981</v>
      </c>
      <c r="E593" s="101" t="s">
        <v>138</v>
      </c>
      <c r="F593" s="132">
        <v>4</v>
      </c>
      <c r="G593" s="115">
        <v>690</v>
      </c>
      <c r="H593" s="115">
        <f t="shared" si="35"/>
        <v>2760</v>
      </c>
      <c r="I593" s="99">
        <f t="shared" si="34"/>
        <v>3091.2000000000003</v>
      </c>
      <c r="J593" s="92" t="s">
        <v>1516</v>
      </c>
      <c r="K593" s="91" t="s">
        <v>22</v>
      </c>
      <c r="L593" s="135" t="s">
        <v>2563</v>
      </c>
      <c r="M593" s="78"/>
      <c r="N593" s="78"/>
    </row>
    <row r="594" spans="1:14" s="76" customFormat="1" ht="105" customHeight="1">
      <c r="A594" s="90" t="s">
        <v>2423</v>
      </c>
      <c r="B594" s="100" t="s">
        <v>1982</v>
      </c>
      <c r="C594" s="92" t="s">
        <v>77</v>
      </c>
      <c r="D594" s="100" t="s">
        <v>1983</v>
      </c>
      <c r="E594" s="101" t="s">
        <v>138</v>
      </c>
      <c r="F594" s="132">
        <v>40</v>
      </c>
      <c r="G594" s="115">
        <v>670</v>
      </c>
      <c r="H594" s="115">
        <f>F594*G594</f>
        <v>26800</v>
      </c>
      <c r="I594" s="99">
        <f t="shared" si="34"/>
        <v>30016.000000000004</v>
      </c>
      <c r="J594" s="92" t="s">
        <v>1516</v>
      </c>
      <c r="K594" s="91" t="s">
        <v>22</v>
      </c>
      <c r="L594" s="135" t="s">
        <v>2563</v>
      </c>
      <c r="M594" s="78"/>
      <c r="N594" s="78"/>
    </row>
    <row r="595" spans="1:14" s="76" customFormat="1" ht="105" customHeight="1">
      <c r="A595" s="90" t="s">
        <v>2424</v>
      </c>
      <c r="B595" s="92" t="s">
        <v>1984</v>
      </c>
      <c r="C595" s="92" t="s">
        <v>77</v>
      </c>
      <c r="D595" s="92" t="s">
        <v>1985</v>
      </c>
      <c r="E595" s="92" t="s">
        <v>138</v>
      </c>
      <c r="F595" s="132">
        <v>2</v>
      </c>
      <c r="G595" s="115">
        <v>20446</v>
      </c>
      <c r="H595" s="115">
        <f>F595*G595</f>
        <v>40892</v>
      </c>
      <c r="I595" s="99">
        <f t="shared" si="34"/>
        <v>45799.040000000001</v>
      </c>
      <c r="J595" s="92" t="s">
        <v>1516</v>
      </c>
      <c r="K595" s="91" t="s">
        <v>22</v>
      </c>
      <c r="L595" s="135" t="s">
        <v>2563</v>
      </c>
      <c r="M595" s="78"/>
      <c r="N595" s="78"/>
    </row>
    <row r="596" spans="1:14" s="76" customFormat="1" ht="105" customHeight="1">
      <c r="A596" s="90" t="s">
        <v>2425</v>
      </c>
      <c r="B596" s="92" t="s">
        <v>1986</v>
      </c>
      <c r="C596" s="92" t="s">
        <v>77</v>
      </c>
      <c r="D596" s="92" t="s">
        <v>1987</v>
      </c>
      <c r="E596" s="92" t="s">
        <v>138</v>
      </c>
      <c r="F596" s="132">
        <v>1</v>
      </c>
      <c r="G596" s="115">
        <v>191</v>
      </c>
      <c r="H596" s="115">
        <f t="shared" ref="H596:H601" si="36">F596*G596</f>
        <v>191</v>
      </c>
      <c r="I596" s="99">
        <f t="shared" si="34"/>
        <v>213.92000000000002</v>
      </c>
      <c r="J596" s="92" t="s">
        <v>1516</v>
      </c>
      <c r="K596" s="91" t="s">
        <v>22</v>
      </c>
      <c r="L596" s="135" t="s">
        <v>2563</v>
      </c>
      <c r="M596" s="78"/>
      <c r="N596" s="78"/>
    </row>
    <row r="597" spans="1:14" s="76" customFormat="1" ht="105" customHeight="1">
      <c r="A597" s="90" t="s">
        <v>2426</v>
      </c>
      <c r="B597" s="29" t="s">
        <v>1988</v>
      </c>
      <c r="C597" s="92" t="s">
        <v>77</v>
      </c>
      <c r="D597" s="29" t="s">
        <v>1989</v>
      </c>
      <c r="E597" s="102" t="s">
        <v>138</v>
      </c>
      <c r="F597" s="132">
        <v>30</v>
      </c>
      <c r="G597" s="115">
        <v>2000</v>
      </c>
      <c r="H597" s="115">
        <f t="shared" si="36"/>
        <v>60000</v>
      </c>
      <c r="I597" s="99">
        <f t="shared" si="34"/>
        <v>67200</v>
      </c>
      <c r="J597" s="92" t="s">
        <v>1516</v>
      </c>
      <c r="K597" s="91" t="s">
        <v>22</v>
      </c>
      <c r="L597" s="135" t="s">
        <v>2563</v>
      </c>
      <c r="M597" s="78"/>
      <c r="N597" s="78"/>
    </row>
    <row r="598" spans="1:14" s="76" customFormat="1" ht="105" customHeight="1">
      <c r="A598" s="90" t="s">
        <v>2427</v>
      </c>
      <c r="B598" s="100" t="s">
        <v>1990</v>
      </c>
      <c r="C598" s="92" t="s">
        <v>77</v>
      </c>
      <c r="D598" s="119" t="s">
        <v>1991</v>
      </c>
      <c r="E598" s="101" t="s">
        <v>138</v>
      </c>
      <c r="F598" s="132">
        <v>40</v>
      </c>
      <c r="G598" s="115">
        <v>960</v>
      </c>
      <c r="H598" s="115">
        <f t="shared" si="36"/>
        <v>38400</v>
      </c>
      <c r="I598" s="99">
        <f t="shared" si="34"/>
        <v>43008.000000000007</v>
      </c>
      <c r="J598" s="92" t="s">
        <v>1516</v>
      </c>
      <c r="K598" s="91" t="s">
        <v>22</v>
      </c>
      <c r="L598" s="135" t="s">
        <v>2563</v>
      </c>
      <c r="M598" s="78"/>
      <c r="N598" s="78"/>
    </row>
    <row r="599" spans="1:14" s="76" customFormat="1" ht="105" customHeight="1">
      <c r="A599" s="90" t="s">
        <v>2428</v>
      </c>
      <c r="B599" s="29" t="s">
        <v>1992</v>
      </c>
      <c r="C599" s="92" t="s">
        <v>77</v>
      </c>
      <c r="D599" s="119" t="s">
        <v>1993</v>
      </c>
      <c r="E599" s="102" t="s">
        <v>138</v>
      </c>
      <c r="F599" s="132">
        <v>10</v>
      </c>
      <c r="G599" s="115">
        <v>750</v>
      </c>
      <c r="H599" s="115">
        <f t="shared" si="36"/>
        <v>7500</v>
      </c>
      <c r="I599" s="99">
        <f t="shared" si="34"/>
        <v>8400</v>
      </c>
      <c r="J599" s="92" t="s">
        <v>1516</v>
      </c>
      <c r="K599" s="91" t="s">
        <v>22</v>
      </c>
      <c r="L599" s="135" t="s">
        <v>2563</v>
      </c>
      <c r="M599" s="78"/>
      <c r="N599" s="78"/>
    </row>
    <row r="600" spans="1:14" s="76" customFormat="1" ht="105" customHeight="1">
      <c r="A600" s="90" t="s">
        <v>2429</v>
      </c>
      <c r="B600" s="29" t="s">
        <v>1994</v>
      </c>
      <c r="C600" s="92" t="s">
        <v>77</v>
      </c>
      <c r="D600" s="29" t="s">
        <v>1995</v>
      </c>
      <c r="E600" s="102" t="s">
        <v>138</v>
      </c>
      <c r="F600" s="132">
        <v>10</v>
      </c>
      <c r="G600" s="115">
        <v>9000</v>
      </c>
      <c r="H600" s="115">
        <f t="shared" si="36"/>
        <v>90000</v>
      </c>
      <c r="I600" s="99">
        <f t="shared" si="34"/>
        <v>100800.00000000001</v>
      </c>
      <c r="J600" s="92" t="s">
        <v>1516</v>
      </c>
      <c r="K600" s="91" t="s">
        <v>22</v>
      </c>
      <c r="L600" s="135" t="s">
        <v>2563</v>
      </c>
      <c r="M600" s="78"/>
      <c r="N600" s="78"/>
    </row>
    <row r="601" spans="1:14" s="76" customFormat="1" ht="105" customHeight="1">
      <c r="A601" s="90" t="s">
        <v>2430</v>
      </c>
      <c r="B601" s="29" t="s">
        <v>1996</v>
      </c>
      <c r="C601" s="92" t="s">
        <v>77</v>
      </c>
      <c r="D601" s="29" t="s">
        <v>1997</v>
      </c>
      <c r="E601" s="102" t="s">
        <v>138</v>
      </c>
      <c r="F601" s="132">
        <v>20</v>
      </c>
      <c r="G601" s="115">
        <v>9000</v>
      </c>
      <c r="H601" s="115">
        <f t="shared" si="36"/>
        <v>180000</v>
      </c>
      <c r="I601" s="99">
        <f t="shared" si="34"/>
        <v>201600.00000000003</v>
      </c>
      <c r="J601" s="92" t="s">
        <v>1516</v>
      </c>
      <c r="K601" s="91" t="s">
        <v>22</v>
      </c>
      <c r="L601" s="135" t="s">
        <v>2563</v>
      </c>
      <c r="M601" s="78"/>
      <c r="N601" s="78"/>
    </row>
    <row r="602" spans="1:14" s="76" customFormat="1" ht="105" customHeight="1">
      <c r="A602" s="90" t="s">
        <v>2431</v>
      </c>
      <c r="B602" s="92" t="s">
        <v>1998</v>
      </c>
      <c r="C602" s="92" t="s">
        <v>77</v>
      </c>
      <c r="D602" s="92" t="s">
        <v>1999</v>
      </c>
      <c r="E602" s="92" t="s">
        <v>138</v>
      </c>
      <c r="F602" s="132">
        <v>1</v>
      </c>
      <c r="G602" s="115">
        <v>227991</v>
      </c>
      <c r="H602" s="115">
        <f>F602*G602</f>
        <v>227991</v>
      </c>
      <c r="I602" s="99">
        <f t="shared" si="34"/>
        <v>255349.92</v>
      </c>
      <c r="J602" s="92" t="s">
        <v>1516</v>
      </c>
      <c r="K602" s="91" t="s">
        <v>22</v>
      </c>
      <c r="L602" s="135" t="s">
        <v>2563</v>
      </c>
      <c r="M602" s="78"/>
      <c r="N602" s="78"/>
    </row>
    <row r="603" spans="1:14" s="76" customFormat="1" ht="105" customHeight="1">
      <c r="A603" s="90" t="s">
        <v>2432</v>
      </c>
      <c r="B603" s="100" t="s">
        <v>2000</v>
      </c>
      <c r="C603" s="92" t="s">
        <v>77</v>
      </c>
      <c r="D603" s="92" t="s">
        <v>2001</v>
      </c>
      <c r="E603" s="101" t="s">
        <v>138</v>
      </c>
      <c r="F603" s="132">
        <v>1</v>
      </c>
      <c r="G603" s="115">
        <v>20500</v>
      </c>
      <c r="H603" s="115">
        <f t="shared" ref="H603:H662" si="37">F603*G603</f>
        <v>20500</v>
      </c>
      <c r="I603" s="99">
        <f t="shared" si="34"/>
        <v>22960.000000000004</v>
      </c>
      <c r="J603" s="92" t="s">
        <v>1516</v>
      </c>
      <c r="K603" s="91" t="s">
        <v>22</v>
      </c>
      <c r="L603" s="135" t="s">
        <v>2563</v>
      </c>
      <c r="M603" s="78"/>
      <c r="N603" s="78"/>
    </row>
    <row r="604" spans="1:14" s="76" customFormat="1" ht="105" customHeight="1">
      <c r="A604" s="90" t="s">
        <v>2433</v>
      </c>
      <c r="B604" s="100" t="s">
        <v>2002</v>
      </c>
      <c r="C604" s="92" t="s">
        <v>77</v>
      </c>
      <c r="D604" s="100" t="s">
        <v>2976</v>
      </c>
      <c r="E604" s="77" t="s">
        <v>138</v>
      </c>
      <c r="F604" s="132">
        <v>20</v>
      </c>
      <c r="G604" s="115">
        <v>2150</v>
      </c>
      <c r="H604" s="115">
        <f t="shared" si="37"/>
        <v>43000</v>
      </c>
      <c r="I604" s="99">
        <f t="shared" ref="I604:I667" si="38">H604*1.12</f>
        <v>48160.000000000007</v>
      </c>
      <c r="J604" s="92" t="s">
        <v>1516</v>
      </c>
      <c r="K604" s="91" t="s">
        <v>22</v>
      </c>
      <c r="L604" s="135" t="s">
        <v>2563</v>
      </c>
      <c r="M604" s="78"/>
      <c r="N604" s="78"/>
    </row>
    <row r="605" spans="1:14" s="76" customFormat="1" ht="105" customHeight="1">
      <c r="A605" s="90" t="s">
        <v>2434</v>
      </c>
      <c r="B605" s="100" t="s">
        <v>2002</v>
      </c>
      <c r="C605" s="92" t="s">
        <v>77</v>
      </c>
      <c r="D605" s="100" t="s">
        <v>2003</v>
      </c>
      <c r="E605" s="77" t="s">
        <v>138</v>
      </c>
      <c r="F605" s="132">
        <v>20</v>
      </c>
      <c r="G605" s="115">
        <v>600</v>
      </c>
      <c r="H605" s="115">
        <f t="shared" si="37"/>
        <v>12000</v>
      </c>
      <c r="I605" s="99">
        <f t="shared" si="38"/>
        <v>13440.000000000002</v>
      </c>
      <c r="J605" s="92" t="s">
        <v>1516</v>
      </c>
      <c r="K605" s="91" t="s">
        <v>22</v>
      </c>
      <c r="L605" s="135" t="s">
        <v>2563</v>
      </c>
      <c r="M605" s="78"/>
      <c r="N605" s="78"/>
    </row>
    <row r="606" spans="1:14" s="76" customFormat="1" ht="105" customHeight="1">
      <c r="A606" s="90" t="s">
        <v>2435</v>
      </c>
      <c r="B606" s="92" t="s">
        <v>2004</v>
      </c>
      <c r="C606" s="92" t="s">
        <v>77</v>
      </c>
      <c r="D606" s="92" t="s">
        <v>2005</v>
      </c>
      <c r="E606" s="77" t="s">
        <v>138</v>
      </c>
      <c r="F606" s="132">
        <v>2</v>
      </c>
      <c r="G606" s="115">
        <v>446</v>
      </c>
      <c r="H606" s="115">
        <f t="shared" si="37"/>
        <v>892</v>
      </c>
      <c r="I606" s="99">
        <f t="shared" si="38"/>
        <v>999.04000000000008</v>
      </c>
      <c r="J606" s="92" t="s">
        <v>1516</v>
      </c>
      <c r="K606" s="91" t="s">
        <v>22</v>
      </c>
      <c r="L606" s="135" t="s">
        <v>2563</v>
      </c>
      <c r="M606" s="78"/>
      <c r="N606" s="78"/>
    </row>
    <row r="607" spans="1:14" s="76" customFormat="1" ht="105" customHeight="1">
      <c r="A607" s="90" t="s">
        <v>2436</v>
      </c>
      <c r="B607" s="92" t="s">
        <v>2006</v>
      </c>
      <c r="C607" s="92" t="s">
        <v>77</v>
      </c>
      <c r="D607" s="92" t="s">
        <v>2007</v>
      </c>
      <c r="E607" s="77" t="s">
        <v>138</v>
      </c>
      <c r="F607" s="132">
        <v>10</v>
      </c>
      <c r="G607" s="115">
        <v>1785</v>
      </c>
      <c r="H607" s="115">
        <f t="shared" si="37"/>
        <v>17850</v>
      </c>
      <c r="I607" s="99">
        <f t="shared" si="38"/>
        <v>19992.000000000004</v>
      </c>
      <c r="J607" s="92" t="s">
        <v>1516</v>
      </c>
      <c r="K607" s="91" t="s">
        <v>22</v>
      </c>
      <c r="L607" s="135" t="s">
        <v>2563</v>
      </c>
      <c r="M607" s="78"/>
      <c r="N607" s="78"/>
    </row>
    <row r="608" spans="1:14" s="76" customFormat="1" ht="105" customHeight="1">
      <c r="A608" s="90" t="s">
        <v>2437</v>
      </c>
      <c r="B608" s="92" t="s">
        <v>2008</v>
      </c>
      <c r="C608" s="92" t="s">
        <v>77</v>
      </c>
      <c r="D608" s="92" t="s">
        <v>2009</v>
      </c>
      <c r="E608" s="77" t="s">
        <v>138</v>
      </c>
      <c r="F608" s="132">
        <v>3</v>
      </c>
      <c r="G608" s="115">
        <v>4464</v>
      </c>
      <c r="H608" s="115">
        <f t="shared" si="37"/>
        <v>13392</v>
      </c>
      <c r="I608" s="99">
        <f t="shared" si="38"/>
        <v>14999.04</v>
      </c>
      <c r="J608" s="92" t="s">
        <v>1516</v>
      </c>
      <c r="K608" s="91" t="s">
        <v>22</v>
      </c>
      <c r="L608" s="135" t="s">
        <v>2563</v>
      </c>
      <c r="M608" s="78"/>
      <c r="N608" s="78"/>
    </row>
    <row r="609" spans="1:14" s="76" customFormat="1" ht="105" customHeight="1">
      <c r="A609" s="90" t="s">
        <v>2438</v>
      </c>
      <c r="B609" s="92" t="s">
        <v>2010</v>
      </c>
      <c r="C609" s="92" t="s">
        <v>77</v>
      </c>
      <c r="D609" s="92" t="s">
        <v>2011</v>
      </c>
      <c r="E609" s="92" t="s">
        <v>138</v>
      </c>
      <c r="F609" s="132">
        <v>1</v>
      </c>
      <c r="G609" s="115">
        <v>40767</v>
      </c>
      <c r="H609" s="115">
        <f t="shared" si="37"/>
        <v>40767</v>
      </c>
      <c r="I609" s="99">
        <f t="shared" si="38"/>
        <v>45659.040000000001</v>
      </c>
      <c r="J609" s="92" t="s">
        <v>1516</v>
      </c>
      <c r="K609" s="91" t="s">
        <v>22</v>
      </c>
      <c r="L609" s="135" t="s">
        <v>2563</v>
      </c>
      <c r="M609" s="78"/>
      <c r="N609" s="78"/>
    </row>
    <row r="610" spans="1:14" s="76" customFormat="1" ht="105" customHeight="1">
      <c r="A610" s="90" t="s">
        <v>2439</v>
      </c>
      <c r="B610" s="100" t="s">
        <v>2012</v>
      </c>
      <c r="C610" s="92" t="s">
        <v>77</v>
      </c>
      <c r="D610" s="92" t="s">
        <v>2013</v>
      </c>
      <c r="E610" s="101" t="s">
        <v>138</v>
      </c>
      <c r="F610" s="132">
        <v>10</v>
      </c>
      <c r="G610" s="115">
        <v>400</v>
      </c>
      <c r="H610" s="115">
        <f t="shared" si="37"/>
        <v>4000</v>
      </c>
      <c r="I610" s="99">
        <f t="shared" si="38"/>
        <v>4480</v>
      </c>
      <c r="J610" s="92" t="s">
        <v>1516</v>
      </c>
      <c r="K610" s="91" t="s">
        <v>22</v>
      </c>
      <c r="L610" s="135" t="s">
        <v>2563</v>
      </c>
      <c r="M610" s="78"/>
      <c r="N610" s="78"/>
    </row>
    <row r="611" spans="1:14" s="76" customFormat="1" ht="105" customHeight="1">
      <c r="A611" s="90" t="s">
        <v>2440</v>
      </c>
      <c r="B611" s="100" t="s">
        <v>2014</v>
      </c>
      <c r="C611" s="92" t="s">
        <v>77</v>
      </c>
      <c r="D611" s="92" t="s">
        <v>2015</v>
      </c>
      <c r="E611" s="101" t="s">
        <v>138</v>
      </c>
      <c r="F611" s="132">
        <v>10</v>
      </c>
      <c r="G611" s="115">
        <v>550</v>
      </c>
      <c r="H611" s="115">
        <f t="shared" si="37"/>
        <v>5500</v>
      </c>
      <c r="I611" s="99">
        <f t="shared" si="38"/>
        <v>6160.0000000000009</v>
      </c>
      <c r="J611" s="92" t="s">
        <v>1516</v>
      </c>
      <c r="K611" s="91" t="s">
        <v>22</v>
      </c>
      <c r="L611" s="135" t="s">
        <v>2563</v>
      </c>
      <c r="M611" s="78"/>
      <c r="N611" s="78"/>
    </row>
    <row r="612" spans="1:14" s="76" customFormat="1" ht="105" customHeight="1">
      <c r="A612" s="90" t="s">
        <v>2441</v>
      </c>
      <c r="B612" s="100" t="s">
        <v>2016</v>
      </c>
      <c r="C612" s="92" t="s">
        <v>77</v>
      </c>
      <c r="D612" s="92" t="s">
        <v>2017</v>
      </c>
      <c r="E612" s="101" t="s">
        <v>138</v>
      </c>
      <c r="F612" s="132">
        <v>10</v>
      </c>
      <c r="G612" s="115">
        <v>650</v>
      </c>
      <c r="H612" s="115">
        <f t="shared" si="37"/>
        <v>6500</v>
      </c>
      <c r="I612" s="99">
        <f t="shared" si="38"/>
        <v>7280.0000000000009</v>
      </c>
      <c r="J612" s="92" t="s">
        <v>1516</v>
      </c>
      <c r="K612" s="91" t="s">
        <v>22</v>
      </c>
      <c r="L612" s="135" t="s">
        <v>2563</v>
      </c>
      <c r="M612" s="78"/>
      <c r="N612" s="78"/>
    </row>
    <row r="613" spans="1:14" s="76" customFormat="1" ht="105" customHeight="1">
      <c r="A613" s="90" t="s">
        <v>2442</v>
      </c>
      <c r="B613" s="100" t="s">
        <v>2018</v>
      </c>
      <c r="C613" s="92" t="s">
        <v>77</v>
      </c>
      <c r="D613" s="92" t="s">
        <v>2019</v>
      </c>
      <c r="E613" s="101" t="s">
        <v>138</v>
      </c>
      <c r="F613" s="132">
        <v>5</v>
      </c>
      <c r="G613" s="115">
        <v>800</v>
      </c>
      <c r="H613" s="115">
        <f t="shared" si="37"/>
        <v>4000</v>
      </c>
      <c r="I613" s="99">
        <f t="shared" si="38"/>
        <v>4480</v>
      </c>
      <c r="J613" s="92" t="s">
        <v>1516</v>
      </c>
      <c r="K613" s="91" t="s">
        <v>22</v>
      </c>
      <c r="L613" s="135" t="s">
        <v>2563</v>
      </c>
      <c r="M613" s="78"/>
      <c r="N613" s="78"/>
    </row>
    <row r="614" spans="1:14" s="76" customFormat="1" ht="105" customHeight="1">
      <c r="A614" s="90" t="s">
        <v>2443</v>
      </c>
      <c r="B614" s="100" t="s">
        <v>2020</v>
      </c>
      <c r="C614" s="92" t="s">
        <v>77</v>
      </c>
      <c r="D614" s="92" t="s">
        <v>2021</v>
      </c>
      <c r="E614" s="101" t="s">
        <v>138</v>
      </c>
      <c r="F614" s="132">
        <v>5</v>
      </c>
      <c r="G614" s="115">
        <v>890</v>
      </c>
      <c r="H614" s="115">
        <f t="shared" si="37"/>
        <v>4450</v>
      </c>
      <c r="I614" s="99">
        <f t="shared" si="38"/>
        <v>4984.0000000000009</v>
      </c>
      <c r="J614" s="92" t="s">
        <v>1516</v>
      </c>
      <c r="K614" s="91" t="s">
        <v>22</v>
      </c>
      <c r="L614" s="135" t="s">
        <v>2563</v>
      </c>
      <c r="M614" s="78"/>
      <c r="N614" s="78"/>
    </row>
    <row r="615" spans="1:14" s="76" customFormat="1" ht="105" customHeight="1">
      <c r="A615" s="90" t="s">
        <v>2444</v>
      </c>
      <c r="B615" s="100" t="s">
        <v>2022</v>
      </c>
      <c r="C615" s="92" t="s">
        <v>77</v>
      </c>
      <c r="D615" s="92" t="s">
        <v>2023</v>
      </c>
      <c r="E615" s="101" t="s">
        <v>138</v>
      </c>
      <c r="F615" s="132">
        <v>5</v>
      </c>
      <c r="G615" s="115">
        <v>960</v>
      </c>
      <c r="H615" s="115">
        <f t="shared" si="37"/>
        <v>4800</v>
      </c>
      <c r="I615" s="99">
        <f t="shared" si="38"/>
        <v>5376.0000000000009</v>
      </c>
      <c r="J615" s="92" t="s">
        <v>1516</v>
      </c>
      <c r="K615" s="91" t="s">
        <v>22</v>
      </c>
      <c r="L615" s="135" t="s">
        <v>2563</v>
      </c>
      <c r="M615" s="78"/>
      <c r="N615" s="78"/>
    </row>
    <row r="616" spans="1:14" s="76" customFormat="1" ht="105" customHeight="1">
      <c r="A616" s="90" t="s">
        <v>2445</v>
      </c>
      <c r="B616" s="29" t="s">
        <v>2024</v>
      </c>
      <c r="C616" s="92" t="s">
        <v>77</v>
      </c>
      <c r="D616" s="29" t="s">
        <v>2025</v>
      </c>
      <c r="E616" s="102" t="s">
        <v>138</v>
      </c>
      <c r="F616" s="132">
        <v>20</v>
      </c>
      <c r="G616" s="115">
        <v>375</v>
      </c>
      <c r="H616" s="115">
        <f t="shared" si="37"/>
        <v>7500</v>
      </c>
      <c r="I616" s="99">
        <f t="shared" si="38"/>
        <v>8400</v>
      </c>
      <c r="J616" s="92" t="s">
        <v>1516</v>
      </c>
      <c r="K616" s="91" t="s">
        <v>22</v>
      </c>
      <c r="L616" s="135" t="s">
        <v>2563</v>
      </c>
      <c r="M616" s="78"/>
      <c r="N616" s="78"/>
    </row>
    <row r="617" spans="1:14" s="76" customFormat="1" ht="105" customHeight="1">
      <c r="A617" s="90" t="s">
        <v>2446</v>
      </c>
      <c r="B617" s="29" t="s">
        <v>2024</v>
      </c>
      <c r="C617" s="92" t="s">
        <v>77</v>
      </c>
      <c r="D617" s="29" t="s">
        <v>2026</v>
      </c>
      <c r="E617" s="102" t="s">
        <v>138</v>
      </c>
      <c r="F617" s="132">
        <v>20</v>
      </c>
      <c r="G617" s="115">
        <v>375</v>
      </c>
      <c r="H617" s="115">
        <f t="shared" si="37"/>
        <v>7500</v>
      </c>
      <c r="I617" s="99">
        <f t="shared" si="38"/>
        <v>8400</v>
      </c>
      <c r="J617" s="92" t="s">
        <v>1516</v>
      </c>
      <c r="K617" s="91" t="s">
        <v>22</v>
      </c>
      <c r="L617" s="135" t="s">
        <v>2563</v>
      </c>
      <c r="M617" s="78"/>
      <c r="N617" s="78"/>
    </row>
    <row r="618" spans="1:14" s="76" customFormat="1" ht="105" customHeight="1">
      <c r="A618" s="90" t="s">
        <v>2447</v>
      </c>
      <c r="B618" s="29" t="s">
        <v>2024</v>
      </c>
      <c r="C618" s="92" t="s">
        <v>77</v>
      </c>
      <c r="D618" s="29" t="s">
        <v>2027</v>
      </c>
      <c r="E618" s="102" t="s">
        <v>138</v>
      </c>
      <c r="F618" s="132">
        <v>20</v>
      </c>
      <c r="G618" s="115">
        <v>375</v>
      </c>
      <c r="H618" s="115">
        <f t="shared" si="37"/>
        <v>7500</v>
      </c>
      <c r="I618" s="99">
        <f t="shared" si="38"/>
        <v>8400</v>
      </c>
      <c r="J618" s="92" t="s">
        <v>1516</v>
      </c>
      <c r="K618" s="91" t="s">
        <v>22</v>
      </c>
      <c r="L618" s="135" t="s">
        <v>2563</v>
      </c>
      <c r="M618" s="78"/>
      <c r="N618" s="78"/>
    </row>
    <row r="619" spans="1:14" s="76" customFormat="1" ht="105" customHeight="1">
      <c r="A619" s="90" t="s">
        <v>2448</v>
      </c>
      <c r="B619" s="29" t="s">
        <v>2024</v>
      </c>
      <c r="C619" s="92" t="s">
        <v>77</v>
      </c>
      <c r="D619" s="29" t="s">
        <v>2028</v>
      </c>
      <c r="E619" s="102" t="s">
        <v>138</v>
      </c>
      <c r="F619" s="132">
        <v>20</v>
      </c>
      <c r="G619" s="115">
        <v>375</v>
      </c>
      <c r="H619" s="115">
        <f t="shared" si="37"/>
        <v>7500</v>
      </c>
      <c r="I619" s="99">
        <f t="shared" si="38"/>
        <v>8400</v>
      </c>
      <c r="J619" s="92" t="s">
        <v>1516</v>
      </c>
      <c r="K619" s="91" t="s">
        <v>22</v>
      </c>
      <c r="L619" s="135" t="s">
        <v>2563</v>
      </c>
      <c r="M619" s="78"/>
      <c r="N619" s="78"/>
    </row>
    <row r="620" spans="1:14" s="76" customFormat="1" ht="105" customHeight="1">
      <c r="A620" s="90" t="s">
        <v>2449</v>
      </c>
      <c r="B620" s="100" t="s">
        <v>2029</v>
      </c>
      <c r="C620" s="92" t="s">
        <v>77</v>
      </c>
      <c r="D620" s="100" t="s">
        <v>2030</v>
      </c>
      <c r="E620" s="101" t="s">
        <v>138</v>
      </c>
      <c r="F620" s="132">
        <v>15</v>
      </c>
      <c r="G620" s="115">
        <v>600</v>
      </c>
      <c r="H620" s="115">
        <f t="shared" si="37"/>
        <v>9000</v>
      </c>
      <c r="I620" s="99">
        <f t="shared" si="38"/>
        <v>10080.000000000002</v>
      </c>
      <c r="J620" s="92" t="s">
        <v>1516</v>
      </c>
      <c r="K620" s="91" t="s">
        <v>22</v>
      </c>
      <c r="L620" s="135" t="s">
        <v>2563</v>
      </c>
      <c r="M620" s="78"/>
      <c r="N620" s="78"/>
    </row>
    <row r="621" spans="1:14" s="76" customFormat="1" ht="105" customHeight="1">
      <c r="A621" s="90" t="s">
        <v>2450</v>
      </c>
      <c r="B621" s="100" t="s">
        <v>2031</v>
      </c>
      <c r="C621" s="92" t="s">
        <v>77</v>
      </c>
      <c r="D621" s="100" t="s">
        <v>2032</v>
      </c>
      <c r="E621" s="101" t="s">
        <v>138</v>
      </c>
      <c r="F621" s="132">
        <v>10</v>
      </c>
      <c r="G621" s="115">
        <v>700</v>
      </c>
      <c r="H621" s="115">
        <f t="shared" si="37"/>
        <v>7000</v>
      </c>
      <c r="I621" s="99">
        <f t="shared" si="38"/>
        <v>7840.0000000000009</v>
      </c>
      <c r="J621" s="92" t="s">
        <v>1516</v>
      </c>
      <c r="K621" s="91" t="s">
        <v>22</v>
      </c>
      <c r="L621" s="135" t="s">
        <v>2563</v>
      </c>
      <c r="M621" s="78"/>
      <c r="N621" s="78"/>
    </row>
    <row r="622" spans="1:14" s="76" customFormat="1" ht="105" customHeight="1">
      <c r="A622" s="90" t="s">
        <v>2451</v>
      </c>
      <c r="B622" s="92" t="s">
        <v>2033</v>
      </c>
      <c r="C622" s="92" t="s">
        <v>77</v>
      </c>
      <c r="D622" s="92" t="s">
        <v>2034</v>
      </c>
      <c r="E622" s="77" t="s">
        <v>138</v>
      </c>
      <c r="F622" s="132">
        <v>1</v>
      </c>
      <c r="G622" s="115">
        <v>13392</v>
      </c>
      <c r="H622" s="115">
        <f t="shared" si="37"/>
        <v>13392</v>
      </c>
      <c r="I622" s="99">
        <f t="shared" si="38"/>
        <v>14999.04</v>
      </c>
      <c r="J622" s="92" t="s">
        <v>1516</v>
      </c>
      <c r="K622" s="91" t="s">
        <v>22</v>
      </c>
      <c r="L622" s="135" t="s">
        <v>2563</v>
      </c>
      <c r="M622" s="78"/>
      <c r="N622" s="78"/>
    </row>
    <row r="623" spans="1:14" s="76" customFormat="1" ht="105" customHeight="1">
      <c r="A623" s="90" t="s">
        <v>2452</v>
      </c>
      <c r="B623" s="29" t="s">
        <v>2035</v>
      </c>
      <c r="C623" s="92" t="s">
        <v>77</v>
      </c>
      <c r="D623" s="29" t="s">
        <v>2036</v>
      </c>
      <c r="E623" s="102" t="s">
        <v>138</v>
      </c>
      <c r="F623" s="132">
        <v>40</v>
      </c>
      <c r="G623" s="115">
        <v>820</v>
      </c>
      <c r="H623" s="115">
        <f t="shared" si="37"/>
        <v>32800</v>
      </c>
      <c r="I623" s="99">
        <f t="shared" si="38"/>
        <v>36736</v>
      </c>
      <c r="J623" s="92" t="s">
        <v>1516</v>
      </c>
      <c r="K623" s="91" t="s">
        <v>22</v>
      </c>
      <c r="L623" s="135" t="s">
        <v>2563</v>
      </c>
      <c r="M623" s="78"/>
      <c r="N623" s="78"/>
    </row>
    <row r="624" spans="1:14" s="76" customFormat="1" ht="105" customHeight="1">
      <c r="A624" s="90" t="s">
        <v>2453</v>
      </c>
      <c r="B624" s="29" t="s">
        <v>2037</v>
      </c>
      <c r="C624" s="92" t="s">
        <v>77</v>
      </c>
      <c r="D624" s="29" t="s">
        <v>2038</v>
      </c>
      <c r="E624" s="102" t="s">
        <v>138</v>
      </c>
      <c r="F624" s="132">
        <v>40</v>
      </c>
      <c r="G624" s="115">
        <v>315</v>
      </c>
      <c r="H624" s="115">
        <f t="shared" si="37"/>
        <v>12600</v>
      </c>
      <c r="I624" s="99">
        <f t="shared" si="38"/>
        <v>14112.000000000002</v>
      </c>
      <c r="J624" s="92" t="s">
        <v>1516</v>
      </c>
      <c r="K624" s="91" t="s">
        <v>22</v>
      </c>
      <c r="L624" s="135" t="s">
        <v>2563</v>
      </c>
      <c r="M624" s="78"/>
      <c r="N624" s="78"/>
    </row>
    <row r="625" spans="1:14" s="76" customFormat="1" ht="105" customHeight="1">
      <c r="A625" s="90" t="s">
        <v>2454</v>
      </c>
      <c r="B625" s="100" t="s">
        <v>2039</v>
      </c>
      <c r="C625" s="92" t="s">
        <v>77</v>
      </c>
      <c r="D625" s="92" t="s">
        <v>2040</v>
      </c>
      <c r="E625" s="101" t="s">
        <v>138</v>
      </c>
      <c r="F625" s="132">
        <v>1</v>
      </c>
      <c r="G625" s="115">
        <v>12000</v>
      </c>
      <c r="H625" s="115">
        <f t="shared" si="37"/>
        <v>12000</v>
      </c>
      <c r="I625" s="99">
        <f t="shared" si="38"/>
        <v>13440.000000000002</v>
      </c>
      <c r="J625" s="92" t="s">
        <v>1516</v>
      </c>
      <c r="K625" s="91" t="s">
        <v>22</v>
      </c>
      <c r="L625" s="135" t="s">
        <v>2563</v>
      </c>
      <c r="M625" s="78"/>
      <c r="N625" s="78"/>
    </row>
    <row r="626" spans="1:14" s="76" customFormat="1" ht="105" customHeight="1">
      <c r="A626" s="90" t="s">
        <v>2455</v>
      </c>
      <c r="B626" s="100" t="s">
        <v>2041</v>
      </c>
      <c r="C626" s="92" t="s">
        <v>77</v>
      </c>
      <c r="D626" s="92" t="s">
        <v>2042</v>
      </c>
      <c r="E626" s="101" t="s">
        <v>138</v>
      </c>
      <c r="F626" s="132">
        <v>1</v>
      </c>
      <c r="G626" s="115">
        <v>10714</v>
      </c>
      <c r="H626" s="115">
        <f t="shared" si="37"/>
        <v>10714</v>
      </c>
      <c r="I626" s="99">
        <f t="shared" si="38"/>
        <v>11999.68</v>
      </c>
      <c r="J626" s="92" t="s">
        <v>1516</v>
      </c>
      <c r="K626" s="91" t="s">
        <v>22</v>
      </c>
      <c r="L626" s="135" t="s">
        <v>2563</v>
      </c>
      <c r="M626" s="78"/>
      <c r="N626" s="78"/>
    </row>
    <row r="627" spans="1:14" s="76" customFormat="1" ht="105" customHeight="1">
      <c r="A627" s="90" t="s">
        <v>2456</v>
      </c>
      <c r="B627" s="92" t="s">
        <v>2043</v>
      </c>
      <c r="C627" s="92" t="s">
        <v>77</v>
      </c>
      <c r="D627" s="92" t="s">
        <v>2044</v>
      </c>
      <c r="E627" s="92" t="s">
        <v>138</v>
      </c>
      <c r="F627" s="132">
        <v>2</v>
      </c>
      <c r="G627" s="115">
        <v>2120</v>
      </c>
      <c r="H627" s="115">
        <f t="shared" si="37"/>
        <v>4240</v>
      </c>
      <c r="I627" s="99">
        <f t="shared" si="38"/>
        <v>4748.8</v>
      </c>
      <c r="J627" s="92" t="s">
        <v>1516</v>
      </c>
      <c r="K627" s="91" t="s">
        <v>22</v>
      </c>
      <c r="L627" s="135" t="s">
        <v>2563</v>
      </c>
      <c r="M627" s="78"/>
      <c r="N627" s="78"/>
    </row>
    <row r="628" spans="1:14" s="76" customFormat="1" ht="105" customHeight="1">
      <c r="A628" s="90" t="s">
        <v>2457</v>
      </c>
      <c r="B628" s="100" t="s">
        <v>2045</v>
      </c>
      <c r="C628" s="92" t="s">
        <v>77</v>
      </c>
      <c r="D628" s="92" t="s">
        <v>2046</v>
      </c>
      <c r="E628" s="101" t="s">
        <v>138</v>
      </c>
      <c r="F628" s="132">
        <v>6</v>
      </c>
      <c r="G628" s="115">
        <v>2700</v>
      </c>
      <c r="H628" s="115">
        <f t="shared" si="37"/>
        <v>16200</v>
      </c>
      <c r="I628" s="99">
        <f t="shared" si="38"/>
        <v>18144</v>
      </c>
      <c r="J628" s="92" t="s">
        <v>1516</v>
      </c>
      <c r="K628" s="91" t="s">
        <v>22</v>
      </c>
      <c r="L628" s="135" t="s">
        <v>2563</v>
      </c>
      <c r="M628" s="78"/>
      <c r="N628" s="78"/>
    </row>
    <row r="629" spans="1:14" s="76" customFormat="1" ht="105" customHeight="1">
      <c r="A629" s="90" t="s">
        <v>2458</v>
      </c>
      <c r="B629" s="100" t="s">
        <v>2047</v>
      </c>
      <c r="C629" s="92" t="s">
        <v>77</v>
      </c>
      <c r="D629" s="92" t="s">
        <v>2048</v>
      </c>
      <c r="E629" s="101" t="s">
        <v>138</v>
      </c>
      <c r="F629" s="132">
        <v>6</v>
      </c>
      <c r="G629" s="115">
        <v>5000</v>
      </c>
      <c r="H629" s="115">
        <f t="shared" si="37"/>
        <v>30000</v>
      </c>
      <c r="I629" s="99">
        <f t="shared" si="38"/>
        <v>33600</v>
      </c>
      <c r="J629" s="92" t="s">
        <v>1516</v>
      </c>
      <c r="K629" s="91" t="s">
        <v>22</v>
      </c>
      <c r="L629" s="135" t="s">
        <v>2563</v>
      </c>
      <c r="M629" s="78"/>
      <c r="N629" s="78"/>
    </row>
    <row r="630" spans="1:14" s="76" customFormat="1" ht="105" customHeight="1">
      <c r="A630" s="90" t="s">
        <v>2459</v>
      </c>
      <c r="B630" s="100" t="s">
        <v>2049</v>
      </c>
      <c r="C630" s="92" t="s">
        <v>77</v>
      </c>
      <c r="D630" s="92" t="s">
        <v>2050</v>
      </c>
      <c r="E630" s="101" t="s">
        <v>138</v>
      </c>
      <c r="F630" s="132">
        <v>6</v>
      </c>
      <c r="G630" s="115">
        <v>4300</v>
      </c>
      <c r="H630" s="115">
        <f t="shared" si="37"/>
        <v>25800</v>
      </c>
      <c r="I630" s="99">
        <f t="shared" si="38"/>
        <v>28896.000000000004</v>
      </c>
      <c r="J630" s="92" t="s">
        <v>1516</v>
      </c>
      <c r="K630" s="91" t="s">
        <v>22</v>
      </c>
      <c r="L630" s="135" t="s">
        <v>2563</v>
      </c>
      <c r="M630" s="78"/>
      <c r="N630" s="78"/>
    </row>
    <row r="631" spans="1:14" s="76" customFormat="1" ht="105" customHeight="1">
      <c r="A631" s="90" t="s">
        <v>2460</v>
      </c>
      <c r="B631" s="100" t="s">
        <v>2051</v>
      </c>
      <c r="C631" s="92" t="s">
        <v>77</v>
      </c>
      <c r="D631" s="92" t="s">
        <v>2052</v>
      </c>
      <c r="E631" s="101" t="s">
        <v>138</v>
      </c>
      <c r="F631" s="132">
        <v>6</v>
      </c>
      <c r="G631" s="115">
        <v>650</v>
      </c>
      <c r="H631" s="115">
        <f t="shared" si="37"/>
        <v>3900</v>
      </c>
      <c r="I631" s="99">
        <f t="shared" si="38"/>
        <v>4368</v>
      </c>
      <c r="J631" s="92" t="s">
        <v>1516</v>
      </c>
      <c r="K631" s="91" t="s">
        <v>22</v>
      </c>
      <c r="L631" s="135" t="s">
        <v>2563</v>
      </c>
      <c r="M631" s="78"/>
      <c r="N631" s="78"/>
    </row>
    <row r="632" spans="1:14" s="76" customFormat="1" ht="105" customHeight="1">
      <c r="A632" s="90" t="s">
        <v>2461</v>
      </c>
      <c r="B632" s="100" t="s">
        <v>2053</v>
      </c>
      <c r="C632" s="92" t="s">
        <v>77</v>
      </c>
      <c r="D632" s="92" t="s">
        <v>2054</v>
      </c>
      <c r="E632" s="101" t="s">
        <v>138</v>
      </c>
      <c r="F632" s="132">
        <v>6</v>
      </c>
      <c r="G632" s="115">
        <v>1000</v>
      </c>
      <c r="H632" s="115">
        <f t="shared" si="37"/>
        <v>6000</v>
      </c>
      <c r="I632" s="99">
        <f t="shared" si="38"/>
        <v>6720.0000000000009</v>
      </c>
      <c r="J632" s="92" t="s">
        <v>1516</v>
      </c>
      <c r="K632" s="91" t="s">
        <v>22</v>
      </c>
      <c r="L632" s="135" t="s">
        <v>2563</v>
      </c>
      <c r="M632" s="78"/>
      <c r="N632" s="78"/>
    </row>
    <row r="633" spans="1:14" s="76" customFormat="1" ht="105" customHeight="1">
      <c r="A633" s="90" t="s">
        <v>2462</v>
      </c>
      <c r="B633" s="100" t="s">
        <v>2055</v>
      </c>
      <c r="C633" s="92" t="s">
        <v>77</v>
      </c>
      <c r="D633" s="92" t="s">
        <v>2056</v>
      </c>
      <c r="E633" s="101" t="s">
        <v>138</v>
      </c>
      <c r="F633" s="132">
        <v>6</v>
      </c>
      <c r="G633" s="115">
        <v>1800</v>
      </c>
      <c r="H633" s="115">
        <f t="shared" si="37"/>
        <v>10800</v>
      </c>
      <c r="I633" s="99">
        <f t="shared" si="38"/>
        <v>12096.000000000002</v>
      </c>
      <c r="J633" s="92" t="s">
        <v>1516</v>
      </c>
      <c r="K633" s="91" t="s">
        <v>22</v>
      </c>
      <c r="L633" s="135" t="s">
        <v>2563</v>
      </c>
      <c r="M633" s="78"/>
      <c r="N633" s="78"/>
    </row>
    <row r="634" spans="1:14" s="76" customFormat="1" ht="105" customHeight="1">
      <c r="A634" s="90" t="s">
        <v>2463</v>
      </c>
      <c r="B634" s="100" t="s">
        <v>2057</v>
      </c>
      <c r="C634" s="92" t="s">
        <v>77</v>
      </c>
      <c r="D634" s="92" t="s">
        <v>2058</v>
      </c>
      <c r="E634" s="101" t="s">
        <v>138</v>
      </c>
      <c r="F634" s="132">
        <v>6</v>
      </c>
      <c r="G634" s="115">
        <v>6500</v>
      </c>
      <c r="H634" s="115">
        <f t="shared" si="37"/>
        <v>39000</v>
      </c>
      <c r="I634" s="99">
        <f t="shared" si="38"/>
        <v>43680.000000000007</v>
      </c>
      <c r="J634" s="92" t="s">
        <v>1516</v>
      </c>
      <c r="K634" s="91" t="s">
        <v>22</v>
      </c>
      <c r="L634" s="135" t="s">
        <v>2563</v>
      </c>
      <c r="M634" s="78"/>
      <c r="N634" s="78"/>
    </row>
    <row r="635" spans="1:14" s="76" customFormat="1" ht="105" customHeight="1">
      <c r="A635" s="90" t="s">
        <v>2464</v>
      </c>
      <c r="B635" s="100" t="s">
        <v>2059</v>
      </c>
      <c r="C635" s="92" t="s">
        <v>77</v>
      </c>
      <c r="D635" s="92" t="s">
        <v>2060</v>
      </c>
      <c r="E635" s="101" t="s">
        <v>138</v>
      </c>
      <c r="F635" s="132">
        <v>6</v>
      </c>
      <c r="G635" s="115">
        <v>6000</v>
      </c>
      <c r="H635" s="115">
        <f t="shared" si="37"/>
        <v>36000</v>
      </c>
      <c r="I635" s="99">
        <f t="shared" si="38"/>
        <v>40320.000000000007</v>
      </c>
      <c r="J635" s="92" t="s">
        <v>1516</v>
      </c>
      <c r="K635" s="91" t="s">
        <v>22</v>
      </c>
      <c r="L635" s="135" t="s">
        <v>2563</v>
      </c>
      <c r="M635" s="78"/>
      <c r="N635" s="78"/>
    </row>
    <row r="636" spans="1:14" s="76" customFormat="1" ht="105" customHeight="1">
      <c r="A636" s="90" t="s">
        <v>2465</v>
      </c>
      <c r="B636" s="100" t="s">
        <v>2059</v>
      </c>
      <c r="C636" s="92" t="s">
        <v>77</v>
      </c>
      <c r="D636" s="92" t="s">
        <v>2061</v>
      </c>
      <c r="E636" s="101" t="s">
        <v>138</v>
      </c>
      <c r="F636" s="132">
        <v>6</v>
      </c>
      <c r="G636" s="115">
        <v>5000</v>
      </c>
      <c r="H636" s="115">
        <f t="shared" si="37"/>
        <v>30000</v>
      </c>
      <c r="I636" s="99">
        <f t="shared" si="38"/>
        <v>33600</v>
      </c>
      <c r="J636" s="92" t="s">
        <v>1516</v>
      </c>
      <c r="K636" s="91" t="s">
        <v>22</v>
      </c>
      <c r="L636" s="135" t="s">
        <v>2563</v>
      </c>
      <c r="M636" s="78"/>
      <c r="N636" s="78"/>
    </row>
    <row r="637" spans="1:14" s="76" customFormat="1" ht="105" customHeight="1">
      <c r="A637" s="90" t="s">
        <v>2466</v>
      </c>
      <c r="B637" s="100" t="s">
        <v>2062</v>
      </c>
      <c r="C637" s="92" t="s">
        <v>77</v>
      </c>
      <c r="D637" s="92" t="s">
        <v>2063</v>
      </c>
      <c r="E637" s="101" t="s">
        <v>138</v>
      </c>
      <c r="F637" s="132">
        <v>6</v>
      </c>
      <c r="G637" s="115">
        <v>1600</v>
      </c>
      <c r="H637" s="115">
        <f t="shared" si="37"/>
        <v>9600</v>
      </c>
      <c r="I637" s="99">
        <f t="shared" si="38"/>
        <v>10752.000000000002</v>
      </c>
      <c r="J637" s="92" t="s">
        <v>1516</v>
      </c>
      <c r="K637" s="91" t="s">
        <v>22</v>
      </c>
      <c r="L637" s="135" t="s">
        <v>2563</v>
      </c>
      <c r="M637" s="78"/>
      <c r="N637" s="78"/>
    </row>
    <row r="638" spans="1:14" s="76" customFormat="1" ht="105" customHeight="1">
      <c r="A638" s="90" t="s">
        <v>2467</v>
      </c>
      <c r="B638" s="100" t="s">
        <v>2064</v>
      </c>
      <c r="C638" s="92" t="s">
        <v>77</v>
      </c>
      <c r="D638" s="92" t="s">
        <v>2065</v>
      </c>
      <c r="E638" s="101" t="s">
        <v>138</v>
      </c>
      <c r="F638" s="132">
        <v>6</v>
      </c>
      <c r="G638" s="115">
        <v>1820</v>
      </c>
      <c r="H638" s="115">
        <f t="shared" si="37"/>
        <v>10920</v>
      </c>
      <c r="I638" s="99">
        <f t="shared" si="38"/>
        <v>12230.400000000001</v>
      </c>
      <c r="J638" s="92" t="s">
        <v>1516</v>
      </c>
      <c r="K638" s="91" t="s">
        <v>22</v>
      </c>
      <c r="L638" s="135" t="s">
        <v>2563</v>
      </c>
      <c r="M638" s="78"/>
      <c r="N638" s="78"/>
    </row>
    <row r="639" spans="1:14" s="76" customFormat="1" ht="105" customHeight="1">
      <c r="A639" s="90" t="s">
        <v>2468</v>
      </c>
      <c r="B639" s="92" t="s">
        <v>2066</v>
      </c>
      <c r="C639" s="92" t="s">
        <v>77</v>
      </c>
      <c r="D639" s="92" t="s">
        <v>2067</v>
      </c>
      <c r="E639" s="92" t="s">
        <v>138</v>
      </c>
      <c r="F639" s="132">
        <v>134</v>
      </c>
      <c r="G639" s="115">
        <v>4649</v>
      </c>
      <c r="H639" s="115">
        <f t="shared" si="37"/>
        <v>622966</v>
      </c>
      <c r="I639" s="99">
        <f t="shared" si="38"/>
        <v>697721.92</v>
      </c>
      <c r="J639" s="92" t="s">
        <v>1516</v>
      </c>
      <c r="K639" s="91" t="s">
        <v>22</v>
      </c>
      <c r="L639" s="135" t="s">
        <v>2563</v>
      </c>
      <c r="M639" s="78"/>
      <c r="N639" s="78"/>
    </row>
    <row r="640" spans="1:14" s="76" customFormat="1" ht="105" customHeight="1">
      <c r="A640" s="90" t="s">
        <v>2469</v>
      </c>
      <c r="B640" s="92" t="s">
        <v>2068</v>
      </c>
      <c r="C640" s="92" t="s">
        <v>77</v>
      </c>
      <c r="D640" s="92" t="s">
        <v>2069</v>
      </c>
      <c r="E640" s="92" t="s">
        <v>138</v>
      </c>
      <c r="F640" s="132">
        <v>37</v>
      </c>
      <c r="G640" s="115">
        <v>4119</v>
      </c>
      <c r="H640" s="115">
        <f t="shared" si="37"/>
        <v>152403</v>
      </c>
      <c r="I640" s="99">
        <f t="shared" si="38"/>
        <v>170691.36000000002</v>
      </c>
      <c r="J640" s="92" t="s">
        <v>1516</v>
      </c>
      <c r="K640" s="91" t="s">
        <v>22</v>
      </c>
      <c r="L640" s="135" t="s">
        <v>2563</v>
      </c>
      <c r="M640" s="78"/>
      <c r="N640" s="78"/>
    </row>
    <row r="641" spans="1:14" s="76" customFormat="1" ht="105" customHeight="1">
      <c r="A641" s="90" t="s">
        <v>2470</v>
      </c>
      <c r="B641" s="92" t="s">
        <v>2070</v>
      </c>
      <c r="C641" s="92" t="s">
        <v>77</v>
      </c>
      <c r="D641" s="92" t="s">
        <v>2071</v>
      </c>
      <c r="E641" s="92" t="s">
        <v>138</v>
      </c>
      <c r="F641" s="132">
        <v>72</v>
      </c>
      <c r="G641" s="115">
        <v>4230</v>
      </c>
      <c r="H641" s="115">
        <f t="shared" si="37"/>
        <v>304560</v>
      </c>
      <c r="I641" s="99">
        <f t="shared" si="38"/>
        <v>341107.20000000001</v>
      </c>
      <c r="J641" s="92" t="s">
        <v>1516</v>
      </c>
      <c r="K641" s="91" t="s">
        <v>22</v>
      </c>
      <c r="L641" s="135" t="s">
        <v>2563</v>
      </c>
      <c r="M641" s="78"/>
      <c r="N641" s="78"/>
    </row>
    <row r="642" spans="1:14" s="76" customFormat="1" ht="105" customHeight="1">
      <c r="A642" s="90" t="s">
        <v>2471</v>
      </c>
      <c r="B642" s="92" t="s">
        <v>2072</v>
      </c>
      <c r="C642" s="92" t="s">
        <v>77</v>
      </c>
      <c r="D642" s="92" t="s">
        <v>2073</v>
      </c>
      <c r="E642" s="92" t="s">
        <v>138</v>
      </c>
      <c r="F642" s="132">
        <v>75</v>
      </c>
      <c r="G642" s="115">
        <v>4057</v>
      </c>
      <c r="H642" s="115">
        <f t="shared" si="37"/>
        <v>304275</v>
      </c>
      <c r="I642" s="99">
        <f t="shared" si="38"/>
        <v>340788.00000000006</v>
      </c>
      <c r="J642" s="92" t="s">
        <v>1516</v>
      </c>
      <c r="K642" s="91" t="s">
        <v>22</v>
      </c>
      <c r="L642" s="135" t="s">
        <v>2563</v>
      </c>
      <c r="M642" s="78"/>
      <c r="N642" s="78"/>
    </row>
    <row r="643" spans="1:14" s="76" customFormat="1" ht="105" customHeight="1">
      <c r="A643" s="90" t="s">
        <v>2472</v>
      </c>
      <c r="B643" s="92" t="s">
        <v>2074</v>
      </c>
      <c r="C643" s="92" t="s">
        <v>77</v>
      </c>
      <c r="D643" s="92" t="s">
        <v>2075</v>
      </c>
      <c r="E643" s="92" t="s">
        <v>138</v>
      </c>
      <c r="F643" s="132">
        <v>95</v>
      </c>
      <c r="G643" s="115">
        <v>4230</v>
      </c>
      <c r="H643" s="115">
        <f t="shared" si="37"/>
        <v>401850</v>
      </c>
      <c r="I643" s="99">
        <f t="shared" si="38"/>
        <v>450072.00000000006</v>
      </c>
      <c r="J643" s="92" t="s">
        <v>1516</v>
      </c>
      <c r="K643" s="91" t="s">
        <v>22</v>
      </c>
      <c r="L643" s="135" t="s">
        <v>2563</v>
      </c>
      <c r="M643" s="78"/>
      <c r="N643" s="78"/>
    </row>
    <row r="644" spans="1:14" s="76" customFormat="1" ht="105" customHeight="1">
      <c r="A644" s="90" t="s">
        <v>2473</v>
      </c>
      <c r="B644" s="92" t="s">
        <v>2076</v>
      </c>
      <c r="C644" s="92" t="s">
        <v>77</v>
      </c>
      <c r="D644" s="92" t="s">
        <v>2077</v>
      </c>
      <c r="E644" s="92" t="s">
        <v>138</v>
      </c>
      <c r="F644" s="132">
        <v>80</v>
      </c>
      <c r="G644" s="115">
        <v>4057</v>
      </c>
      <c r="H644" s="115">
        <f t="shared" si="37"/>
        <v>324560</v>
      </c>
      <c r="I644" s="99">
        <f t="shared" si="38"/>
        <v>363507.20000000001</v>
      </c>
      <c r="J644" s="92" t="s">
        <v>1516</v>
      </c>
      <c r="K644" s="91" t="s">
        <v>22</v>
      </c>
      <c r="L644" s="135" t="s">
        <v>2563</v>
      </c>
      <c r="M644" s="78"/>
      <c r="N644" s="78"/>
    </row>
    <row r="645" spans="1:14" s="76" customFormat="1" ht="105" customHeight="1">
      <c r="A645" s="90" t="s">
        <v>2474</v>
      </c>
      <c r="B645" s="92" t="s">
        <v>2078</v>
      </c>
      <c r="C645" s="92" t="s">
        <v>77</v>
      </c>
      <c r="D645" s="92" t="s">
        <v>2079</v>
      </c>
      <c r="E645" s="77" t="s">
        <v>138</v>
      </c>
      <c r="F645" s="132">
        <v>26</v>
      </c>
      <c r="G645" s="115">
        <v>5616</v>
      </c>
      <c r="H645" s="115">
        <f t="shared" si="37"/>
        <v>146016</v>
      </c>
      <c r="I645" s="99">
        <f t="shared" si="38"/>
        <v>163537.92000000001</v>
      </c>
      <c r="J645" s="92" t="s">
        <v>1516</v>
      </c>
      <c r="K645" s="91" t="s">
        <v>22</v>
      </c>
      <c r="L645" s="135" t="s">
        <v>2563</v>
      </c>
      <c r="M645" s="78"/>
      <c r="N645" s="78"/>
    </row>
    <row r="646" spans="1:14" s="76" customFormat="1" ht="105" customHeight="1">
      <c r="A646" s="90" t="s">
        <v>2475</v>
      </c>
      <c r="B646" s="92" t="s">
        <v>2078</v>
      </c>
      <c r="C646" s="92" t="s">
        <v>77</v>
      </c>
      <c r="D646" s="92" t="s">
        <v>2080</v>
      </c>
      <c r="E646" s="77" t="s">
        <v>138</v>
      </c>
      <c r="F646" s="132">
        <v>45</v>
      </c>
      <c r="G646" s="115">
        <v>9544</v>
      </c>
      <c r="H646" s="115">
        <f t="shared" si="37"/>
        <v>429480</v>
      </c>
      <c r="I646" s="99">
        <f t="shared" si="38"/>
        <v>481017.60000000003</v>
      </c>
      <c r="J646" s="92" t="s">
        <v>1516</v>
      </c>
      <c r="K646" s="91" t="s">
        <v>22</v>
      </c>
      <c r="L646" s="135" t="s">
        <v>2563</v>
      </c>
      <c r="M646" s="78"/>
      <c r="N646" s="78"/>
    </row>
    <row r="647" spans="1:14" s="76" customFormat="1" ht="105" customHeight="1">
      <c r="A647" s="90" t="s">
        <v>2476</v>
      </c>
      <c r="B647" s="92" t="s">
        <v>2078</v>
      </c>
      <c r="C647" s="92" t="s">
        <v>77</v>
      </c>
      <c r="D647" s="92" t="s">
        <v>2081</v>
      </c>
      <c r="E647" s="77" t="s">
        <v>138</v>
      </c>
      <c r="F647" s="132">
        <v>10</v>
      </c>
      <c r="G647" s="115">
        <v>21875</v>
      </c>
      <c r="H647" s="115">
        <f t="shared" si="37"/>
        <v>218750</v>
      </c>
      <c r="I647" s="99">
        <f t="shared" si="38"/>
        <v>245000.00000000003</v>
      </c>
      <c r="J647" s="92" t="s">
        <v>1516</v>
      </c>
      <c r="K647" s="91" t="s">
        <v>22</v>
      </c>
      <c r="L647" s="135" t="s">
        <v>2563</v>
      </c>
      <c r="M647" s="78"/>
      <c r="N647" s="78"/>
    </row>
    <row r="648" spans="1:14" s="76" customFormat="1" ht="105" customHeight="1">
      <c r="A648" s="90" t="s">
        <v>2477</v>
      </c>
      <c r="B648" s="92" t="s">
        <v>2078</v>
      </c>
      <c r="C648" s="92" t="s">
        <v>77</v>
      </c>
      <c r="D648" s="92" t="s">
        <v>2082</v>
      </c>
      <c r="E648" s="77" t="s">
        <v>138</v>
      </c>
      <c r="F648" s="132">
        <v>42</v>
      </c>
      <c r="G648" s="115">
        <v>32142</v>
      </c>
      <c r="H648" s="115">
        <f t="shared" si="37"/>
        <v>1349964</v>
      </c>
      <c r="I648" s="99">
        <f t="shared" si="38"/>
        <v>1511959.6800000002</v>
      </c>
      <c r="J648" s="92" t="s">
        <v>1516</v>
      </c>
      <c r="K648" s="91" t="s">
        <v>22</v>
      </c>
      <c r="L648" s="135" t="s">
        <v>2563</v>
      </c>
      <c r="M648" s="78"/>
      <c r="N648" s="78"/>
    </row>
    <row r="649" spans="1:14" s="76" customFormat="1" ht="105" customHeight="1">
      <c r="A649" s="90" t="s">
        <v>2478</v>
      </c>
      <c r="B649" s="92" t="s">
        <v>2083</v>
      </c>
      <c r="C649" s="92" t="s">
        <v>77</v>
      </c>
      <c r="D649" s="92" t="s">
        <v>2084</v>
      </c>
      <c r="E649" s="77" t="s">
        <v>138</v>
      </c>
      <c r="F649" s="132">
        <v>2</v>
      </c>
      <c r="G649" s="115">
        <v>4017</v>
      </c>
      <c r="H649" s="115">
        <f t="shared" si="37"/>
        <v>8034</v>
      </c>
      <c r="I649" s="99">
        <f t="shared" si="38"/>
        <v>8998.0800000000017</v>
      </c>
      <c r="J649" s="92" t="s">
        <v>1516</v>
      </c>
      <c r="K649" s="91" t="s">
        <v>22</v>
      </c>
      <c r="L649" s="135" t="s">
        <v>2563</v>
      </c>
      <c r="M649" s="78"/>
      <c r="N649" s="78"/>
    </row>
    <row r="650" spans="1:14" s="76" customFormat="1" ht="105" customHeight="1">
      <c r="A650" s="90" t="s">
        <v>2479</v>
      </c>
      <c r="B650" s="100" t="s">
        <v>2085</v>
      </c>
      <c r="C650" s="92" t="s">
        <v>77</v>
      </c>
      <c r="D650" s="92" t="s">
        <v>2086</v>
      </c>
      <c r="E650" s="101" t="s">
        <v>138</v>
      </c>
      <c r="F650" s="132">
        <v>5</v>
      </c>
      <c r="G650" s="115">
        <v>3500</v>
      </c>
      <c r="H650" s="115">
        <f t="shared" si="37"/>
        <v>17500</v>
      </c>
      <c r="I650" s="99">
        <f t="shared" si="38"/>
        <v>19600.000000000004</v>
      </c>
      <c r="J650" s="92" t="s">
        <v>1516</v>
      </c>
      <c r="K650" s="91" t="s">
        <v>22</v>
      </c>
      <c r="L650" s="135" t="s">
        <v>2563</v>
      </c>
      <c r="M650" s="78"/>
      <c r="N650" s="78"/>
    </row>
    <row r="651" spans="1:14" s="76" customFormat="1" ht="105" customHeight="1">
      <c r="A651" s="90" t="s">
        <v>2480</v>
      </c>
      <c r="B651" s="100" t="s">
        <v>3250</v>
      </c>
      <c r="C651" s="92" t="s">
        <v>77</v>
      </c>
      <c r="D651" s="92" t="s">
        <v>2087</v>
      </c>
      <c r="E651" s="101" t="s">
        <v>138</v>
      </c>
      <c r="F651" s="132">
        <v>3</v>
      </c>
      <c r="G651" s="115">
        <v>22400</v>
      </c>
      <c r="H651" s="115">
        <f t="shared" si="37"/>
        <v>67200</v>
      </c>
      <c r="I651" s="99">
        <f t="shared" si="38"/>
        <v>75264</v>
      </c>
      <c r="J651" s="92" t="s">
        <v>1516</v>
      </c>
      <c r="K651" s="91" t="s">
        <v>22</v>
      </c>
      <c r="L651" s="135" t="s">
        <v>3608</v>
      </c>
      <c r="M651" s="78"/>
      <c r="N651" s="78"/>
    </row>
    <row r="652" spans="1:14" s="76" customFormat="1" ht="105" customHeight="1">
      <c r="A652" s="90" t="s">
        <v>2481</v>
      </c>
      <c r="B652" s="100" t="s">
        <v>2088</v>
      </c>
      <c r="C652" s="92" t="s">
        <v>77</v>
      </c>
      <c r="D652" s="92" t="s">
        <v>2089</v>
      </c>
      <c r="E652" s="101" t="s">
        <v>138</v>
      </c>
      <c r="F652" s="132">
        <v>4</v>
      </c>
      <c r="G652" s="115">
        <v>18000</v>
      </c>
      <c r="H652" s="115">
        <f t="shared" si="37"/>
        <v>72000</v>
      </c>
      <c r="I652" s="99">
        <f t="shared" si="38"/>
        <v>80640.000000000015</v>
      </c>
      <c r="J652" s="92" t="s">
        <v>1516</v>
      </c>
      <c r="K652" s="91" t="s">
        <v>22</v>
      </c>
      <c r="L652" s="135" t="s">
        <v>3609</v>
      </c>
      <c r="M652" s="78"/>
      <c r="N652" s="78"/>
    </row>
    <row r="653" spans="1:14" s="76" customFormat="1" ht="105" customHeight="1">
      <c r="A653" s="90" t="s">
        <v>2482</v>
      </c>
      <c r="B653" s="92" t="s">
        <v>2090</v>
      </c>
      <c r="C653" s="92" t="s">
        <v>77</v>
      </c>
      <c r="D653" s="92" t="s">
        <v>2091</v>
      </c>
      <c r="E653" s="77" t="s">
        <v>138</v>
      </c>
      <c r="F653" s="132">
        <v>5</v>
      </c>
      <c r="G653" s="115">
        <v>19000</v>
      </c>
      <c r="H653" s="115">
        <f t="shared" si="37"/>
        <v>95000</v>
      </c>
      <c r="I653" s="99">
        <f t="shared" si="38"/>
        <v>106400.00000000001</v>
      </c>
      <c r="J653" s="92" t="s">
        <v>1516</v>
      </c>
      <c r="K653" s="91" t="s">
        <v>22</v>
      </c>
      <c r="L653" s="135" t="s">
        <v>3609</v>
      </c>
      <c r="M653" s="78"/>
      <c r="N653" s="78"/>
    </row>
    <row r="654" spans="1:14" s="76" customFormat="1" ht="105" customHeight="1">
      <c r="A654" s="90" t="s">
        <v>2483</v>
      </c>
      <c r="B654" s="92" t="s">
        <v>2092</v>
      </c>
      <c r="C654" s="92" t="s">
        <v>77</v>
      </c>
      <c r="D654" s="92" t="s">
        <v>2093</v>
      </c>
      <c r="E654" s="92" t="s">
        <v>138</v>
      </c>
      <c r="F654" s="132">
        <v>15</v>
      </c>
      <c r="G654" s="115">
        <v>18116</v>
      </c>
      <c r="H654" s="115">
        <f t="shared" si="37"/>
        <v>271740</v>
      </c>
      <c r="I654" s="99">
        <f t="shared" si="38"/>
        <v>304348.80000000005</v>
      </c>
      <c r="J654" s="92" t="s">
        <v>1516</v>
      </c>
      <c r="K654" s="91" t="s">
        <v>22</v>
      </c>
      <c r="L654" s="135" t="s">
        <v>2563</v>
      </c>
      <c r="M654" s="78"/>
      <c r="N654" s="78"/>
    </row>
    <row r="655" spans="1:14" s="76" customFormat="1" ht="120" customHeight="1">
      <c r="A655" s="90" t="s">
        <v>2484</v>
      </c>
      <c r="B655" s="92" t="s">
        <v>2094</v>
      </c>
      <c r="C655" s="92" t="s">
        <v>77</v>
      </c>
      <c r="D655" s="92" t="s">
        <v>2095</v>
      </c>
      <c r="E655" s="92" t="s">
        <v>138</v>
      </c>
      <c r="F655" s="132">
        <v>9</v>
      </c>
      <c r="G655" s="115">
        <v>19500</v>
      </c>
      <c r="H655" s="115">
        <f t="shared" si="37"/>
        <v>175500</v>
      </c>
      <c r="I655" s="99">
        <f t="shared" si="38"/>
        <v>196560.00000000003</v>
      </c>
      <c r="J655" s="92" t="s">
        <v>1516</v>
      </c>
      <c r="K655" s="91" t="s">
        <v>22</v>
      </c>
      <c r="L655" s="135" t="s">
        <v>3609</v>
      </c>
      <c r="M655" s="78"/>
      <c r="N655" s="78"/>
    </row>
    <row r="656" spans="1:14" s="76" customFormat="1" ht="105" customHeight="1">
      <c r="A656" s="90" t="s">
        <v>2485</v>
      </c>
      <c r="B656" s="92" t="s">
        <v>2096</v>
      </c>
      <c r="C656" s="92" t="s">
        <v>77</v>
      </c>
      <c r="D656" s="92" t="s">
        <v>2097</v>
      </c>
      <c r="E656" s="77" t="s">
        <v>138</v>
      </c>
      <c r="F656" s="132">
        <v>25</v>
      </c>
      <c r="G656" s="115">
        <v>714</v>
      </c>
      <c r="H656" s="115">
        <f t="shared" si="37"/>
        <v>17850</v>
      </c>
      <c r="I656" s="99">
        <f t="shared" si="38"/>
        <v>19992.000000000004</v>
      </c>
      <c r="J656" s="92" t="s">
        <v>1516</v>
      </c>
      <c r="K656" s="91" t="s">
        <v>22</v>
      </c>
      <c r="L656" s="135" t="s">
        <v>2563</v>
      </c>
      <c r="M656" s="78"/>
      <c r="N656" s="78"/>
    </row>
    <row r="657" spans="1:14" s="76" customFormat="1" ht="105" customHeight="1">
      <c r="A657" s="90" t="s">
        <v>2486</v>
      </c>
      <c r="B657" s="29" t="s">
        <v>2098</v>
      </c>
      <c r="C657" s="92" t="s">
        <v>77</v>
      </c>
      <c r="D657" s="29" t="s">
        <v>2099</v>
      </c>
      <c r="E657" s="102" t="s">
        <v>138</v>
      </c>
      <c r="F657" s="132">
        <v>30</v>
      </c>
      <c r="G657" s="115">
        <v>415</v>
      </c>
      <c r="H657" s="115">
        <f t="shared" si="37"/>
        <v>12450</v>
      </c>
      <c r="I657" s="99">
        <f t="shared" si="38"/>
        <v>13944.000000000002</v>
      </c>
      <c r="J657" s="92" t="s">
        <v>1516</v>
      </c>
      <c r="K657" s="91" t="s">
        <v>22</v>
      </c>
      <c r="L657" s="135" t="s">
        <v>2563</v>
      </c>
      <c r="M657" s="78"/>
      <c r="N657" s="78"/>
    </row>
    <row r="658" spans="1:14" s="76" customFormat="1" ht="105" customHeight="1">
      <c r="A658" s="90" t="s">
        <v>2487</v>
      </c>
      <c r="B658" s="100" t="s">
        <v>2100</v>
      </c>
      <c r="C658" s="92" t="s">
        <v>77</v>
      </c>
      <c r="D658" s="100" t="s">
        <v>2101</v>
      </c>
      <c r="E658" s="101" t="s">
        <v>138</v>
      </c>
      <c r="F658" s="132">
        <v>10</v>
      </c>
      <c r="G658" s="115">
        <v>495</v>
      </c>
      <c r="H658" s="115">
        <f t="shared" si="37"/>
        <v>4950</v>
      </c>
      <c r="I658" s="99">
        <f t="shared" si="38"/>
        <v>5544.0000000000009</v>
      </c>
      <c r="J658" s="92" t="s">
        <v>1516</v>
      </c>
      <c r="K658" s="91" t="s">
        <v>22</v>
      </c>
      <c r="L658" s="135" t="s">
        <v>2563</v>
      </c>
      <c r="M658" s="78"/>
      <c r="N658" s="78"/>
    </row>
    <row r="659" spans="1:14" s="76" customFormat="1" ht="105" customHeight="1">
      <c r="A659" s="90" t="s">
        <v>2488</v>
      </c>
      <c r="B659" s="100" t="s">
        <v>2102</v>
      </c>
      <c r="C659" s="92" t="s">
        <v>77</v>
      </c>
      <c r="D659" s="29" t="s">
        <v>2103</v>
      </c>
      <c r="E659" s="101" t="s">
        <v>138</v>
      </c>
      <c r="F659" s="132">
        <v>30</v>
      </c>
      <c r="G659" s="115">
        <v>150</v>
      </c>
      <c r="H659" s="115">
        <f t="shared" si="37"/>
        <v>4500</v>
      </c>
      <c r="I659" s="99">
        <f t="shared" si="38"/>
        <v>5040.0000000000009</v>
      </c>
      <c r="J659" s="92" t="s">
        <v>1516</v>
      </c>
      <c r="K659" s="91" t="s">
        <v>22</v>
      </c>
      <c r="L659" s="135" t="s">
        <v>2563</v>
      </c>
      <c r="M659" s="78"/>
      <c r="N659" s="78"/>
    </row>
    <row r="660" spans="1:14" s="76" customFormat="1" ht="105" customHeight="1">
      <c r="A660" s="90" t="s">
        <v>2489</v>
      </c>
      <c r="B660" s="100" t="s">
        <v>2104</v>
      </c>
      <c r="C660" s="92" t="s">
        <v>77</v>
      </c>
      <c r="D660" s="105" t="s">
        <v>2105</v>
      </c>
      <c r="E660" s="101" t="s">
        <v>138</v>
      </c>
      <c r="F660" s="132">
        <v>25</v>
      </c>
      <c r="G660" s="115">
        <v>780</v>
      </c>
      <c r="H660" s="115">
        <f t="shared" si="37"/>
        <v>19500</v>
      </c>
      <c r="I660" s="99">
        <f t="shared" si="38"/>
        <v>21840.000000000004</v>
      </c>
      <c r="J660" s="92" t="s">
        <v>1516</v>
      </c>
      <c r="K660" s="91" t="s">
        <v>22</v>
      </c>
      <c r="L660" s="135" t="s">
        <v>2563</v>
      </c>
      <c r="M660" s="78"/>
      <c r="N660" s="78"/>
    </row>
    <row r="661" spans="1:14" s="76" customFormat="1" ht="105" customHeight="1">
      <c r="A661" s="90" t="s">
        <v>2490</v>
      </c>
      <c r="B661" s="100" t="s">
        <v>2106</v>
      </c>
      <c r="C661" s="92" t="s">
        <v>77</v>
      </c>
      <c r="D661" s="100" t="s">
        <v>2107</v>
      </c>
      <c r="E661" s="101" t="s">
        <v>138</v>
      </c>
      <c r="F661" s="132">
        <v>20</v>
      </c>
      <c r="G661" s="115">
        <v>443</v>
      </c>
      <c r="H661" s="115">
        <f t="shared" si="37"/>
        <v>8860</v>
      </c>
      <c r="I661" s="99">
        <f t="shared" si="38"/>
        <v>9923.2000000000007</v>
      </c>
      <c r="J661" s="92" t="s">
        <v>1516</v>
      </c>
      <c r="K661" s="91" t="s">
        <v>22</v>
      </c>
      <c r="L661" s="135" t="s">
        <v>2563</v>
      </c>
      <c r="M661" s="78"/>
      <c r="N661" s="78"/>
    </row>
    <row r="662" spans="1:14" s="76" customFormat="1" ht="105" customHeight="1">
      <c r="A662" s="90" t="s">
        <v>2491</v>
      </c>
      <c r="B662" s="100" t="s">
        <v>2108</v>
      </c>
      <c r="C662" s="92" t="s">
        <v>77</v>
      </c>
      <c r="D662" s="100" t="s">
        <v>2109</v>
      </c>
      <c r="E662" s="101" t="s">
        <v>138</v>
      </c>
      <c r="F662" s="132">
        <v>20</v>
      </c>
      <c r="G662" s="115">
        <v>690</v>
      </c>
      <c r="H662" s="115">
        <f t="shared" si="37"/>
        <v>13800</v>
      </c>
      <c r="I662" s="99">
        <f t="shared" si="38"/>
        <v>15456.000000000002</v>
      </c>
      <c r="J662" s="92" t="s">
        <v>1516</v>
      </c>
      <c r="K662" s="91" t="s">
        <v>22</v>
      </c>
      <c r="L662" s="135" t="s">
        <v>2563</v>
      </c>
      <c r="M662" s="78"/>
      <c r="N662" s="78"/>
    </row>
    <row r="663" spans="1:14" s="76" customFormat="1" ht="105" customHeight="1">
      <c r="A663" s="90" t="s">
        <v>2492</v>
      </c>
      <c r="B663" s="106" t="s">
        <v>2110</v>
      </c>
      <c r="C663" s="106" t="s">
        <v>77</v>
      </c>
      <c r="D663" s="106" t="s">
        <v>2111</v>
      </c>
      <c r="E663" s="120" t="s">
        <v>2112</v>
      </c>
      <c r="F663" s="132">
        <v>5</v>
      </c>
      <c r="G663" s="115">
        <v>1785</v>
      </c>
      <c r="H663" s="115">
        <f>F663*G663</f>
        <v>8925</v>
      </c>
      <c r="I663" s="99">
        <f t="shared" si="38"/>
        <v>9996.0000000000018</v>
      </c>
      <c r="J663" s="92" t="s">
        <v>1516</v>
      </c>
      <c r="K663" s="91" t="s">
        <v>22</v>
      </c>
      <c r="L663" s="135" t="s">
        <v>2563</v>
      </c>
      <c r="M663" s="78"/>
      <c r="N663" s="78"/>
    </row>
    <row r="664" spans="1:14" s="76" customFormat="1" ht="105" customHeight="1">
      <c r="A664" s="90" t="s">
        <v>2493</v>
      </c>
      <c r="B664" s="106" t="s">
        <v>2113</v>
      </c>
      <c r="C664" s="106" t="s">
        <v>77</v>
      </c>
      <c r="D664" s="106" t="s">
        <v>2114</v>
      </c>
      <c r="E664" s="101" t="s">
        <v>138</v>
      </c>
      <c r="F664" s="132">
        <v>50</v>
      </c>
      <c r="G664" s="115">
        <v>2232</v>
      </c>
      <c r="H664" s="115">
        <f t="shared" ref="H664:H924" si="39">F664*G664</f>
        <v>111600</v>
      </c>
      <c r="I664" s="99">
        <f t="shared" si="38"/>
        <v>124992.00000000001</v>
      </c>
      <c r="J664" s="92" t="s">
        <v>1516</v>
      </c>
      <c r="K664" s="91" t="s">
        <v>22</v>
      </c>
      <c r="L664" s="135" t="s">
        <v>2563</v>
      </c>
      <c r="M664" s="78"/>
      <c r="N664" s="78"/>
    </row>
    <row r="665" spans="1:14" s="76" customFormat="1" ht="105" customHeight="1">
      <c r="A665" s="90" t="s">
        <v>2494</v>
      </c>
      <c r="B665" s="106" t="s">
        <v>2115</v>
      </c>
      <c r="C665" s="106" t="s">
        <v>77</v>
      </c>
      <c r="D665" s="106" t="s">
        <v>2116</v>
      </c>
      <c r="E665" s="101" t="s">
        <v>138</v>
      </c>
      <c r="F665" s="132">
        <v>1</v>
      </c>
      <c r="G665" s="115">
        <v>49107</v>
      </c>
      <c r="H665" s="115">
        <f t="shared" si="39"/>
        <v>49107</v>
      </c>
      <c r="I665" s="99">
        <f t="shared" si="38"/>
        <v>54999.840000000004</v>
      </c>
      <c r="J665" s="92" t="s">
        <v>1516</v>
      </c>
      <c r="K665" s="91" t="s">
        <v>22</v>
      </c>
      <c r="L665" s="135" t="s">
        <v>2563</v>
      </c>
      <c r="M665" s="78"/>
      <c r="N665" s="78"/>
    </row>
    <row r="666" spans="1:14" s="76" customFormat="1" ht="105" customHeight="1">
      <c r="A666" s="90" t="s">
        <v>2495</v>
      </c>
      <c r="B666" s="106" t="s">
        <v>2117</v>
      </c>
      <c r="C666" s="106" t="s">
        <v>77</v>
      </c>
      <c r="D666" s="106" t="s">
        <v>2118</v>
      </c>
      <c r="E666" s="101" t="s">
        <v>138</v>
      </c>
      <c r="F666" s="132">
        <v>10</v>
      </c>
      <c r="G666" s="115">
        <v>2410</v>
      </c>
      <c r="H666" s="115">
        <f t="shared" si="39"/>
        <v>24100</v>
      </c>
      <c r="I666" s="99">
        <f t="shared" si="38"/>
        <v>26992.000000000004</v>
      </c>
      <c r="J666" s="92" t="s">
        <v>1516</v>
      </c>
      <c r="K666" s="91" t="s">
        <v>22</v>
      </c>
      <c r="L666" s="135" t="s">
        <v>2563</v>
      </c>
      <c r="M666" s="78"/>
      <c r="N666" s="78"/>
    </row>
    <row r="667" spans="1:14" s="76" customFormat="1" ht="105" customHeight="1">
      <c r="A667" s="90" t="s">
        <v>2496</v>
      </c>
      <c r="B667" s="106" t="s">
        <v>2119</v>
      </c>
      <c r="C667" s="106" t="s">
        <v>77</v>
      </c>
      <c r="D667" s="106" t="s">
        <v>2120</v>
      </c>
      <c r="E667" s="101" t="s">
        <v>138</v>
      </c>
      <c r="F667" s="132">
        <v>1</v>
      </c>
      <c r="G667" s="115">
        <v>4724</v>
      </c>
      <c r="H667" s="115">
        <f t="shared" si="39"/>
        <v>4724</v>
      </c>
      <c r="I667" s="99">
        <f t="shared" si="38"/>
        <v>5290.88</v>
      </c>
      <c r="J667" s="92" t="s">
        <v>1516</v>
      </c>
      <c r="K667" s="91" t="s">
        <v>22</v>
      </c>
      <c r="L667" s="135" t="s">
        <v>2563</v>
      </c>
      <c r="M667" s="78"/>
      <c r="N667" s="78"/>
    </row>
    <row r="668" spans="1:14" s="76" customFormat="1" ht="105" customHeight="1">
      <c r="A668" s="90" t="s">
        <v>2497</v>
      </c>
      <c r="B668" s="106" t="s">
        <v>2121</v>
      </c>
      <c r="C668" s="106" t="s">
        <v>77</v>
      </c>
      <c r="D668" s="106" t="s">
        <v>2122</v>
      </c>
      <c r="E668" s="101" t="s">
        <v>138</v>
      </c>
      <c r="F668" s="132">
        <v>20</v>
      </c>
      <c r="G668" s="115">
        <v>1339</v>
      </c>
      <c r="H668" s="115">
        <f t="shared" si="39"/>
        <v>26780</v>
      </c>
      <c r="I668" s="99">
        <f t="shared" ref="I668:I923" si="40">H668*1.12</f>
        <v>29993.600000000002</v>
      </c>
      <c r="J668" s="92" t="s">
        <v>1516</v>
      </c>
      <c r="K668" s="91" t="s">
        <v>22</v>
      </c>
      <c r="L668" s="135" t="s">
        <v>2563</v>
      </c>
      <c r="M668" s="78"/>
      <c r="N668" s="78"/>
    </row>
    <row r="669" spans="1:14" s="76" customFormat="1" ht="105" customHeight="1">
      <c r="A669" s="90" t="s">
        <v>2498</v>
      </c>
      <c r="B669" s="106" t="s">
        <v>2123</v>
      </c>
      <c r="C669" s="106" t="s">
        <v>77</v>
      </c>
      <c r="D669" s="107" t="s">
        <v>2124</v>
      </c>
      <c r="E669" s="101" t="s">
        <v>138</v>
      </c>
      <c r="F669" s="132">
        <v>50</v>
      </c>
      <c r="G669" s="115">
        <v>192</v>
      </c>
      <c r="H669" s="115">
        <f t="shared" si="39"/>
        <v>9600</v>
      </c>
      <c r="I669" s="99">
        <f t="shared" si="40"/>
        <v>10752.000000000002</v>
      </c>
      <c r="J669" s="92" t="s">
        <v>1516</v>
      </c>
      <c r="K669" s="91" t="s">
        <v>22</v>
      </c>
      <c r="L669" s="135" t="s">
        <v>2563</v>
      </c>
      <c r="M669" s="78"/>
      <c r="N669" s="78"/>
    </row>
    <row r="670" spans="1:14" s="76" customFormat="1" ht="105" customHeight="1">
      <c r="A670" s="90" t="s">
        <v>2499</v>
      </c>
      <c r="B670" s="106" t="s">
        <v>2125</v>
      </c>
      <c r="C670" s="106" t="s">
        <v>77</v>
      </c>
      <c r="D670" s="106" t="s">
        <v>2126</v>
      </c>
      <c r="E670" s="101" t="s">
        <v>138</v>
      </c>
      <c r="F670" s="132">
        <v>20</v>
      </c>
      <c r="G670" s="115">
        <v>312</v>
      </c>
      <c r="H670" s="115">
        <f t="shared" si="39"/>
        <v>6240</v>
      </c>
      <c r="I670" s="99">
        <f t="shared" si="40"/>
        <v>6988.8000000000011</v>
      </c>
      <c r="J670" s="92" t="s">
        <v>1516</v>
      </c>
      <c r="K670" s="91" t="s">
        <v>22</v>
      </c>
      <c r="L670" s="135" t="s">
        <v>2563</v>
      </c>
      <c r="M670" s="78"/>
      <c r="N670" s="78"/>
    </row>
    <row r="671" spans="1:14" s="76" customFormat="1" ht="105" customHeight="1">
      <c r="A671" s="90" t="s">
        <v>2500</v>
      </c>
      <c r="B671" s="106" t="s">
        <v>2127</v>
      </c>
      <c r="C671" s="106" t="s">
        <v>77</v>
      </c>
      <c r="D671" s="106" t="s">
        <v>2128</v>
      </c>
      <c r="E671" s="101" t="s">
        <v>138</v>
      </c>
      <c r="F671" s="132">
        <v>10</v>
      </c>
      <c r="G671" s="115">
        <v>1160</v>
      </c>
      <c r="H671" s="115">
        <f t="shared" si="39"/>
        <v>11600</v>
      </c>
      <c r="I671" s="99">
        <f t="shared" si="40"/>
        <v>12992.000000000002</v>
      </c>
      <c r="J671" s="92" t="s">
        <v>1516</v>
      </c>
      <c r="K671" s="91" t="s">
        <v>22</v>
      </c>
      <c r="L671" s="135" t="s">
        <v>2563</v>
      </c>
      <c r="M671" s="78"/>
      <c r="N671" s="78"/>
    </row>
    <row r="672" spans="1:14" s="76" customFormat="1" ht="105" customHeight="1">
      <c r="A672" s="90" t="s">
        <v>2501</v>
      </c>
      <c r="B672" s="106" t="s">
        <v>2129</v>
      </c>
      <c r="C672" s="106" t="s">
        <v>77</v>
      </c>
      <c r="D672" s="106" t="s">
        <v>2130</v>
      </c>
      <c r="E672" s="101" t="s">
        <v>138</v>
      </c>
      <c r="F672" s="132">
        <v>10</v>
      </c>
      <c r="G672" s="115">
        <v>357</v>
      </c>
      <c r="H672" s="115">
        <f t="shared" si="39"/>
        <v>3570</v>
      </c>
      <c r="I672" s="99">
        <f t="shared" si="40"/>
        <v>3998.4000000000005</v>
      </c>
      <c r="J672" s="92" t="s">
        <v>1516</v>
      </c>
      <c r="K672" s="91" t="s">
        <v>22</v>
      </c>
      <c r="L672" s="135" t="s">
        <v>2563</v>
      </c>
      <c r="M672" s="78"/>
      <c r="N672" s="78"/>
    </row>
    <row r="673" spans="1:14" s="76" customFormat="1" ht="105" customHeight="1">
      <c r="A673" s="90" t="s">
        <v>2502</v>
      </c>
      <c r="B673" s="106" t="s">
        <v>2131</v>
      </c>
      <c r="C673" s="106" t="s">
        <v>77</v>
      </c>
      <c r="D673" s="106" t="s">
        <v>2132</v>
      </c>
      <c r="E673" s="101" t="s">
        <v>138</v>
      </c>
      <c r="F673" s="132">
        <v>30</v>
      </c>
      <c r="G673" s="115">
        <v>133</v>
      </c>
      <c r="H673" s="115">
        <f t="shared" si="39"/>
        <v>3990</v>
      </c>
      <c r="I673" s="99">
        <f t="shared" si="40"/>
        <v>4468.8</v>
      </c>
      <c r="J673" s="92" t="s">
        <v>1516</v>
      </c>
      <c r="K673" s="91" t="s">
        <v>22</v>
      </c>
      <c r="L673" s="135" t="s">
        <v>2563</v>
      </c>
      <c r="M673" s="78"/>
      <c r="N673" s="78"/>
    </row>
    <row r="674" spans="1:14" s="76" customFormat="1" ht="105" customHeight="1">
      <c r="A674" s="90" t="s">
        <v>2503</v>
      </c>
      <c r="B674" s="106" t="s">
        <v>2133</v>
      </c>
      <c r="C674" s="106" t="s">
        <v>77</v>
      </c>
      <c r="D674" s="106" t="s">
        <v>2134</v>
      </c>
      <c r="E674" s="101" t="s">
        <v>138</v>
      </c>
      <c r="F674" s="132">
        <v>1</v>
      </c>
      <c r="G674" s="115">
        <v>8482</v>
      </c>
      <c r="H674" s="115">
        <f t="shared" si="39"/>
        <v>8482</v>
      </c>
      <c r="I674" s="99">
        <f t="shared" si="40"/>
        <v>9499.84</v>
      </c>
      <c r="J674" s="92" t="s">
        <v>1516</v>
      </c>
      <c r="K674" s="91" t="s">
        <v>22</v>
      </c>
      <c r="L674" s="135" t="s">
        <v>2563</v>
      </c>
      <c r="M674" s="78"/>
      <c r="N674" s="78"/>
    </row>
    <row r="675" spans="1:14" s="76" customFormat="1" ht="105" customHeight="1">
      <c r="A675" s="90" t="s">
        <v>2504</v>
      </c>
      <c r="B675" s="106" t="s">
        <v>2133</v>
      </c>
      <c r="C675" s="106" t="s">
        <v>77</v>
      </c>
      <c r="D675" s="106" t="s">
        <v>2135</v>
      </c>
      <c r="E675" s="101" t="s">
        <v>138</v>
      </c>
      <c r="F675" s="132">
        <v>1</v>
      </c>
      <c r="G675" s="115">
        <v>11785</v>
      </c>
      <c r="H675" s="115">
        <f t="shared" si="39"/>
        <v>11785</v>
      </c>
      <c r="I675" s="99">
        <f t="shared" si="40"/>
        <v>13199.2</v>
      </c>
      <c r="J675" s="92" t="s">
        <v>1516</v>
      </c>
      <c r="K675" s="91" t="s">
        <v>22</v>
      </c>
      <c r="L675" s="135" t="s">
        <v>2563</v>
      </c>
      <c r="M675" s="78"/>
      <c r="N675" s="78"/>
    </row>
    <row r="676" spans="1:14" s="76" customFormat="1" ht="105" customHeight="1">
      <c r="A676" s="90" t="s">
        <v>2505</v>
      </c>
      <c r="B676" s="108" t="s">
        <v>2136</v>
      </c>
      <c r="C676" s="106" t="s">
        <v>77</v>
      </c>
      <c r="D676" s="106" t="s">
        <v>2137</v>
      </c>
      <c r="E676" s="109" t="s">
        <v>1521</v>
      </c>
      <c r="F676" s="132">
        <v>10</v>
      </c>
      <c r="G676" s="115">
        <v>1800</v>
      </c>
      <c r="H676" s="115">
        <f t="shared" si="39"/>
        <v>18000</v>
      </c>
      <c r="I676" s="99">
        <f t="shared" si="40"/>
        <v>20160.000000000004</v>
      </c>
      <c r="J676" s="92" t="s">
        <v>1516</v>
      </c>
      <c r="K676" s="91" t="s">
        <v>22</v>
      </c>
      <c r="L676" s="135" t="s">
        <v>2563</v>
      </c>
      <c r="M676" s="78"/>
      <c r="N676" s="78"/>
    </row>
    <row r="677" spans="1:14" s="76" customFormat="1" ht="105" customHeight="1">
      <c r="A677" s="90" t="s">
        <v>2506</v>
      </c>
      <c r="B677" s="108" t="s">
        <v>2138</v>
      </c>
      <c r="C677" s="106" t="s">
        <v>77</v>
      </c>
      <c r="D677" s="106" t="s">
        <v>2139</v>
      </c>
      <c r="E677" s="101" t="s">
        <v>138</v>
      </c>
      <c r="F677" s="132">
        <v>50</v>
      </c>
      <c r="G677" s="115">
        <v>250</v>
      </c>
      <c r="H677" s="115">
        <f t="shared" si="39"/>
        <v>12500</v>
      </c>
      <c r="I677" s="99">
        <f t="shared" si="40"/>
        <v>14000.000000000002</v>
      </c>
      <c r="J677" s="92" t="s">
        <v>1516</v>
      </c>
      <c r="K677" s="91" t="s">
        <v>22</v>
      </c>
      <c r="L677" s="135" t="s">
        <v>2563</v>
      </c>
      <c r="M677" s="78"/>
      <c r="N677" s="78"/>
    </row>
    <row r="678" spans="1:14" s="76" customFormat="1" ht="105" customHeight="1">
      <c r="A678" s="90" t="s">
        <v>2507</v>
      </c>
      <c r="B678" s="108" t="s">
        <v>2140</v>
      </c>
      <c r="C678" s="106" t="s">
        <v>77</v>
      </c>
      <c r="D678" s="110" t="s">
        <v>2141</v>
      </c>
      <c r="E678" s="101" t="s">
        <v>138</v>
      </c>
      <c r="F678" s="132">
        <v>1</v>
      </c>
      <c r="G678" s="115">
        <v>12995</v>
      </c>
      <c r="H678" s="115">
        <f t="shared" si="39"/>
        <v>12995</v>
      </c>
      <c r="I678" s="99">
        <f t="shared" si="40"/>
        <v>14554.400000000001</v>
      </c>
      <c r="J678" s="92" t="s">
        <v>1516</v>
      </c>
      <c r="K678" s="91" t="s">
        <v>22</v>
      </c>
      <c r="L678" s="135" t="s">
        <v>2563</v>
      </c>
      <c r="M678" s="78"/>
      <c r="N678" s="78"/>
    </row>
    <row r="679" spans="1:14" s="76" customFormat="1" ht="105" customHeight="1">
      <c r="A679" s="90" t="s">
        <v>2508</v>
      </c>
      <c r="B679" s="108" t="s">
        <v>2142</v>
      </c>
      <c r="C679" s="106" t="s">
        <v>77</v>
      </c>
      <c r="D679" s="108" t="s">
        <v>2143</v>
      </c>
      <c r="E679" s="101" t="s">
        <v>138</v>
      </c>
      <c r="F679" s="132">
        <v>6</v>
      </c>
      <c r="G679" s="115">
        <v>11300</v>
      </c>
      <c r="H679" s="115">
        <f t="shared" si="39"/>
        <v>67800</v>
      </c>
      <c r="I679" s="99">
        <f t="shared" si="40"/>
        <v>75936</v>
      </c>
      <c r="J679" s="92" t="s">
        <v>1516</v>
      </c>
      <c r="K679" s="91" t="s">
        <v>22</v>
      </c>
      <c r="L679" s="135" t="s">
        <v>2563</v>
      </c>
      <c r="M679" s="78"/>
      <c r="N679" s="78"/>
    </row>
    <row r="680" spans="1:14" s="76" customFormat="1" ht="105" customHeight="1">
      <c r="A680" s="90" t="s">
        <v>2509</v>
      </c>
      <c r="B680" s="108" t="s">
        <v>2144</v>
      </c>
      <c r="C680" s="106" t="s">
        <v>77</v>
      </c>
      <c r="D680" s="108" t="s">
        <v>2145</v>
      </c>
      <c r="E680" s="101" t="s">
        <v>138</v>
      </c>
      <c r="F680" s="132">
        <v>6</v>
      </c>
      <c r="G680" s="115">
        <v>12600</v>
      </c>
      <c r="H680" s="115">
        <f t="shared" si="39"/>
        <v>75600</v>
      </c>
      <c r="I680" s="99">
        <f t="shared" si="40"/>
        <v>84672.000000000015</v>
      </c>
      <c r="J680" s="92" t="s">
        <v>1516</v>
      </c>
      <c r="K680" s="91" t="s">
        <v>22</v>
      </c>
      <c r="L680" s="135" t="s">
        <v>2563</v>
      </c>
      <c r="M680" s="78"/>
      <c r="N680" s="78"/>
    </row>
    <row r="681" spans="1:14" s="76" customFormat="1" ht="105" customHeight="1">
      <c r="A681" s="90" t="s">
        <v>2510</v>
      </c>
      <c r="B681" s="108" t="s">
        <v>2144</v>
      </c>
      <c r="C681" s="106" t="s">
        <v>77</v>
      </c>
      <c r="D681" s="108" t="s">
        <v>2146</v>
      </c>
      <c r="E681" s="101" t="s">
        <v>138</v>
      </c>
      <c r="F681" s="132">
        <v>6</v>
      </c>
      <c r="G681" s="115">
        <v>16500</v>
      </c>
      <c r="H681" s="115">
        <f t="shared" si="39"/>
        <v>99000</v>
      </c>
      <c r="I681" s="99">
        <f t="shared" si="40"/>
        <v>110880.00000000001</v>
      </c>
      <c r="J681" s="92" t="s">
        <v>1516</v>
      </c>
      <c r="K681" s="91" t="s">
        <v>22</v>
      </c>
      <c r="L681" s="135" t="s">
        <v>2563</v>
      </c>
      <c r="M681" s="78"/>
      <c r="N681" s="78"/>
    </row>
    <row r="682" spans="1:14" s="76" customFormat="1" ht="105" customHeight="1">
      <c r="A682" s="90" t="s">
        <v>2511</v>
      </c>
      <c r="B682" s="108" t="s">
        <v>2144</v>
      </c>
      <c r="C682" s="106" t="s">
        <v>77</v>
      </c>
      <c r="D682" s="108" t="s">
        <v>2147</v>
      </c>
      <c r="E682" s="101" t="s">
        <v>138</v>
      </c>
      <c r="F682" s="132">
        <v>2</v>
      </c>
      <c r="G682" s="115">
        <v>36500</v>
      </c>
      <c r="H682" s="115">
        <f t="shared" si="39"/>
        <v>73000</v>
      </c>
      <c r="I682" s="99">
        <f t="shared" si="40"/>
        <v>81760.000000000015</v>
      </c>
      <c r="J682" s="92" t="s">
        <v>1516</v>
      </c>
      <c r="K682" s="91" t="s">
        <v>22</v>
      </c>
      <c r="L682" s="135" t="s">
        <v>2563</v>
      </c>
      <c r="M682" s="78"/>
      <c r="N682" s="78"/>
    </row>
    <row r="683" spans="1:14" s="76" customFormat="1" ht="105" customHeight="1">
      <c r="A683" s="90" t="s">
        <v>2512</v>
      </c>
      <c r="B683" s="108" t="s">
        <v>2144</v>
      </c>
      <c r="C683" s="106" t="s">
        <v>77</v>
      </c>
      <c r="D683" s="108" t="s">
        <v>2148</v>
      </c>
      <c r="E683" s="101" t="s">
        <v>138</v>
      </c>
      <c r="F683" s="132">
        <v>2</v>
      </c>
      <c r="G683" s="115">
        <v>74000</v>
      </c>
      <c r="H683" s="115">
        <f t="shared" si="39"/>
        <v>148000</v>
      </c>
      <c r="I683" s="99">
        <f t="shared" si="40"/>
        <v>165760.00000000003</v>
      </c>
      <c r="J683" s="92" t="s">
        <v>1516</v>
      </c>
      <c r="K683" s="91" t="s">
        <v>22</v>
      </c>
      <c r="L683" s="135" t="s">
        <v>2563</v>
      </c>
      <c r="M683" s="78"/>
      <c r="N683" s="78"/>
    </row>
    <row r="684" spans="1:14" s="76" customFormat="1" ht="105" customHeight="1">
      <c r="A684" s="90" t="s">
        <v>2513</v>
      </c>
      <c r="B684" s="108" t="s">
        <v>2144</v>
      </c>
      <c r="C684" s="106" t="s">
        <v>77</v>
      </c>
      <c r="D684" s="108" t="s">
        <v>2149</v>
      </c>
      <c r="E684" s="101" t="s">
        <v>138</v>
      </c>
      <c r="F684" s="132">
        <v>2</v>
      </c>
      <c r="G684" s="115">
        <v>102000</v>
      </c>
      <c r="H684" s="115">
        <f t="shared" si="39"/>
        <v>204000</v>
      </c>
      <c r="I684" s="99">
        <f t="shared" si="40"/>
        <v>228480.00000000003</v>
      </c>
      <c r="J684" s="92" t="s">
        <v>1516</v>
      </c>
      <c r="K684" s="91" t="s">
        <v>22</v>
      </c>
      <c r="L684" s="135" t="s">
        <v>2563</v>
      </c>
      <c r="M684" s="78"/>
      <c r="N684" s="78"/>
    </row>
    <row r="685" spans="1:14" s="76" customFormat="1" ht="105" customHeight="1">
      <c r="A685" s="90" t="s">
        <v>2514</v>
      </c>
      <c r="B685" s="108" t="s">
        <v>2144</v>
      </c>
      <c r="C685" s="106" t="s">
        <v>77</v>
      </c>
      <c r="D685" s="108" t="s">
        <v>2150</v>
      </c>
      <c r="E685" s="101" t="s">
        <v>138</v>
      </c>
      <c r="F685" s="132">
        <v>2</v>
      </c>
      <c r="G685" s="115">
        <v>136000</v>
      </c>
      <c r="H685" s="115">
        <f t="shared" si="39"/>
        <v>272000</v>
      </c>
      <c r="I685" s="99">
        <f t="shared" si="40"/>
        <v>304640</v>
      </c>
      <c r="J685" s="92" t="s">
        <v>1516</v>
      </c>
      <c r="K685" s="91" t="s">
        <v>22</v>
      </c>
      <c r="L685" s="135" t="s">
        <v>2563</v>
      </c>
      <c r="M685" s="78"/>
      <c r="N685" s="78"/>
    </row>
    <row r="686" spans="1:14" s="76" customFormat="1" ht="105" customHeight="1">
      <c r="A686" s="90" t="s">
        <v>2515</v>
      </c>
      <c r="B686" s="108" t="s">
        <v>2151</v>
      </c>
      <c r="C686" s="106" t="s">
        <v>77</v>
      </c>
      <c r="D686" s="108" t="s">
        <v>2152</v>
      </c>
      <c r="E686" s="101" t="s">
        <v>138</v>
      </c>
      <c r="F686" s="132">
        <v>30</v>
      </c>
      <c r="G686" s="115">
        <v>1500</v>
      </c>
      <c r="H686" s="115">
        <f t="shared" si="39"/>
        <v>45000</v>
      </c>
      <c r="I686" s="99">
        <f t="shared" si="40"/>
        <v>50400.000000000007</v>
      </c>
      <c r="J686" s="92" t="s">
        <v>1516</v>
      </c>
      <c r="K686" s="91" t="s">
        <v>22</v>
      </c>
      <c r="L686" s="135" t="s">
        <v>2563</v>
      </c>
      <c r="M686" s="78"/>
      <c r="N686" s="78"/>
    </row>
    <row r="687" spans="1:14" s="76" customFormat="1" ht="105" customHeight="1">
      <c r="A687" s="90" t="s">
        <v>2516</v>
      </c>
      <c r="B687" s="108" t="s">
        <v>2153</v>
      </c>
      <c r="C687" s="106" t="s">
        <v>77</v>
      </c>
      <c r="D687" s="108" t="s">
        <v>2154</v>
      </c>
      <c r="E687" s="101" t="s">
        <v>138</v>
      </c>
      <c r="F687" s="132">
        <v>10</v>
      </c>
      <c r="G687" s="115">
        <v>22300</v>
      </c>
      <c r="H687" s="115">
        <f t="shared" si="39"/>
        <v>223000</v>
      </c>
      <c r="I687" s="99">
        <f t="shared" si="40"/>
        <v>249760.00000000003</v>
      </c>
      <c r="J687" s="92" t="s">
        <v>1516</v>
      </c>
      <c r="K687" s="91" t="s">
        <v>22</v>
      </c>
      <c r="L687" s="135" t="s">
        <v>2563</v>
      </c>
      <c r="M687" s="78"/>
      <c r="N687" s="78"/>
    </row>
    <row r="688" spans="1:14" s="76" customFormat="1" ht="105" customHeight="1">
      <c r="A688" s="90" t="s">
        <v>2517</v>
      </c>
      <c r="B688" s="108" t="s">
        <v>2155</v>
      </c>
      <c r="C688" s="106" t="s">
        <v>77</v>
      </c>
      <c r="D688" s="106" t="s">
        <v>2156</v>
      </c>
      <c r="E688" s="101" t="s">
        <v>138</v>
      </c>
      <c r="F688" s="132">
        <v>40</v>
      </c>
      <c r="G688" s="115">
        <v>1690</v>
      </c>
      <c r="H688" s="115">
        <f t="shared" si="39"/>
        <v>67600</v>
      </c>
      <c r="I688" s="99">
        <f t="shared" si="40"/>
        <v>75712</v>
      </c>
      <c r="J688" s="92" t="s">
        <v>1516</v>
      </c>
      <c r="K688" s="91" t="s">
        <v>22</v>
      </c>
      <c r="L688" s="135" t="s">
        <v>2563</v>
      </c>
      <c r="M688" s="78"/>
      <c r="N688" s="78"/>
    </row>
    <row r="689" spans="1:14" s="76" customFormat="1" ht="105" customHeight="1">
      <c r="A689" s="90" t="s">
        <v>2518</v>
      </c>
      <c r="B689" s="108" t="s">
        <v>2155</v>
      </c>
      <c r="C689" s="106" t="s">
        <v>77</v>
      </c>
      <c r="D689" s="106" t="s">
        <v>2157</v>
      </c>
      <c r="E689" s="101" t="s">
        <v>138</v>
      </c>
      <c r="F689" s="132">
        <v>40</v>
      </c>
      <c r="G689" s="115">
        <v>1400</v>
      </c>
      <c r="H689" s="115">
        <f t="shared" si="39"/>
        <v>56000</v>
      </c>
      <c r="I689" s="99">
        <f t="shared" si="40"/>
        <v>62720.000000000007</v>
      </c>
      <c r="J689" s="92" t="s">
        <v>1516</v>
      </c>
      <c r="K689" s="91" t="s">
        <v>22</v>
      </c>
      <c r="L689" s="135" t="s">
        <v>2563</v>
      </c>
      <c r="M689" s="78"/>
      <c r="N689" s="78"/>
    </row>
    <row r="690" spans="1:14" s="76" customFormat="1" ht="105" customHeight="1">
      <c r="A690" s="90" t="s">
        <v>2519</v>
      </c>
      <c r="B690" s="108" t="s">
        <v>2158</v>
      </c>
      <c r="C690" s="106" t="s">
        <v>77</v>
      </c>
      <c r="D690" s="111" t="s">
        <v>2159</v>
      </c>
      <c r="E690" s="101" t="s">
        <v>138</v>
      </c>
      <c r="F690" s="132">
        <v>40</v>
      </c>
      <c r="G690" s="115">
        <v>8000</v>
      </c>
      <c r="H690" s="115">
        <f t="shared" si="39"/>
        <v>320000</v>
      </c>
      <c r="I690" s="99">
        <f t="shared" si="40"/>
        <v>358400.00000000006</v>
      </c>
      <c r="J690" s="92" t="s">
        <v>1516</v>
      </c>
      <c r="K690" s="91" t="s">
        <v>22</v>
      </c>
      <c r="L690" s="135" t="s">
        <v>2563</v>
      </c>
      <c r="M690" s="78"/>
      <c r="N690" s="78"/>
    </row>
    <row r="691" spans="1:14" s="76" customFormat="1" ht="105" customHeight="1">
      <c r="A691" s="90" t="s">
        <v>2520</v>
      </c>
      <c r="B691" s="108" t="s">
        <v>2160</v>
      </c>
      <c r="C691" s="106" t="s">
        <v>77</v>
      </c>
      <c r="D691" s="111" t="s">
        <v>2161</v>
      </c>
      <c r="E691" s="101" t="s">
        <v>138</v>
      </c>
      <c r="F691" s="132">
        <v>30</v>
      </c>
      <c r="G691" s="115">
        <v>11000</v>
      </c>
      <c r="H691" s="115">
        <f t="shared" si="39"/>
        <v>330000</v>
      </c>
      <c r="I691" s="99">
        <f t="shared" si="40"/>
        <v>369600.00000000006</v>
      </c>
      <c r="J691" s="92" t="s">
        <v>1516</v>
      </c>
      <c r="K691" s="91" t="s">
        <v>22</v>
      </c>
      <c r="L691" s="135" t="s">
        <v>2563</v>
      </c>
      <c r="M691" s="78"/>
      <c r="N691" s="78"/>
    </row>
    <row r="692" spans="1:14" s="76" customFormat="1" ht="105" customHeight="1">
      <c r="A692" s="90" t="s">
        <v>2521</v>
      </c>
      <c r="B692" s="108" t="s">
        <v>2162</v>
      </c>
      <c r="C692" s="106" t="s">
        <v>77</v>
      </c>
      <c r="D692" s="106" t="s">
        <v>2163</v>
      </c>
      <c r="E692" s="101" t="s">
        <v>138</v>
      </c>
      <c r="F692" s="132">
        <v>1</v>
      </c>
      <c r="G692" s="115">
        <v>4000</v>
      </c>
      <c r="H692" s="115">
        <f t="shared" si="39"/>
        <v>4000</v>
      </c>
      <c r="I692" s="99">
        <f t="shared" si="40"/>
        <v>4480</v>
      </c>
      <c r="J692" s="92" t="s">
        <v>1516</v>
      </c>
      <c r="K692" s="91" t="s">
        <v>22</v>
      </c>
      <c r="L692" s="135" t="s">
        <v>2563</v>
      </c>
      <c r="M692" s="78"/>
      <c r="N692" s="78"/>
    </row>
    <row r="693" spans="1:14" s="76" customFormat="1" ht="136.5" customHeight="1">
      <c r="A693" s="90" t="s">
        <v>2522</v>
      </c>
      <c r="B693" s="106" t="s">
        <v>2164</v>
      </c>
      <c r="C693" s="106" t="s">
        <v>77</v>
      </c>
      <c r="D693" s="106" t="s">
        <v>2165</v>
      </c>
      <c r="E693" s="101" t="s">
        <v>138</v>
      </c>
      <c r="F693" s="132">
        <v>6</v>
      </c>
      <c r="G693" s="115">
        <v>5089</v>
      </c>
      <c r="H693" s="115">
        <f t="shared" si="39"/>
        <v>30534</v>
      </c>
      <c r="I693" s="99">
        <f t="shared" si="40"/>
        <v>34198.080000000002</v>
      </c>
      <c r="J693" s="92" t="s">
        <v>1516</v>
      </c>
      <c r="K693" s="91" t="s">
        <v>22</v>
      </c>
      <c r="L693" s="135" t="s">
        <v>2563</v>
      </c>
      <c r="M693" s="78"/>
      <c r="N693" s="78"/>
    </row>
    <row r="694" spans="1:14" s="76" customFormat="1" ht="105" customHeight="1">
      <c r="A694" s="90" t="s">
        <v>2523</v>
      </c>
      <c r="B694" s="106" t="s">
        <v>2166</v>
      </c>
      <c r="C694" s="106" t="s">
        <v>77</v>
      </c>
      <c r="D694" s="106" t="s">
        <v>2167</v>
      </c>
      <c r="E694" s="101" t="s">
        <v>138</v>
      </c>
      <c r="F694" s="132">
        <v>40</v>
      </c>
      <c r="G694" s="115">
        <v>3125</v>
      </c>
      <c r="H694" s="115">
        <f t="shared" si="39"/>
        <v>125000</v>
      </c>
      <c r="I694" s="99">
        <f t="shared" si="40"/>
        <v>140000</v>
      </c>
      <c r="J694" s="92" t="s">
        <v>1516</v>
      </c>
      <c r="K694" s="91" t="s">
        <v>22</v>
      </c>
      <c r="L694" s="135" t="s">
        <v>2563</v>
      </c>
      <c r="M694" s="78"/>
      <c r="N694" s="78"/>
    </row>
    <row r="695" spans="1:14" s="76" customFormat="1" ht="105" customHeight="1">
      <c r="A695" s="90" t="s">
        <v>2524</v>
      </c>
      <c r="B695" s="106" t="s">
        <v>2164</v>
      </c>
      <c r="C695" s="106" t="s">
        <v>77</v>
      </c>
      <c r="D695" s="106" t="s">
        <v>2168</v>
      </c>
      <c r="E695" s="120" t="s">
        <v>247</v>
      </c>
      <c r="F695" s="132">
        <v>25</v>
      </c>
      <c r="G695" s="115">
        <v>4464</v>
      </c>
      <c r="H695" s="115">
        <f t="shared" si="39"/>
        <v>111600</v>
      </c>
      <c r="I695" s="99">
        <f t="shared" si="40"/>
        <v>124992.00000000001</v>
      </c>
      <c r="J695" s="92" t="s">
        <v>1516</v>
      </c>
      <c r="K695" s="91" t="s">
        <v>22</v>
      </c>
      <c r="L695" s="135" t="s">
        <v>2563</v>
      </c>
      <c r="M695" s="78"/>
      <c r="N695" s="78"/>
    </row>
    <row r="696" spans="1:14" s="76" customFormat="1" ht="105" customHeight="1">
      <c r="A696" s="90" t="s">
        <v>2525</v>
      </c>
      <c r="B696" s="106" t="s">
        <v>2169</v>
      </c>
      <c r="C696" s="106" t="s">
        <v>77</v>
      </c>
      <c r="D696" s="106" t="s">
        <v>2170</v>
      </c>
      <c r="E696" s="101" t="s">
        <v>138</v>
      </c>
      <c r="F696" s="132">
        <v>30</v>
      </c>
      <c r="G696" s="115">
        <v>1517</v>
      </c>
      <c r="H696" s="115">
        <f t="shared" si="39"/>
        <v>45510</v>
      </c>
      <c r="I696" s="99">
        <f t="shared" si="40"/>
        <v>50971.200000000004</v>
      </c>
      <c r="J696" s="92" t="s">
        <v>1516</v>
      </c>
      <c r="K696" s="91" t="s">
        <v>22</v>
      </c>
      <c r="L696" s="135" t="s">
        <v>2563</v>
      </c>
      <c r="M696" s="78"/>
      <c r="N696" s="78"/>
    </row>
    <row r="697" spans="1:14" s="76" customFormat="1" ht="105" customHeight="1">
      <c r="A697" s="90" t="s">
        <v>2526</v>
      </c>
      <c r="B697" s="106" t="s">
        <v>2171</v>
      </c>
      <c r="C697" s="106" t="s">
        <v>77</v>
      </c>
      <c r="D697" s="106" t="s">
        <v>2172</v>
      </c>
      <c r="E697" s="101" t="s">
        <v>138</v>
      </c>
      <c r="F697" s="132">
        <v>15</v>
      </c>
      <c r="G697" s="115">
        <v>2303</v>
      </c>
      <c r="H697" s="115">
        <f t="shared" si="39"/>
        <v>34545</v>
      </c>
      <c r="I697" s="99">
        <f t="shared" si="40"/>
        <v>38690.400000000001</v>
      </c>
      <c r="J697" s="92" t="s">
        <v>1516</v>
      </c>
      <c r="K697" s="91" t="s">
        <v>22</v>
      </c>
      <c r="L697" s="135" t="s">
        <v>2563</v>
      </c>
      <c r="M697" s="78"/>
      <c r="N697" s="78"/>
    </row>
    <row r="698" spans="1:14" s="76" customFormat="1" ht="138.75" customHeight="1">
      <c r="A698" s="90" t="s">
        <v>2540</v>
      </c>
      <c r="B698" s="106" t="s">
        <v>2173</v>
      </c>
      <c r="C698" s="106" t="s">
        <v>77</v>
      </c>
      <c r="D698" s="106" t="s">
        <v>2174</v>
      </c>
      <c r="E698" s="101" t="s">
        <v>138</v>
      </c>
      <c r="F698" s="132">
        <v>10</v>
      </c>
      <c r="G698" s="115">
        <v>892</v>
      </c>
      <c r="H698" s="115">
        <f t="shared" si="39"/>
        <v>8920</v>
      </c>
      <c r="I698" s="99">
        <f t="shared" si="40"/>
        <v>9990.4000000000015</v>
      </c>
      <c r="J698" s="92" t="s">
        <v>1516</v>
      </c>
      <c r="K698" s="91" t="s">
        <v>22</v>
      </c>
      <c r="L698" s="135" t="s">
        <v>2563</v>
      </c>
      <c r="M698" s="78"/>
      <c r="N698" s="78"/>
    </row>
    <row r="699" spans="1:14" s="76" customFormat="1" ht="111" customHeight="1">
      <c r="A699" s="90" t="s">
        <v>2564</v>
      </c>
      <c r="B699" s="92" t="s">
        <v>2552</v>
      </c>
      <c r="C699" s="92" t="s">
        <v>77</v>
      </c>
      <c r="D699" s="92" t="s">
        <v>2553</v>
      </c>
      <c r="E699" s="101" t="s">
        <v>138</v>
      </c>
      <c r="F699" s="132">
        <v>1</v>
      </c>
      <c r="G699" s="115">
        <v>36044.639999999999</v>
      </c>
      <c r="H699" s="116">
        <f t="shared" si="39"/>
        <v>36044.639999999999</v>
      </c>
      <c r="I699" s="112">
        <f t="shared" si="40"/>
        <v>40369.996800000001</v>
      </c>
      <c r="J699" s="135" t="s">
        <v>1086</v>
      </c>
      <c r="K699" s="91" t="s">
        <v>22</v>
      </c>
      <c r="L699" s="135" t="s">
        <v>2576</v>
      </c>
      <c r="M699" s="78"/>
      <c r="N699" s="78"/>
    </row>
    <row r="700" spans="1:14" s="76" customFormat="1" ht="111" customHeight="1">
      <c r="A700" s="90" t="s">
        <v>2573</v>
      </c>
      <c r="B700" s="92" t="s">
        <v>2574</v>
      </c>
      <c r="C700" s="92" t="s">
        <v>77</v>
      </c>
      <c r="D700" s="92" t="s">
        <v>2575</v>
      </c>
      <c r="E700" s="101" t="s">
        <v>138</v>
      </c>
      <c r="F700" s="132">
        <v>1</v>
      </c>
      <c r="G700" s="115">
        <v>467652</v>
      </c>
      <c r="H700" s="116">
        <f t="shared" si="39"/>
        <v>467652</v>
      </c>
      <c r="I700" s="112">
        <f t="shared" si="40"/>
        <v>523770.24000000005</v>
      </c>
      <c r="J700" s="135" t="s">
        <v>3140</v>
      </c>
      <c r="K700" s="91" t="s">
        <v>22</v>
      </c>
      <c r="L700" s="135" t="s">
        <v>3151</v>
      </c>
      <c r="M700" s="78"/>
      <c r="N700" s="78"/>
    </row>
    <row r="701" spans="1:14" s="76" customFormat="1" ht="220.5" customHeight="1">
      <c r="A701" s="90" t="s">
        <v>2595</v>
      </c>
      <c r="B701" s="92" t="s">
        <v>2594</v>
      </c>
      <c r="C701" s="92" t="s">
        <v>31</v>
      </c>
      <c r="D701" s="92" t="s">
        <v>2596</v>
      </c>
      <c r="E701" s="101" t="s">
        <v>247</v>
      </c>
      <c r="F701" s="83">
        <v>1</v>
      </c>
      <c r="G701" s="115">
        <v>31542334</v>
      </c>
      <c r="H701" s="116">
        <f t="shared" si="39"/>
        <v>31542334</v>
      </c>
      <c r="I701" s="112">
        <f t="shared" si="40"/>
        <v>35327414.080000006</v>
      </c>
      <c r="J701" s="135" t="s">
        <v>2565</v>
      </c>
      <c r="K701" s="91" t="s">
        <v>22</v>
      </c>
      <c r="L701" s="135" t="s">
        <v>2624</v>
      </c>
      <c r="M701" s="78"/>
      <c r="N701" s="78"/>
    </row>
    <row r="702" spans="1:14" s="76" customFormat="1" ht="117" customHeight="1">
      <c r="A702" s="135" t="s">
        <v>2611</v>
      </c>
      <c r="B702" s="135" t="s">
        <v>2612</v>
      </c>
      <c r="C702" s="135" t="s">
        <v>31</v>
      </c>
      <c r="D702" s="135" t="s">
        <v>2613</v>
      </c>
      <c r="E702" s="135" t="s">
        <v>138</v>
      </c>
      <c r="F702" s="83">
        <v>2</v>
      </c>
      <c r="G702" s="115">
        <v>5010715</v>
      </c>
      <c r="H702" s="115">
        <f t="shared" si="39"/>
        <v>10021430</v>
      </c>
      <c r="I702" s="115">
        <f t="shared" si="40"/>
        <v>11224001.600000001</v>
      </c>
      <c r="J702" s="135" t="s">
        <v>2614</v>
      </c>
      <c r="K702" s="135" t="s">
        <v>22</v>
      </c>
      <c r="L702" s="135" t="s">
        <v>3607</v>
      </c>
      <c r="M702" s="78"/>
      <c r="N702" s="78"/>
    </row>
    <row r="703" spans="1:14" s="76" customFormat="1" ht="117" customHeight="1">
      <c r="A703" s="90" t="s">
        <v>2615</v>
      </c>
      <c r="B703" s="92" t="s">
        <v>2617</v>
      </c>
      <c r="C703" s="92" t="s">
        <v>77</v>
      </c>
      <c r="D703" s="92" t="s">
        <v>3665</v>
      </c>
      <c r="E703" s="92" t="s">
        <v>2616</v>
      </c>
      <c r="F703" s="83">
        <v>180</v>
      </c>
      <c r="G703" s="115">
        <v>1785.71</v>
      </c>
      <c r="H703" s="116">
        <f t="shared" si="39"/>
        <v>321427.8</v>
      </c>
      <c r="I703" s="116">
        <f t="shared" si="40"/>
        <v>359999.136</v>
      </c>
      <c r="J703" s="135" t="s">
        <v>1345</v>
      </c>
      <c r="K703" s="135" t="s">
        <v>22</v>
      </c>
      <c r="L703" s="135" t="s">
        <v>2642</v>
      </c>
      <c r="M703" s="78"/>
      <c r="N703" s="78"/>
    </row>
    <row r="704" spans="1:14" s="76" customFormat="1" ht="231" customHeight="1">
      <c r="A704" s="135" t="s">
        <v>2632</v>
      </c>
      <c r="B704" s="92" t="s">
        <v>2634</v>
      </c>
      <c r="C704" s="92" t="s">
        <v>77</v>
      </c>
      <c r="D704" s="92" t="s">
        <v>2992</v>
      </c>
      <c r="E704" s="135" t="s">
        <v>138</v>
      </c>
      <c r="F704" s="83">
        <v>5</v>
      </c>
      <c r="G704" s="115">
        <v>202550</v>
      </c>
      <c r="H704" s="116">
        <f t="shared" si="39"/>
        <v>1012750</v>
      </c>
      <c r="I704" s="116">
        <f t="shared" si="40"/>
        <v>1134280</v>
      </c>
      <c r="J704" s="135" t="s">
        <v>41</v>
      </c>
      <c r="K704" s="135" t="s">
        <v>22</v>
      </c>
      <c r="L704" s="135" t="s">
        <v>3081</v>
      </c>
      <c r="M704" s="78"/>
      <c r="N704" s="78"/>
    </row>
    <row r="705" spans="1:14" s="76" customFormat="1" ht="235.5" customHeight="1">
      <c r="A705" s="90" t="s">
        <v>2633</v>
      </c>
      <c r="B705" s="92" t="s">
        <v>2635</v>
      </c>
      <c r="C705" s="92" t="s">
        <v>77</v>
      </c>
      <c r="D705" s="92" t="s">
        <v>2993</v>
      </c>
      <c r="E705" s="135" t="s">
        <v>138</v>
      </c>
      <c r="F705" s="83">
        <v>2</v>
      </c>
      <c r="G705" s="115">
        <v>201425</v>
      </c>
      <c r="H705" s="116">
        <f t="shared" si="39"/>
        <v>402850</v>
      </c>
      <c r="I705" s="116">
        <f t="shared" si="40"/>
        <v>451192.00000000006</v>
      </c>
      <c r="J705" s="135" t="s">
        <v>41</v>
      </c>
      <c r="K705" s="135" t="s">
        <v>22</v>
      </c>
      <c r="L705" s="135" t="s">
        <v>3081</v>
      </c>
      <c r="M705" s="78"/>
      <c r="N705" s="78"/>
    </row>
    <row r="706" spans="1:14" s="76" customFormat="1" ht="235.5" customHeight="1">
      <c r="A706" s="135" t="s">
        <v>2636</v>
      </c>
      <c r="B706" s="92" t="s">
        <v>2638</v>
      </c>
      <c r="C706" s="92" t="s">
        <v>77</v>
      </c>
      <c r="D706" s="92" t="s">
        <v>2639</v>
      </c>
      <c r="E706" s="135" t="s">
        <v>138</v>
      </c>
      <c r="F706" s="83">
        <v>1</v>
      </c>
      <c r="G706" s="115">
        <v>41429</v>
      </c>
      <c r="H706" s="116">
        <f t="shared" si="39"/>
        <v>41429</v>
      </c>
      <c r="I706" s="116">
        <f t="shared" si="40"/>
        <v>46400.480000000003</v>
      </c>
      <c r="J706" s="135" t="s">
        <v>1086</v>
      </c>
      <c r="K706" s="135" t="s">
        <v>22</v>
      </c>
      <c r="L706" s="135" t="s">
        <v>2966</v>
      </c>
      <c r="M706" s="78"/>
      <c r="N706" s="78"/>
    </row>
    <row r="707" spans="1:14" s="76" customFormat="1" ht="235.5" customHeight="1">
      <c r="A707" s="90" t="s">
        <v>2637</v>
      </c>
      <c r="B707" s="92" t="s">
        <v>2640</v>
      </c>
      <c r="C707" s="92" t="s">
        <v>77</v>
      </c>
      <c r="D707" s="92" t="s">
        <v>2641</v>
      </c>
      <c r="E707" s="135" t="s">
        <v>138</v>
      </c>
      <c r="F707" s="83">
        <v>700</v>
      </c>
      <c r="G707" s="115">
        <v>107.14</v>
      </c>
      <c r="H707" s="116"/>
      <c r="I707" s="116"/>
      <c r="J707" s="135" t="s">
        <v>1086</v>
      </c>
      <c r="K707" s="135" t="s">
        <v>22</v>
      </c>
      <c r="L707" s="135" t="s">
        <v>3146</v>
      </c>
      <c r="M707" s="78"/>
      <c r="N707" s="78"/>
    </row>
    <row r="708" spans="1:14" s="76" customFormat="1" ht="99" customHeight="1">
      <c r="A708" s="90" t="s">
        <v>2644</v>
      </c>
      <c r="B708" s="92" t="s">
        <v>2645</v>
      </c>
      <c r="C708" s="92" t="s">
        <v>77</v>
      </c>
      <c r="D708" s="92" t="s">
        <v>2646</v>
      </c>
      <c r="E708" s="135" t="s">
        <v>138</v>
      </c>
      <c r="F708" s="83">
        <v>2</v>
      </c>
      <c r="G708" s="115">
        <v>116227.68</v>
      </c>
      <c r="H708" s="116">
        <f t="shared" si="39"/>
        <v>232455.36</v>
      </c>
      <c r="I708" s="116">
        <f t="shared" si="40"/>
        <v>260350.00320000001</v>
      </c>
      <c r="J708" s="135" t="s">
        <v>2647</v>
      </c>
      <c r="K708" s="135" t="s">
        <v>22</v>
      </c>
      <c r="L708" s="135" t="s">
        <v>2966</v>
      </c>
      <c r="M708" s="78"/>
      <c r="N708" s="78"/>
    </row>
    <row r="709" spans="1:14" s="76" customFormat="1" ht="99" customHeight="1">
      <c r="A709" s="92">
        <v>694</v>
      </c>
      <c r="B709" s="92" t="s">
        <v>2690</v>
      </c>
      <c r="C709" s="92" t="s">
        <v>77</v>
      </c>
      <c r="D709" s="92" t="s">
        <v>2691</v>
      </c>
      <c r="E709" s="92" t="s">
        <v>138</v>
      </c>
      <c r="F709" s="83">
        <v>12</v>
      </c>
      <c r="G709" s="115">
        <v>684.2</v>
      </c>
      <c r="H709" s="115">
        <f>F709*G709</f>
        <v>8210.4000000000015</v>
      </c>
      <c r="I709" s="115">
        <f>H709*1.12</f>
        <v>9195.6480000000029</v>
      </c>
      <c r="J709" s="92" t="s">
        <v>1455</v>
      </c>
      <c r="K709" s="92" t="s">
        <v>22</v>
      </c>
      <c r="L709" s="135" t="s">
        <v>2994</v>
      </c>
      <c r="M709" s="78"/>
      <c r="N709" s="78"/>
    </row>
    <row r="710" spans="1:14" s="76" customFormat="1" ht="99" customHeight="1">
      <c r="A710" s="92">
        <v>695</v>
      </c>
      <c r="B710" s="92" t="s">
        <v>2690</v>
      </c>
      <c r="C710" s="92" t="s">
        <v>77</v>
      </c>
      <c r="D710" s="92" t="s">
        <v>2692</v>
      </c>
      <c r="E710" s="92" t="s">
        <v>138</v>
      </c>
      <c r="F710" s="83">
        <v>12</v>
      </c>
      <c r="G710" s="115">
        <v>665.5</v>
      </c>
      <c r="H710" s="115">
        <f t="shared" ref="H710:H773" si="41">F710*G710</f>
        <v>7986</v>
      </c>
      <c r="I710" s="115">
        <f t="shared" ref="I710:I773" si="42">H710*1.12</f>
        <v>8944.3200000000015</v>
      </c>
      <c r="J710" s="92" t="s">
        <v>1455</v>
      </c>
      <c r="K710" s="92" t="s">
        <v>22</v>
      </c>
      <c r="L710" s="135" t="s">
        <v>2994</v>
      </c>
      <c r="M710" s="78"/>
      <c r="N710" s="78"/>
    </row>
    <row r="711" spans="1:14" s="76" customFormat="1" ht="99" customHeight="1">
      <c r="A711" s="92">
        <v>696</v>
      </c>
      <c r="B711" s="92" t="s">
        <v>2693</v>
      </c>
      <c r="C711" s="92" t="s">
        <v>77</v>
      </c>
      <c r="D711" s="92" t="s">
        <v>2694</v>
      </c>
      <c r="E711" s="92" t="s">
        <v>138</v>
      </c>
      <c r="F711" s="83">
        <v>8</v>
      </c>
      <c r="G711" s="115">
        <v>3201</v>
      </c>
      <c r="H711" s="115">
        <f>F711*G711</f>
        <v>25608</v>
      </c>
      <c r="I711" s="115">
        <f t="shared" si="42"/>
        <v>28680.960000000003</v>
      </c>
      <c r="J711" s="92" t="s">
        <v>2695</v>
      </c>
      <c r="K711" s="92" t="s">
        <v>22</v>
      </c>
      <c r="L711" s="135" t="s">
        <v>2994</v>
      </c>
      <c r="M711" s="78"/>
      <c r="N711" s="78"/>
    </row>
    <row r="712" spans="1:14" s="76" customFormat="1" ht="99" customHeight="1">
      <c r="A712" s="92">
        <v>697</v>
      </c>
      <c r="B712" s="92" t="s">
        <v>2693</v>
      </c>
      <c r="C712" s="92" t="s">
        <v>77</v>
      </c>
      <c r="D712" s="92" t="s">
        <v>2696</v>
      </c>
      <c r="E712" s="92" t="s">
        <v>138</v>
      </c>
      <c r="F712" s="83">
        <v>8</v>
      </c>
      <c r="G712" s="115">
        <v>4125</v>
      </c>
      <c r="H712" s="115">
        <f>F712*G712</f>
        <v>33000</v>
      </c>
      <c r="I712" s="115">
        <f>H712*1.12</f>
        <v>36960</v>
      </c>
      <c r="J712" s="92" t="s">
        <v>2695</v>
      </c>
      <c r="K712" s="92" t="s">
        <v>22</v>
      </c>
      <c r="L712" s="135" t="s">
        <v>2994</v>
      </c>
      <c r="M712" s="78"/>
      <c r="N712" s="78"/>
    </row>
    <row r="713" spans="1:14" s="76" customFormat="1" ht="99" customHeight="1">
      <c r="A713" s="92">
        <v>698</v>
      </c>
      <c r="B713" s="92" t="s">
        <v>2697</v>
      </c>
      <c r="C713" s="92" t="s">
        <v>77</v>
      </c>
      <c r="D713" s="92" t="s">
        <v>2698</v>
      </c>
      <c r="E713" s="92" t="s">
        <v>138</v>
      </c>
      <c r="F713" s="83">
        <v>12</v>
      </c>
      <c r="G713" s="115">
        <v>1401.4</v>
      </c>
      <c r="H713" s="115">
        <f t="shared" si="41"/>
        <v>16816.800000000003</v>
      </c>
      <c r="I713" s="115">
        <f t="shared" si="42"/>
        <v>18834.816000000006</v>
      </c>
      <c r="J713" s="92" t="s">
        <v>1455</v>
      </c>
      <c r="K713" s="92" t="s">
        <v>22</v>
      </c>
      <c r="L713" s="135" t="s">
        <v>2994</v>
      </c>
      <c r="M713" s="78"/>
      <c r="N713" s="78"/>
    </row>
    <row r="714" spans="1:14" s="76" customFormat="1" ht="99" customHeight="1">
      <c r="A714" s="92">
        <v>699</v>
      </c>
      <c r="B714" s="92" t="s">
        <v>2697</v>
      </c>
      <c r="C714" s="92" t="s">
        <v>77</v>
      </c>
      <c r="D714" s="92" t="s">
        <v>2699</v>
      </c>
      <c r="E714" s="92" t="s">
        <v>138</v>
      </c>
      <c r="F714" s="83">
        <v>12</v>
      </c>
      <c r="G714" s="115">
        <v>1787.5</v>
      </c>
      <c r="H714" s="115">
        <f t="shared" si="41"/>
        <v>21450</v>
      </c>
      <c r="I714" s="115">
        <f t="shared" si="42"/>
        <v>24024.000000000004</v>
      </c>
      <c r="J714" s="92" t="s">
        <v>1455</v>
      </c>
      <c r="K714" s="92" t="s">
        <v>22</v>
      </c>
      <c r="L714" s="135" t="s">
        <v>2994</v>
      </c>
      <c r="M714" s="78"/>
      <c r="N714" s="78"/>
    </row>
    <row r="715" spans="1:14" s="76" customFormat="1" ht="99" customHeight="1">
      <c r="A715" s="92">
        <v>700</v>
      </c>
      <c r="B715" s="92" t="s">
        <v>2697</v>
      </c>
      <c r="C715" s="92" t="s">
        <v>77</v>
      </c>
      <c r="D715" s="92" t="s">
        <v>2700</v>
      </c>
      <c r="E715" s="92" t="s">
        <v>138</v>
      </c>
      <c r="F715" s="83">
        <v>12</v>
      </c>
      <c r="G715" s="115">
        <v>2035</v>
      </c>
      <c r="H715" s="115">
        <f t="shared" si="41"/>
        <v>24420</v>
      </c>
      <c r="I715" s="115">
        <f t="shared" si="42"/>
        <v>27350.400000000001</v>
      </c>
      <c r="J715" s="92" t="s">
        <v>1455</v>
      </c>
      <c r="K715" s="92" t="s">
        <v>22</v>
      </c>
      <c r="L715" s="135" t="s">
        <v>2994</v>
      </c>
      <c r="M715" s="78"/>
      <c r="N715" s="78"/>
    </row>
    <row r="716" spans="1:14" s="76" customFormat="1" ht="99" customHeight="1">
      <c r="A716" s="92">
        <v>701</v>
      </c>
      <c r="B716" s="92" t="s">
        <v>2701</v>
      </c>
      <c r="C716" s="92" t="s">
        <v>77</v>
      </c>
      <c r="D716" s="92" t="s">
        <v>2702</v>
      </c>
      <c r="E716" s="92" t="s">
        <v>138</v>
      </c>
      <c r="F716" s="83">
        <v>4</v>
      </c>
      <c r="G716" s="115">
        <v>555.5</v>
      </c>
      <c r="H716" s="115">
        <f t="shared" si="41"/>
        <v>2222</v>
      </c>
      <c r="I716" s="115">
        <f t="shared" si="42"/>
        <v>2488.6400000000003</v>
      </c>
      <c r="J716" s="92" t="s">
        <v>1455</v>
      </c>
      <c r="K716" s="92" t="s">
        <v>22</v>
      </c>
      <c r="L716" s="135" t="s">
        <v>2994</v>
      </c>
      <c r="M716" s="78"/>
      <c r="N716" s="78"/>
    </row>
    <row r="717" spans="1:14" s="76" customFormat="1" ht="99" customHeight="1">
      <c r="A717" s="92">
        <v>702</v>
      </c>
      <c r="B717" s="92" t="s">
        <v>2703</v>
      </c>
      <c r="C717" s="92" t="s">
        <v>77</v>
      </c>
      <c r="D717" s="92" t="s">
        <v>2704</v>
      </c>
      <c r="E717" s="92" t="s">
        <v>138</v>
      </c>
      <c r="F717" s="83">
        <v>4</v>
      </c>
      <c r="G717" s="115">
        <v>1980</v>
      </c>
      <c r="H717" s="115">
        <f t="shared" si="41"/>
        <v>7920</v>
      </c>
      <c r="I717" s="115">
        <f t="shared" si="42"/>
        <v>8870.4000000000015</v>
      </c>
      <c r="J717" s="92" t="s">
        <v>1455</v>
      </c>
      <c r="K717" s="92" t="s">
        <v>22</v>
      </c>
      <c r="L717" s="135" t="s">
        <v>2994</v>
      </c>
      <c r="M717" s="78"/>
      <c r="N717" s="78"/>
    </row>
    <row r="718" spans="1:14" s="76" customFormat="1" ht="99" customHeight="1">
      <c r="A718" s="92">
        <v>703</v>
      </c>
      <c r="B718" s="92" t="s">
        <v>2705</v>
      </c>
      <c r="C718" s="92" t="s">
        <v>77</v>
      </c>
      <c r="D718" s="92" t="s">
        <v>2706</v>
      </c>
      <c r="E718" s="92" t="s">
        <v>138</v>
      </c>
      <c r="F718" s="83">
        <v>4</v>
      </c>
      <c r="G718" s="115">
        <v>269.5</v>
      </c>
      <c r="H718" s="115">
        <f t="shared" si="41"/>
        <v>1078</v>
      </c>
      <c r="I718" s="115">
        <f t="shared" si="42"/>
        <v>1207.3600000000001</v>
      </c>
      <c r="J718" s="92" t="s">
        <v>1455</v>
      </c>
      <c r="K718" s="92" t="s">
        <v>22</v>
      </c>
      <c r="L718" s="135" t="s">
        <v>2994</v>
      </c>
      <c r="M718" s="78"/>
      <c r="N718" s="78"/>
    </row>
    <row r="719" spans="1:14" s="76" customFormat="1" ht="99" customHeight="1">
      <c r="A719" s="92">
        <v>704</v>
      </c>
      <c r="B719" s="92" t="s">
        <v>2707</v>
      </c>
      <c r="C719" s="92" t="s">
        <v>77</v>
      </c>
      <c r="D719" s="92" t="s">
        <v>2708</v>
      </c>
      <c r="E719" s="92" t="s">
        <v>138</v>
      </c>
      <c r="F719" s="83">
        <v>4</v>
      </c>
      <c r="G719" s="115">
        <v>495</v>
      </c>
      <c r="H719" s="115">
        <f t="shared" si="41"/>
        <v>1980</v>
      </c>
      <c r="I719" s="115">
        <f t="shared" si="42"/>
        <v>2217.6000000000004</v>
      </c>
      <c r="J719" s="92" t="s">
        <v>1455</v>
      </c>
      <c r="K719" s="92" t="s">
        <v>22</v>
      </c>
      <c r="L719" s="135" t="s">
        <v>2994</v>
      </c>
      <c r="M719" s="78"/>
      <c r="N719" s="78"/>
    </row>
    <row r="720" spans="1:14" s="76" customFormat="1" ht="99" customHeight="1">
      <c r="A720" s="92">
        <v>705</v>
      </c>
      <c r="B720" s="92" t="s">
        <v>2709</v>
      </c>
      <c r="C720" s="92" t="s">
        <v>77</v>
      </c>
      <c r="D720" s="92" t="s">
        <v>2710</v>
      </c>
      <c r="E720" s="92" t="s">
        <v>247</v>
      </c>
      <c r="F720" s="83">
        <v>12</v>
      </c>
      <c r="G720" s="115">
        <v>1373</v>
      </c>
      <c r="H720" s="115">
        <f t="shared" si="41"/>
        <v>16476</v>
      </c>
      <c r="I720" s="115">
        <f t="shared" si="42"/>
        <v>18453.120000000003</v>
      </c>
      <c r="J720" s="92" t="s">
        <v>1455</v>
      </c>
      <c r="K720" s="92" t="s">
        <v>22</v>
      </c>
      <c r="L720" s="135" t="s">
        <v>2994</v>
      </c>
      <c r="M720" s="78"/>
      <c r="N720" s="78"/>
    </row>
    <row r="721" spans="1:14" s="76" customFormat="1" ht="99" customHeight="1">
      <c r="A721" s="92">
        <v>706</v>
      </c>
      <c r="B721" s="92" t="s">
        <v>2711</v>
      </c>
      <c r="C721" s="92" t="s">
        <v>77</v>
      </c>
      <c r="D721" s="92" t="s">
        <v>2712</v>
      </c>
      <c r="E721" s="92" t="s">
        <v>138</v>
      </c>
      <c r="F721" s="83">
        <v>48</v>
      </c>
      <c r="G721" s="115">
        <v>324.5</v>
      </c>
      <c r="H721" s="115">
        <f t="shared" si="41"/>
        <v>15576</v>
      </c>
      <c r="I721" s="115">
        <f t="shared" si="42"/>
        <v>17445.120000000003</v>
      </c>
      <c r="J721" s="92" t="s">
        <v>2695</v>
      </c>
      <c r="K721" s="92" t="s">
        <v>22</v>
      </c>
      <c r="L721" s="135" t="s">
        <v>2994</v>
      </c>
      <c r="M721" s="78"/>
      <c r="N721" s="78"/>
    </row>
    <row r="722" spans="1:14" s="76" customFormat="1" ht="99" customHeight="1">
      <c r="A722" s="92">
        <v>707</v>
      </c>
      <c r="B722" s="92" t="s">
        <v>2713</v>
      </c>
      <c r="C722" s="92" t="s">
        <v>77</v>
      </c>
      <c r="D722" s="92" t="s">
        <v>2714</v>
      </c>
      <c r="E722" s="92" t="s">
        <v>138</v>
      </c>
      <c r="F722" s="83">
        <v>20</v>
      </c>
      <c r="G722" s="115">
        <v>113.3</v>
      </c>
      <c r="H722" s="115">
        <f t="shared" si="41"/>
        <v>2266</v>
      </c>
      <c r="I722" s="115">
        <f t="shared" si="42"/>
        <v>2537.92</v>
      </c>
      <c r="J722" s="92" t="s">
        <v>1455</v>
      </c>
      <c r="K722" s="92" t="s">
        <v>22</v>
      </c>
      <c r="L722" s="135" t="s">
        <v>2994</v>
      </c>
      <c r="M722" s="78"/>
      <c r="N722" s="78"/>
    </row>
    <row r="723" spans="1:14" s="76" customFormat="1" ht="99" customHeight="1">
      <c r="A723" s="92">
        <v>708</v>
      </c>
      <c r="B723" s="92" t="s">
        <v>2715</v>
      </c>
      <c r="C723" s="92" t="s">
        <v>77</v>
      </c>
      <c r="D723" s="92" t="s">
        <v>2716</v>
      </c>
      <c r="E723" s="92" t="s">
        <v>138</v>
      </c>
      <c r="F723" s="83">
        <v>26</v>
      </c>
      <c r="G723" s="115">
        <v>358.6</v>
      </c>
      <c r="H723" s="115">
        <f t="shared" si="41"/>
        <v>9323.6</v>
      </c>
      <c r="I723" s="115">
        <f t="shared" si="42"/>
        <v>10442.432000000001</v>
      </c>
      <c r="J723" s="92" t="s">
        <v>1455</v>
      </c>
      <c r="K723" s="92" t="s">
        <v>22</v>
      </c>
      <c r="L723" s="135" t="s">
        <v>2994</v>
      </c>
      <c r="M723" s="78"/>
      <c r="N723" s="78"/>
    </row>
    <row r="724" spans="1:14" s="76" customFormat="1" ht="99" customHeight="1">
      <c r="A724" s="92">
        <v>709</v>
      </c>
      <c r="B724" s="92" t="s">
        <v>2717</v>
      </c>
      <c r="C724" s="92" t="s">
        <v>77</v>
      </c>
      <c r="D724" s="92" t="s">
        <v>2718</v>
      </c>
      <c r="E724" s="92" t="s">
        <v>138</v>
      </c>
      <c r="F724" s="83">
        <v>10</v>
      </c>
      <c r="G724" s="115">
        <v>176</v>
      </c>
      <c r="H724" s="115">
        <f t="shared" si="41"/>
        <v>1760</v>
      </c>
      <c r="I724" s="115">
        <f t="shared" si="42"/>
        <v>1971.2000000000003</v>
      </c>
      <c r="J724" s="92" t="s">
        <v>1455</v>
      </c>
      <c r="K724" s="92" t="s">
        <v>22</v>
      </c>
      <c r="L724" s="135" t="s">
        <v>2994</v>
      </c>
      <c r="M724" s="78"/>
      <c r="N724" s="78"/>
    </row>
    <row r="725" spans="1:14" s="76" customFormat="1" ht="99" customHeight="1">
      <c r="A725" s="92">
        <v>710</v>
      </c>
      <c r="B725" s="92" t="s">
        <v>2719</v>
      </c>
      <c r="C725" s="92" t="s">
        <v>77</v>
      </c>
      <c r="D725" s="92" t="s">
        <v>2720</v>
      </c>
      <c r="E725" s="92" t="s">
        <v>138</v>
      </c>
      <c r="F725" s="83">
        <v>10</v>
      </c>
      <c r="G725" s="115">
        <v>281.60000000000002</v>
      </c>
      <c r="H725" s="115">
        <f t="shared" si="41"/>
        <v>2816</v>
      </c>
      <c r="I725" s="115">
        <f t="shared" si="42"/>
        <v>3153.92</v>
      </c>
      <c r="J725" s="92" t="s">
        <v>1455</v>
      </c>
      <c r="K725" s="92" t="s">
        <v>22</v>
      </c>
      <c r="L725" s="135" t="s">
        <v>2994</v>
      </c>
      <c r="M725" s="78"/>
      <c r="N725" s="78"/>
    </row>
    <row r="726" spans="1:14" s="76" customFormat="1" ht="99" customHeight="1">
      <c r="A726" s="92">
        <v>711</v>
      </c>
      <c r="B726" s="92" t="s">
        <v>2721</v>
      </c>
      <c r="C726" s="92" t="s">
        <v>77</v>
      </c>
      <c r="D726" s="92" t="s">
        <v>2722</v>
      </c>
      <c r="E726" s="92" t="s">
        <v>2723</v>
      </c>
      <c r="F726" s="83">
        <v>12</v>
      </c>
      <c r="G726" s="115">
        <v>226.6</v>
      </c>
      <c r="H726" s="115">
        <f t="shared" si="41"/>
        <v>2719.2</v>
      </c>
      <c r="I726" s="115">
        <f t="shared" si="42"/>
        <v>3045.5039999999999</v>
      </c>
      <c r="J726" s="92" t="s">
        <v>1455</v>
      </c>
      <c r="K726" s="92" t="s">
        <v>22</v>
      </c>
      <c r="L726" s="135" t="s">
        <v>2994</v>
      </c>
      <c r="M726" s="78"/>
      <c r="N726" s="78"/>
    </row>
    <row r="727" spans="1:14" s="76" customFormat="1" ht="99" customHeight="1">
      <c r="A727" s="92">
        <v>712</v>
      </c>
      <c r="B727" s="92" t="s">
        <v>2724</v>
      </c>
      <c r="C727" s="92" t="s">
        <v>77</v>
      </c>
      <c r="D727" s="92" t="s">
        <v>2725</v>
      </c>
      <c r="E727" s="92" t="s">
        <v>138</v>
      </c>
      <c r="F727" s="83">
        <v>50</v>
      </c>
      <c r="G727" s="115">
        <v>629.20000000000005</v>
      </c>
      <c r="H727" s="115">
        <f t="shared" si="41"/>
        <v>31460.000000000004</v>
      </c>
      <c r="I727" s="115">
        <f t="shared" si="42"/>
        <v>35235.200000000004</v>
      </c>
      <c r="J727" s="92" t="s">
        <v>1455</v>
      </c>
      <c r="K727" s="92" t="s">
        <v>22</v>
      </c>
      <c r="L727" s="135" t="s">
        <v>2994</v>
      </c>
      <c r="M727" s="78"/>
      <c r="N727" s="78"/>
    </row>
    <row r="728" spans="1:14" s="76" customFormat="1" ht="99" customHeight="1">
      <c r="A728" s="92">
        <v>713</v>
      </c>
      <c r="B728" s="92" t="s">
        <v>2726</v>
      </c>
      <c r="C728" s="92" t="s">
        <v>77</v>
      </c>
      <c r="D728" s="92" t="s">
        <v>2727</v>
      </c>
      <c r="E728" s="92" t="s">
        <v>247</v>
      </c>
      <c r="F728" s="83">
        <v>12</v>
      </c>
      <c r="G728" s="115">
        <v>73.7</v>
      </c>
      <c r="H728" s="115">
        <f t="shared" si="41"/>
        <v>884.40000000000009</v>
      </c>
      <c r="I728" s="115">
        <f t="shared" si="42"/>
        <v>990.52800000000025</v>
      </c>
      <c r="J728" s="92" t="s">
        <v>1455</v>
      </c>
      <c r="K728" s="92" t="s">
        <v>22</v>
      </c>
      <c r="L728" s="135" t="s">
        <v>2994</v>
      </c>
      <c r="M728" s="78"/>
      <c r="N728" s="78"/>
    </row>
    <row r="729" spans="1:14" s="76" customFormat="1" ht="99" customHeight="1">
      <c r="A729" s="92">
        <v>714</v>
      </c>
      <c r="B729" s="92" t="s">
        <v>2728</v>
      </c>
      <c r="C729" s="92" t="s">
        <v>77</v>
      </c>
      <c r="D729" s="92" t="s">
        <v>2729</v>
      </c>
      <c r="E729" s="92" t="s">
        <v>247</v>
      </c>
      <c r="F729" s="83">
        <v>12</v>
      </c>
      <c r="G729" s="115">
        <v>159.5</v>
      </c>
      <c r="H729" s="115">
        <f t="shared" si="41"/>
        <v>1914</v>
      </c>
      <c r="I729" s="115">
        <f t="shared" si="42"/>
        <v>2143.6800000000003</v>
      </c>
      <c r="J729" s="92" t="s">
        <v>1455</v>
      </c>
      <c r="K729" s="92" t="s">
        <v>22</v>
      </c>
      <c r="L729" s="135" t="s">
        <v>2994</v>
      </c>
      <c r="M729" s="78"/>
      <c r="N729" s="78"/>
    </row>
    <row r="730" spans="1:14" s="76" customFormat="1" ht="99" customHeight="1">
      <c r="A730" s="92">
        <v>715</v>
      </c>
      <c r="B730" s="92" t="s">
        <v>2728</v>
      </c>
      <c r="C730" s="92" t="s">
        <v>77</v>
      </c>
      <c r="D730" s="92" t="s">
        <v>2730</v>
      </c>
      <c r="E730" s="92" t="s">
        <v>247</v>
      </c>
      <c r="F730" s="83">
        <v>12</v>
      </c>
      <c r="G730" s="115">
        <v>144.1</v>
      </c>
      <c r="H730" s="115">
        <f t="shared" si="41"/>
        <v>1729.1999999999998</v>
      </c>
      <c r="I730" s="115">
        <f t="shared" si="42"/>
        <v>1936.704</v>
      </c>
      <c r="J730" s="92" t="s">
        <v>1455</v>
      </c>
      <c r="K730" s="92" t="s">
        <v>22</v>
      </c>
      <c r="L730" s="135" t="s">
        <v>2994</v>
      </c>
      <c r="M730" s="78"/>
      <c r="N730" s="78"/>
    </row>
    <row r="731" spans="1:14" s="76" customFormat="1" ht="99" customHeight="1">
      <c r="A731" s="92">
        <v>716</v>
      </c>
      <c r="B731" s="92" t="s">
        <v>2731</v>
      </c>
      <c r="C731" s="92" t="s">
        <v>77</v>
      </c>
      <c r="D731" s="92" t="s">
        <v>2732</v>
      </c>
      <c r="E731" s="92" t="s">
        <v>138</v>
      </c>
      <c r="F731" s="83">
        <v>8</v>
      </c>
      <c r="G731" s="115">
        <v>1219</v>
      </c>
      <c r="H731" s="115">
        <f t="shared" si="41"/>
        <v>9752</v>
      </c>
      <c r="I731" s="115">
        <f t="shared" si="42"/>
        <v>10922.240000000002</v>
      </c>
      <c r="J731" s="92" t="s">
        <v>1455</v>
      </c>
      <c r="K731" s="92" t="s">
        <v>22</v>
      </c>
      <c r="L731" s="135" t="s">
        <v>2994</v>
      </c>
      <c r="M731" s="78"/>
      <c r="N731" s="78"/>
    </row>
    <row r="732" spans="1:14" s="76" customFormat="1" ht="99" customHeight="1">
      <c r="A732" s="92">
        <v>717</v>
      </c>
      <c r="B732" s="92" t="s">
        <v>2733</v>
      </c>
      <c r="C732" s="92" t="s">
        <v>77</v>
      </c>
      <c r="D732" s="92" t="s">
        <v>2734</v>
      </c>
      <c r="E732" s="92" t="s">
        <v>2735</v>
      </c>
      <c r="F732" s="83">
        <v>30</v>
      </c>
      <c r="G732" s="115">
        <v>47.3</v>
      </c>
      <c r="H732" s="115">
        <f t="shared" si="41"/>
        <v>1419</v>
      </c>
      <c r="I732" s="115">
        <f t="shared" si="42"/>
        <v>1589.2800000000002</v>
      </c>
      <c r="J732" s="92" t="s">
        <v>1455</v>
      </c>
      <c r="K732" s="92" t="s">
        <v>22</v>
      </c>
      <c r="L732" s="135" t="s">
        <v>2994</v>
      </c>
      <c r="M732" s="78"/>
      <c r="N732" s="78"/>
    </row>
    <row r="733" spans="1:14" s="76" customFormat="1" ht="99" customHeight="1">
      <c r="A733" s="92">
        <v>718</v>
      </c>
      <c r="B733" s="92" t="s">
        <v>2733</v>
      </c>
      <c r="C733" s="92" t="s">
        <v>77</v>
      </c>
      <c r="D733" s="92" t="s">
        <v>2736</v>
      </c>
      <c r="E733" s="92" t="s">
        <v>2735</v>
      </c>
      <c r="F733" s="83">
        <v>20</v>
      </c>
      <c r="G733" s="115">
        <v>393.8</v>
      </c>
      <c r="H733" s="115">
        <f t="shared" si="41"/>
        <v>7876</v>
      </c>
      <c r="I733" s="115">
        <f t="shared" si="42"/>
        <v>8821.1200000000008</v>
      </c>
      <c r="J733" s="92" t="s">
        <v>1455</v>
      </c>
      <c r="K733" s="92" t="s">
        <v>22</v>
      </c>
      <c r="L733" s="135" t="s">
        <v>2994</v>
      </c>
      <c r="M733" s="78"/>
      <c r="N733" s="78"/>
    </row>
    <row r="734" spans="1:14" s="76" customFormat="1" ht="99" customHeight="1">
      <c r="A734" s="92">
        <v>719</v>
      </c>
      <c r="B734" s="92" t="s">
        <v>2737</v>
      </c>
      <c r="C734" s="92" t="s">
        <v>77</v>
      </c>
      <c r="D734" s="92" t="s">
        <v>2738</v>
      </c>
      <c r="E734" s="92" t="s">
        <v>138</v>
      </c>
      <c r="F734" s="83">
        <v>5</v>
      </c>
      <c r="G734" s="115">
        <v>187</v>
      </c>
      <c r="H734" s="115">
        <f t="shared" si="41"/>
        <v>935</v>
      </c>
      <c r="I734" s="115">
        <f t="shared" si="42"/>
        <v>1047.2</v>
      </c>
      <c r="J734" s="92" t="s">
        <v>1455</v>
      </c>
      <c r="K734" s="92" t="s">
        <v>22</v>
      </c>
      <c r="L734" s="135" t="s">
        <v>2994</v>
      </c>
      <c r="M734" s="78"/>
      <c r="N734" s="78"/>
    </row>
    <row r="735" spans="1:14" s="76" customFormat="1" ht="99" customHeight="1">
      <c r="A735" s="92">
        <v>720</v>
      </c>
      <c r="B735" s="92" t="s">
        <v>2739</v>
      </c>
      <c r="C735" s="92" t="s">
        <v>77</v>
      </c>
      <c r="D735" s="92" t="s">
        <v>2740</v>
      </c>
      <c r="E735" s="92" t="s">
        <v>138</v>
      </c>
      <c r="F735" s="83">
        <v>50</v>
      </c>
      <c r="G735" s="115">
        <v>26.4</v>
      </c>
      <c r="H735" s="115">
        <f t="shared" si="41"/>
        <v>1320</v>
      </c>
      <c r="I735" s="115">
        <f t="shared" si="42"/>
        <v>1478.4</v>
      </c>
      <c r="J735" s="92" t="s">
        <v>1455</v>
      </c>
      <c r="K735" s="92" t="s">
        <v>22</v>
      </c>
      <c r="L735" s="135" t="s">
        <v>2994</v>
      </c>
      <c r="M735" s="78"/>
      <c r="N735" s="78"/>
    </row>
    <row r="736" spans="1:14" s="76" customFormat="1" ht="99" customHeight="1">
      <c r="A736" s="92">
        <v>721</v>
      </c>
      <c r="B736" s="92" t="s">
        <v>2741</v>
      </c>
      <c r="C736" s="92" t="s">
        <v>77</v>
      </c>
      <c r="D736" s="92" t="s">
        <v>2742</v>
      </c>
      <c r="E736" s="92" t="s">
        <v>2735</v>
      </c>
      <c r="F736" s="83">
        <v>200</v>
      </c>
      <c r="G736" s="115">
        <v>192.5</v>
      </c>
      <c r="H736" s="115">
        <f t="shared" si="41"/>
        <v>38500</v>
      </c>
      <c r="I736" s="115">
        <f t="shared" si="42"/>
        <v>43120.000000000007</v>
      </c>
      <c r="J736" s="92" t="s">
        <v>2695</v>
      </c>
      <c r="K736" s="92" t="s">
        <v>22</v>
      </c>
      <c r="L736" s="135" t="s">
        <v>2994</v>
      </c>
      <c r="M736" s="78"/>
      <c r="N736" s="78"/>
    </row>
    <row r="737" spans="1:14" s="76" customFormat="1" ht="99" customHeight="1">
      <c r="A737" s="92">
        <v>722</v>
      </c>
      <c r="B737" s="92" t="s">
        <v>2741</v>
      </c>
      <c r="C737" s="92" t="s">
        <v>77</v>
      </c>
      <c r="D737" s="92" t="s">
        <v>2743</v>
      </c>
      <c r="E737" s="92" t="s">
        <v>2735</v>
      </c>
      <c r="F737" s="83">
        <v>100</v>
      </c>
      <c r="G737" s="115">
        <v>297</v>
      </c>
      <c r="H737" s="115">
        <f t="shared" si="41"/>
        <v>29700</v>
      </c>
      <c r="I737" s="115">
        <f t="shared" si="42"/>
        <v>33264</v>
      </c>
      <c r="J737" s="92" t="s">
        <v>2695</v>
      </c>
      <c r="K737" s="92" t="s">
        <v>22</v>
      </c>
      <c r="L737" s="135" t="s">
        <v>2994</v>
      </c>
      <c r="M737" s="78"/>
      <c r="N737" s="78"/>
    </row>
    <row r="738" spans="1:14" s="76" customFormat="1" ht="99" customHeight="1">
      <c r="A738" s="92">
        <v>723</v>
      </c>
      <c r="B738" s="92" t="s">
        <v>2744</v>
      </c>
      <c r="C738" s="92" t="s">
        <v>77</v>
      </c>
      <c r="D738" s="92" t="s">
        <v>2745</v>
      </c>
      <c r="E738" s="92" t="s">
        <v>138</v>
      </c>
      <c r="F738" s="83">
        <v>1</v>
      </c>
      <c r="G738" s="115">
        <v>18700</v>
      </c>
      <c r="H738" s="115">
        <f t="shared" si="41"/>
        <v>18700</v>
      </c>
      <c r="I738" s="115">
        <f t="shared" si="42"/>
        <v>20944.000000000004</v>
      </c>
      <c r="J738" s="92" t="s">
        <v>2695</v>
      </c>
      <c r="K738" s="92" t="s">
        <v>22</v>
      </c>
      <c r="L738" s="135" t="s">
        <v>2994</v>
      </c>
      <c r="M738" s="78"/>
      <c r="N738" s="78"/>
    </row>
    <row r="739" spans="1:14" s="76" customFormat="1" ht="99" customHeight="1">
      <c r="A739" s="92">
        <v>724</v>
      </c>
      <c r="B739" s="92" t="s">
        <v>2744</v>
      </c>
      <c r="C739" s="92" t="s">
        <v>77</v>
      </c>
      <c r="D739" s="92" t="s">
        <v>2746</v>
      </c>
      <c r="E739" s="92" t="s">
        <v>138</v>
      </c>
      <c r="F739" s="83">
        <v>1</v>
      </c>
      <c r="G739" s="115">
        <v>13097.7</v>
      </c>
      <c r="H739" s="115">
        <f t="shared" si="41"/>
        <v>13097.7</v>
      </c>
      <c r="I739" s="115">
        <f t="shared" si="42"/>
        <v>14669.424000000003</v>
      </c>
      <c r="J739" s="92" t="s">
        <v>2695</v>
      </c>
      <c r="K739" s="92" t="s">
        <v>22</v>
      </c>
      <c r="L739" s="135" t="s">
        <v>2994</v>
      </c>
      <c r="M739" s="78"/>
      <c r="N739" s="78"/>
    </row>
    <row r="740" spans="1:14" s="76" customFormat="1" ht="99" customHeight="1">
      <c r="A740" s="92">
        <v>725</v>
      </c>
      <c r="B740" s="92" t="s">
        <v>2747</v>
      </c>
      <c r="C740" s="92" t="s">
        <v>77</v>
      </c>
      <c r="D740" s="92" t="s">
        <v>2748</v>
      </c>
      <c r="E740" s="92" t="s">
        <v>2735</v>
      </c>
      <c r="F740" s="83">
        <v>20</v>
      </c>
      <c r="G740" s="115">
        <v>66</v>
      </c>
      <c r="H740" s="115">
        <f t="shared" si="41"/>
        <v>1320</v>
      </c>
      <c r="I740" s="115">
        <f t="shared" si="42"/>
        <v>1478.4</v>
      </c>
      <c r="J740" s="92" t="s">
        <v>1455</v>
      </c>
      <c r="K740" s="92" t="s">
        <v>22</v>
      </c>
      <c r="L740" s="135" t="s">
        <v>2994</v>
      </c>
      <c r="M740" s="78"/>
      <c r="N740" s="78"/>
    </row>
    <row r="741" spans="1:14" s="76" customFormat="1" ht="99" customHeight="1">
      <c r="A741" s="92">
        <v>726</v>
      </c>
      <c r="B741" s="92" t="s">
        <v>2747</v>
      </c>
      <c r="C741" s="92" t="s">
        <v>77</v>
      </c>
      <c r="D741" s="92" t="s">
        <v>2749</v>
      </c>
      <c r="E741" s="92" t="s">
        <v>2735</v>
      </c>
      <c r="F741" s="83">
        <v>20</v>
      </c>
      <c r="G741" s="115">
        <v>132</v>
      </c>
      <c r="H741" s="115">
        <f t="shared" si="41"/>
        <v>2640</v>
      </c>
      <c r="I741" s="115">
        <f t="shared" si="42"/>
        <v>2956.8</v>
      </c>
      <c r="J741" s="92" t="s">
        <v>1455</v>
      </c>
      <c r="K741" s="92" t="s">
        <v>22</v>
      </c>
      <c r="L741" s="135" t="s">
        <v>2994</v>
      </c>
      <c r="M741" s="78"/>
      <c r="N741" s="78"/>
    </row>
    <row r="742" spans="1:14" s="76" customFormat="1" ht="99" customHeight="1">
      <c r="A742" s="92">
        <v>727</v>
      </c>
      <c r="B742" s="92" t="s">
        <v>2750</v>
      </c>
      <c r="C742" s="92" t="s">
        <v>77</v>
      </c>
      <c r="D742" s="92" t="s">
        <v>2751</v>
      </c>
      <c r="E742" s="92" t="s">
        <v>138</v>
      </c>
      <c r="F742" s="83">
        <v>100</v>
      </c>
      <c r="G742" s="115">
        <v>7.7</v>
      </c>
      <c r="H742" s="115">
        <f t="shared" si="41"/>
        <v>770</v>
      </c>
      <c r="I742" s="115">
        <f t="shared" si="42"/>
        <v>862.40000000000009</v>
      </c>
      <c r="J742" s="92" t="s">
        <v>1455</v>
      </c>
      <c r="K742" s="92" t="s">
        <v>22</v>
      </c>
      <c r="L742" s="135" t="s">
        <v>2994</v>
      </c>
      <c r="M742" s="78"/>
      <c r="N742" s="78"/>
    </row>
    <row r="743" spans="1:14" s="76" customFormat="1" ht="99" customHeight="1">
      <c r="A743" s="92">
        <v>728</v>
      </c>
      <c r="B743" s="92" t="s">
        <v>2752</v>
      </c>
      <c r="C743" s="92" t="s">
        <v>77</v>
      </c>
      <c r="D743" s="92" t="s">
        <v>2753</v>
      </c>
      <c r="E743" s="92" t="s">
        <v>138</v>
      </c>
      <c r="F743" s="83">
        <v>100</v>
      </c>
      <c r="G743" s="115">
        <v>2.2000000000000002</v>
      </c>
      <c r="H743" s="115">
        <f t="shared" si="41"/>
        <v>220.00000000000003</v>
      </c>
      <c r="I743" s="115">
        <f t="shared" si="42"/>
        <v>246.40000000000006</v>
      </c>
      <c r="J743" s="92" t="s">
        <v>1455</v>
      </c>
      <c r="K743" s="92" t="s">
        <v>22</v>
      </c>
      <c r="L743" s="135" t="s">
        <v>2994</v>
      </c>
      <c r="M743" s="78"/>
      <c r="N743" s="78"/>
    </row>
    <row r="744" spans="1:14" s="76" customFormat="1" ht="99" customHeight="1">
      <c r="A744" s="92">
        <v>729</v>
      </c>
      <c r="B744" s="92" t="s">
        <v>2754</v>
      </c>
      <c r="C744" s="92" t="s">
        <v>77</v>
      </c>
      <c r="D744" s="92" t="s">
        <v>2755</v>
      </c>
      <c r="E744" s="92" t="s">
        <v>138</v>
      </c>
      <c r="F744" s="83">
        <v>100</v>
      </c>
      <c r="G744" s="115">
        <v>2.2000000000000002</v>
      </c>
      <c r="H744" s="115">
        <f t="shared" si="41"/>
        <v>220.00000000000003</v>
      </c>
      <c r="I744" s="115">
        <f t="shared" si="42"/>
        <v>246.40000000000006</v>
      </c>
      <c r="J744" s="92" t="s">
        <v>1455</v>
      </c>
      <c r="K744" s="92" t="s">
        <v>22</v>
      </c>
      <c r="L744" s="135" t="s">
        <v>2994</v>
      </c>
      <c r="M744" s="78"/>
      <c r="N744" s="78"/>
    </row>
    <row r="745" spans="1:14" s="76" customFormat="1" ht="99" customHeight="1">
      <c r="A745" s="92">
        <v>730</v>
      </c>
      <c r="B745" s="92" t="s">
        <v>2996</v>
      </c>
      <c r="C745" s="92" t="s">
        <v>77</v>
      </c>
      <c r="D745" s="92" t="s">
        <v>2756</v>
      </c>
      <c r="E745" s="92" t="s">
        <v>138</v>
      </c>
      <c r="F745" s="83">
        <v>1000</v>
      </c>
      <c r="G745" s="115">
        <v>664.4</v>
      </c>
      <c r="H745" s="115">
        <f t="shared" si="41"/>
        <v>664400</v>
      </c>
      <c r="I745" s="115">
        <f t="shared" si="42"/>
        <v>744128.00000000012</v>
      </c>
      <c r="J745" s="92" t="s">
        <v>1455</v>
      </c>
      <c r="K745" s="92" t="s">
        <v>22</v>
      </c>
      <c r="L745" s="135" t="s">
        <v>2994</v>
      </c>
      <c r="M745" s="78"/>
      <c r="N745" s="78"/>
    </row>
    <row r="746" spans="1:14" s="76" customFormat="1" ht="99" customHeight="1">
      <c r="A746" s="92">
        <v>731</v>
      </c>
      <c r="B746" s="92" t="s">
        <v>2757</v>
      </c>
      <c r="C746" s="92" t="s">
        <v>77</v>
      </c>
      <c r="D746" s="92" t="s">
        <v>2758</v>
      </c>
      <c r="E746" s="92" t="s">
        <v>138</v>
      </c>
      <c r="F746" s="83">
        <v>50</v>
      </c>
      <c r="G746" s="115">
        <v>757.9</v>
      </c>
      <c r="H746" s="115">
        <f t="shared" si="41"/>
        <v>37895</v>
      </c>
      <c r="I746" s="115">
        <f t="shared" si="42"/>
        <v>42442.400000000001</v>
      </c>
      <c r="J746" s="92" t="s">
        <v>1455</v>
      </c>
      <c r="K746" s="92" t="s">
        <v>22</v>
      </c>
      <c r="L746" s="135" t="s">
        <v>2994</v>
      </c>
      <c r="M746" s="78"/>
      <c r="N746" s="78"/>
    </row>
    <row r="747" spans="1:14" s="76" customFormat="1" ht="99" customHeight="1">
      <c r="A747" s="92">
        <v>732</v>
      </c>
      <c r="B747" s="92" t="s">
        <v>2759</v>
      </c>
      <c r="C747" s="92" t="s">
        <v>77</v>
      </c>
      <c r="D747" s="92" t="s">
        <v>2760</v>
      </c>
      <c r="E747" s="92" t="s">
        <v>138</v>
      </c>
      <c r="F747" s="83">
        <v>12</v>
      </c>
      <c r="G747" s="115">
        <v>1400.3</v>
      </c>
      <c r="H747" s="115">
        <f t="shared" si="41"/>
        <v>16803.599999999999</v>
      </c>
      <c r="I747" s="115">
        <f t="shared" si="42"/>
        <v>18820.031999999999</v>
      </c>
      <c r="J747" s="92" t="s">
        <v>1455</v>
      </c>
      <c r="K747" s="92" t="s">
        <v>22</v>
      </c>
      <c r="L747" s="135" t="s">
        <v>2994</v>
      </c>
      <c r="M747" s="78"/>
      <c r="N747" s="78"/>
    </row>
    <row r="748" spans="1:14" s="76" customFormat="1" ht="99" customHeight="1">
      <c r="A748" s="92">
        <v>733</v>
      </c>
      <c r="B748" s="134" t="s">
        <v>2761</v>
      </c>
      <c r="C748" s="134" t="s">
        <v>77</v>
      </c>
      <c r="D748" s="134" t="s">
        <v>2762</v>
      </c>
      <c r="E748" s="134" t="s">
        <v>138</v>
      </c>
      <c r="F748" s="83">
        <v>150</v>
      </c>
      <c r="G748" s="115">
        <v>192.5</v>
      </c>
      <c r="H748" s="115">
        <f t="shared" si="41"/>
        <v>28875</v>
      </c>
      <c r="I748" s="115">
        <f t="shared" si="42"/>
        <v>32340.000000000004</v>
      </c>
      <c r="J748" s="134" t="s">
        <v>1455</v>
      </c>
      <c r="K748" s="134" t="s">
        <v>22</v>
      </c>
      <c r="L748" s="135" t="s">
        <v>2994</v>
      </c>
      <c r="M748" s="78"/>
      <c r="N748" s="78"/>
    </row>
    <row r="749" spans="1:14" s="76" customFormat="1" ht="99" customHeight="1">
      <c r="A749" s="92">
        <v>734</v>
      </c>
      <c r="B749" s="92" t="s">
        <v>2763</v>
      </c>
      <c r="C749" s="92" t="s">
        <v>77</v>
      </c>
      <c r="D749" s="92" t="s">
        <v>2764</v>
      </c>
      <c r="E749" s="92" t="s">
        <v>138</v>
      </c>
      <c r="F749" s="83">
        <v>20</v>
      </c>
      <c r="G749" s="115">
        <v>1705</v>
      </c>
      <c r="H749" s="115">
        <f t="shared" si="41"/>
        <v>34100</v>
      </c>
      <c r="I749" s="115">
        <f t="shared" si="42"/>
        <v>38192</v>
      </c>
      <c r="J749" s="92" t="s">
        <v>1455</v>
      </c>
      <c r="K749" s="92" t="s">
        <v>22</v>
      </c>
      <c r="L749" s="135" t="s">
        <v>2994</v>
      </c>
      <c r="M749" s="78"/>
      <c r="N749" s="78"/>
    </row>
    <row r="750" spans="1:14" s="76" customFormat="1" ht="99" customHeight="1">
      <c r="A750" s="92">
        <v>735</v>
      </c>
      <c r="B750" s="92" t="s">
        <v>2757</v>
      </c>
      <c r="C750" s="92" t="s">
        <v>77</v>
      </c>
      <c r="D750" s="92" t="s">
        <v>2765</v>
      </c>
      <c r="E750" s="92" t="s">
        <v>138</v>
      </c>
      <c r="F750" s="83">
        <v>35</v>
      </c>
      <c r="G750" s="115">
        <v>509.3</v>
      </c>
      <c r="H750" s="115">
        <f t="shared" si="41"/>
        <v>17825.5</v>
      </c>
      <c r="I750" s="115">
        <f t="shared" si="42"/>
        <v>19964.560000000001</v>
      </c>
      <c r="J750" s="92" t="s">
        <v>1455</v>
      </c>
      <c r="K750" s="92" t="s">
        <v>22</v>
      </c>
      <c r="L750" s="135" t="s">
        <v>2994</v>
      </c>
      <c r="M750" s="78"/>
      <c r="N750" s="78"/>
    </row>
    <row r="751" spans="1:14" s="76" customFormat="1" ht="99" customHeight="1">
      <c r="A751" s="92">
        <v>736</v>
      </c>
      <c r="B751" s="92" t="s">
        <v>2763</v>
      </c>
      <c r="C751" s="92" t="s">
        <v>77</v>
      </c>
      <c r="D751" s="92" t="s">
        <v>2766</v>
      </c>
      <c r="E751" s="92" t="s">
        <v>138</v>
      </c>
      <c r="F751" s="83">
        <v>5</v>
      </c>
      <c r="G751" s="115">
        <v>1744.6</v>
      </c>
      <c r="H751" s="115">
        <f t="shared" si="41"/>
        <v>8723</v>
      </c>
      <c r="I751" s="115">
        <f t="shared" si="42"/>
        <v>9769.76</v>
      </c>
      <c r="J751" s="92" t="s">
        <v>1455</v>
      </c>
      <c r="K751" s="92" t="s">
        <v>22</v>
      </c>
      <c r="L751" s="135" t="s">
        <v>2994</v>
      </c>
      <c r="M751" s="78"/>
      <c r="N751" s="78"/>
    </row>
    <row r="752" spans="1:14" s="76" customFormat="1" ht="99" customHeight="1">
      <c r="A752" s="92">
        <v>737</v>
      </c>
      <c r="B752" s="92" t="s">
        <v>2763</v>
      </c>
      <c r="C752" s="92" t="s">
        <v>77</v>
      </c>
      <c r="D752" s="92" t="s">
        <v>2767</v>
      </c>
      <c r="E752" s="92" t="s">
        <v>138</v>
      </c>
      <c r="F752" s="83">
        <v>5</v>
      </c>
      <c r="G752" s="115">
        <v>1760</v>
      </c>
      <c r="H752" s="115">
        <f t="shared" si="41"/>
        <v>8800</v>
      </c>
      <c r="I752" s="115">
        <f t="shared" si="42"/>
        <v>9856.0000000000018</v>
      </c>
      <c r="J752" s="92" t="s">
        <v>1455</v>
      </c>
      <c r="K752" s="92" t="s">
        <v>22</v>
      </c>
      <c r="L752" s="135" t="s">
        <v>2994</v>
      </c>
      <c r="M752" s="78"/>
      <c r="N752" s="78"/>
    </row>
    <row r="753" spans="1:14" s="76" customFormat="1" ht="99" customHeight="1">
      <c r="A753" s="92">
        <v>738</v>
      </c>
      <c r="B753" s="92" t="s">
        <v>2768</v>
      </c>
      <c r="C753" s="92" t="s">
        <v>77</v>
      </c>
      <c r="D753" s="92" t="s">
        <v>2769</v>
      </c>
      <c r="E753" s="92" t="s">
        <v>2770</v>
      </c>
      <c r="F753" s="83">
        <v>1</v>
      </c>
      <c r="G753" s="115">
        <v>15438.5</v>
      </c>
      <c r="H753" s="115">
        <f t="shared" si="41"/>
        <v>15438.5</v>
      </c>
      <c r="I753" s="115">
        <f t="shared" si="42"/>
        <v>17291.120000000003</v>
      </c>
      <c r="J753" s="92" t="s">
        <v>1455</v>
      </c>
      <c r="K753" s="92" t="s">
        <v>22</v>
      </c>
      <c r="L753" s="135" t="s">
        <v>2994</v>
      </c>
      <c r="M753" s="78"/>
      <c r="N753" s="78"/>
    </row>
    <row r="754" spans="1:14" s="76" customFormat="1" ht="99" customHeight="1">
      <c r="A754" s="92">
        <v>739</v>
      </c>
      <c r="B754" s="92" t="s">
        <v>2768</v>
      </c>
      <c r="C754" s="92" t="s">
        <v>77</v>
      </c>
      <c r="D754" s="92" t="s">
        <v>2771</v>
      </c>
      <c r="E754" s="92" t="s">
        <v>2770</v>
      </c>
      <c r="F754" s="83">
        <v>1</v>
      </c>
      <c r="G754" s="115">
        <v>18584.5</v>
      </c>
      <c r="H754" s="115">
        <f t="shared" si="41"/>
        <v>18584.5</v>
      </c>
      <c r="I754" s="115">
        <f t="shared" si="42"/>
        <v>20814.640000000003</v>
      </c>
      <c r="J754" s="92" t="s">
        <v>1455</v>
      </c>
      <c r="K754" s="92" t="s">
        <v>22</v>
      </c>
      <c r="L754" s="135" t="s">
        <v>2994</v>
      </c>
      <c r="M754" s="78"/>
      <c r="N754" s="78"/>
    </row>
    <row r="755" spans="1:14" s="76" customFormat="1" ht="99" customHeight="1">
      <c r="A755" s="92">
        <v>740</v>
      </c>
      <c r="B755" s="92" t="s">
        <v>2772</v>
      </c>
      <c r="C755" s="92" t="s">
        <v>77</v>
      </c>
      <c r="D755" s="92" t="s">
        <v>2773</v>
      </c>
      <c r="E755" s="92" t="s">
        <v>138</v>
      </c>
      <c r="F755" s="83">
        <v>100</v>
      </c>
      <c r="G755" s="115">
        <v>5.5</v>
      </c>
      <c r="H755" s="115">
        <f t="shared" si="41"/>
        <v>550</v>
      </c>
      <c r="I755" s="115">
        <f t="shared" si="42"/>
        <v>616.00000000000011</v>
      </c>
      <c r="J755" s="92" t="s">
        <v>1455</v>
      </c>
      <c r="K755" s="92" t="s">
        <v>22</v>
      </c>
      <c r="L755" s="135" t="s">
        <v>2994</v>
      </c>
      <c r="M755" s="78"/>
      <c r="N755" s="78"/>
    </row>
    <row r="756" spans="1:14" s="76" customFormat="1" ht="99" customHeight="1">
      <c r="A756" s="92">
        <v>741</v>
      </c>
      <c r="B756" s="92" t="s">
        <v>2772</v>
      </c>
      <c r="C756" s="92" t="s">
        <v>77</v>
      </c>
      <c r="D756" s="92" t="s">
        <v>2774</v>
      </c>
      <c r="E756" s="92" t="s">
        <v>138</v>
      </c>
      <c r="F756" s="83">
        <v>100</v>
      </c>
      <c r="G756" s="115">
        <v>6.6</v>
      </c>
      <c r="H756" s="115">
        <f t="shared" si="41"/>
        <v>660</v>
      </c>
      <c r="I756" s="115">
        <f t="shared" si="42"/>
        <v>739.2</v>
      </c>
      <c r="J756" s="92" t="s">
        <v>1455</v>
      </c>
      <c r="K756" s="92" t="s">
        <v>22</v>
      </c>
      <c r="L756" s="135" t="s">
        <v>2994</v>
      </c>
      <c r="M756" s="78"/>
      <c r="N756" s="78"/>
    </row>
    <row r="757" spans="1:14" s="76" customFormat="1" ht="99" customHeight="1">
      <c r="A757" s="92">
        <v>742</v>
      </c>
      <c r="B757" s="92" t="s">
        <v>2772</v>
      </c>
      <c r="C757" s="92" t="s">
        <v>77</v>
      </c>
      <c r="D757" s="92" t="s">
        <v>2775</v>
      </c>
      <c r="E757" s="92" t="s">
        <v>138</v>
      </c>
      <c r="F757" s="83">
        <v>100</v>
      </c>
      <c r="G757" s="115">
        <v>11</v>
      </c>
      <c r="H757" s="115">
        <f t="shared" si="41"/>
        <v>1100</v>
      </c>
      <c r="I757" s="115">
        <f t="shared" si="42"/>
        <v>1232.0000000000002</v>
      </c>
      <c r="J757" s="92" t="s">
        <v>1455</v>
      </c>
      <c r="K757" s="92" t="s">
        <v>22</v>
      </c>
      <c r="L757" s="135" t="s">
        <v>2994</v>
      </c>
      <c r="M757" s="78"/>
      <c r="N757" s="78"/>
    </row>
    <row r="758" spans="1:14" s="76" customFormat="1" ht="99" customHeight="1">
      <c r="A758" s="92">
        <v>743</v>
      </c>
      <c r="B758" s="92" t="s">
        <v>2772</v>
      </c>
      <c r="C758" s="92" t="s">
        <v>77</v>
      </c>
      <c r="D758" s="92" t="s">
        <v>2776</v>
      </c>
      <c r="E758" s="92" t="s">
        <v>138</v>
      </c>
      <c r="F758" s="83">
        <v>100</v>
      </c>
      <c r="G758" s="115">
        <v>19.8</v>
      </c>
      <c r="H758" s="115">
        <f t="shared" si="41"/>
        <v>1980</v>
      </c>
      <c r="I758" s="115">
        <f t="shared" si="42"/>
        <v>2217.6000000000004</v>
      </c>
      <c r="J758" s="92" t="s">
        <v>1455</v>
      </c>
      <c r="K758" s="92" t="s">
        <v>22</v>
      </c>
      <c r="L758" s="135" t="s">
        <v>2994</v>
      </c>
      <c r="M758" s="78"/>
      <c r="N758" s="78"/>
    </row>
    <row r="759" spans="1:14" s="76" customFormat="1" ht="99" customHeight="1">
      <c r="A759" s="92">
        <v>744</v>
      </c>
      <c r="B759" s="92" t="s">
        <v>2772</v>
      </c>
      <c r="C759" s="92" t="s">
        <v>77</v>
      </c>
      <c r="D759" s="92" t="s">
        <v>2777</v>
      </c>
      <c r="E759" s="92" t="s">
        <v>138</v>
      </c>
      <c r="F759" s="83">
        <v>100</v>
      </c>
      <c r="G759" s="115">
        <v>25.3</v>
      </c>
      <c r="H759" s="115">
        <f t="shared" si="41"/>
        <v>2530</v>
      </c>
      <c r="I759" s="115">
        <f t="shared" si="42"/>
        <v>2833.6000000000004</v>
      </c>
      <c r="J759" s="92" t="s">
        <v>1455</v>
      </c>
      <c r="K759" s="92" t="s">
        <v>22</v>
      </c>
      <c r="L759" s="135" t="s">
        <v>2994</v>
      </c>
      <c r="M759" s="78"/>
      <c r="N759" s="78"/>
    </row>
    <row r="760" spans="1:14" s="76" customFormat="1" ht="99" customHeight="1">
      <c r="A760" s="92">
        <v>745</v>
      </c>
      <c r="B760" s="92" t="s">
        <v>2778</v>
      </c>
      <c r="C760" s="92" t="s">
        <v>77</v>
      </c>
      <c r="D760" s="92" t="s">
        <v>2779</v>
      </c>
      <c r="E760" s="92" t="s">
        <v>138</v>
      </c>
      <c r="F760" s="83">
        <v>100</v>
      </c>
      <c r="G760" s="115">
        <v>2.2000000000000002</v>
      </c>
      <c r="H760" s="115">
        <f t="shared" si="41"/>
        <v>220.00000000000003</v>
      </c>
      <c r="I760" s="115">
        <f t="shared" si="42"/>
        <v>246.40000000000006</v>
      </c>
      <c r="J760" s="92" t="s">
        <v>1455</v>
      </c>
      <c r="K760" s="92" t="s">
        <v>22</v>
      </c>
      <c r="L760" s="135" t="s">
        <v>2994</v>
      </c>
      <c r="M760" s="78"/>
      <c r="N760" s="78"/>
    </row>
    <row r="761" spans="1:14" s="76" customFormat="1" ht="99" customHeight="1">
      <c r="A761" s="92">
        <v>746</v>
      </c>
      <c r="B761" s="92" t="s">
        <v>2778</v>
      </c>
      <c r="C761" s="92" t="s">
        <v>77</v>
      </c>
      <c r="D761" s="92" t="s">
        <v>2780</v>
      </c>
      <c r="E761" s="92" t="s">
        <v>138</v>
      </c>
      <c r="F761" s="83">
        <v>100</v>
      </c>
      <c r="G761" s="115">
        <v>2.2000000000000002</v>
      </c>
      <c r="H761" s="115">
        <f t="shared" si="41"/>
        <v>220.00000000000003</v>
      </c>
      <c r="I761" s="115">
        <f t="shared" si="42"/>
        <v>246.40000000000006</v>
      </c>
      <c r="J761" s="92" t="s">
        <v>1455</v>
      </c>
      <c r="K761" s="92" t="s">
        <v>22</v>
      </c>
      <c r="L761" s="135" t="s">
        <v>2994</v>
      </c>
      <c r="M761" s="78"/>
      <c r="N761" s="78"/>
    </row>
    <row r="762" spans="1:14" s="76" customFormat="1" ht="99" customHeight="1">
      <c r="A762" s="92">
        <v>747</v>
      </c>
      <c r="B762" s="92" t="s">
        <v>2778</v>
      </c>
      <c r="C762" s="92" t="s">
        <v>77</v>
      </c>
      <c r="D762" s="92" t="s">
        <v>2781</v>
      </c>
      <c r="E762" s="92" t="s">
        <v>138</v>
      </c>
      <c r="F762" s="83">
        <v>100</v>
      </c>
      <c r="G762" s="115">
        <v>4.4000000000000004</v>
      </c>
      <c r="H762" s="115">
        <f t="shared" si="41"/>
        <v>440.00000000000006</v>
      </c>
      <c r="I762" s="115">
        <f t="shared" si="42"/>
        <v>492.80000000000013</v>
      </c>
      <c r="J762" s="92" t="s">
        <v>1455</v>
      </c>
      <c r="K762" s="92" t="s">
        <v>22</v>
      </c>
      <c r="L762" s="135" t="s">
        <v>2994</v>
      </c>
      <c r="M762" s="78"/>
      <c r="N762" s="78"/>
    </row>
    <row r="763" spans="1:14" s="76" customFormat="1" ht="99" customHeight="1">
      <c r="A763" s="92">
        <v>748</v>
      </c>
      <c r="B763" s="92" t="s">
        <v>2778</v>
      </c>
      <c r="C763" s="92" t="s">
        <v>77</v>
      </c>
      <c r="D763" s="92" t="s">
        <v>2782</v>
      </c>
      <c r="E763" s="92" t="s">
        <v>138</v>
      </c>
      <c r="F763" s="83">
        <v>100</v>
      </c>
      <c r="G763" s="115">
        <v>7.7</v>
      </c>
      <c r="H763" s="115">
        <f t="shared" si="41"/>
        <v>770</v>
      </c>
      <c r="I763" s="115">
        <f t="shared" si="42"/>
        <v>862.40000000000009</v>
      </c>
      <c r="J763" s="92" t="s">
        <v>1455</v>
      </c>
      <c r="K763" s="92" t="s">
        <v>22</v>
      </c>
      <c r="L763" s="135" t="s">
        <v>2994</v>
      </c>
      <c r="M763" s="78"/>
      <c r="N763" s="78"/>
    </row>
    <row r="764" spans="1:14" s="76" customFormat="1" ht="99" customHeight="1">
      <c r="A764" s="92">
        <v>749</v>
      </c>
      <c r="B764" s="92" t="s">
        <v>2778</v>
      </c>
      <c r="C764" s="92" t="s">
        <v>77</v>
      </c>
      <c r="D764" s="92" t="s">
        <v>2783</v>
      </c>
      <c r="E764" s="92" t="s">
        <v>138</v>
      </c>
      <c r="F764" s="83">
        <v>100</v>
      </c>
      <c r="G764" s="115">
        <v>13.2</v>
      </c>
      <c r="H764" s="115">
        <f t="shared" si="41"/>
        <v>1320</v>
      </c>
      <c r="I764" s="115">
        <f t="shared" si="42"/>
        <v>1478.4</v>
      </c>
      <c r="J764" s="92" t="s">
        <v>1455</v>
      </c>
      <c r="K764" s="92" t="s">
        <v>22</v>
      </c>
      <c r="L764" s="135" t="s">
        <v>2994</v>
      </c>
      <c r="M764" s="78"/>
      <c r="N764" s="78"/>
    </row>
    <row r="765" spans="1:14" s="76" customFormat="1" ht="99" customHeight="1">
      <c r="A765" s="92">
        <v>750</v>
      </c>
      <c r="B765" s="92" t="s">
        <v>2784</v>
      </c>
      <c r="C765" s="92" t="s">
        <v>77</v>
      </c>
      <c r="D765" s="92" t="s">
        <v>2785</v>
      </c>
      <c r="E765" s="92" t="s">
        <v>138</v>
      </c>
      <c r="F765" s="83">
        <v>200</v>
      </c>
      <c r="G765" s="115">
        <v>1.1000000000000001</v>
      </c>
      <c r="H765" s="115">
        <f t="shared" si="41"/>
        <v>220.00000000000003</v>
      </c>
      <c r="I765" s="115">
        <f t="shared" si="42"/>
        <v>246.40000000000006</v>
      </c>
      <c r="J765" s="92" t="s">
        <v>1455</v>
      </c>
      <c r="K765" s="92" t="s">
        <v>22</v>
      </c>
      <c r="L765" s="135" t="s">
        <v>2994</v>
      </c>
      <c r="M765" s="78"/>
      <c r="N765" s="78"/>
    </row>
    <row r="766" spans="1:14" s="76" customFormat="1" ht="99" customHeight="1">
      <c r="A766" s="92">
        <v>751</v>
      </c>
      <c r="B766" s="92" t="s">
        <v>2784</v>
      </c>
      <c r="C766" s="92" t="s">
        <v>77</v>
      </c>
      <c r="D766" s="92" t="s">
        <v>2786</v>
      </c>
      <c r="E766" s="92" t="s">
        <v>138</v>
      </c>
      <c r="F766" s="83">
        <v>200</v>
      </c>
      <c r="G766" s="115">
        <v>1.1000000000000001</v>
      </c>
      <c r="H766" s="115">
        <f t="shared" si="41"/>
        <v>220.00000000000003</v>
      </c>
      <c r="I766" s="115">
        <f t="shared" si="42"/>
        <v>246.40000000000006</v>
      </c>
      <c r="J766" s="92" t="s">
        <v>1455</v>
      </c>
      <c r="K766" s="92" t="s">
        <v>22</v>
      </c>
      <c r="L766" s="135" t="s">
        <v>2994</v>
      </c>
      <c r="M766" s="78"/>
      <c r="N766" s="78"/>
    </row>
    <row r="767" spans="1:14" s="76" customFormat="1" ht="99" customHeight="1">
      <c r="A767" s="92">
        <v>752</v>
      </c>
      <c r="B767" s="92" t="s">
        <v>2784</v>
      </c>
      <c r="C767" s="92" t="s">
        <v>77</v>
      </c>
      <c r="D767" s="92" t="s">
        <v>2787</v>
      </c>
      <c r="E767" s="92" t="s">
        <v>138</v>
      </c>
      <c r="F767" s="83">
        <v>200</v>
      </c>
      <c r="G767" s="115">
        <v>2.2000000000000002</v>
      </c>
      <c r="H767" s="115">
        <f t="shared" si="41"/>
        <v>440.00000000000006</v>
      </c>
      <c r="I767" s="115">
        <f t="shared" si="42"/>
        <v>492.80000000000013</v>
      </c>
      <c r="J767" s="92" t="s">
        <v>1455</v>
      </c>
      <c r="K767" s="92" t="s">
        <v>22</v>
      </c>
      <c r="L767" s="135" t="s">
        <v>2994</v>
      </c>
      <c r="M767" s="78"/>
      <c r="N767" s="78"/>
    </row>
    <row r="768" spans="1:14" s="76" customFormat="1" ht="99" customHeight="1">
      <c r="A768" s="92">
        <v>753</v>
      </c>
      <c r="B768" s="92" t="s">
        <v>2784</v>
      </c>
      <c r="C768" s="92" t="s">
        <v>77</v>
      </c>
      <c r="D768" s="92" t="s">
        <v>2788</v>
      </c>
      <c r="E768" s="92" t="s">
        <v>138</v>
      </c>
      <c r="F768" s="83">
        <v>200</v>
      </c>
      <c r="G768" s="115">
        <v>7.7</v>
      </c>
      <c r="H768" s="115">
        <f t="shared" si="41"/>
        <v>1540</v>
      </c>
      <c r="I768" s="115">
        <f t="shared" si="42"/>
        <v>1724.8000000000002</v>
      </c>
      <c r="J768" s="92" t="s">
        <v>1455</v>
      </c>
      <c r="K768" s="92" t="s">
        <v>22</v>
      </c>
      <c r="L768" s="135" t="s">
        <v>2994</v>
      </c>
      <c r="M768" s="78"/>
      <c r="N768" s="78"/>
    </row>
    <row r="769" spans="1:14" s="76" customFormat="1" ht="99" customHeight="1">
      <c r="A769" s="92">
        <v>754</v>
      </c>
      <c r="B769" s="92" t="s">
        <v>2784</v>
      </c>
      <c r="C769" s="92" t="s">
        <v>77</v>
      </c>
      <c r="D769" s="92" t="s">
        <v>2789</v>
      </c>
      <c r="E769" s="92" t="s">
        <v>138</v>
      </c>
      <c r="F769" s="83">
        <v>200</v>
      </c>
      <c r="G769" s="115">
        <v>11</v>
      </c>
      <c r="H769" s="115">
        <f t="shared" si="41"/>
        <v>2200</v>
      </c>
      <c r="I769" s="115">
        <f t="shared" si="42"/>
        <v>2464.0000000000005</v>
      </c>
      <c r="J769" s="92" t="s">
        <v>1455</v>
      </c>
      <c r="K769" s="92" t="s">
        <v>22</v>
      </c>
      <c r="L769" s="135" t="s">
        <v>2994</v>
      </c>
      <c r="M769" s="78"/>
      <c r="N769" s="78"/>
    </row>
    <row r="770" spans="1:14" s="76" customFormat="1" ht="99" customHeight="1">
      <c r="A770" s="92">
        <v>755</v>
      </c>
      <c r="B770" s="92" t="s">
        <v>2790</v>
      </c>
      <c r="C770" s="92" t="s">
        <v>77</v>
      </c>
      <c r="D770" s="92" t="s">
        <v>2791</v>
      </c>
      <c r="E770" s="92" t="s">
        <v>138</v>
      </c>
      <c r="F770" s="83">
        <v>100</v>
      </c>
      <c r="G770" s="115">
        <v>1.1000000000000001</v>
      </c>
      <c r="H770" s="115">
        <f t="shared" si="41"/>
        <v>110.00000000000001</v>
      </c>
      <c r="I770" s="115">
        <f t="shared" si="42"/>
        <v>123.20000000000003</v>
      </c>
      <c r="J770" s="92" t="s">
        <v>1455</v>
      </c>
      <c r="K770" s="92" t="s">
        <v>22</v>
      </c>
      <c r="L770" s="135" t="s">
        <v>2994</v>
      </c>
      <c r="M770" s="78"/>
      <c r="N770" s="78"/>
    </row>
    <row r="771" spans="1:14" s="76" customFormat="1" ht="99" customHeight="1">
      <c r="A771" s="92">
        <v>756</v>
      </c>
      <c r="B771" s="92" t="s">
        <v>2790</v>
      </c>
      <c r="C771" s="92" t="s">
        <v>77</v>
      </c>
      <c r="D771" s="92" t="s">
        <v>2792</v>
      </c>
      <c r="E771" s="92" t="s">
        <v>138</v>
      </c>
      <c r="F771" s="83">
        <v>100</v>
      </c>
      <c r="G771" s="115">
        <v>2.2000000000000002</v>
      </c>
      <c r="H771" s="115">
        <f t="shared" si="41"/>
        <v>220.00000000000003</v>
      </c>
      <c r="I771" s="115">
        <f t="shared" si="42"/>
        <v>246.40000000000006</v>
      </c>
      <c r="J771" s="92" t="s">
        <v>1455</v>
      </c>
      <c r="K771" s="92" t="s">
        <v>22</v>
      </c>
      <c r="L771" s="135" t="s">
        <v>2994</v>
      </c>
      <c r="M771" s="78"/>
      <c r="N771" s="78"/>
    </row>
    <row r="772" spans="1:14" s="76" customFormat="1" ht="99" customHeight="1">
      <c r="A772" s="92">
        <v>757</v>
      </c>
      <c r="B772" s="92" t="s">
        <v>2790</v>
      </c>
      <c r="C772" s="92" t="s">
        <v>77</v>
      </c>
      <c r="D772" s="92" t="s">
        <v>2793</v>
      </c>
      <c r="E772" s="92" t="s">
        <v>138</v>
      </c>
      <c r="F772" s="83">
        <v>100</v>
      </c>
      <c r="G772" s="115">
        <v>2.2000000000000002</v>
      </c>
      <c r="H772" s="115">
        <f t="shared" si="41"/>
        <v>220.00000000000003</v>
      </c>
      <c r="I772" s="115">
        <f t="shared" si="42"/>
        <v>246.40000000000006</v>
      </c>
      <c r="J772" s="92" t="s">
        <v>1455</v>
      </c>
      <c r="K772" s="92" t="s">
        <v>22</v>
      </c>
      <c r="L772" s="135" t="s">
        <v>2994</v>
      </c>
      <c r="M772" s="78"/>
      <c r="N772" s="78"/>
    </row>
    <row r="773" spans="1:14" s="76" customFormat="1" ht="99" customHeight="1">
      <c r="A773" s="92">
        <v>758</v>
      </c>
      <c r="B773" s="92" t="s">
        <v>2790</v>
      </c>
      <c r="C773" s="92" t="s">
        <v>77</v>
      </c>
      <c r="D773" s="92" t="s">
        <v>2794</v>
      </c>
      <c r="E773" s="92" t="s">
        <v>138</v>
      </c>
      <c r="F773" s="83">
        <v>100</v>
      </c>
      <c r="G773" s="115">
        <v>1.1000000000000001</v>
      </c>
      <c r="H773" s="115">
        <f t="shared" si="41"/>
        <v>110.00000000000001</v>
      </c>
      <c r="I773" s="115">
        <f t="shared" si="42"/>
        <v>123.20000000000003</v>
      </c>
      <c r="J773" s="92" t="s">
        <v>1455</v>
      </c>
      <c r="K773" s="92" t="s">
        <v>22</v>
      </c>
      <c r="L773" s="135" t="s">
        <v>2994</v>
      </c>
      <c r="M773" s="78"/>
      <c r="N773" s="78"/>
    </row>
    <row r="774" spans="1:14" s="76" customFormat="1" ht="99" customHeight="1">
      <c r="A774" s="92">
        <v>759</v>
      </c>
      <c r="B774" s="92" t="s">
        <v>2790</v>
      </c>
      <c r="C774" s="92" t="s">
        <v>77</v>
      </c>
      <c r="D774" s="92" t="s">
        <v>2795</v>
      </c>
      <c r="E774" s="92" t="s">
        <v>138</v>
      </c>
      <c r="F774" s="83">
        <v>100</v>
      </c>
      <c r="G774" s="115">
        <v>3.3</v>
      </c>
      <c r="H774" s="115">
        <f t="shared" ref="H774:H837" si="43">F774*G774</f>
        <v>330</v>
      </c>
      <c r="I774" s="115">
        <f t="shared" ref="I774:I837" si="44">H774*1.12</f>
        <v>369.6</v>
      </c>
      <c r="J774" s="92" t="s">
        <v>1455</v>
      </c>
      <c r="K774" s="92" t="s">
        <v>22</v>
      </c>
      <c r="L774" s="135" t="s">
        <v>2994</v>
      </c>
      <c r="M774" s="78"/>
      <c r="N774" s="78"/>
    </row>
    <row r="775" spans="1:14" s="76" customFormat="1" ht="99" customHeight="1">
      <c r="A775" s="92">
        <v>760</v>
      </c>
      <c r="B775" s="92" t="s">
        <v>2796</v>
      </c>
      <c r="C775" s="92" t="s">
        <v>77</v>
      </c>
      <c r="D775" s="92" t="s">
        <v>2797</v>
      </c>
      <c r="E775" s="92" t="s">
        <v>2770</v>
      </c>
      <c r="F775" s="83">
        <v>5</v>
      </c>
      <c r="G775" s="115">
        <v>1267.2</v>
      </c>
      <c r="H775" s="115">
        <f t="shared" si="43"/>
        <v>6336</v>
      </c>
      <c r="I775" s="115">
        <f t="shared" si="44"/>
        <v>7096.3200000000006</v>
      </c>
      <c r="J775" s="92" t="s">
        <v>1455</v>
      </c>
      <c r="K775" s="92" t="s">
        <v>22</v>
      </c>
      <c r="L775" s="135" t="s">
        <v>2994</v>
      </c>
      <c r="M775" s="78"/>
      <c r="N775" s="78"/>
    </row>
    <row r="776" spans="1:14" s="76" customFormat="1" ht="99" customHeight="1">
      <c r="A776" s="92">
        <v>761</v>
      </c>
      <c r="B776" s="92" t="s">
        <v>2796</v>
      </c>
      <c r="C776" s="92" t="s">
        <v>77</v>
      </c>
      <c r="D776" s="92" t="s">
        <v>2798</v>
      </c>
      <c r="E776" s="92" t="s">
        <v>2770</v>
      </c>
      <c r="F776" s="83">
        <v>5</v>
      </c>
      <c r="G776" s="115">
        <v>7040</v>
      </c>
      <c r="H776" s="115">
        <f t="shared" si="43"/>
        <v>35200</v>
      </c>
      <c r="I776" s="115">
        <f t="shared" si="44"/>
        <v>39424.000000000007</v>
      </c>
      <c r="J776" s="92" t="s">
        <v>1455</v>
      </c>
      <c r="K776" s="92" t="s">
        <v>22</v>
      </c>
      <c r="L776" s="135" t="s">
        <v>2994</v>
      </c>
      <c r="M776" s="78"/>
      <c r="N776" s="78"/>
    </row>
    <row r="777" spans="1:14" s="76" customFormat="1" ht="99" customHeight="1">
      <c r="A777" s="92">
        <v>762</v>
      </c>
      <c r="B777" s="92" t="s">
        <v>2799</v>
      </c>
      <c r="C777" s="92" t="s">
        <v>77</v>
      </c>
      <c r="D777" s="92" t="s">
        <v>2800</v>
      </c>
      <c r="E777" s="92" t="s">
        <v>2801</v>
      </c>
      <c r="F777" s="83">
        <v>1</v>
      </c>
      <c r="G777" s="115">
        <v>4290</v>
      </c>
      <c r="H777" s="115">
        <f t="shared" si="43"/>
        <v>4290</v>
      </c>
      <c r="I777" s="115">
        <f t="shared" si="44"/>
        <v>4804.8</v>
      </c>
      <c r="J777" s="92" t="s">
        <v>1455</v>
      </c>
      <c r="K777" s="92" t="s">
        <v>22</v>
      </c>
      <c r="L777" s="135" t="s">
        <v>2994</v>
      </c>
      <c r="M777" s="78"/>
      <c r="N777" s="78"/>
    </row>
    <row r="778" spans="1:14" s="76" customFormat="1" ht="99" customHeight="1">
      <c r="A778" s="92">
        <v>763</v>
      </c>
      <c r="B778" s="92" t="s">
        <v>2802</v>
      </c>
      <c r="C778" s="92" t="s">
        <v>77</v>
      </c>
      <c r="D778" s="92" t="s">
        <v>2803</v>
      </c>
      <c r="E778" s="92" t="s">
        <v>138</v>
      </c>
      <c r="F778" s="83">
        <v>500</v>
      </c>
      <c r="G778" s="115">
        <v>47.3</v>
      </c>
      <c r="H778" s="115">
        <f t="shared" si="43"/>
        <v>23650</v>
      </c>
      <c r="I778" s="115">
        <f t="shared" si="44"/>
        <v>26488.000000000004</v>
      </c>
      <c r="J778" s="92" t="s">
        <v>2695</v>
      </c>
      <c r="K778" s="92" t="s">
        <v>22</v>
      </c>
      <c r="L778" s="135" t="s">
        <v>2994</v>
      </c>
      <c r="M778" s="78"/>
      <c r="N778" s="78"/>
    </row>
    <row r="779" spans="1:14" s="76" customFormat="1" ht="99" customHeight="1">
      <c r="A779" s="92">
        <v>764</v>
      </c>
      <c r="B779" s="92" t="s">
        <v>2804</v>
      </c>
      <c r="C779" s="92" t="s">
        <v>77</v>
      </c>
      <c r="D779" s="92" t="s">
        <v>2805</v>
      </c>
      <c r="E779" s="92" t="s">
        <v>138</v>
      </c>
      <c r="F779" s="83">
        <v>50</v>
      </c>
      <c r="G779" s="115">
        <v>40.700000000000003</v>
      </c>
      <c r="H779" s="115">
        <f t="shared" si="43"/>
        <v>2035.0000000000002</v>
      </c>
      <c r="I779" s="115">
        <f t="shared" si="44"/>
        <v>2279.2000000000003</v>
      </c>
      <c r="J779" s="92" t="s">
        <v>2695</v>
      </c>
      <c r="K779" s="92" t="s">
        <v>22</v>
      </c>
      <c r="L779" s="135" t="s">
        <v>2994</v>
      </c>
      <c r="M779" s="78"/>
      <c r="N779" s="78"/>
    </row>
    <row r="780" spans="1:14" s="76" customFormat="1" ht="99" customHeight="1">
      <c r="A780" s="92">
        <v>765</v>
      </c>
      <c r="B780" s="92" t="s">
        <v>2804</v>
      </c>
      <c r="C780" s="92" t="s">
        <v>77</v>
      </c>
      <c r="D780" s="92" t="s">
        <v>2806</v>
      </c>
      <c r="E780" s="92" t="s">
        <v>138</v>
      </c>
      <c r="F780" s="83">
        <v>50</v>
      </c>
      <c r="G780" s="115">
        <v>42.9</v>
      </c>
      <c r="H780" s="115">
        <f t="shared" si="43"/>
        <v>2145</v>
      </c>
      <c r="I780" s="115">
        <f t="shared" si="44"/>
        <v>2402.4</v>
      </c>
      <c r="J780" s="92" t="s">
        <v>2695</v>
      </c>
      <c r="K780" s="92" t="s">
        <v>22</v>
      </c>
      <c r="L780" s="135" t="s">
        <v>2994</v>
      </c>
      <c r="M780" s="78"/>
      <c r="N780" s="78"/>
    </row>
    <row r="781" spans="1:14" s="76" customFormat="1" ht="99" customHeight="1">
      <c r="A781" s="92">
        <v>766</v>
      </c>
      <c r="B781" s="92" t="s">
        <v>2804</v>
      </c>
      <c r="C781" s="92" t="s">
        <v>77</v>
      </c>
      <c r="D781" s="92" t="s">
        <v>2807</v>
      </c>
      <c r="E781" s="92" t="s">
        <v>138</v>
      </c>
      <c r="F781" s="83">
        <v>50</v>
      </c>
      <c r="G781" s="115">
        <v>69.3</v>
      </c>
      <c r="H781" s="115">
        <f t="shared" si="43"/>
        <v>3465</v>
      </c>
      <c r="I781" s="115">
        <f t="shared" si="44"/>
        <v>3880.8</v>
      </c>
      <c r="J781" s="92" t="s">
        <v>2695</v>
      </c>
      <c r="K781" s="92" t="s">
        <v>22</v>
      </c>
      <c r="L781" s="135" t="s">
        <v>2994</v>
      </c>
      <c r="M781" s="78"/>
      <c r="N781" s="78"/>
    </row>
    <row r="782" spans="1:14" s="76" customFormat="1" ht="99" customHeight="1">
      <c r="A782" s="92">
        <v>767</v>
      </c>
      <c r="B782" s="92" t="s">
        <v>2804</v>
      </c>
      <c r="C782" s="92" t="s">
        <v>77</v>
      </c>
      <c r="D782" s="92" t="s">
        <v>2808</v>
      </c>
      <c r="E782" s="92" t="s">
        <v>138</v>
      </c>
      <c r="F782" s="83">
        <v>40</v>
      </c>
      <c r="G782" s="115">
        <v>56.1</v>
      </c>
      <c r="H782" s="115">
        <f t="shared" si="43"/>
        <v>2244</v>
      </c>
      <c r="I782" s="115">
        <f t="shared" si="44"/>
        <v>2513.2800000000002</v>
      </c>
      <c r="J782" s="92" t="s">
        <v>2695</v>
      </c>
      <c r="K782" s="92" t="s">
        <v>22</v>
      </c>
      <c r="L782" s="135" t="s">
        <v>2994</v>
      </c>
      <c r="M782" s="78"/>
      <c r="N782" s="78"/>
    </row>
    <row r="783" spans="1:14" s="76" customFormat="1" ht="99" customHeight="1">
      <c r="A783" s="92">
        <v>768</v>
      </c>
      <c r="B783" s="92" t="s">
        <v>2804</v>
      </c>
      <c r="C783" s="92" t="s">
        <v>77</v>
      </c>
      <c r="D783" s="92" t="s">
        <v>2809</v>
      </c>
      <c r="E783" s="92" t="s">
        <v>138</v>
      </c>
      <c r="F783" s="83">
        <v>40</v>
      </c>
      <c r="G783" s="115">
        <v>163.9</v>
      </c>
      <c r="H783" s="115">
        <f t="shared" si="43"/>
        <v>6556</v>
      </c>
      <c r="I783" s="115">
        <f t="shared" si="44"/>
        <v>7342.72</v>
      </c>
      <c r="J783" s="92" t="s">
        <v>2695</v>
      </c>
      <c r="K783" s="92" t="s">
        <v>22</v>
      </c>
      <c r="L783" s="135" t="s">
        <v>2994</v>
      </c>
      <c r="M783" s="78"/>
      <c r="N783" s="78"/>
    </row>
    <row r="784" spans="1:14" s="76" customFormat="1" ht="99" customHeight="1">
      <c r="A784" s="92">
        <v>769</v>
      </c>
      <c r="B784" s="92" t="s">
        <v>2804</v>
      </c>
      <c r="C784" s="92" t="s">
        <v>77</v>
      </c>
      <c r="D784" s="92" t="s">
        <v>2810</v>
      </c>
      <c r="E784" s="92" t="s">
        <v>138</v>
      </c>
      <c r="F784" s="83">
        <v>40</v>
      </c>
      <c r="G784" s="115">
        <v>34.1</v>
      </c>
      <c r="H784" s="115">
        <f t="shared" si="43"/>
        <v>1364</v>
      </c>
      <c r="I784" s="115">
        <f t="shared" si="44"/>
        <v>1527.68</v>
      </c>
      <c r="J784" s="92" t="s">
        <v>2695</v>
      </c>
      <c r="K784" s="92" t="s">
        <v>22</v>
      </c>
      <c r="L784" s="135" t="s">
        <v>2994</v>
      </c>
      <c r="M784" s="78"/>
      <c r="N784" s="78"/>
    </row>
    <row r="785" spans="1:14" s="76" customFormat="1" ht="99" customHeight="1">
      <c r="A785" s="92">
        <v>770</v>
      </c>
      <c r="B785" s="92" t="s">
        <v>2804</v>
      </c>
      <c r="C785" s="92" t="s">
        <v>77</v>
      </c>
      <c r="D785" s="92" t="s">
        <v>2811</v>
      </c>
      <c r="E785" s="92" t="s">
        <v>138</v>
      </c>
      <c r="F785" s="83">
        <v>40</v>
      </c>
      <c r="G785" s="115">
        <v>42.9</v>
      </c>
      <c r="H785" s="115">
        <f t="shared" si="43"/>
        <v>1716</v>
      </c>
      <c r="I785" s="115">
        <f t="shared" si="44"/>
        <v>1921.92</v>
      </c>
      <c r="J785" s="92" t="s">
        <v>2695</v>
      </c>
      <c r="K785" s="92" t="s">
        <v>22</v>
      </c>
      <c r="L785" s="135" t="s">
        <v>2994</v>
      </c>
      <c r="M785" s="78"/>
      <c r="N785" s="78"/>
    </row>
    <row r="786" spans="1:14" s="76" customFormat="1" ht="99" customHeight="1">
      <c r="A786" s="92">
        <v>771</v>
      </c>
      <c r="B786" s="92" t="s">
        <v>2804</v>
      </c>
      <c r="C786" s="92" t="s">
        <v>77</v>
      </c>
      <c r="D786" s="92" t="s">
        <v>2812</v>
      </c>
      <c r="E786" s="92" t="s">
        <v>138</v>
      </c>
      <c r="F786" s="83">
        <v>40</v>
      </c>
      <c r="G786" s="115">
        <v>69.3</v>
      </c>
      <c r="H786" s="115">
        <f t="shared" si="43"/>
        <v>2772</v>
      </c>
      <c r="I786" s="115">
        <f t="shared" si="44"/>
        <v>3104.6400000000003</v>
      </c>
      <c r="J786" s="92" t="s">
        <v>2695</v>
      </c>
      <c r="K786" s="92" t="s">
        <v>22</v>
      </c>
      <c r="L786" s="135" t="s">
        <v>2994</v>
      </c>
      <c r="M786" s="78"/>
      <c r="N786" s="78"/>
    </row>
    <row r="787" spans="1:14" s="76" customFormat="1" ht="99" customHeight="1">
      <c r="A787" s="92">
        <v>772</v>
      </c>
      <c r="B787" s="92" t="s">
        <v>2804</v>
      </c>
      <c r="C787" s="92" t="s">
        <v>77</v>
      </c>
      <c r="D787" s="92" t="s">
        <v>2813</v>
      </c>
      <c r="E787" s="92" t="s">
        <v>138</v>
      </c>
      <c r="F787" s="83">
        <v>24</v>
      </c>
      <c r="G787" s="115">
        <v>56.1</v>
      </c>
      <c r="H787" s="115">
        <f t="shared" si="43"/>
        <v>1346.4</v>
      </c>
      <c r="I787" s="115">
        <f t="shared" si="44"/>
        <v>1507.9680000000003</v>
      </c>
      <c r="J787" s="92" t="s">
        <v>2695</v>
      </c>
      <c r="K787" s="92" t="s">
        <v>22</v>
      </c>
      <c r="L787" s="135" t="s">
        <v>2994</v>
      </c>
      <c r="M787" s="78"/>
      <c r="N787" s="78"/>
    </row>
    <row r="788" spans="1:14" s="76" customFormat="1" ht="99" customHeight="1">
      <c r="A788" s="92">
        <v>773</v>
      </c>
      <c r="B788" s="92" t="s">
        <v>2814</v>
      </c>
      <c r="C788" s="92" t="s">
        <v>77</v>
      </c>
      <c r="D788" s="92" t="s">
        <v>2815</v>
      </c>
      <c r="E788" s="92" t="s">
        <v>138</v>
      </c>
      <c r="F788" s="83">
        <v>100</v>
      </c>
      <c r="G788" s="115">
        <v>18.7</v>
      </c>
      <c r="H788" s="115">
        <f t="shared" si="43"/>
        <v>1870</v>
      </c>
      <c r="I788" s="115">
        <f t="shared" si="44"/>
        <v>2094.4</v>
      </c>
      <c r="J788" s="92" t="s">
        <v>1455</v>
      </c>
      <c r="K788" s="92" t="s">
        <v>22</v>
      </c>
      <c r="L788" s="135" t="s">
        <v>2994</v>
      </c>
      <c r="M788" s="78"/>
      <c r="N788" s="78"/>
    </row>
    <row r="789" spans="1:14" s="76" customFormat="1" ht="99" customHeight="1">
      <c r="A789" s="92">
        <v>774</v>
      </c>
      <c r="B789" s="92" t="s">
        <v>2814</v>
      </c>
      <c r="C789" s="92" t="s">
        <v>77</v>
      </c>
      <c r="D789" s="92" t="s">
        <v>2816</v>
      </c>
      <c r="E789" s="92" t="s">
        <v>138</v>
      </c>
      <c r="F789" s="83">
        <v>48</v>
      </c>
      <c r="G789" s="115">
        <v>38.5</v>
      </c>
      <c r="H789" s="115">
        <f t="shared" si="43"/>
        <v>1848</v>
      </c>
      <c r="I789" s="115">
        <f t="shared" si="44"/>
        <v>2069.7600000000002</v>
      </c>
      <c r="J789" s="92" t="s">
        <v>1455</v>
      </c>
      <c r="K789" s="92" t="s">
        <v>22</v>
      </c>
      <c r="L789" s="135" t="s">
        <v>2994</v>
      </c>
      <c r="M789" s="78"/>
      <c r="N789" s="78"/>
    </row>
    <row r="790" spans="1:14" s="76" customFormat="1" ht="99" customHeight="1">
      <c r="A790" s="92">
        <v>775</v>
      </c>
      <c r="B790" s="92" t="s">
        <v>2814</v>
      </c>
      <c r="C790" s="92" t="s">
        <v>77</v>
      </c>
      <c r="D790" s="92" t="s">
        <v>2817</v>
      </c>
      <c r="E790" s="92" t="s">
        <v>138</v>
      </c>
      <c r="F790" s="83">
        <v>48</v>
      </c>
      <c r="G790" s="115">
        <v>40.700000000000003</v>
      </c>
      <c r="H790" s="115">
        <f t="shared" si="43"/>
        <v>1953.6000000000001</v>
      </c>
      <c r="I790" s="115">
        <f t="shared" si="44"/>
        <v>2188.0320000000002</v>
      </c>
      <c r="J790" s="92" t="s">
        <v>1455</v>
      </c>
      <c r="K790" s="92" t="s">
        <v>22</v>
      </c>
      <c r="L790" s="135" t="s">
        <v>2994</v>
      </c>
      <c r="M790" s="78"/>
      <c r="N790" s="78"/>
    </row>
    <row r="791" spans="1:14" s="76" customFormat="1" ht="99" customHeight="1">
      <c r="A791" s="92">
        <v>776</v>
      </c>
      <c r="B791" s="92" t="s">
        <v>2814</v>
      </c>
      <c r="C791" s="92" t="s">
        <v>77</v>
      </c>
      <c r="D791" s="92" t="s">
        <v>2818</v>
      </c>
      <c r="E791" s="92" t="s">
        <v>138</v>
      </c>
      <c r="F791" s="83">
        <v>120</v>
      </c>
      <c r="G791" s="115">
        <v>47.3</v>
      </c>
      <c r="H791" s="115">
        <f t="shared" si="43"/>
        <v>5676</v>
      </c>
      <c r="I791" s="115">
        <f t="shared" si="44"/>
        <v>6357.1200000000008</v>
      </c>
      <c r="J791" s="92" t="s">
        <v>1455</v>
      </c>
      <c r="K791" s="92" t="s">
        <v>22</v>
      </c>
      <c r="L791" s="135" t="s">
        <v>2994</v>
      </c>
      <c r="M791" s="78"/>
      <c r="N791" s="78"/>
    </row>
    <row r="792" spans="1:14" s="76" customFormat="1" ht="99" customHeight="1">
      <c r="A792" s="92">
        <v>777</v>
      </c>
      <c r="B792" s="92" t="s">
        <v>2814</v>
      </c>
      <c r="C792" s="92" t="s">
        <v>77</v>
      </c>
      <c r="D792" s="92" t="s">
        <v>2819</v>
      </c>
      <c r="E792" s="92" t="s">
        <v>138</v>
      </c>
      <c r="F792" s="83">
        <v>48</v>
      </c>
      <c r="G792" s="115">
        <v>63.8</v>
      </c>
      <c r="H792" s="115">
        <f t="shared" si="43"/>
        <v>3062.3999999999996</v>
      </c>
      <c r="I792" s="115">
        <f t="shared" si="44"/>
        <v>3429.8879999999999</v>
      </c>
      <c r="J792" s="92" t="s">
        <v>1455</v>
      </c>
      <c r="K792" s="92" t="s">
        <v>22</v>
      </c>
      <c r="L792" s="135" t="s">
        <v>2994</v>
      </c>
      <c r="M792" s="78"/>
      <c r="N792" s="78"/>
    </row>
    <row r="793" spans="1:14" s="76" customFormat="1" ht="99" customHeight="1">
      <c r="A793" s="92">
        <v>778</v>
      </c>
      <c r="B793" s="92" t="s">
        <v>2814</v>
      </c>
      <c r="C793" s="92" t="s">
        <v>77</v>
      </c>
      <c r="D793" s="92" t="s">
        <v>2820</v>
      </c>
      <c r="E793" s="92" t="s">
        <v>138</v>
      </c>
      <c r="F793" s="83">
        <v>48</v>
      </c>
      <c r="G793" s="115">
        <v>114.4</v>
      </c>
      <c r="H793" s="115">
        <f t="shared" si="43"/>
        <v>5491.2000000000007</v>
      </c>
      <c r="I793" s="115">
        <f t="shared" si="44"/>
        <v>6150.1440000000011</v>
      </c>
      <c r="J793" s="92" t="s">
        <v>1455</v>
      </c>
      <c r="K793" s="92" t="s">
        <v>22</v>
      </c>
      <c r="L793" s="135" t="s">
        <v>2994</v>
      </c>
      <c r="M793" s="78"/>
      <c r="N793" s="78"/>
    </row>
    <row r="794" spans="1:14" s="76" customFormat="1" ht="99" customHeight="1">
      <c r="A794" s="92">
        <v>779</v>
      </c>
      <c r="B794" s="92" t="s">
        <v>2814</v>
      </c>
      <c r="C794" s="92" t="s">
        <v>77</v>
      </c>
      <c r="D794" s="92" t="s">
        <v>2821</v>
      </c>
      <c r="E794" s="92" t="s">
        <v>138</v>
      </c>
      <c r="F794" s="83">
        <v>24</v>
      </c>
      <c r="G794" s="115">
        <v>176</v>
      </c>
      <c r="H794" s="115">
        <f t="shared" si="43"/>
        <v>4224</v>
      </c>
      <c r="I794" s="115">
        <f t="shared" si="44"/>
        <v>4730.88</v>
      </c>
      <c r="J794" s="92" t="s">
        <v>1455</v>
      </c>
      <c r="K794" s="92" t="s">
        <v>22</v>
      </c>
      <c r="L794" s="135" t="s">
        <v>2994</v>
      </c>
      <c r="M794" s="78"/>
      <c r="N794" s="78"/>
    </row>
    <row r="795" spans="1:14" s="76" customFormat="1" ht="99" customHeight="1">
      <c r="A795" s="92">
        <v>780</v>
      </c>
      <c r="B795" s="92" t="s">
        <v>2814</v>
      </c>
      <c r="C795" s="92" t="s">
        <v>77</v>
      </c>
      <c r="D795" s="92" t="s">
        <v>2822</v>
      </c>
      <c r="E795" s="92" t="s">
        <v>138</v>
      </c>
      <c r="F795" s="83">
        <v>24</v>
      </c>
      <c r="G795" s="115">
        <v>286</v>
      </c>
      <c r="H795" s="115">
        <f t="shared" si="43"/>
        <v>6864</v>
      </c>
      <c r="I795" s="115">
        <f t="shared" si="44"/>
        <v>7687.68</v>
      </c>
      <c r="J795" s="92" t="s">
        <v>1455</v>
      </c>
      <c r="K795" s="92" t="s">
        <v>22</v>
      </c>
      <c r="L795" s="135" t="s">
        <v>2994</v>
      </c>
      <c r="M795" s="78"/>
      <c r="N795" s="78"/>
    </row>
    <row r="796" spans="1:14" s="76" customFormat="1" ht="99" customHeight="1">
      <c r="A796" s="92">
        <v>781</v>
      </c>
      <c r="B796" s="92" t="s">
        <v>2814</v>
      </c>
      <c r="C796" s="92" t="s">
        <v>77</v>
      </c>
      <c r="D796" s="92" t="s">
        <v>2823</v>
      </c>
      <c r="E796" s="92" t="s">
        <v>138</v>
      </c>
      <c r="F796" s="83">
        <v>12</v>
      </c>
      <c r="G796" s="115">
        <v>422.4</v>
      </c>
      <c r="H796" s="115">
        <f t="shared" si="43"/>
        <v>5068.7999999999993</v>
      </c>
      <c r="I796" s="115">
        <f t="shared" si="44"/>
        <v>5677.0559999999996</v>
      </c>
      <c r="J796" s="92" t="s">
        <v>1455</v>
      </c>
      <c r="K796" s="92" t="s">
        <v>22</v>
      </c>
      <c r="L796" s="135" t="s">
        <v>2994</v>
      </c>
      <c r="M796" s="78"/>
      <c r="N796" s="78"/>
    </row>
    <row r="797" spans="1:14" s="76" customFormat="1" ht="99" customHeight="1">
      <c r="A797" s="92">
        <v>782</v>
      </c>
      <c r="B797" s="92" t="s">
        <v>2814</v>
      </c>
      <c r="C797" s="92" t="s">
        <v>77</v>
      </c>
      <c r="D797" s="92" t="s">
        <v>2824</v>
      </c>
      <c r="E797" s="92" t="s">
        <v>138</v>
      </c>
      <c r="F797" s="83">
        <v>12</v>
      </c>
      <c r="G797" s="115">
        <v>576.4</v>
      </c>
      <c r="H797" s="115">
        <f t="shared" si="43"/>
        <v>6916.7999999999993</v>
      </c>
      <c r="I797" s="115">
        <f t="shared" si="44"/>
        <v>7746.8159999999998</v>
      </c>
      <c r="J797" s="92" t="s">
        <v>1455</v>
      </c>
      <c r="K797" s="92" t="s">
        <v>22</v>
      </c>
      <c r="L797" s="135" t="s">
        <v>2994</v>
      </c>
      <c r="M797" s="78"/>
      <c r="N797" s="78"/>
    </row>
    <row r="798" spans="1:14" s="76" customFormat="1" ht="99" customHeight="1">
      <c r="A798" s="92">
        <v>783</v>
      </c>
      <c r="B798" s="92" t="s">
        <v>2825</v>
      </c>
      <c r="C798" s="92" t="s">
        <v>77</v>
      </c>
      <c r="D798" s="92" t="s">
        <v>2826</v>
      </c>
      <c r="E798" s="92" t="s">
        <v>138</v>
      </c>
      <c r="F798" s="83">
        <v>24</v>
      </c>
      <c r="G798" s="115">
        <v>29.7</v>
      </c>
      <c r="H798" s="115">
        <f t="shared" si="43"/>
        <v>712.8</v>
      </c>
      <c r="I798" s="115">
        <f t="shared" si="44"/>
        <v>798.33600000000001</v>
      </c>
      <c r="J798" s="92" t="s">
        <v>1455</v>
      </c>
      <c r="K798" s="92" t="s">
        <v>22</v>
      </c>
      <c r="L798" s="135" t="s">
        <v>2994</v>
      </c>
      <c r="M798" s="78"/>
      <c r="N798" s="78"/>
    </row>
    <row r="799" spans="1:14" s="76" customFormat="1" ht="99" customHeight="1">
      <c r="A799" s="92">
        <v>784</v>
      </c>
      <c r="B799" s="92" t="s">
        <v>2825</v>
      </c>
      <c r="C799" s="92" t="s">
        <v>77</v>
      </c>
      <c r="D799" s="92" t="s">
        <v>2827</v>
      </c>
      <c r="E799" s="92" t="s">
        <v>138</v>
      </c>
      <c r="F799" s="83">
        <v>24</v>
      </c>
      <c r="G799" s="115">
        <v>29.7</v>
      </c>
      <c r="H799" s="115">
        <f t="shared" si="43"/>
        <v>712.8</v>
      </c>
      <c r="I799" s="115">
        <f t="shared" si="44"/>
        <v>798.33600000000001</v>
      </c>
      <c r="J799" s="92" t="s">
        <v>1455</v>
      </c>
      <c r="K799" s="92" t="s">
        <v>22</v>
      </c>
      <c r="L799" s="135" t="s">
        <v>2994</v>
      </c>
      <c r="M799" s="78"/>
      <c r="N799" s="78"/>
    </row>
    <row r="800" spans="1:14" s="76" customFormat="1" ht="99" customHeight="1">
      <c r="A800" s="92">
        <v>785</v>
      </c>
      <c r="B800" s="92" t="s">
        <v>2825</v>
      </c>
      <c r="C800" s="92" t="s">
        <v>77</v>
      </c>
      <c r="D800" s="92" t="s">
        <v>2828</v>
      </c>
      <c r="E800" s="92" t="s">
        <v>138</v>
      </c>
      <c r="F800" s="83">
        <v>12</v>
      </c>
      <c r="G800" s="115">
        <v>35.200000000000003</v>
      </c>
      <c r="H800" s="115">
        <f t="shared" si="43"/>
        <v>422.40000000000003</v>
      </c>
      <c r="I800" s="115">
        <f t="shared" si="44"/>
        <v>473.08800000000008</v>
      </c>
      <c r="J800" s="92" t="s">
        <v>1455</v>
      </c>
      <c r="K800" s="92" t="s">
        <v>22</v>
      </c>
      <c r="L800" s="135" t="s">
        <v>2994</v>
      </c>
      <c r="M800" s="78"/>
      <c r="N800" s="78"/>
    </row>
    <row r="801" spans="1:14" s="76" customFormat="1" ht="99" customHeight="1">
      <c r="A801" s="92">
        <v>786</v>
      </c>
      <c r="B801" s="92" t="s">
        <v>2825</v>
      </c>
      <c r="C801" s="92" t="s">
        <v>77</v>
      </c>
      <c r="D801" s="92" t="s">
        <v>2829</v>
      </c>
      <c r="E801" s="92" t="s">
        <v>138</v>
      </c>
      <c r="F801" s="83">
        <v>12</v>
      </c>
      <c r="G801" s="115">
        <v>39.6</v>
      </c>
      <c r="H801" s="115">
        <f t="shared" si="43"/>
        <v>475.20000000000005</v>
      </c>
      <c r="I801" s="115">
        <f t="shared" si="44"/>
        <v>532.22400000000005</v>
      </c>
      <c r="J801" s="92" t="s">
        <v>1455</v>
      </c>
      <c r="K801" s="92" t="s">
        <v>22</v>
      </c>
      <c r="L801" s="135" t="s">
        <v>2994</v>
      </c>
      <c r="M801" s="78"/>
      <c r="N801" s="78"/>
    </row>
    <row r="802" spans="1:14" s="76" customFormat="1" ht="99" customHeight="1">
      <c r="A802" s="92">
        <v>787</v>
      </c>
      <c r="B802" s="92" t="s">
        <v>2825</v>
      </c>
      <c r="C802" s="92" t="s">
        <v>77</v>
      </c>
      <c r="D802" s="92" t="s">
        <v>2830</v>
      </c>
      <c r="E802" s="92" t="s">
        <v>138</v>
      </c>
      <c r="F802" s="83">
        <v>12</v>
      </c>
      <c r="G802" s="115">
        <v>78.099999999999994</v>
      </c>
      <c r="H802" s="115">
        <f t="shared" si="43"/>
        <v>937.19999999999993</v>
      </c>
      <c r="I802" s="115">
        <f t="shared" si="44"/>
        <v>1049.664</v>
      </c>
      <c r="J802" s="92" t="s">
        <v>1455</v>
      </c>
      <c r="K802" s="92" t="s">
        <v>22</v>
      </c>
      <c r="L802" s="135" t="s">
        <v>2994</v>
      </c>
      <c r="M802" s="78"/>
      <c r="N802" s="78"/>
    </row>
    <row r="803" spans="1:14" s="76" customFormat="1" ht="99" customHeight="1">
      <c r="A803" s="92">
        <v>788</v>
      </c>
      <c r="B803" s="92" t="s">
        <v>2825</v>
      </c>
      <c r="C803" s="92" t="s">
        <v>77</v>
      </c>
      <c r="D803" s="92" t="s">
        <v>2831</v>
      </c>
      <c r="E803" s="92" t="s">
        <v>138</v>
      </c>
      <c r="F803" s="83">
        <v>12</v>
      </c>
      <c r="G803" s="115">
        <v>114.4</v>
      </c>
      <c r="H803" s="115">
        <f t="shared" si="43"/>
        <v>1372.8000000000002</v>
      </c>
      <c r="I803" s="115">
        <f t="shared" si="44"/>
        <v>1537.5360000000003</v>
      </c>
      <c r="J803" s="92" t="s">
        <v>1455</v>
      </c>
      <c r="K803" s="92" t="s">
        <v>22</v>
      </c>
      <c r="L803" s="135" t="s">
        <v>2994</v>
      </c>
      <c r="M803" s="78"/>
      <c r="N803" s="78"/>
    </row>
    <row r="804" spans="1:14" s="76" customFormat="1" ht="99" customHeight="1">
      <c r="A804" s="92">
        <v>789</v>
      </c>
      <c r="B804" s="92" t="s">
        <v>2825</v>
      </c>
      <c r="C804" s="92" t="s">
        <v>77</v>
      </c>
      <c r="D804" s="92" t="s">
        <v>2832</v>
      </c>
      <c r="E804" s="92" t="s">
        <v>138</v>
      </c>
      <c r="F804" s="83">
        <v>12</v>
      </c>
      <c r="G804" s="115">
        <v>136.4</v>
      </c>
      <c r="H804" s="115">
        <f t="shared" si="43"/>
        <v>1636.8000000000002</v>
      </c>
      <c r="I804" s="115">
        <f t="shared" si="44"/>
        <v>1833.2160000000003</v>
      </c>
      <c r="J804" s="92" t="s">
        <v>1455</v>
      </c>
      <c r="K804" s="92" t="s">
        <v>22</v>
      </c>
      <c r="L804" s="135" t="s">
        <v>2994</v>
      </c>
      <c r="M804" s="78"/>
      <c r="N804" s="78"/>
    </row>
    <row r="805" spans="1:14" s="76" customFormat="1" ht="99" customHeight="1">
      <c r="A805" s="92">
        <v>790</v>
      </c>
      <c r="B805" s="92" t="s">
        <v>2833</v>
      </c>
      <c r="C805" s="92" t="s">
        <v>77</v>
      </c>
      <c r="D805" s="92" t="s">
        <v>2834</v>
      </c>
      <c r="E805" s="92" t="s">
        <v>2735</v>
      </c>
      <c r="F805" s="83">
        <v>6</v>
      </c>
      <c r="G805" s="115">
        <v>91.3</v>
      </c>
      <c r="H805" s="115">
        <f t="shared" si="43"/>
        <v>547.79999999999995</v>
      </c>
      <c r="I805" s="115">
        <f t="shared" si="44"/>
        <v>613.53600000000006</v>
      </c>
      <c r="J805" s="92" t="s">
        <v>1455</v>
      </c>
      <c r="K805" s="92" t="s">
        <v>22</v>
      </c>
      <c r="L805" s="135" t="s">
        <v>2994</v>
      </c>
      <c r="M805" s="78"/>
      <c r="N805" s="78"/>
    </row>
    <row r="806" spans="1:14" s="76" customFormat="1" ht="99" customHeight="1">
      <c r="A806" s="92">
        <v>791</v>
      </c>
      <c r="B806" s="92" t="s">
        <v>2833</v>
      </c>
      <c r="C806" s="92" t="s">
        <v>77</v>
      </c>
      <c r="D806" s="92" t="s">
        <v>2835</v>
      </c>
      <c r="E806" s="92" t="s">
        <v>2735</v>
      </c>
      <c r="F806" s="83">
        <v>4</v>
      </c>
      <c r="G806" s="115">
        <v>254.1</v>
      </c>
      <c r="H806" s="115">
        <f t="shared" si="43"/>
        <v>1016.4</v>
      </c>
      <c r="I806" s="115">
        <f t="shared" si="44"/>
        <v>1138.3680000000002</v>
      </c>
      <c r="J806" s="92" t="s">
        <v>1455</v>
      </c>
      <c r="K806" s="92" t="s">
        <v>22</v>
      </c>
      <c r="L806" s="135" t="s">
        <v>2994</v>
      </c>
      <c r="M806" s="78"/>
      <c r="N806" s="78"/>
    </row>
    <row r="807" spans="1:14" s="76" customFormat="1" ht="99" customHeight="1">
      <c r="A807" s="92">
        <v>792</v>
      </c>
      <c r="B807" s="92" t="s">
        <v>2836</v>
      </c>
      <c r="C807" s="92" t="s">
        <v>77</v>
      </c>
      <c r="D807" s="92" t="s">
        <v>2997</v>
      </c>
      <c r="E807" s="92" t="s">
        <v>2735</v>
      </c>
      <c r="F807" s="83">
        <v>100</v>
      </c>
      <c r="G807" s="115">
        <v>143</v>
      </c>
      <c r="H807" s="115">
        <f t="shared" si="43"/>
        <v>14300</v>
      </c>
      <c r="I807" s="115">
        <f t="shared" si="44"/>
        <v>16016.000000000002</v>
      </c>
      <c r="J807" s="92" t="s">
        <v>2695</v>
      </c>
      <c r="K807" s="92" t="s">
        <v>22</v>
      </c>
      <c r="L807" s="135" t="s">
        <v>2994</v>
      </c>
      <c r="M807" s="78"/>
      <c r="N807" s="78"/>
    </row>
    <row r="808" spans="1:14" s="76" customFormat="1" ht="99" customHeight="1">
      <c r="A808" s="92">
        <v>793</v>
      </c>
      <c r="B808" s="92" t="s">
        <v>2837</v>
      </c>
      <c r="C808" s="92" t="s">
        <v>77</v>
      </c>
      <c r="D808" s="92" t="s">
        <v>2838</v>
      </c>
      <c r="E808" s="92" t="s">
        <v>138</v>
      </c>
      <c r="F808" s="83">
        <v>4</v>
      </c>
      <c r="G808" s="115">
        <v>4400</v>
      </c>
      <c r="H808" s="115">
        <f t="shared" si="43"/>
        <v>17600</v>
      </c>
      <c r="I808" s="115">
        <f t="shared" si="44"/>
        <v>19712.000000000004</v>
      </c>
      <c r="J808" s="92" t="s">
        <v>1455</v>
      </c>
      <c r="K808" s="92" t="s">
        <v>22</v>
      </c>
      <c r="L808" s="135" t="s">
        <v>2994</v>
      </c>
      <c r="M808" s="78"/>
      <c r="N808" s="78"/>
    </row>
    <row r="809" spans="1:14" s="76" customFormat="1" ht="99" customHeight="1">
      <c r="A809" s="92">
        <v>794</v>
      </c>
      <c r="B809" s="92" t="s">
        <v>2839</v>
      </c>
      <c r="C809" s="92" t="s">
        <v>77</v>
      </c>
      <c r="D809" s="92" t="s">
        <v>2840</v>
      </c>
      <c r="E809" s="92" t="s">
        <v>138</v>
      </c>
      <c r="F809" s="83">
        <v>58</v>
      </c>
      <c r="G809" s="115">
        <v>708.4</v>
      </c>
      <c r="H809" s="115">
        <f t="shared" si="43"/>
        <v>41087.199999999997</v>
      </c>
      <c r="I809" s="115">
        <f t="shared" si="44"/>
        <v>46017.664000000004</v>
      </c>
      <c r="J809" s="92" t="s">
        <v>1455</v>
      </c>
      <c r="K809" s="92" t="s">
        <v>22</v>
      </c>
      <c r="L809" s="135" t="s">
        <v>2994</v>
      </c>
      <c r="M809" s="78"/>
      <c r="N809" s="78"/>
    </row>
    <row r="810" spans="1:14" s="76" customFormat="1" ht="99" customHeight="1">
      <c r="A810" s="92">
        <v>795</v>
      </c>
      <c r="B810" s="92" t="s">
        <v>2841</v>
      </c>
      <c r="C810" s="92" t="s">
        <v>77</v>
      </c>
      <c r="D810" s="92" t="s">
        <v>2842</v>
      </c>
      <c r="E810" s="92" t="s">
        <v>138</v>
      </c>
      <c r="F810" s="83">
        <v>6</v>
      </c>
      <c r="G810" s="115">
        <v>11770</v>
      </c>
      <c r="H810" s="115">
        <f t="shared" si="43"/>
        <v>70620</v>
      </c>
      <c r="I810" s="115">
        <f t="shared" si="44"/>
        <v>79094.400000000009</v>
      </c>
      <c r="J810" s="92" t="s">
        <v>1455</v>
      </c>
      <c r="K810" s="92" t="s">
        <v>22</v>
      </c>
      <c r="L810" s="135" t="s">
        <v>2994</v>
      </c>
      <c r="M810" s="78"/>
      <c r="N810" s="78"/>
    </row>
    <row r="811" spans="1:14" s="76" customFormat="1" ht="99" customHeight="1">
      <c r="A811" s="92">
        <v>796</v>
      </c>
      <c r="B811" s="92" t="s">
        <v>2843</v>
      </c>
      <c r="C811" s="92" t="s">
        <v>77</v>
      </c>
      <c r="D811" s="92" t="s">
        <v>2844</v>
      </c>
      <c r="E811" s="92" t="s">
        <v>2845</v>
      </c>
      <c r="F811" s="83">
        <v>4</v>
      </c>
      <c r="G811" s="115">
        <v>847</v>
      </c>
      <c r="H811" s="115">
        <f t="shared" si="43"/>
        <v>3388</v>
      </c>
      <c r="I811" s="115">
        <f t="shared" si="44"/>
        <v>3794.5600000000004</v>
      </c>
      <c r="J811" s="92" t="s">
        <v>1455</v>
      </c>
      <c r="K811" s="92" t="s">
        <v>22</v>
      </c>
      <c r="L811" s="135" t="s">
        <v>2994</v>
      </c>
      <c r="M811" s="78"/>
      <c r="N811" s="78"/>
    </row>
    <row r="812" spans="1:14" s="76" customFormat="1" ht="99" customHeight="1">
      <c r="A812" s="92">
        <v>797</v>
      </c>
      <c r="B812" s="92" t="s">
        <v>2846</v>
      </c>
      <c r="C812" s="92" t="s">
        <v>77</v>
      </c>
      <c r="D812" s="92" t="s">
        <v>2847</v>
      </c>
      <c r="E812" s="92" t="s">
        <v>2848</v>
      </c>
      <c r="F812" s="83">
        <v>3</v>
      </c>
      <c r="G812" s="115">
        <v>3646.5</v>
      </c>
      <c r="H812" s="115">
        <f t="shared" si="43"/>
        <v>10939.5</v>
      </c>
      <c r="I812" s="115">
        <f t="shared" si="44"/>
        <v>12252.240000000002</v>
      </c>
      <c r="J812" s="92" t="s">
        <v>1455</v>
      </c>
      <c r="K812" s="92" t="s">
        <v>22</v>
      </c>
      <c r="L812" s="135" t="s">
        <v>2994</v>
      </c>
      <c r="M812" s="78"/>
      <c r="N812" s="78"/>
    </row>
    <row r="813" spans="1:14" s="76" customFormat="1" ht="99" customHeight="1">
      <c r="A813" s="92">
        <v>798</v>
      </c>
      <c r="B813" s="92" t="s">
        <v>2849</v>
      </c>
      <c r="C813" s="92" t="s">
        <v>77</v>
      </c>
      <c r="D813" s="92" t="s">
        <v>2850</v>
      </c>
      <c r="E813" s="92" t="s">
        <v>2848</v>
      </c>
      <c r="F813" s="83">
        <v>12</v>
      </c>
      <c r="G813" s="115">
        <v>1687.4</v>
      </c>
      <c r="H813" s="115">
        <f t="shared" si="43"/>
        <v>20248.800000000003</v>
      </c>
      <c r="I813" s="115">
        <f t="shared" si="44"/>
        <v>22678.656000000006</v>
      </c>
      <c r="J813" s="92" t="s">
        <v>2695</v>
      </c>
      <c r="K813" s="92" t="s">
        <v>22</v>
      </c>
      <c r="L813" s="135" t="s">
        <v>2994</v>
      </c>
      <c r="M813" s="78"/>
      <c r="N813" s="78"/>
    </row>
    <row r="814" spans="1:14" s="76" customFormat="1" ht="99" customHeight="1">
      <c r="A814" s="92">
        <v>799</v>
      </c>
      <c r="B814" s="92" t="s">
        <v>2851</v>
      </c>
      <c r="C814" s="92" t="s">
        <v>77</v>
      </c>
      <c r="D814" s="92" t="s">
        <v>2852</v>
      </c>
      <c r="E814" s="92" t="s">
        <v>138</v>
      </c>
      <c r="F814" s="83">
        <v>3</v>
      </c>
      <c r="G814" s="115">
        <v>1210</v>
      </c>
      <c r="H814" s="115">
        <f t="shared" si="43"/>
        <v>3630</v>
      </c>
      <c r="I814" s="115">
        <f t="shared" si="44"/>
        <v>4065.6000000000004</v>
      </c>
      <c r="J814" s="92" t="s">
        <v>1455</v>
      </c>
      <c r="K814" s="92" t="s">
        <v>22</v>
      </c>
      <c r="L814" s="135" t="s">
        <v>2994</v>
      </c>
      <c r="M814" s="78"/>
      <c r="N814" s="78"/>
    </row>
    <row r="815" spans="1:14" s="76" customFormat="1" ht="99" customHeight="1">
      <c r="A815" s="92">
        <v>800</v>
      </c>
      <c r="B815" s="92" t="s">
        <v>2853</v>
      </c>
      <c r="C815" s="92" t="s">
        <v>77</v>
      </c>
      <c r="D815" s="92" t="s">
        <v>2854</v>
      </c>
      <c r="E815" s="92" t="s">
        <v>138</v>
      </c>
      <c r="F815" s="83">
        <v>3</v>
      </c>
      <c r="G815" s="115">
        <v>1320</v>
      </c>
      <c r="H815" s="115">
        <f t="shared" si="43"/>
        <v>3960</v>
      </c>
      <c r="I815" s="115">
        <f t="shared" si="44"/>
        <v>4435.2000000000007</v>
      </c>
      <c r="J815" s="92" t="s">
        <v>1455</v>
      </c>
      <c r="K815" s="92" t="s">
        <v>22</v>
      </c>
      <c r="L815" s="135" t="s">
        <v>2994</v>
      </c>
      <c r="M815" s="78"/>
      <c r="N815" s="78"/>
    </row>
    <row r="816" spans="1:14" s="76" customFormat="1" ht="99" customHeight="1">
      <c r="A816" s="92">
        <v>801</v>
      </c>
      <c r="B816" s="92" t="s">
        <v>2855</v>
      </c>
      <c r="C816" s="92" t="s">
        <v>77</v>
      </c>
      <c r="D816" s="92" t="s">
        <v>2856</v>
      </c>
      <c r="E816" s="92" t="s">
        <v>138</v>
      </c>
      <c r="F816" s="83">
        <v>36</v>
      </c>
      <c r="G816" s="115">
        <v>149.6</v>
      </c>
      <c r="H816" s="115">
        <f t="shared" si="43"/>
        <v>5385.5999999999995</v>
      </c>
      <c r="I816" s="115">
        <f t="shared" si="44"/>
        <v>6031.8720000000003</v>
      </c>
      <c r="J816" s="92" t="s">
        <v>1455</v>
      </c>
      <c r="K816" s="92" t="s">
        <v>22</v>
      </c>
      <c r="L816" s="135" t="s">
        <v>2994</v>
      </c>
      <c r="M816" s="78"/>
      <c r="N816" s="78"/>
    </row>
    <row r="817" spans="1:14" s="76" customFormat="1" ht="99" customHeight="1">
      <c r="A817" s="92">
        <v>802</v>
      </c>
      <c r="B817" s="92" t="s">
        <v>2857</v>
      </c>
      <c r="C817" s="92" t="s">
        <v>77</v>
      </c>
      <c r="D817" s="92" t="s">
        <v>2858</v>
      </c>
      <c r="E817" s="92" t="s">
        <v>138</v>
      </c>
      <c r="F817" s="83">
        <v>36</v>
      </c>
      <c r="G817" s="115">
        <v>135.30000000000001</v>
      </c>
      <c r="H817" s="115">
        <f t="shared" si="43"/>
        <v>4870.8</v>
      </c>
      <c r="I817" s="115">
        <f t="shared" si="44"/>
        <v>5455.2960000000003</v>
      </c>
      <c r="J817" s="92" t="s">
        <v>1455</v>
      </c>
      <c r="K817" s="92" t="s">
        <v>22</v>
      </c>
      <c r="L817" s="135" t="s">
        <v>2994</v>
      </c>
      <c r="M817" s="78"/>
      <c r="N817" s="78"/>
    </row>
    <row r="818" spans="1:14" s="76" customFormat="1" ht="99" customHeight="1">
      <c r="A818" s="92">
        <v>803</v>
      </c>
      <c r="B818" s="92" t="s">
        <v>2859</v>
      </c>
      <c r="C818" s="92" t="s">
        <v>77</v>
      </c>
      <c r="D818" s="92" t="s">
        <v>2860</v>
      </c>
      <c r="E818" s="92" t="s">
        <v>138</v>
      </c>
      <c r="F818" s="83">
        <v>36</v>
      </c>
      <c r="G818" s="115">
        <v>93.5</v>
      </c>
      <c r="H818" s="115">
        <f t="shared" si="43"/>
        <v>3366</v>
      </c>
      <c r="I818" s="115">
        <f t="shared" si="44"/>
        <v>3769.9200000000005</v>
      </c>
      <c r="J818" s="92" t="s">
        <v>1455</v>
      </c>
      <c r="K818" s="92" t="s">
        <v>22</v>
      </c>
      <c r="L818" s="135" t="s">
        <v>2994</v>
      </c>
      <c r="M818" s="78"/>
      <c r="N818" s="78"/>
    </row>
    <row r="819" spans="1:14" s="76" customFormat="1" ht="99" customHeight="1">
      <c r="A819" s="92">
        <v>804</v>
      </c>
      <c r="B819" s="92" t="s">
        <v>2861</v>
      </c>
      <c r="C819" s="92" t="s">
        <v>77</v>
      </c>
      <c r="D819" s="92" t="s">
        <v>2862</v>
      </c>
      <c r="E819" s="92" t="s">
        <v>138</v>
      </c>
      <c r="F819" s="83">
        <v>36</v>
      </c>
      <c r="G819" s="115">
        <v>135.30000000000001</v>
      </c>
      <c r="H819" s="115">
        <f t="shared" si="43"/>
        <v>4870.8</v>
      </c>
      <c r="I819" s="115">
        <f t="shared" si="44"/>
        <v>5455.2960000000003</v>
      </c>
      <c r="J819" s="92" t="s">
        <v>1455</v>
      </c>
      <c r="K819" s="92" t="s">
        <v>22</v>
      </c>
      <c r="L819" s="135" t="s">
        <v>2994</v>
      </c>
      <c r="M819" s="78"/>
      <c r="N819" s="78"/>
    </row>
    <row r="820" spans="1:14" s="76" customFormat="1" ht="99" customHeight="1">
      <c r="A820" s="92">
        <v>805</v>
      </c>
      <c r="B820" s="92" t="s">
        <v>2863</v>
      </c>
      <c r="C820" s="92" t="s">
        <v>77</v>
      </c>
      <c r="D820" s="92" t="s">
        <v>2864</v>
      </c>
      <c r="E820" s="92" t="s">
        <v>138</v>
      </c>
      <c r="F820" s="83">
        <v>36</v>
      </c>
      <c r="G820" s="115">
        <v>93.5</v>
      </c>
      <c r="H820" s="115">
        <f t="shared" si="43"/>
        <v>3366</v>
      </c>
      <c r="I820" s="115">
        <f t="shared" si="44"/>
        <v>3769.9200000000005</v>
      </c>
      <c r="J820" s="92" t="s">
        <v>1455</v>
      </c>
      <c r="K820" s="92" t="s">
        <v>22</v>
      </c>
      <c r="L820" s="135" t="s">
        <v>2994</v>
      </c>
      <c r="M820" s="78"/>
      <c r="N820" s="78"/>
    </row>
    <row r="821" spans="1:14" s="76" customFormat="1" ht="99" customHeight="1">
      <c r="A821" s="92">
        <v>806</v>
      </c>
      <c r="B821" s="92" t="s">
        <v>2865</v>
      </c>
      <c r="C821" s="92" t="s">
        <v>77</v>
      </c>
      <c r="D821" s="92" t="s">
        <v>2864</v>
      </c>
      <c r="E821" s="92" t="s">
        <v>138</v>
      </c>
      <c r="F821" s="83">
        <v>36</v>
      </c>
      <c r="G821" s="115">
        <v>93.5</v>
      </c>
      <c r="H821" s="115">
        <f>F821*G821</f>
        <v>3366</v>
      </c>
      <c r="I821" s="115">
        <f t="shared" si="44"/>
        <v>3769.9200000000005</v>
      </c>
      <c r="J821" s="92" t="s">
        <v>1455</v>
      </c>
      <c r="K821" s="92" t="s">
        <v>22</v>
      </c>
      <c r="L821" s="135" t="s">
        <v>2994</v>
      </c>
      <c r="M821" s="78"/>
      <c r="N821" s="78"/>
    </row>
    <row r="822" spans="1:14" s="76" customFormat="1" ht="99" customHeight="1">
      <c r="A822" s="92">
        <v>807</v>
      </c>
      <c r="B822" s="92" t="s">
        <v>2866</v>
      </c>
      <c r="C822" s="92" t="s">
        <v>77</v>
      </c>
      <c r="D822" s="92" t="s">
        <v>2867</v>
      </c>
      <c r="E822" s="92" t="s">
        <v>138</v>
      </c>
      <c r="F822" s="83">
        <v>36</v>
      </c>
      <c r="G822" s="115">
        <v>149.6</v>
      </c>
      <c r="H822" s="115">
        <f t="shared" si="43"/>
        <v>5385.5999999999995</v>
      </c>
      <c r="I822" s="115">
        <f t="shared" si="44"/>
        <v>6031.8720000000003</v>
      </c>
      <c r="J822" s="92" t="s">
        <v>1455</v>
      </c>
      <c r="K822" s="92" t="s">
        <v>22</v>
      </c>
      <c r="L822" s="135" t="s">
        <v>2994</v>
      </c>
      <c r="M822" s="78"/>
      <c r="N822" s="78"/>
    </row>
    <row r="823" spans="1:14" s="76" customFormat="1" ht="99" customHeight="1">
      <c r="A823" s="92">
        <v>808</v>
      </c>
      <c r="B823" s="92" t="s">
        <v>2868</v>
      </c>
      <c r="C823" s="92" t="s">
        <v>77</v>
      </c>
      <c r="D823" s="92" t="s">
        <v>2864</v>
      </c>
      <c r="E823" s="92" t="s">
        <v>138</v>
      </c>
      <c r="F823" s="83">
        <v>36</v>
      </c>
      <c r="G823" s="115">
        <v>135.30000000000001</v>
      </c>
      <c r="H823" s="115">
        <f t="shared" si="43"/>
        <v>4870.8</v>
      </c>
      <c r="I823" s="115">
        <f t="shared" si="44"/>
        <v>5455.2960000000003</v>
      </c>
      <c r="J823" s="92" t="s">
        <v>1455</v>
      </c>
      <c r="K823" s="92" t="s">
        <v>22</v>
      </c>
      <c r="L823" s="135" t="s">
        <v>2994</v>
      </c>
      <c r="M823" s="78"/>
      <c r="N823" s="78"/>
    </row>
    <row r="824" spans="1:14" s="76" customFormat="1" ht="99" customHeight="1">
      <c r="A824" s="92">
        <v>809</v>
      </c>
      <c r="B824" s="92" t="s">
        <v>2869</v>
      </c>
      <c r="C824" s="92" t="s">
        <v>77</v>
      </c>
      <c r="D824" s="92" t="s">
        <v>2870</v>
      </c>
      <c r="E824" s="92" t="s">
        <v>138</v>
      </c>
      <c r="F824" s="83">
        <v>36</v>
      </c>
      <c r="G824" s="115">
        <v>135.30000000000001</v>
      </c>
      <c r="H824" s="115">
        <f t="shared" si="43"/>
        <v>4870.8</v>
      </c>
      <c r="I824" s="115">
        <f t="shared" si="44"/>
        <v>5455.2960000000003</v>
      </c>
      <c r="J824" s="92" t="s">
        <v>1455</v>
      </c>
      <c r="K824" s="92" t="s">
        <v>22</v>
      </c>
      <c r="L824" s="135" t="s">
        <v>2994</v>
      </c>
      <c r="M824" s="78"/>
      <c r="N824" s="78"/>
    </row>
    <row r="825" spans="1:14" s="76" customFormat="1" ht="99" customHeight="1">
      <c r="A825" s="92">
        <v>810</v>
      </c>
      <c r="B825" s="92" t="s">
        <v>2871</v>
      </c>
      <c r="C825" s="92" t="s">
        <v>77</v>
      </c>
      <c r="D825" s="92" t="s">
        <v>2864</v>
      </c>
      <c r="E825" s="92" t="s">
        <v>138</v>
      </c>
      <c r="F825" s="83">
        <v>36</v>
      </c>
      <c r="G825" s="115">
        <v>93.5</v>
      </c>
      <c r="H825" s="115">
        <f t="shared" si="43"/>
        <v>3366</v>
      </c>
      <c r="I825" s="115">
        <f t="shared" si="44"/>
        <v>3769.9200000000005</v>
      </c>
      <c r="J825" s="92" t="s">
        <v>1455</v>
      </c>
      <c r="K825" s="92" t="s">
        <v>22</v>
      </c>
      <c r="L825" s="135" t="s">
        <v>2994</v>
      </c>
      <c r="M825" s="78"/>
      <c r="N825" s="78"/>
    </row>
    <row r="826" spans="1:14" s="76" customFormat="1" ht="99" customHeight="1">
      <c r="A826" s="92">
        <v>811</v>
      </c>
      <c r="B826" s="92" t="s">
        <v>2872</v>
      </c>
      <c r="C826" s="92" t="s">
        <v>77</v>
      </c>
      <c r="D826" s="92" t="s">
        <v>2873</v>
      </c>
      <c r="E826" s="92" t="s">
        <v>138</v>
      </c>
      <c r="F826" s="83">
        <v>36</v>
      </c>
      <c r="G826" s="115">
        <v>135.30000000000001</v>
      </c>
      <c r="H826" s="115">
        <f t="shared" si="43"/>
        <v>4870.8</v>
      </c>
      <c r="I826" s="115">
        <f t="shared" si="44"/>
        <v>5455.2960000000003</v>
      </c>
      <c r="J826" s="92" t="s">
        <v>1455</v>
      </c>
      <c r="K826" s="92" t="s">
        <v>22</v>
      </c>
      <c r="L826" s="135" t="s">
        <v>2994</v>
      </c>
      <c r="M826" s="78"/>
      <c r="N826" s="78"/>
    </row>
    <row r="827" spans="1:14" s="76" customFormat="1" ht="99" customHeight="1">
      <c r="A827" s="92">
        <v>812</v>
      </c>
      <c r="B827" s="92" t="s">
        <v>2874</v>
      </c>
      <c r="C827" s="92" t="s">
        <v>77</v>
      </c>
      <c r="D827" s="92" t="s">
        <v>2875</v>
      </c>
      <c r="E827" s="92" t="s">
        <v>138</v>
      </c>
      <c r="F827" s="83">
        <v>1000</v>
      </c>
      <c r="G827" s="115">
        <v>33</v>
      </c>
      <c r="H827" s="115">
        <f t="shared" si="43"/>
        <v>33000</v>
      </c>
      <c r="I827" s="115">
        <f t="shared" si="44"/>
        <v>36960</v>
      </c>
      <c r="J827" s="92" t="s">
        <v>1455</v>
      </c>
      <c r="K827" s="92" t="s">
        <v>22</v>
      </c>
      <c r="L827" s="135" t="s">
        <v>2994</v>
      </c>
      <c r="M827" s="78"/>
      <c r="N827" s="78"/>
    </row>
    <row r="828" spans="1:14" s="76" customFormat="1" ht="99" customHeight="1">
      <c r="A828" s="92">
        <v>813</v>
      </c>
      <c r="B828" s="92" t="s">
        <v>2876</v>
      </c>
      <c r="C828" s="92" t="s">
        <v>77</v>
      </c>
      <c r="D828" s="92" t="s">
        <v>2864</v>
      </c>
      <c r="E828" s="92" t="s">
        <v>138</v>
      </c>
      <c r="F828" s="83">
        <v>36</v>
      </c>
      <c r="G828" s="115">
        <v>19.8</v>
      </c>
      <c r="H828" s="115">
        <f t="shared" si="43"/>
        <v>712.80000000000007</v>
      </c>
      <c r="I828" s="115">
        <f t="shared" si="44"/>
        <v>798.33600000000013</v>
      </c>
      <c r="J828" s="92" t="s">
        <v>1455</v>
      </c>
      <c r="K828" s="92" t="s">
        <v>22</v>
      </c>
      <c r="L828" s="135" t="s">
        <v>2994</v>
      </c>
      <c r="M828" s="78"/>
      <c r="N828" s="78"/>
    </row>
    <row r="829" spans="1:14" s="76" customFormat="1" ht="99" customHeight="1">
      <c r="A829" s="92">
        <v>814</v>
      </c>
      <c r="B829" s="92" t="s">
        <v>2877</v>
      </c>
      <c r="C829" s="92" t="s">
        <v>77</v>
      </c>
      <c r="D829" s="92" t="s">
        <v>2878</v>
      </c>
      <c r="E829" s="92" t="s">
        <v>138</v>
      </c>
      <c r="F829" s="83">
        <v>6</v>
      </c>
      <c r="G829" s="115">
        <v>5247</v>
      </c>
      <c r="H829" s="115">
        <f t="shared" si="43"/>
        <v>31482</v>
      </c>
      <c r="I829" s="115">
        <f t="shared" si="44"/>
        <v>35259.840000000004</v>
      </c>
      <c r="J829" s="92" t="s">
        <v>1455</v>
      </c>
      <c r="K829" s="92" t="s">
        <v>22</v>
      </c>
      <c r="L829" s="135" t="s">
        <v>2994</v>
      </c>
      <c r="M829" s="78"/>
      <c r="N829" s="78"/>
    </row>
    <row r="830" spans="1:14" s="76" customFormat="1" ht="99" customHeight="1">
      <c r="A830" s="92">
        <v>815</v>
      </c>
      <c r="B830" s="92" t="s">
        <v>2879</v>
      </c>
      <c r="C830" s="92" t="s">
        <v>77</v>
      </c>
      <c r="D830" s="92" t="s">
        <v>2880</v>
      </c>
      <c r="E830" s="92" t="s">
        <v>2770</v>
      </c>
      <c r="F830" s="83">
        <v>3</v>
      </c>
      <c r="G830" s="115">
        <v>40700</v>
      </c>
      <c r="H830" s="115">
        <f t="shared" si="43"/>
        <v>122100</v>
      </c>
      <c r="I830" s="115">
        <f t="shared" si="44"/>
        <v>136752</v>
      </c>
      <c r="J830" s="92" t="s">
        <v>1455</v>
      </c>
      <c r="K830" s="92" t="s">
        <v>22</v>
      </c>
      <c r="L830" s="135" t="s">
        <v>2994</v>
      </c>
      <c r="M830" s="78"/>
      <c r="N830" s="78"/>
    </row>
    <row r="831" spans="1:14" s="76" customFormat="1" ht="99" customHeight="1">
      <c r="A831" s="92">
        <v>816</v>
      </c>
      <c r="B831" s="92" t="s">
        <v>2881</v>
      </c>
      <c r="C831" s="92" t="s">
        <v>77</v>
      </c>
      <c r="D831" s="92" t="s">
        <v>2882</v>
      </c>
      <c r="E831" s="92" t="s">
        <v>2735</v>
      </c>
      <c r="F831" s="83">
        <v>100</v>
      </c>
      <c r="G831" s="115">
        <v>29.7</v>
      </c>
      <c r="H831" s="115">
        <f t="shared" si="43"/>
        <v>2970</v>
      </c>
      <c r="I831" s="115">
        <f t="shared" si="44"/>
        <v>3326.4</v>
      </c>
      <c r="J831" s="92" t="s">
        <v>1455</v>
      </c>
      <c r="K831" s="92" t="s">
        <v>22</v>
      </c>
      <c r="L831" s="135" t="s">
        <v>2994</v>
      </c>
      <c r="M831" s="78"/>
      <c r="N831" s="78"/>
    </row>
    <row r="832" spans="1:14" s="76" customFormat="1" ht="99" customHeight="1">
      <c r="A832" s="92">
        <v>817</v>
      </c>
      <c r="B832" s="92" t="s">
        <v>2881</v>
      </c>
      <c r="C832" s="92" t="s">
        <v>77</v>
      </c>
      <c r="D832" s="92" t="s">
        <v>2883</v>
      </c>
      <c r="E832" s="92" t="s">
        <v>2735</v>
      </c>
      <c r="F832" s="83">
        <v>100</v>
      </c>
      <c r="G832" s="115">
        <v>52.8</v>
      </c>
      <c r="H832" s="115">
        <f t="shared" si="43"/>
        <v>5280</v>
      </c>
      <c r="I832" s="115">
        <f t="shared" si="44"/>
        <v>5913.6</v>
      </c>
      <c r="J832" s="92" t="s">
        <v>1455</v>
      </c>
      <c r="K832" s="92" t="s">
        <v>22</v>
      </c>
      <c r="L832" s="135" t="s">
        <v>2994</v>
      </c>
      <c r="M832" s="78"/>
      <c r="N832" s="78"/>
    </row>
    <row r="833" spans="1:14" s="76" customFormat="1" ht="99" customHeight="1">
      <c r="A833" s="92">
        <v>818</v>
      </c>
      <c r="B833" s="92" t="s">
        <v>2884</v>
      </c>
      <c r="C833" s="92" t="s">
        <v>77</v>
      </c>
      <c r="D833" s="92" t="s">
        <v>2885</v>
      </c>
      <c r="E833" s="92" t="s">
        <v>2770</v>
      </c>
      <c r="F833" s="83">
        <v>60</v>
      </c>
      <c r="G833" s="115">
        <v>13706</v>
      </c>
      <c r="H833" s="115">
        <f t="shared" si="43"/>
        <v>822360</v>
      </c>
      <c r="I833" s="115">
        <f t="shared" si="44"/>
        <v>921043.20000000007</v>
      </c>
      <c r="J833" s="92" t="s">
        <v>1455</v>
      </c>
      <c r="K833" s="92" t="s">
        <v>22</v>
      </c>
      <c r="L833" s="135" t="s">
        <v>2994</v>
      </c>
      <c r="M833" s="78"/>
      <c r="N833" s="78"/>
    </row>
    <row r="834" spans="1:14" s="76" customFormat="1" ht="99" customHeight="1">
      <c r="A834" s="92">
        <v>819</v>
      </c>
      <c r="B834" s="92" t="s">
        <v>2886</v>
      </c>
      <c r="C834" s="92" t="s">
        <v>77</v>
      </c>
      <c r="D834" s="92" t="s">
        <v>2887</v>
      </c>
      <c r="E834" s="92" t="s">
        <v>138</v>
      </c>
      <c r="F834" s="83">
        <v>60</v>
      </c>
      <c r="G834" s="115">
        <v>2400</v>
      </c>
      <c r="H834" s="115">
        <f t="shared" si="43"/>
        <v>144000</v>
      </c>
      <c r="I834" s="115">
        <f t="shared" si="44"/>
        <v>161280.00000000003</v>
      </c>
      <c r="J834" s="92" t="s">
        <v>1455</v>
      </c>
      <c r="K834" s="92" t="s">
        <v>22</v>
      </c>
      <c r="L834" s="135" t="s">
        <v>2994</v>
      </c>
      <c r="M834" s="78"/>
      <c r="N834" s="78"/>
    </row>
    <row r="835" spans="1:14" s="76" customFormat="1" ht="99" customHeight="1">
      <c r="A835" s="92">
        <v>820</v>
      </c>
      <c r="B835" s="92" t="s">
        <v>2888</v>
      </c>
      <c r="C835" s="92" t="s">
        <v>77</v>
      </c>
      <c r="D835" s="92" t="s">
        <v>2889</v>
      </c>
      <c r="E835" s="92" t="s">
        <v>138</v>
      </c>
      <c r="F835" s="83">
        <v>60</v>
      </c>
      <c r="G835" s="115">
        <v>3800</v>
      </c>
      <c r="H835" s="115">
        <f t="shared" si="43"/>
        <v>228000</v>
      </c>
      <c r="I835" s="115">
        <f t="shared" si="44"/>
        <v>255360.00000000003</v>
      </c>
      <c r="J835" s="92" t="s">
        <v>1455</v>
      </c>
      <c r="K835" s="92" t="s">
        <v>22</v>
      </c>
      <c r="L835" s="135" t="s">
        <v>2994</v>
      </c>
      <c r="M835" s="78"/>
      <c r="N835" s="78"/>
    </row>
    <row r="836" spans="1:14" s="76" customFormat="1" ht="99" customHeight="1">
      <c r="A836" s="92">
        <v>821</v>
      </c>
      <c r="B836" s="92" t="s">
        <v>2890</v>
      </c>
      <c r="C836" s="92" t="s">
        <v>77</v>
      </c>
      <c r="D836" s="92" t="s">
        <v>2891</v>
      </c>
      <c r="E836" s="92" t="s">
        <v>138</v>
      </c>
      <c r="F836" s="83">
        <v>60</v>
      </c>
      <c r="G836" s="115">
        <v>3000</v>
      </c>
      <c r="H836" s="115">
        <f t="shared" si="43"/>
        <v>180000</v>
      </c>
      <c r="I836" s="115">
        <f t="shared" si="44"/>
        <v>201600.00000000003</v>
      </c>
      <c r="J836" s="92" t="s">
        <v>1455</v>
      </c>
      <c r="K836" s="92" t="s">
        <v>22</v>
      </c>
      <c r="L836" s="135" t="s">
        <v>2994</v>
      </c>
      <c r="M836" s="78"/>
      <c r="N836" s="78"/>
    </row>
    <row r="837" spans="1:14" s="76" customFormat="1" ht="99" customHeight="1">
      <c r="A837" s="92">
        <v>822</v>
      </c>
      <c r="B837" s="92" t="s">
        <v>2892</v>
      </c>
      <c r="C837" s="92" t="s">
        <v>77</v>
      </c>
      <c r="D837" s="92" t="s">
        <v>2893</v>
      </c>
      <c r="E837" s="92" t="s">
        <v>2894</v>
      </c>
      <c r="F837" s="125">
        <v>0.36299999999999999</v>
      </c>
      <c r="G837" s="115">
        <v>129690</v>
      </c>
      <c r="H837" s="115">
        <f t="shared" si="43"/>
        <v>47077.47</v>
      </c>
      <c r="I837" s="115">
        <f t="shared" si="44"/>
        <v>52726.766400000008</v>
      </c>
      <c r="J837" s="92" t="s">
        <v>2695</v>
      </c>
      <c r="K837" s="92" t="s">
        <v>22</v>
      </c>
      <c r="L837" s="135" t="s">
        <v>2994</v>
      </c>
      <c r="M837" s="78"/>
      <c r="N837" s="78"/>
    </row>
    <row r="838" spans="1:14" s="76" customFormat="1" ht="99" customHeight="1">
      <c r="A838" s="92">
        <v>823</v>
      </c>
      <c r="B838" s="92" t="s">
        <v>2895</v>
      </c>
      <c r="C838" s="92" t="s">
        <v>77</v>
      </c>
      <c r="D838" s="92" t="s">
        <v>2896</v>
      </c>
      <c r="E838" s="92" t="s">
        <v>2897</v>
      </c>
      <c r="F838" s="125">
        <v>0.1</v>
      </c>
      <c r="G838" s="115">
        <v>149490</v>
      </c>
      <c r="H838" s="115">
        <f t="shared" ref="H838:H870" si="45">F838*G838</f>
        <v>14949</v>
      </c>
      <c r="I838" s="115">
        <f t="shared" ref="I838:I870" si="46">H838*1.12</f>
        <v>16742.88</v>
      </c>
      <c r="J838" s="92" t="s">
        <v>2695</v>
      </c>
      <c r="K838" s="92" t="s">
        <v>22</v>
      </c>
      <c r="L838" s="135" t="s">
        <v>2994</v>
      </c>
      <c r="M838" s="78"/>
      <c r="N838" s="78"/>
    </row>
    <row r="839" spans="1:14" s="76" customFormat="1" ht="99" customHeight="1">
      <c r="A839" s="92">
        <v>824</v>
      </c>
      <c r="B839" s="92" t="s">
        <v>2898</v>
      </c>
      <c r="C839" s="92" t="s">
        <v>77</v>
      </c>
      <c r="D839" s="92" t="s">
        <v>2899</v>
      </c>
      <c r="E839" s="92" t="s">
        <v>2897</v>
      </c>
      <c r="F839" s="125">
        <v>7.1999999999999995E-2</v>
      </c>
      <c r="G839" s="115">
        <v>152790</v>
      </c>
      <c r="H839" s="115">
        <f t="shared" si="45"/>
        <v>11000.88</v>
      </c>
      <c r="I839" s="115">
        <f t="shared" si="46"/>
        <v>12320.9856</v>
      </c>
      <c r="J839" s="92" t="s">
        <v>2695</v>
      </c>
      <c r="K839" s="92" t="s">
        <v>22</v>
      </c>
      <c r="L839" s="135" t="s">
        <v>2994</v>
      </c>
      <c r="M839" s="78"/>
      <c r="N839" s="78"/>
    </row>
    <row r="840" spans="1:14" s="76" customFormat="1" ht="99" customHeight="1">
      <c r="A840" s="92">
        <v>825</v>
      </c>
      <c r="B840" s="92" t="s">
        <v>2898</v>
      </c>
      <c r="C840" s="92" t="s">
        <v>77</v>
      </c>
      <c r="D840" s="92" t="s">
        <v>2900</v>
      </c>
      <c r="E840" s="92" t="s">
        <v>2897</v>
      </c>
      <c r="F840" s="125">
        <v>2.5000000000000001E-2</v>
      </c>
      <c r="G840" s="115">
        <v>152790</v>
      </c>
      <c r="H840" s="115">
        <f t="shared" si="45"/>
        <v>3819.75</v>
      </c>
      <c r="I840" s="115">
        <f t="shared" si="46"/>
        <v>4278.1200000000008</v>
      </c>
      <c r="J840" s="92" t="s">
        <v>2695</v>
      </c>
      <c r="K840" s="92" t="s">
        <v>22</v>
      </c>
      <c r="L840" s="135" t="s">
        <v>2994</v>
      </c>
      <c r="M840" s="78"/>
      <c r="N840" s="78"/>
    </row>
    <row r="841" spans="1:14" s="76" customFormat="1" ht="99" customHeight="1">
      <c r="A841" s="92">
        <v>826</v>
      </c>
      <c r="B841" s="92" t="s">
        <v>2901</v>
      </c>
      <c r="C841" s="92" t="s">
        <v>77</v>
      </c>
      <c r="D841" s="92" t="s">
        <v>2902</v>
      </c>
      <c r="E841" s="92" t="s">
        <v>402</v>
      </c>
      <c r="F841" s="83">
        <v>4</v>
      </c>
      <c r="G841" s="115">
        <v>13200</v>
      </c>
      <c r="H841" s="115">
        <f t="shared" si="45"/>
        <v>52800</v>
      </c>
      <c r="I841" s="115">
        <f t="shared" si="46"/>
        <v>59136.000000000007</v>
      </c>
      <c r="J841" s="92" t="s">
        <v>2695</v>
      </c>
      <c r="K841" s="92" t="s">
        <v>22</v>
      </c>
      <c r="L841" s="135" t="s">
        <v>2994</v>
      </c>
      <c r="M841" s="78"/>
      <c r="N841" s="78"/>
    </row>
    <row r="842" spans="1:14" s="76" customFormat="1" ht="99" customHeight="1">
      <c r="A842" s="92">
        <v>827</v>
      </c>
      <c r="B842" s="92" t="s">
        <v>2903</v>
      </c>
      <c r="C842" s="92" t="s">
        <v>77</v>
      </c>
      <c r="D842" s="92" t="s">
        <v>2904</v>
      </c>
      <c r="E842" s="92" t="s">
        <v>2894</v>
      </c>
      <c r="F842" s="125">
        <v>0.1</v>
      </c>
      <c r="G842" s="115">
        <v>126390</v>
      </c>
      <c r="H842" s="115">
        <f t="shared" si="45"/>
        <v>12639</v>
      </c>
      <c r="I842" s="115">
        <f t="shared" si="46"/>
        <v>14155.680000000002</v>
      </c>
      <c r="J842" s="92" t="s">
        <v>2695</v>
      </c>
      <c r="K842" s="92" t="s">
        <v>22</v>
      </c>
      <c r="L842" s="135" t="s">
        <v>2994</v>
      </c>
      <c r="M842" s="78"/>
      <c r="N842" s="78"/>
    </row>
    <row r="843" spans="1:14" s="76" customFormat="1" ht="99" customHeight="1">
      <c r="A843" s="92">
        <v>828</v>
      </c>
      <c r="B843" s="92" t="s">
        <v>2905</v>
      </c>
      <c r="C843" s="92" t="s">
        <v>77</v>
      </c>
      <c r="D843" s="92" t="s">
        <v>2906</v>
      </c>
      <c r="E843" s="92" t="s">
        <v>2897</v>
      </c>
      <c r="F843" s="125">
        <v>0.12</v>
      </c>
      <c r="G843" s="115">
        <v>152343.4</v>
      </c>
      <c r="H843" s="115">
        <f t="shared" si="45"/>
        <v>18281.207999999999</v>
      </c>
      <c r="I843" s="115">
        <f t="shared" si="46"/>
        <v>20474.952959999999</v>
      </c>
      <c r="J843" s="92" t="s">
        <v>2695</v>
      </c>
      <c r="K843" s="92" t="s">
        <v>22</v>
      </c>
      <c r="L843" s="135" t="s">
        <v>2994</v>
      </c>
      <c r="M843" s="78"/>
      <c r="N843" s="78"/>
    </row>
    <row r="844" spans="1:14" s="76" customFormat="1" ht="99" customHeight="1">
      <c r="A844" s="92">
        <v>829</v>
      </c>
      <c r="B844" s="92" t="s">
        <v>2907</v>
      </c>
      <c r="C844" s="92" t="s">
        <v>77</v>
      </c>
      <c r="D844" s="92" t="s">
        <v>2908</v>
      </c>
      <c r="E844" s="92" t="s">
        <v>402</v>
      </c>
      <c r="F844" s="83">
        <v>2</v>
      </c>
      <c r="G844" s="115">
        <v>1800</v>
      </c>
      <c r="H844" s="115">
        <f t="shared" si="45"/>
        <v>3600</v>
      </c>
      <c r="I844" s="115">
        <f t="shared" si="46"/>
        <v>4032.0000000000005</v>
      </c>
      <c r="J844" s="92" t="s">
        <v>1453</v>
      </c>
      <c r="K844" s="92" t="s">
        <v>22</v>
      </c>
      <c r="L844" s="135" t="s">
        <v>2994</v>
      </c>
      <c r="M844" s="78"/>
      <c r="N844" s="78"/>
    </row>
    <row r="845" spans="1:14" s="76" customFormat="1" ht="99" customHeight="1">
      <c r="A845" s="92">
        <v>830</v>
      </c>
      <c r="B845" s="92" t="s">
        <v>2909</v>
      </c>
      <c r="C845" s="92" t="s">
        <v>77</v>
      </c>
      <c r="D845" s="92" t="s">
        <v>2910</v>
      </c>
      <c r="E845" s="92" t="s">
        <v>138</v>
      </c>
      <c r="F845" s="83">
        <v>2</v>
      </c>
      <c r="G845" s="115">
        <v>9000</v>
      </c>
      <c r="H845" s="115">
        <f t="shared" si="45"/>
        <v>18000</v>
      </c>
      <c r="I845" s="115">
        <f t="shared" si="46"/>
        <v>20160.000000000004</v>
      </c>
      <c r="J845" s="92" t="s">
        <v>1453</v>
      </c>
      <c r="K845" s="92" t="s">
        <v>22</v>
      </c>
      <c r="L845" s="135" t="s">
        <v>2994</v>
      </c>
      <c r="M845" s="78"/>
      <c r="N845" s="78"/>
    </row>
    <row r="846" spans="1:14" s="76" customFormat="1" ht="99" customHeight="1">
      <c r="A846" s="92">
        <v>831</v>
      </c>
      <c r="B846" s="92" t="s">
        <v>2911</v>
      </c>
      <c r="C846" s="92" t="s">
        <v>77</v>
      </c>
      <c r="D846" s="92" t="s">
        <v>2912</v>
      </c>
      <c r="E846" s="92" t="s">
        <v>2770</v>
      </c>
      <c r="F846" s="83">
        <v>3</v>
      </c>
      <c r="G846" s="115">
        <v>15000</v>
      </c>
      <c r="H846" s="115">
        <f t="shared" si="45"/>
        <v>45000</v>
      </c>
      <c r="I846" s="115">
        <f t="shared" si="46"/>
        <v>50400.000000000007</v>
      </c>
      <c r="J846" s="92" t="s">
        <v>1453</v>
      </c>
      <c r="K846" s="92" t="s">
        <v>22</v>
      </c>
      <c r="L846" s="135" t="s">
        <v>2994</v>
      </c>
      <c r="M846" s="78"/>
      <c r="N846" s="78"/>
    </row>
    <row r="847" spans="1:14" s="76" customFormat="1" ht="99" customHeight="1">
      <c r="A847" s="92">
        <v>832</v>
      </c>
      <c r="B847" s="92" t="s">
        <v>2913</v>
      </c>
      <c r="C847" s="92" t="s">
        <v>77</v>
      </c>
      <c r="D847" s="92" t="s">
        <v>2914</v>
      </c>
      <c r="E847" s="92" t="s">
        <v>2770</v>
      </c>
      <c r="F847" s="83">
        <v>6</v>
      </c>
      <c r="G847" s="115">
        <v>12000</v>
      </c>
      <c r="H847" s="115">
        <f t="shared" si="45"/>
        <v>72000</v>
      </c>
      <c r="I847" s="115">
        <f t="shared" si="46"/>
        <v>80640.000000000015</v>
      </c>
      <c r="J847" s="92" t="s">
        <v>1453</v>
      </c>
      <c r="K847" s="92" t="s">
        <v>22</v>
      </c>
      <c r="L847" s="135" t="s">
        <v>2994</v>
      </c>
      <c r="M847" s="78"/>
      <c r="N847" s="78"/>
    </row>
    <row r="848" spans="1:14" s="76" customFormat="1" ht="99" customHeight="1">
      <c r="A848" s="92">
        <v>833</v>
      </c>
      <c r="B848" s="92" t="s">
        <v>2915</v>
      </c>
      <c r="C848" s="92" t="s">
        <v>77</v>
      </c>
      <c r="D848" s="92" t="s">
        <v>2916</v>
      </c>
      <c r="E848" s="92" t="s">
        <v>2770</v>
      </c>
      <c r="F848" s="83">
        <v>1</v>
      </c>
      <c r="G848" s="115">
        <v>10000</v>
      </c>
      <c r="H848" s="115">
        <f t="shared" si="45"/>
        <v>10000</v>
      </c>
      <c r="I848" s="115">
        <f t="shared" si="46"/>
        <v>11200.000000000002</v>
      </c>
      <c r="J848" s="92" t="s">
        <v>1453</v>
      </c>
      <c r="K848" s="92" t="s">
        <v>22</v>
      </c>
      <c r="L848" s="135" t="s">
        <v>2994</v>
      </c>
      <c r="M848" s="78"/>
      <c r="N848" s="78"/>
    </row>
    <row r="849" spans="1:14" s="76" customFormat="1" ht="99" customHeight="1">
      <c r="A849" s="92">
        <v>834</v>
      </c>
      <c r="B849" s="92" t="s">
        <v>2917</v>
      </c>
      <c r="C849" s="92" t="s">
        <v>77</v>
      </c>
      <c r="D849" s="92" t="s">
        <v>2918</v>
      </c>
      <c r="E849" s="92" t="s">
        <v>2770</v>
      </c>
      <c r="F849" s="83">
        <v>1</v>
      </c>
      <c r="G849" s="115">
        <v>9000</v>
      </c>
      <c r="H849" s="115">
        <f t="shared" si="45"/>
        <v>9000</v>
      </c>
      <c r="I849" s="115">
        <f t="shared" si="46"/>
        <v>10080.000000000002</v>
      </c>
      <c r="J849" s="92" t="s">
        <v>1453</v>
      </c>
      <c r="K849" s="92" t="s">
        <v>22</v>
      </c>
      <c r="L849" s="135" t="s">
        <v>2994</v>
      </c>
      <c r="M849" s="78"/>
      <c r="N849" s="78"/>
    </row>
    <row r="850" spans="1:14" s="76" customFormat="1" ht="99" customHeight="1">
      <c r="A850" s="92">
        <v>835</v>
      </c>
      <c r="B850" s="92" t="s">
        <v>2919</v>
      </c>
      <c r="C850" s="92" t="s">
        <v>77</v>
      </c>
      <c r="D850" s="92" t="s">
        <v>2920</v>
      </c>
      <c r="E850" s="92" t="s">
        <v>2735</v>
      </c>
      <c r="F850" s="83">
        <v>500</v>
      </c>
      <c r="G850" s="115">
        <v>500</v>
      </c>
      <c r="H850" s="115">
        <f t="shared" si="45"/>
        <v>250000</v>
      </c>
      <c r="I850" s="115">
        <f t="shared" si="46"/>
        <v>280000</v>
      </c>
      <c r="J850" s="92" t="s">
        <v>1453</v>
      </c>
      <c r="K850" s="92" t="s">
        <v>22</v>
      </c>
      <c r="L850" s="135" t="s">
        <v>2994</v>
      </c>
      <c r="M850" s="78"/>
      <c r="N850" s="78"/>
    </row>
    <row r="851" spans="1:14" s="76" customFormat="1" ht="99" customHeight="1">
      <c r="A851" s="92">
        <v>836</v>
      </c>
      <c r="B851" s="92" t="s">
        <v>2921</v>
      </c>
      <c r="C851" s="92" t="s">
        <v>77</v>
      </c>
      <c r="D851" s="92" t="s">
        <v>2922</v>
      </c>
      <c r="E851" s="92" t="s">
        <v>2770</v>
      </c>
      <c r="F851" s="83">
        <v>30</v>
      </c>
      <c r="G851" s="115">
        <v>3500</v>
      </c>
      <c r="H851" s="115">
        <f t="shared" si="45"/>
        <v>105000</v>
      </c>
      <c r="I851" s="115">
        <f t="shared" si="46"/>
        <v>117600.00000000001</v>
      </c>
      <c r="J851" s="92" t="s">
        <v>1453</v>
      </c>
      <c r="K851" s="92" t="s">
        <v>22</v>
      </c>
      <c r="L851" s="135" t="s">
        <v>2994</v>
      </c>
      <c r="M851" s="78"/>
      <c r="N851" s="78"/>
    </row>
    <row r="852" spans="1:14" s="76" customFormat="1" ht="99" customHeight="1">
      <c r="A852" s="92">
        <v>837</v>
      </c>
      <c r="B852" s="92" t="s">
        <v>2921</v>
      </c>
      <c r="C852" s="92" t="s">
        <v>77</v>
      </c>
      <c r="D852" s="92" t="s">
        <v>2923</v>
      </c>
      <c r="E852" s="92" t="s">
        <v>2770</v>
      </c>
      <c r="F852" s="83">
        <v>30</v>
      </c>
      <c r="G852" s="115">
        <v>1500</v>
      </c>
      <c r="H852" s="115">
        <f t="shared" si="45"/>
        <v>45000</v>
      </c>
      <c r="I852" s="115">
        <f t="shared" si="46"/>
        <v>50400.000000000007</v>
      </c>
      <c r="J852" s="92" t="s">
        <v>1453</v>
      </c>
      <c r="K852" s="92" t="s">
        <v>22</v>
      </c>
      <c r="L852" s="135" t="s">
        <v>2994</v>
      </c>
      <c r="M852" s="78"/>
      <c r="N852" s="78"/>
    </row>
    <row r="853" spans="1:14" s="76" customFormat="1" ht="99" customHeight="1">
      <c r="A853" s="92">
        <v>838</v>
      </c>
      <c r="B853" s="92" t="s">
        <v>2924</v>
      </c>
      <c r="C853" s="92" t="s">
        <v>77</v>
      </c>
      <c r="D853" s="92" t="s">
        <v>2925</v>
      </c>
      <c r="E853" s="92" t="s">
        <v>402</v>
      </c>
      <c r="F853" s="83">
        <v>4</v>
      </c>
      <c r="G853" s="115">
        <v>19000</v>
      </c>
      <c r="H853" s="115">
        <f t="shared" si="45"/>
        <v>76000</v>
      </c>
      <c r="I853" s="115">
        <f t="shared" si="46"/>
        <v>85120.000000000015</v>
      </c>
      <c r="J853" s="92" t="s">
        <v>1453</v>
      </c>
      <c r="K853" s="92" t="s">
        <v>22</v>
      </c>
      <c r="L853" s="135" t="s">
        <v>2994</v>
      </c>
      <c r="M853" s="78"/>
      <c r="N853" s="78"/>
    </row>
    <row r="854" spans="1:14" s="76" customFormat="1" ht="99" customHeight="1">
      <c r="A854" s="92">
        <v>839</v>
      </c>
      <c r="B854" s="92" t="s">
        <v>2926</v>
      </c>
      <c r="C854" s="92" t="s">
        <v>77</v>
      </c>
      <c r="D854" s="92" t="s">
        <v>2927</v>
      </c>
      <c r="E854" s="92" t="s">
        <v>402</v>
      </c>
      <c r="F854" s="83">
        <v>55</v>
      </c>
      <c r="G854" s="115">
        <v>8000</v>
      </c>
      <c r="H854" s="115">
        <f t="shared" si="45"/>
        <v>440000</v>
      </c>
      <c r="I854" s="115">
        <f t="shared" si="46"/>
        <v>492800.00000000006</v>
      </c>
      <c r="J854" s="92" t="s">
        <v>1453</v>
      </c>
      <c r="K854" s="92" t="s">
        <v>22</v>
      </c>
      <c r="L854" s="135" t="s">
        <v>2994</v>
      </c>
      <c r="M854" s="78"/>
      <c r="N854" s="78"/>
    </row>
    <row r="855" spans="1:14" s="76" customFormat="1" ht="99" customHeight="1">
      <c r="A855" s="92">
        <v>840</v>
      </c>
      <c r="B855" s="92" t="s">
        <v>2928</v>
      </c>
      <c r="C855" s="92" t="s">
        <v>77</v>
      </c>
      <c r="D855" s="92" t="s">
        <v>2929</v>
      </c>
      <c r="E855" s="92" t="s">
        <v>402</v>
      </c>
      <c r="F855" s="83">
        <v>100</v>
      </c>
      <c r="G855" s="115">
        <v>35</v>
      </c>
      <c r="H855" s="115">
        <f t="shared" si="45"/>
        <v>3500</v>
      </c>
      <c r="I855" s="115">
        <f t="shared" si="46"/>
        <v>3920.0000000000005</v>
      </c>
      <c r="J855" s="92" t="s">
        <v>1453</v>
      </c>
      <c r="K855" s="92" t="s">
        <v>22</v>
      </c>
      <c r="L855" s="135" t="s">
        <v>2994</v>
      </c>
      <c r="M855" s="78"/>
      <c r="N855" s="78"/>
    </row>
    <row r="856" spans="1:14" s="76" customFormat="1" ht="99" customHeight="1">
      <c r="A856" s="92">
        <v>841</v>
      </c>
      <c r="B856" s="92" t="s">
        <v>2930</v>
      </c>
      <c r="C856" s="92" t="s">
        <v>77</v>
      </c>
      <c r="D856" s="92" t="s">
        <v>2931</v>
      </c>
      <c r="E856" s="92" t="s">
        <v>402</v>
      </c>
      <c r="F856" s="83">
        <v>2</v>
      </c>
      <c r="G856" s="115">
        <v>14000</v>
      </c>
      <c r="H856" s="115">
        <f t="shared" si="45"/>
        <v>28000</v>
      </c>
      <c r="I856" s="115">
        <f t="shared" si="46"/>
        <v>31360.000000000004</v>
      </c>
      <c r="J856" s="92" t="s">
        <v>1453</v>
      </c>
      <c r="K856" s="92" t="s">
        <v>22</v>
      </c>
      <c r="L856" s="135" t="s">
        <v>2994</v>
      </c>
      <c r="M856" s="78"/>
      <c r="N856" s="78"/>
    </row>
    <row r="857" spans="1:14" s="76" customFormat="1" ht="99" customHeight="1">
      <c r="A857" s="92">
        <v>842</v>
      </c>
      <c r="B857" s="92" t="s">
        <v>2932</v>
      </c>
      <c r="C857" s="92" t="s">
        <v>77</v>
      </c>
      <c r="D857" s="92" t="s">
        <v>2933</v>
      </c>
      <c r="E857" s="92" t="s">
        <v>1610</v>
      </c>
      <c r="F857" s="83">
        <v>3</v>
      </c>
      <c r="G857" s="115">
        <v>10000</v>
      </c>
      <c r="H857" s="115">
        <f t="shared" si="45"/>
        <v>30000</v>
      </c>
      <c r="I857" s="115">
        <f t="shared" si="46"/>
        <v>33600</v>
      </c>
      <c r="J857" s="92" t="s">
        <v>1453</v>
      </c>
      <c r="K857" s="92" t="s">
        <v>22</v>
      </c>
      <c r="L857" s="135" t="s">
        <v>2994</v>
      </c>
      <c r="M857" s="78"/>
      <c r="N857" s="78"/>
    </row>
    <row r="858" spans="1:14" s="76" customFormat="1" ht="99" customHeight="1">
      <c r="A858" s="92">
        <v>843</v>
      </c>
      <c r="B858" s="92" t="s">
        <v>2934</v>
      </c>
      <c r="C858" s="92" t="s">
        <v>77</v>
      </c>
      <c r="D858" s="92" t="s">
        <v>3639</v>
      </c>
      <c r="E858" s="92" t="s">
        <v>402</v>
      </c>
      <c r="F858" s="83">
        <v>4</v>
      </c>
      <c r="G858" s="115">
        <v>68640</v>
      </c>
      <c r="H858" s="115">
        <f t="shared" si="45"/>
        <v>274560</v>
      </c>
      <c r="I858" s="115">
        <f t="shared" si="46"/>
        <v>307507.20000000001</v>
      </c>
      <c r="J858" s="92" t="s">
        <v>2935</v>
      </c>
      <c r="K858" s="92" t="s">
        <v>22</v>
      </c>
      <c r="L858" s="135" t="s">
        <v>2994</v>
      </c>
      <c r="M858" s="78"/>
      <c r="N858" s="78"/>
    </row>
    <row r="859" spans="1:14" s="76" customFormat="1" ht="99" customHeight="1">
      <c r="A859" s="92">
        <v>844</v>
      </c>
      <c r="B859" s="92" t="s">
        <v>2936</v>
      </c>
      <c r="C859" s="92" t="s">
        <v>77</v>
      </c>
      <c r="D859" s="92" t="s">
        <v>2937</v>
      </c>
      <c r="E859" s="92" t="s">
        <v>402</v>
      </c>
      <c r="F859" s="83">
        <v>12</v>
      </c>
      <c r="G859" s="115">
        <v>49764</v>
      </c>
      <c r="H859" s="115">
        <f t="shared" si="45"/>
        <v>597168</v>
      </c>
      <c r="I859" s="115">
        <f t="shared" si="46"/>
        <v>668828.16000000003</v>
      </c>
      <c r="J859" s="92" t="s">
        <v>2935</v>
      </c>
      <c r="K859" s="92" t="s">
        <v>22</v>
      </c>
      <c r="L859" s="135" t="s">
        <v>2994</v>
      </c>
      <c r="M859" s="78"/>
      <c r="N859" s="78"/>
    </row>
    <row r="860" spans="1:14" s="76" customFormat="1" ht="99" customHeight="1">
      <c r="A860" s="92">
        <v>845</v>
      </c>
      <c r="B860" s="92" t="s">
        <v>2938</v>
      </c>
      <c r="C860" s="92" t="s">
        <v>77</v>
      </c>
      <c r="D860" s="92" t="s">
        <v>2939</v>
      </c>
      <c r="E860" s="92" t="s">
        <v>402</v>
      </c>
      <c r="F860" s="83">
        <v>3</v>
      </c>
      <c r="G860" s="115">
        <v>32890</v>
      </c>
      <c r="H860" s="115">
        <f t="shared" si="45"/>
        <v>98670</v>
      </c>
      <c r="I860" s="115">
        <f t="shared" si="46"/>
        <v>110510.40000000001</v>
      </c>
      <c r="J860" s="92" t="s">
        <v>2935</v>
      </c>
      <c r="K860" s="92" t="s">
        <v>22</v>
      </c>
      <c r="L860" s="135" t="s">
        <v>2994</v>
      </c>
      <c r="M860" s="78"/>
      <c r="N860" s="78"/>
    </row>
    <row r="861" spans="1:14" s="76" customFormat="1" ht="99" customHeight="1">
      <c r="A861" s="92">
        <v>846</v>
      </c>
      <c r="B861" s="92" t="s">
        <v>2940</v>
      </c>
      <c r="C861" s="92" t="s">
        <v>77</v>
      </c>
      <c r="D861" s="92" t="s">
        <v>2941</v>
      </c>
      <c r="E861" s="92" t="s">
        <v>402</v>
      </c>
      <c r="F861" s="83">
        <v>5</v>
      </c>
      <c r="G861" s="115">
        <v>63778</v>
      </c>
      <c r="H861" s="115">
        <f t="shared" si="45"/>
        <v>318890</v>
      </c>
      <c r="I861" s="115">
        <f t="shared" si="46"/>
        <v>357156.80000000005</v>
      </c>
      <c r="J861" s="92" t="s">
        <v>2935</v>
      </c>
      <c r="K861" s="92" t="s">
        <v>22</v>
      </c>
      <c r="L861" s="135" t="s">
        <v>2994</v>
      </c>
      <c r="M861" s="78"/>
      <c r="N861" s="78"/>
    </row>
    <row r="862" spans="1:14" s="76" customFormat="1" ht="99" customHeight="1">
      <c r="A862" s="92">
        <v>847</v>
      </c>
      <c r="B862" s="92" t="s">
        <v>2942</v>
      </c>
      <c r="C862" s="92" t="s">
        <v>77</v>
      </c>
      <c r="D862" s="92" t="s">
        <v>2943</v>
      </c>
      <c r="E862" s="92" t="s">
        <v>2770</v>
      </c>
      <c r="F862" s="83">
        <v>3</v>
      </c>
      <c r="G862" s="115">
        <v>5720</v>
      </c>
      <c r="H862" s="115">
        <f t="shared" si="45"/>
        <v>17160</v>
      </c>
      <c r="I862" s="115">
        <f t="shared" si="46"/>
        <v>19219.2</v>
      </c>
      <c r="J862" s="92" t="s">
        <v>2935</v>
      </c>
      <c r="K862" s="92" t="s">
        <v>22</v>
      </c>
      <c r="L862" s="135" t="s">
        <v>2994</v>
      </c>
      <c r="M862" s="78"/>
      <c r="N862" s="78"/>
    </row>
    <row r="863" spans="1:14" s="76" customFormat="1" ht="99" customHeight="1">
      <c r="A863" s="92">
        <v>848</v>
      </c>
      <c r="B863" s="92" t="s">
        <v>2944</v>
      </c>
      <c r="C863" s="92" t="s">
        <v>77</v>
      </c>
      <c r="D863" s="92" t="s">
        <v>2945</v>
      </c>
      <c r="E863" s="92" t="s">
        <v>402</v>
      </c>
      <c r="F863" s="83">
        <v>5</v>
      </c>
      <c r="G863" s="115">
        <v>29172</v>
      </c>
      <c r="H863" s="115">
        <f t="shared" si="45"/>
        <v>145860</v>
      </c>
      <c r="I863" s="115">
        <f t="shared" si="46"/>
        <v>163363.20000000001</v>
      </c>
      <c r="J863" s="92" t="s">
        <v>2935</v>
      </c>
      <c r="K863" s="92" t="s">
        <v>22</v>
      </c>
      <c r="L863" s="135" t="s">
        <v>2994</v>
      </c>
      <c r="M863" s="78"/>
      <c r="N863" s="78"/>
    </row>
    <row r="864" spans="1:14" s="76" customFormat="1" ht="99" customHeight="1">
      <c r="A864" s="92">
        <v>849</v>
      </c>
      <c r="B864" s="92" t="s">
        <v>2946</v>
      </c>
      <c r="C864" s="92" t="s">
        <v>77</v>
      </c>
      <c r="D864" s="92" t="s">
        <v>2947</v>
      </c>
      <c r="E864" s="92" t="s">
        <v>138</v>
      </c>
      <c r="F864" s="83">
        <v>5</v>
      </c>
      <c r="G864" s="115">
        <v>31460</v>
      </c>
      <c r="H864" s="115">
        <f t="shared" si="45"/>
        <v>157300</v>
      </c>
      <c r="I864" s="115">
        <f t="shared" si="46"/>
        <v>176176.00000000003</v>
      </c>
      <c r="J864" s="92" t="s">
        <v>2935</v>
      </c>
      <c r="K864" s="92" t="s">
        <v>22</v>
      </c>
      <c r="L864" s="135" t="s">
        <v>2994</v>
      </c>
      <c r="M864" s="78"/>
      <c r="N864" s="78"/>
    </row>
    <row r="865" spans="1:14" s="76" customFormat="1" ht="99" customHeight="1">
      <c r="A865" s="92">
        <v>850</v>
      </c>
      <c r="B865" s="92" t="s">
        <v>2948</v>
      </c>
      <c r="C865" s="92" t="s">
        <v>77</v>
      </c>
      <c r="D865" s="92" t="s">
        <v>2949</v>
      </c>
      <c r="E865" s="92" t="s">
        <v>138</v>
      </c>
      <c r="F865" s="83">
        <v>5</v>
      </c>
      <c r="G865" s="115">
        <v>11726</v>
      </c>
      <c r="H865" s="115">
        <f t="shared" si="45"/>
        <v>58630</v>
      </c>
      <c r="I865" s="115">
        <f t="shared" si="46"/>
        <v>65665.600000000006</v>
      </c>
      <c r="J865" s="92" t="s">
        <v>2935</v>
      </c>
      <c r="K865" s="92" t="s">
        <v>22</v>
      </c>
      <c r="L865" s="135" t="s">
        <v>2994</v>
      </c>
      <c r="M865" s="78"/>
      <c r="N865" s="78"/>
    </row>
    <row r="866" spans="1:14" s="76" customFormat="1" ht="99" customHeight="1">
      <c r="A866" s="92">
        <v>851</v>
      </c>
      <c r="B866" s="92" t="s">
        <v>2950</v>
      </c>
      <c r="C866" s="92" t="s">
        <v>77</v>
      </c>
      <c r="D866" s="92" t="s">
        <v>2951</v>
      </c>
      <c r="E866" s="92" t="s">
        <v>138</v>
      </c>
      <c r="F866" s="83">
        <v>5</v>
      </c>
      <c r="G866" s="115">
        <v>9724</v>
      </c>
      <c r="H866" s="115">
        <f t="shared" si="45"/>
        <v>48620</v>
      </c>
      <c r="I866" s="115">
        <f t="shared" si="46"/>
        <v>54454.400000000009</v>
      </c>
      <c r="J866" s="92" t="s">
        <v>2935</v>
      </c>
      <c r="K866" s="92" t="s">
        <v>22</v>
      </c>
      <c r="L866" s="135" t="s">
        <v>2994</v>
      </c>
      <c r="M866" s="78"/>
      <c r="N866" s="78"/>
    </row>
    <row r="867" spans="1:14" s="76" customFormat="1" ht="99" customHeight="1">
      <c r="A867" s="92">
        <v>852</v>
      </c>
      <c r="B867" s="92" t="s">
        <v>2952</v>
      </c>
      <c r="C867" s="92" t="s">
        <v>77</v>
      </c>
      <c r="D867" s="92" t="s">
        <v>2953</v>
      </c>
      <c r="E867" s="92" t="s">
        <v>138</v>
      </c>
      <c r="F867" s="83">
        <v>5</v>
      </c>
      <c r="G867" s="115">
        <v>19734</v>
      </c>
      <c r="H867" s="115">
        <f t="shared" si="45"/>
        <v>98670</v>
      </c>
      <c r="I867" s="115">
        <f t="shared" si="46"/>
        <v>110510.40000000001</v>
      </c>
      <c r="J867" s="92" t="s">
        <v>2935</v>
      </c>
      <c r="K867" s="92" t="s">
        <v>22</v>
      </c>
      <c r="L867" s="135" t="s">
        <v>2994</v>
      </c>
      <c r="M867" s="78"/>
      <c r="N867" s="78"/>
    </row>
    <row r="868" spans="1:14" s="76" customFormat="1" ht="99" customHeight="1">
      <c r="A868" s="92">
        <v>853</v>
      </c>
      <c r="B868" s="92" t="s">
        <v>2954</v>
      </c>
      <c r="C868" s="92" t="s">
        <v>77</v>
      </c>
      <c r="D868" s="92" t="s">
        <v>2955</v>
      </c>
      <c r="E868" s="92" t="s">
        <v>138</v>
      </c>
      <c r="F868" s="83">
        <v>5</v>
      </c>
      <c r="G868" s="115">
        <v>19734</v>
      </c>
      <c r="H868" s="115">
        <f t="shared" si="45"/>
        <v>98670</v>
      </c>
      <c r="I868" s="115">
        <f t="shared" si="46"/>
        <v>110510.40000000001</v>
      </c>
      <c r="J868" s="92" t="s">
        <v>2935</v>
      </c>
      <c r="K868" s="92" t="s">
        <v>22</v>
      </c>
      <c r="L868" s="135" t="s">
        <v>2994</v>
      </c>
      <c r="M868" s="78"/>
      <c r="N868" s="78"/>
    </row>
    <row r="869" spans="1:14" s="76" customFormat="1" ht="99" customHeight="1">
      <c r="A869" s="92">
        <v>854</v>
      </c>
      <c r="B869" s="92" t="s">
        <v>2956</v>
      </c>
      <c r="C869" s="92" t="s">
        <v>77</v>
      </c>
      <c r="D869" s="92" t="s">
        <v>2957</v>
      </c>
      <c r="E869" s="92" t="s">
        <v>138</v>
      </c>
      <c r="F869" s="83">
        <v>5</v>
      </c>
      <c r="G869" s="115">
        <v>17732</v>
      </c>
      <c r="H869" s="115">
        <f t="shared" si="45"/>
        <v>88660</v>
      </c>
      <c r="I869" s="115">
        <f t="shared" si="46"/>
        <v>99299.200000000012</v>
      </c>
      <c r="J869" s="92" t="s">
        <v>2935</v>
      </c>
      <c r="K869" s="92" t="s">
        <v>22</v>
      </c>
      <c r="L869" s="135" t="s">
        <v>2994</v>
      </c>
      <c r="M869" s="78"/>
      <c r="N869" s="78"/>
    </row>
    <row r="870" spans="1:14" s="76" customFormat="1" ht="99" customHeight="1">
      <c r="A870" s="92">
        <v>855</v>
      </c>
      <c r="B870" s="92" t="s">
        <v>2958</v>
      </c>
      <c r="C870" s="92" t="s">
        <v>77</v>
      </c>
      <c r="D870" s="92" t="s">
        <v>2959</v>
      </c>
      <c r="E870" s="92" t="s">
        <v>138</v>
      </c>
      <c r="F870" s="83">
        <v>11</v>
      </c>
      <c r="G870" s="115">
        <v>5900</v>
      </c>
      <c r="H870" s="115">
        <f t="shared" si="45"/>
        <v>64900</v>
      </c>
      <c r="I870" s="115">
        <f t="shared" si="46"/>
        <v>72688</v>
      </c>
      <c r="J870" s="92" t="s">
        <v>1453</v>
      </c>
      <c r="K870" s="92" t="s">
        <v>22</v>
      </c>
      <c r="L870" s="135" t="s">
        <v>2994</v>
      </c>
      <c r="M870" s="78"/>
      <c r="N870" s="78"/>
    </row>
    <row r="871" spans="1:14" s="76" customFormat="1" ht="99" customHeight="1">
      <c r="A871" s="92">
        <v>856</v>
      </c>
      <c r="B871" s="92" t="s">
        <v>2655</v>
      </c>
      <c r="C871" s="92" t="s">
        <v>77</v>
      </c>
      <c r="D871" s="92" t="s">
        <v>2656</v>
      </c>
      <c r="E871" s="135" t="s">
        <v>138</v>
      </c>
      <c r="F871" s="133">
        <v>1</v>
      </c>
      <c r="G871" s="116">
        <v>189197</v>
      </c>
      <c r="H871" s="116">
        <f>F871*G871</f>
        <v>189197</v>
      </c>
      <c r="I871" s="116">
        <f>H871*1.12</f>
        <v>211900.64</v>
      </c>
      <c r="J871" s="135" t="s">
        <v>1086</v>
      </c>
      <c r="K871" s="135" t="s">
        <v>22</v>
      </c>
      <c r="L871" s="75" t="s">
        <v>2995</v>
      </c>
      <c r="M871" s="78"/>
      <c r="N871" s="78"/>
    </row>
    <row r="872" spans="1:14" s="76" customFormat="1" ht="99" customHeight="1">
      <c r="A872" s="92">
        <v>857</v>
      </c>
      <c r="B872" s="92" t="s">
        <v>1108</v>
      </c>
      <c r="C872" s="92" t="s">
        <v>77</v>
      </c>
      <c r="D872" s="92" t="s">
        <v>3645</v>
      </c>
      <c r="E872" s="135" t="s">
        <v>138</v>
      </c>
      <c r="F872" s="83">
        <v>1</v>
      </c>
      <c r="G872" s="115">
        <v>250000</v>
      </c>
      <c r="H872" s="116">
        <f t="shared" ref="H872" si="47">F872*G872</f>
        <v>250000</v>
      </c>
      <c r="I872" s="116">
        <f t="shared" ref="I872" si="48">H872*1.12</f>
        <v>280000</v>
      </c>
      <c r="J872" s="135" t="s">
        <v>1105</v>
      </c>
      <c r="K872" s="135" t="s">
        <v>22</v>
      </c>
      <c r="L872" s="75" t="s">
        <v>3644</v>
      </c>
      <c r="M872" s="78"/>
      <c r="N872" s="78"/>
    </row>
    <row r="873" spans="1:14" s="76" customFormat="1" ht="99" customHeight="1">
      <c r="A873" s="92">
        <v>858</v>
      </c>
      <c r="B873" s="92" t="s">
        <v>2659</v>
      </c>
      <c r="C873" s="92" t="s">
        <v>77</v>
      </c>
      <c r="D873" s="92" t="s">
        <v>2660</v>
      </c>
      <c r="E873" s="135" t="s">
        <v>138</v>
      </c>
      <c r="F873" s="83">
        <v>32</v>
      </c>
      <c r="G873" s="115">
        <v>78000</v>
      </c>
      <c r="H873" s="116">
        <f t="shared" si="39"/>
        <v>2496000</v>
      </c>
      <c r="I873" s="116">
        <f t="shared" si="40"/>
        <v>2795520.0000000005</v>
      </c>
      <c r="J873" s="135" t="s">
        <v>1105</v>
      </c>
      <c r="K873" s="135" t="s">
        <v>22</v>
      </c>
      <c r="L873" s="75" t="s">
        <v>2995</v>
      </c>
      <c r="M873" s="78"/>
      <c r="N873" s="78"/>
    </row>
    <row r="874" spans="1:14" s="76" customFormat="1" ht="196.5" customHeight="1">
      <c r="A874" s="92">
        <v>859</v>
      </c>
      <c r="B874" s="92" t="s">
        <v>2658</v>
      </c>
      <c r="C874" s="92" t="s">
        <v>77</v>
      </c>
      <c r="D874" s="92" t="s">
        <v>2687</v>
      </c>
      <c r="E874" s="135" t="s">
        <v>138</v>
      </c>
      <c r="F874" s="83">
        <v>10</v>
      </c>
      <c r="G874" s="115">
        <v>557623.13</v>
      </c>
      <c r="H874" s="116">
        <f t="shared" si="39"/>
        <v>5576231.2999999998</v>
      </c>
      <c r="I874" s="116">
        <f t="shared" si="40"/>
        <v>6245379.0560000008</v>
      </c>
      <c r="J874" s="135" t="s">
        <v>2661</v>
      </c>
      <c r="K874" s="135" t="s">
        <v>22</v>
      </c>
      <c r="L874" s="75" t="s">
        <v>2995</v>
      </c>
      <c r="M874" s="78"/>
      <c r="N874" s="78"/>
    </row>
    <row r="875" spans="1:14" s="76" customFormat="1" ht="242.25" customHeight="1">
      <c r="A875" s="92">
        <v>860</v>
      </c>
      <c r="B875" s="92" t="s">
        <v>2662</v>
      </c>
      <c r="C875" s="92" t="s">
        <v>77</v>
      </c>
      <c r="D875" s="92" t="s">
        <v>2663</v>
      </c>
      <c r="E875" s="135" t="s">
        <v>138</v>
      </c>
      <c r="F875" s="83">
        <v>2</v>
      </c>
      <c r="G875" s="115">
        <v>64278</v>
      </c>
      <c r="H875" s="116">
        <f t="shared" si="39"/>
        <v>128556</v>
      </c>
      <c r="I875" s="116">
        <f t="shared" si="40"/>
        <v>143982.72</v>
      </c>
      <c r="J875" s="135" t="s">
        <v>2686</v>
      </c>
      <c r="K875" s="135" t="s">
        <v>22</v>
      </c>
      <c r="L875" s="75" t="s">
        <v>2995</v>
      </c>
      <c r="M875" s="78"/>
      <c r="N875" s="78"/>
    </row>
    <row r="876" spans="1:14" s="76" customFormat="1" ht="236.25" customHeight="1">
      <c r="A876" s="92">
        <v>861</v>
      </c>
      <c r="B876" s="92" t="s">
        <v>2664</v>
      </c>
      <c r="C876" s="92" t="s">
        <v>77</v>
      </c>
      <c r="D876" s="92" t="s">
        <v>2665</v>
      </c>
      <c r="E876" s="135" t="s">
        <v>138</v>
      </c>
      <c r="F876" s="83">
        <v>1</v>
      </c>
      <c r="G876" s="115">
        <v>100740</v>
      </c>
      <c r="H876" s="116">
        <f t="shared" si="39"/>
        <v>100740</v>
      </c>
      <c r="I876" s="116">
        <f t="shared" si="40"/>
        <v>112828.80000000002</v>
      </c>
      <c r="J876" s="135" t="s">
        <v>2686</v>
      </c>
      <c r="K876" s="135" t="s">
        <v>22</v>
      </c>
      <c r="L876" s="75" t="s">
        <v>2995</v>
      </c>
      <c r="M876" s="78"/>
      <c r="N876" s="78"/>
    </row>
    <row r="877" spans="1:14" s="76" customFormat="1" ht="255.75" customHeight="1">
      <c r="A877" s="92">
        <v>862</v>
      </c>
      <c r="B877" s="92" t="s">
        <v>2666</v>
      </c>
      <c r="C877" s="92" t="s">
        <v>77</v>
      </c>
      <c r="D877" s="92" t="s">
        <v>2667</v>
      </c>
      <c r="E877" s="135" t="s">
        <v>138</v>
      </c>
      <c r="F877" s="83">
        <v>1</v>
      </c>
      <c r="G877" s="115">
        <v>100740</v>
      </c>
      <c r="H877" s="116">
        <f t="shared" si="39"/>
        <v>100740</v>
      </c>
      <c r="I877" s="116">
        <f t="shared" si="40"/>
        <v>112828.80000000002</v>
      </c>
      <c r="J877" s="135" t="s">
        <v>2686</v>
      </c>
      <c r="K877" s="135" t="s">
        <v>22</v>
      </c>
      <c r="L877" s="75" t="s">
        <v>2995</v>
      </c>
      <c r="M877" s="78"/>
      <c r="N877" s="78"/>
    </row>
    <row r="878" spans="1:14" s="76" customFormat="1" ht="252.75" customHeight="1">
      <c r="A878" s="92">
        <v>863</v>
      </c>
      <c r="B878" s="92" t="s">
        <v>2668</v>
      </c>
      <c r="C878" s="92" t="s">
        <v>77</v>
      </c>
      <c r="D878" s="92" t="s">
        <v>2669</v>
      </c>
      <c r="E878" s="135" t="s">
        <v>138</v>
      </c>
      <c r="F878" s="83">
        <v>1</v>
      </c>
      <c r="G878" s="115">
        <v>158304</v>
      </c>
      <c r="H878" s="116">
        <f t="shared" si="39"/>
        <v>158304</v>
      </c>
      <c r="I878" s="116">
        <f t="shared" si="40"/>
        <v>177300.48000000001</v>
      </c>
      <c r="J878" s="135" t="s">
        <v>2686</v>
      </c>
      <c r="K878" s="135" t="s">
        <v>22</v>
      </c>
      <c r="L878" s="75" t="s">
        <v>2995</v>
      </c>
      <c r="M878" s="78"/>
      <c r="N878" s="78"/>
    </row>
    <row r="879" spans="1:14" s="76" customFormat="1" ht="243.75" customHeight="1">
      <c r="A879" s="92">
        <v>864</v>
      </c>
      <c r="B879" s="92" t="s">
        <v>2670</v>
      </c>
      <c r="C879" s="92" t="s">
        <v>77</v>
      </c>
      <c r="D879" s="92" t="s">
        <v>2671</v>
      </c>
      <c r="E879" s="135" t="s">
        <v>138</v>
      </c>
      <c r="F879" s="83">
        <v>1</v>
      </c>
      <c r="G879" s="115">
        <v>215388</v>
      </c>
      <c r="H879" s="116">
        <f t="shared" si="39"/>
        <v>215388</v>
      </c>
      <c r="I879" s="116">
        <f t="shared" si="40"/>
        <v>241234.56000000003</v>
      </c>
      <c r="J879" s="135" t="s">
        <v>2686</v>
      </c>
      <c r="K879" s="135" t="s">
        <v>22</v>
      </c>
      <c r="L879" s="75" t="s">
        <v>2995</v>
      </c>
      <c r="M879" s="78"/>
      <c r="N879" s="78"/>
    </row>
    <row r="880" spans="1:14" s="76" customFormat="1" ht="242.25" customHeight="1">
      <c r="A880" s="92">
        <v>865</v>
      </c>
      <c r="B880" s="92" t="s">
        <v>2672</v>
      </c>
      <c r="C880" s="92" t="s">
        <v>77</v>
      </c>
      <c r="D880" s="92" t="s">
        <v>2673</v>
      </c>
      <c r="E880" s="135" t="s">
        <v>138</v>
      </c>
      <c r="F880" s="83">
        <v>1</v>
      </c>
      <c r="G880" s="115">
        <v>188280</v>
      </c>
      <c r="H880" s="116">
        <f t="shared" si="39"/>
        <v>188280</v>
      </c>
      <c r="I880" s="116">
        <f t="shared" si="40"/>
        <v>210873.60000000001</v>
      </c>
      <c r="J880" s="135" t="s">
        <v>2686</v>
      </c>
      <c r="K880" s="135" t="s">
        <v>22</v>
      </c>
      <c r="L880" s="75" t="s">
        <v>2995</v>
      </c>
      <c r="M880" s="78"/>
      <c r="N880" s="78"/>
    </row>
    <row r="881" spans="1:14" s="76" customFormat="1" ht="289.5" customHeight="1">
      <c r="A881" s="92">
        <v>866</v>
      </c>
      <c r="B881" s="92" t="s">
        <v>2674</v>
      </c>
      <c r="C881" s="92" t="s">
        <v>77</v>
      </c>
      <c r="D881" s="92" t="s">
        <v>2675</v>
      </c>
      <c r="E881" s="135" t="s">
        <v>138</v>
      </c>
      <c r="F881" s="83">
        <v>1</v>
      </c>
      <c r="G881" s="115">
        <v>194520</v>
      </c>
      <c r="H881" s="116">
        <f t="shared" si="39"/>
        <v>194520</v>
      </c>
      <c r="I881" s="116">
        <f t="shared" si="40"/>
        <v>217862.40000000002</v>
      </c>
      <c r="J881" s="135" t="s">
        <v>2686</v>
      </c>
      <c r="K881" s="135" t="s">
        <v>22</v>
      </c>
      <c r="L881" s="75" t="s">
        <v>2995</v>
      </c>
      <c r="M881" s="78"/>
      <c r="N881" s="78"/>
    </row>
    <row r="882" spans="1:14" s="76" customFormat="1" ht="136.5" customHeight="1">
      <c r="A882" s="92">
        <v>867</v>
      </c>
      <c r="B882" s="92" t="s">
        <v>2676</v>
      </c>
      <c r="C882" s="92" t="s">
        <v>77</v>
      </c>
      <c r="D882" s="92" t="s">
        <v>3169</v>
      </c>
      <c r="E882" s="135" t="s">
        <v>138</v>
      </c>
      <c r="F882" s="83">
        <v>1</v>
      </c>
      <c r="G882" s="115">
        <v>290507</v>
      </c>
      <c r="H882" s="116">
        <f t="shared" si="39"/>
        <v>290507</v>
      </c>
      <c r="I882" s="116">
        <f t="shared" si="40"/>
        <v>325367.84000000003</v>
      </c>
      <c r="J882" s="135" t="s">
        <v>2686</v>
      </c>
      <c r="K882" s="135" t="s">
        <v>22</v>
      </c>
      <c r="L882" s="75" t="s">
        <v>3237</v>
      </c>
      <c r="M882" s="78"/>
      <c r="N882" s="78"/>
    </row>
    <row r="883" spans="1:14" s="76" customFormat="1" ht="140.25" customHeight="1">
      <c r="A883" s="92">
        <v>868</v>
      </c>
      <c r="B883" s="92" t="s">
        <v>2677</v>
      </c>
      <c r="C883" s="92" t="s">
        <v>77</v>
      </c>
      <c r="D883" s="92" t="s">
        <v>3170</v>
      </c>
      <c r="E883" s="135" t="s">
        <v>138</v>
      </c>
      <c r="F883" s="83">
        <v>1</v>
      </c>
      <c r="G883" s="115">
        <v>392850</v>
      </c>
      <c r="H883" s="116">
        <f t="shared" si="39"/>
        <v>392850</v>
      </c>
      <c r="I883" s="116">
        <f t="shared" si="40"/>
        <v>439992.00000000006</v>
      </c>
      <c r="J883" s="135" t="s">
        <v>2686</v>
      </c>
      <c r="K883" s="135" t="s">
        <v>22</v>
      </c>
      <c r="L883" s="75" t="s">
        <v>3236</v>
      </c>
      <c r="M883" s="78"/>
      <c r="N883" s="78"/>
    </row>
    <row r="884" spans="1:14" s="76" customFormat="1" ht="311.25" customHeight="1">
      <c r="A884" s="92">
        <v>869</v>
      </c>
      <c r="B884" s="92" t="s">
        <v>2678</v>
      </c>
      <c r="C884" s="92" t="s">
        <v>77</v>
      </c>
      <c r="D884" s="92" t="s">
        <v>3138</v>
      </c>
      <c r="E884" s="135" t="s">
        <v>138</v>
      </c>
      <c r="F884" s="83">
        <v>3</v>
      </c>
      <c r="G884" s="115">
        <v>28548</v>
      </c>
      <c r="H884" s="116">
        <f t="shared" si="39"/>
        <v>85644</v>
      </c>
      <c r="I884" s="116">
        <f t="shared" si="40"/>
        <v>95921.280000000013</v>
      </c>
      <c r="J884" s="135" t="s">
        <v>2686</v>
      </c>
      <c r="K884" s="135" t="s">
        <v>22</v>
      </c>
      <c r="L884" s="75" t="s">
        <v>3149</v>
      </c>
      <c r="M884" s="78"/>
      <c r="N884" s="78"/>
    </row>
    <row r="885" spans="1:14" s="76" customFormat="1" ht="281.25" customHeight="1">
      <c r="A885" s="92">
        <v>870</v>
      </c>
      <c r="B885" s="92" t="s">
        <v>2679</v>
      </c>
      <c r="C885" s="92" t="s">
        <v>77</v>
      </c>
      <c r="D885" s="92" t="s">
        <v>3139</v>
      </c>
      <c r="E885" s="135" t="s">
        <v>138</v>
      </c>
      <c r="F885" s="83">
        <v>1</v>
      </c>
      <c r="G885" s="115">
        <v>386400</v>
      </c>
      <c r="H885" s="116">
        <f t="shared" si="39"/>
        <v>386400</v>
      </c>
      <c r="I885" s="116">
        <f t="shared" si="40"/>
        <v>432768.00000000006</v>
      </c>
      <c r="J885" s="135" t="s">
        <v>2686</v>
      </c>
      <c r="K885" s="135" t="s">
        <v>22</v>
      </c>
      <c r="L885" s="75" t="s">
        <v>3150</v>
      </c>
      <c r="M885" s="78"/>
      <c r="N885" s="78"/>
    </row>
    <row r="886" spans="1:14" s="76" customFormat="1" ht="276.75" customHeight="1">
      <c r="A886" s="92">
        <v>871</v>
      </c>
      <c r="B886" s="92" t="s">
        <v>2680</v>
      </c>
      <c r="C886" s="92" t="s">
        <v>77</v>
      </c>
      <c r="D886" s="92" t="s">
        <v>2681</v>
      </c>
      <c r="E886" s="135" t="s">
        <v>138</v>
      </c>
      <c r="F886" s="83">
        <v>1</v>
      </c>
      <c r="G886" s="115">
        <v>127122</v>
      </c>
      <c r="H886" s="116">
        <f t="shared" si="39"/>
        <v>127122</v>
      </c>
      <c r="I886" s="116">
        <f t="shared" si="40"/>
        <v>142376.64000000001</v>
      </c>
      <c r="J886" s="135" t="s">
        <v>2686</v>
      </c>
      <c r="K886" s="135" t="s">
        <v>22</v>
      </c>
      <c r="L886" s="75" t="s">
        <v>2995</v>
      </c>
      <c r="M886" s="78"/>
      <c r="N886" s="78"/>
    </row>
    <row r="887" spans="1:14" s="76" customFormat="1" ht="275.25" customHeight="1">
      <c r="A887" s="92">
        <v>872</v>
      </c>
      <c r="B887" s="92" t="s">
        <v>2682</v>
      </c>
      <c r="C887" s="92" t="s">
        <v>77</v>
      </c>
      <c r="D887" s="92" t="s">
        <v>2683</v>
      </c>
      <c r="E887" s="135" t="s">
        <v>138</v>
      </c>
      <c r="F887" s="83">
        <v>1</v>
      </c>
      <c r="G887" s="115">
        <v>191880</v>
      </c>
      <c r="H887" s="116">
        <f t="shared" si="39"/>
        <v>191880</v>
      </c>
      <c r="I887" s="116">
        <f t="shared" si="40"/>
        <v>214905.60000000003</v>
      </c>
      <c r="J887" s="135" t="s">
        <v>2686</v>
      </c>
      <c r="K887" s="135" t="s">
        <v>22</v>
      </c>
      <c r="L887" s="75" t="s">
        <v>2995</v>
      </c>
      <c r="M887" s="78"/>
      <c r="N887" s="78"/>
    </row>
    <row r="888" spans="1:14" s="76" customFormat="1" ht="108" customHeight="1">
      <c r="A888" s="92">
        <v>873</v>
      </c>
      <c r="B888" s="92" t="s">
        <v>2684</v>
      </c>
      <c r="C888" s="92" t="s">
        <v>77</v>
      </c>
      <c r="D888" s="92" t="s">
        <v>2685</v>
      </c>
      <c r="E888" s="92" t="s">
        <v>138</v>
      </c>
      <c r="F888" s="83">
        <v>8</v>
      </c>
      <c r="G888" s="115">
        <v>54957</v>
      </c>
      <c r="H888" s="116">
        <f t="shared" si="39"/>
        <v>439656</v>
      </c>
      <c r="I888" s="116">
        <f t="shared" si="40"/>
        <v>492414.72000000003</v>
      </c>
      <c r="J888" s="135" t="s">
        <v>2686</v>
      </c>
      <c r="K888" s="135" t="s">
        <v>22</v>
      </c>
      <c r="L888" s="75" t="s">
        <v>2995</v>
      </c>
      <c r="M888" s="78"/>
      <c r="N888" s="78"/>
    </row>
    <row r="889" spans="1:14" s="76" customFormat="1" ht="108" customHeight="1">
      <c r="A889" s="92">
        <v>874</v>
      </c>
      <c r="B889" s="92" t="s">
        <v>2999</v>
      </c>
      <c r="C889" s="92" t="s">
        <v>77</v>
      </c>
      <c r="D889" s="92" t="s">
        <v>3200</v>
      </c>
      <c r="E889" s="92" t="s">
        <v>138</v>
      </c>
      <c r="F889" s="83">
        <v>16</v>
      </c>
      <c r="G889" s="115">
        <v>2232.14</v>
      </c>
      <c r="H889" s="116">
        <f t="shared" si="39"/>
        <v>35714.239999999998</v>
      </c>
      <c r="I889" s="116">
        <f t="shared" si="40"/>
        <v>39999.948799999998</v>
      </c>
      <c r="J889" s="135" t="s">
        <v>3042</v>
      </c>
      <c r="K889" s="135" t="s">
        <v>22</v>
      </c>
      <c r="L889" s="75" t="s">
        <v>3262</v>
      </c>
      <c r="M889" s="78"/>
      <c r="N889" s="78"/>
    </row>
    <row r="890" spans="1:14" s="76" customFormat="1" ht="108" customHeight="1">
      <c r="A890" s="92">
        <v>875</v>
      </c>
      <c r="B890" s="92" t="s">
        <v>3000</v>
      </c>
      <c r="C890" s="92" t="s">
        <v>77</v>
      </c>
      <c r="D890" s="92" t="s">
        <v>3201</v>
      </c>
      <c r="E890" s="92" t="s">
        <v>138</v>
      </c>
      <c r="F890" s="83">
        <v>50</v>
      </c>
      <c r="G890" s="115">
        <v>1607.14</v>
      </c>
      <c r="H890" s="116">
        <f t="shared" si="39"/>
        <v>80357</v>
      </c>
      <c r="I890" s="116">
        <f t="shared" si="40"/>
        <v>89999.840000000011</v>
      </c>
      <c r="J890" s="135" t="s">
        <v>3042</v>
      </c>
      <c r="K890" s="135" t="s">
        <v>22</v>
      </c>
      <c r="L890" s="75" t="s">
        <v>3262</v>
      </c>
      <c r="M890" s="78"/>
      <c r="N890" s="78"/>
    </row>
    <row r="891" spans="1:14" s="76" customFormat="1" ht="108" customHeight="1">
      <c r="A891" s="92">
        <v>876</v>
      </c>
      <c r="B891" s="92" t="s">
        <v>3001</v>
      </c>
      <c r="C891" s="92" t="s">
        <v>77</v>
      </c>
      <c r="D891" s="92" t="s">
        <v>3202</v>
      </c>
      <c r="E891" s="92" t="s">
        <v>138</v>
      </c>
      <c r="F891" s="83">
        <v>10</v>
      </c>
      <c r="G891" s="115">
        <v>892.86</v>
      </c>
      <c r="H891" s="116">
        <f t="shared" si="39"/>
        <v>8928.6</v>
      </c>
      <c r="I891" s="116">
        <f t="shared" si="40"/>
        <v>10000.032000000001</v>
      </c>
      <c r="J891" s="135" t="s">
        <v>3042</v>
      </c>
      <c r="K891" s="135" t="s">
        <v>22</v>
      </c>
      <c r="L891" s="75" t="s">
        <v>3262</v>
      </c>
      <c r="M891" s="78"/>
      <c r="N891" s="78"/>
    </row>
    <row r="892" spans="1:14" s="76" customFormat="1" ht="108" customHeight="1">
      <c r="A892" s="92">
        <v>877</v>
      </c>
      <c r="B892" s="92" t="s">
        <v>3002</v>
      </c>
      <c r="C892" s="92" t="s">
        <v>77</v>
      </c>
      <c r="D892" s="92" t="s">
        <v>3203</v>
      </c>
      <c r="E892" s="92" t="s">
        <v>138</v>
      </c>
      <c r="F892" s="83">
        <v>30</v>
      </c>
      <c r="G892" s="115">
        <v>2232.14</v>
      </c>
      <c r="H892" s="116">
        <f t="shared" si="39"/>
        <v>66964.2</v>
      </c>
      <c r="I892" s="116">
        <f t="shared" si="40"/>
        <v>74999.90400000001</v>
      </c>
      <c r="J892" s="135" t="s">
        <v>3042</v>
      </c>
      <c r="K892" s="135" t="s">
        <v>22</v>
      </c>
      <c r="L892" s="75" t="s">
        <v>3262</v>
      </c>
      <c r="M892" s="78"/>
      <c r="N892" s="78"/>
    </row>
    <row r="893" spans="1:14" s="76" customFormat="1" ht="108" customHeight="1">
      <c r="A893" s="92">
        <v>878</v>
      </c>
      <c r="B893" s="92" t="s">
        <v>3003</v>
      </c>
      <c r="C893" s="92" t="s">
        <v>77</v>
      </c>
      <c r="D893" s="92" t="s">
        <v>3204</v>
      </c>
      <c r="E893" s="92" t="s">
        <v>138</v>
      </c>
      <c r="F893" s="83">
        <v>30</v>
      </c>
      <c r="G893" s="115">
        <v>2053.5700000000002</v>
      </c>
      <c r="H893" s="116">
        <f t="shared" si="39"/>
        <v>61607.100000000006</v>
      </c>
      <c r="I893" s="116">
        <f t="shared" si="40"/>
        <v>68999.952000000019</v>
      </c>
      <c r="J893" s="135" t="s">
        <v>3042</v>
      </c>
      <c r="K893" s="135" t="s">
        <v>22</v>
      </c>
      <c r="L893" s="75" t="s">
        <v>3262</v>
      </c>
      <c r="M893" s="78"/>
      <c r="N893" s="78"/>
    </row>
    <row r="894" spans="1:14" s="76" customFormat="1" ht="108" customHeight="1">
      <c r="A894" s="92">
        <v>879</v>
      </c>
      <c r="B894" s="92" t="s">
        <v>3004</v>
      </c>
      <c r="C894" s="92" t="s">
        <v>77</v>
      </c>
      <c r="D894" s="92" t="s">
        <v>3229</v>
      </c>
      <c r="E894" s="92" t="s">
        <v>138</v>
      </c>
      <c r="F894" s="83">
        <v>20</v>
      </c>
      <c r="G894" s="115">
        <v>714.29</v>
      </c>
      <c r="H894" s="116">
        <f t="shared" si="39"/>
        <v>14285.8</v>
      </c>
      <c r="I894" s="116">
        <f t="shared" si="40"/>
        <v>16000.096000000001</v>
      </c>
      <c r="J894" s="135" t="s">
        <v>3042</v>
      </c>
      <c r="K894" s="135" t="s">
        <v>22</v>
      </c>
      <c r="L894" s="75" t="s">
        <v>3262</v>
      </c>
      <c r="M894" s="78"/>
      <c r="N894" s="78"/>
    </row>
    <row r="895" spans="1:14" s="76" customFormat="1" ht="108" customHeight="1">
      <c r="A895" s="92">
        <v>880</v>
      </c>
      <c r="B895" s="92" t="s">
        <v>3005</v>
      </c>
      <c r="C895" s="92" t="s">
        <v>77</v>
      </c>
      <c r="D895" s="92" t="s">
        <v>3205</v>
      </c>
      <c r="E895" s="92" t="s">
        <v>138</v>
      </c>
      <c r="F895" s="83">
        <v>20</v>
      </c>
      <c r="G895" s="115">
        <v>1160.71</v>
      </c>
      <c r="H895" s="116">
        <f t="shared" si="39"/>
        <v>23214.2</v>
      </c>
      <c r="I895" s="116">
        <f t="shared" si="40"/>
        <v>25999.904000000002</v>
      </c>
      <c r="J895" s="135" t="s">
        <v>3042</v>
      </c>
      <c r="K895" s="135" t="s">
        <v>22</v>
      </c>
      <c r="L895" s="75" t="s">
        <v>3262</v>
      </c>
      <c r="M895" s="78"/>
      <c r="N895" s="78"/>
    </row>
    <row r="896" spans="1:14" s="76" customFormat="1" ht="108" customHeight="1">
      <c r="A896" s="92">
        <v>881</v>
      </c>
      <c r="B896" s="92" t="s">
        <v>3006</v>
      </c>
      <c r="C896" s="92" t="s">
        <v>77</v>
      </c>
      <c r="D896" s="92" t="s">
        <v>3206</v>
      </c>
      <c r="E896" s="92" t="s">
        <v>138</v>
      </c>
      <c r="F896" s="83">
        <v>12</v>
      </c>
      <c r="G896" s="115">
        <v>2767.86</v>
      </c>
      <c r="H896" s="116">
        <f t="shared" si="39"/>
        <v>33214.32</v>
      </c>
      <c r="I896" s="116">
        <f t="shared" si="40"/>
        <v>37200.038400000005</v>
      </c>
      <c r="J896" s="135" t="s">
        <v>3042</v>
      </c>
      <c r="K896" s="135" t="s">
        <v>22</v>
      </c>
      <c r="L896" s="75" t="s">
        <v>3262</v>
      </c>
      <c r="M896" s="78"/>
      <c r="N896" s="78"/>
    </row>
    <row r="897" spans="1:14" s="76" customFormat="1" ht="108" customHeight="1">
      <c r="A897" s="92">
        <v>882</v>
      </c>
      <c r="B897" s="92" t="s">
        <v>3007</v>
      </c>
      <c r="C897" s="92" t="s">
        <v>77</v>
      </c>
      <c r="D897" s="92" t="s">
        <v>3207</v>
      </c>
      <c r="E897" s="92" t="s">
        <v>138</v>
      </c>
      <c r="F897" s="83">
        <v>2</v>
      </c>
      <c r="G897" s="115">
        <v>2767.86</v>
      </c>
      <c r="H897" s="116">
        <f t="shared" si="39"/>
        <v>5535.72</v>
      </c>
      <c r="I897" s="116">
        <f t="shared" si="40"/>
        <v>6200.0064000000011</v>
      </c>
      <c r="J897" s="135" t="s">
        <v>3042</v>
      </c>
      <c r="K897" s="135" t="s">
        <v>22</v>
      </c>
      <c r="L897" s="75" t="s">
        <v>3262</v>
      </c>
      <c r="M897" s="78"/>
      <c r="N897" s="78"/>
    </row>
    <row r="898" spans="1:14" s="76" customFormat="1" ht="108" customHeight="1">
      <c r="A898" s="92">
        <v>883</v>
      </c>
      <c r="B898" s="92" t="s">
        <v>3008</v>
      </c>
      <c r="C898" s="92" t="s">
        <v>77</v>
      </c>
      <c r="D898" s="92" t="s">
        <v>3208</v>
      </c>
      <c r="E898" s="92" t="s">
        <v>138</v>
      </c>
      <c r="F898" s="83">
        <v>10</v>
      </c>
      <c r="G898" s="115">
        <v>1071.43</v>
      </c>
      <c r="H898" s="116">
        <f t="shared" si="39"/>
        <v>10714.300000000001</v>
      </c>
      <c r="I898" s="116">
        <f t="shared" si="40"/>
        <v>12000.016000000003</v>
      </c>
      <c r="J898" s="135" t="s">
        <v>3042</v>
      </c>
      <c r="K898" s="135" t="s">
        <v>22</v>
      </c>
      <c r="L898" s="75" t="s">
        <v>3262</v>
      </c>
      <c r="M898" s="78"/>
      <c r="N898" s="78"/>
    </row>
    <row r="899" spans="1:14" s="76" customFormat="1" ht="108" customHeight="1">
      <c r="A899" s="92">
        <v>884</v>
      </c>
      <c r="B899" s="92" t="s">
        <v>3009</v>
      </c>
      <c r="C899" s="92" t="s">
        <v>77</v>
      </c>
      <c r="D899" s="92" t="s">
        <v>3209</v>
      </c>
      <c r="E899" s="92" t="s">
        <v>138</v>
      </c>
      <c r="F899" s="83">
        <v>1</v>
      </c>
      <c r="G899" s="115">
        <v>3125</v>
      </c>
      <c r="H899" s="116">
        <f t="shared" si="39"/>
        <v>3125</v>
      </c>
      <c r="I899" s="116">
        <f t="shared" si="40"/>
        <v>3500.0000000000005</v>
      </c>
      <c r="J899" s="135" t="s">
        <v>3042</v>
      </c>
      <c r="K899" s="135" t="s">
        <v>22</v>
      </c>
      <c r="L899" s="75" t="s">
        <v>3262</v>
      </c>
      <c r="M899" s="78"/>
      <c r="N899" s="78"/>
    </row>
    <row r="900" spans="1:14" s="76" customFormat="1" ht="108" customHeight="1">
      <c r="A900" s="92">
        <v>885</v>
      </c>
      <c r="B900" s="92" t="s">
        <v>3010</v>
      </c>
      <c r="C900" s="92" t="s">
        <v>77</v>
      </c>
      <c r="D900" s="92" t="s">
        <v>3033</v>
      </c>
      <c r="E900" s="92" t="s">
        <v>138</v>
      </c>
      <c r="F900" s="83">
        <v>16</v>
      </c>
      <c r="G900" s="115">
        <v>714.29</v>
      </c>
      <c r="H900" s="116">
        <f t="shared" si="39"/>
        <v>11428.64</v>
      </c>
      <c r="I900" s="116">
        <f t="shared" si="40"/>
        <v>12800.076800000001</v>
      </c>
      <c r="J900" s="135" t="s">
        <v>3042</v>
      </c>
      <c r="K900" s="135" t="s">
        <v>22</v>
      </c>
      <c r="L900" s="75" t="s">
        <v>3082</v>
      </c>
      <c r="M900" s="78"/>
      <c r="N900" s="78"/>
    </row>
    <row r="901" spans="1:14" s="76" customFormat="1" ht="108" customHeight="1">
      <c r="A901" s="92">
        <v>886</v>
      </c>
      <c r="B901" s="92" t="s">
        <v>3011</v>
      </c>
      <c r="C901" s="92" t="s">
        <v>77</v>
      </c>
      <c r="D901" s="92" t="s">
        <v>3034</v>
      </c>
      <c r="E901" s="92" t="s">
        <v>138</v>
      </c>
      <c r="F901" s="83">
        <v>10</v>
      </c>
      <c r="G901" s="115">
        <v>1696.43</v>
      </c>
      <c r="H901" s="116">
        <f t="shared" si="39"/>
        <v>16964.3</v>
      </c>
      <c r="I901" s="116">
        <f t="shared" si="40"/>
        <v>19000.016</v>
      </c>
      <c r="J901" s="135" t="s">
        <v>3042</v>
      </c>
      <c r="K901" s="135" t="s">
        <v>22</v>
      </c>
      <c r="L901" s="75" t="s">
        <v>3082</v>
      </c>
      <c r="M901" s="78"/>
      <c r="N901" s="78"/>
    </row>
    <row r="902" spans="1:14" s="76" customFormat="1" ht="108" customHeight="1">
      <c r="A902" s="92">
        <v>887</v>
      </c>
      <c r="B902" s="92" t="s">
        <v>3012</v>
      </c>
      <c r="C902" s="92" t="s">
        <v>77</v>
      </c>
      <c r="D902" s="92" t="s">
        <v>3035</v>
      </c>
      <c r="E902" s="92" t="s">
        <v>138</v>
      </c>
      <c r="F902" s="83">
        <v>1</v>
      </c>
      <c r="G902" s="115">
        <v>3571.43</v>
      </c>
      <c r="H902" s="116">
        <f t="shared" si="39"/>
        <v>3571.43</v>
      </c>
      <c r="I902" s="116">
        <f t="shared" si="40"/>
        <v>4000.0016000000001</v>
      </c>
      <c r="J902" s="135" t="s">
        <v>3042</v>
      </c>
      <c r="K902" s="135" t="s">
        <v>22</v>
      </c>
      <c r="L902" s="75" t="s">
        <v>3082</v>
      </c>
      <c r="M902" s="78"/>
      <c r="N902" s="78"/>
    </row>
    <row r="903" spans="1:14" s="76" customFormat="1" ht="108" customHeight="1">
      <c r="A903" s="92">
        <v>888</v>
      </c>
      <c r="B903" s="92" t="s">
        <v>3013</v>
      </c>
      <c r="C903" s="92" t="s">
        <v>77</v>
      </c>
      <c r="D903" s="92" t="s">
        <v>3210</v>
      </c>
      <c r="E903" s="92" t="s">
        <v>138</v>
      </c>
      <c r="F903" s="83">
        <v>2</v>
      </c>
      <c r="G903" s="115">
        <v>13392.86</v>
      </c>
      <c r="H903" s="116">
        <f t="shared" si="39"/>
        <v>26785.72</v>
      </c>
      <c r="I903" s="116">
        <f t="shared" si="40"/>
        <v>30000.006400000006</v>
      </c>
      <c r="J903" s="135" t="s">
        <v>3042</v>
      </c>
      <c r="K903" s="135" t="s">
        <v>22</v>
      </c>
      <c r="L903" s="75" t="s">
        <v>3262</v>
      </c>
      <c r="M903" s="78"/>
      <c r="N903" s="78"/>
    </row>
    <row r="904" spans="1:14" s="76" customFormat="1" ht="108" customHeight="1">
      <c r="A904" s="92">
        <v>889</v>
      </c>
      <c r="B904" s="92" t="s">
        <v>3014</v>
      </c>
      <c r="C904" s="92" t="s">
        <v>77</v>
      </c>
      <c r="D904" s="92" t="s">
        <v>3211</v>
      </c>
      <c r="E904" s="92" t="s">
        <v>138</v>
      </c>
      <c r="F904" s="83">
        <v>4</v>
      </c>
      <c r="G904" s="115">
        <v>5892.86</v>
      </c>
      <c r="H904" s="116">
        <f t="shared" si="39"/>
        <v>23571.439999999999</v>
      </c>
      <c r="I904" s="116">
        <f t="shared" si="40"/>
        <v>26400.0128</v>
      </c>
      <c r="J904" s="135" t="s">
        <v>3042</v>
      </c>
      <c r="K904" s="135" t="s">
        <v>22</v>
      </c>
      <c r="L904" s="75" t="s">
        <v>3262</v>
      </c>
      <c r="M904" s="78"/>
      <c r="N904" s="78"/>
    </row>
    <row r="905" spans="1:14" s="76" customFormat="1" ht="108" customHeight="1">
      <c r="A905" s="92">
        <v>890</v>
      </c>
      <c r="B905" s="92" t="s">
        <v>3015</v>
      </c>
      <c r="C905" s="92" t="s">
        <v>77</v>
      </c>
      <c r="D905" s="92" t="s">
        <v>3036</v>
      </c>
      <c r="E905" s="92" t="s">
        <v>138</v>
      </c>
      <c r="F905" s="83">
        <v>7</v>
      </c>
      <c r="G905" s="115">
        <v>1339.29</v>
      </c>
      <c r="H905" s="116">
        <f t="shared" si="39"/>
        <v>9375.0299999999988</v>
      </c>
      <c r="I905" s="116">
        <f t="shared" si="40"/>
        <v>10500.033599999999</v>
      </c>
      <c r="J905" s="135" t="s">
        <v>3042</v>
      </c>
      <c r="K905" s="135" t="s">
        <v>22</v>
      </c>
      <c r="L905" s="75" t="s">
        <v>3082</v>
      </c>
      <c r="M905" s="78"/>
      <c r="N905" s="78"/>
    </row>
    <row r="906" spans="1:14" s="76" customFormat="1" ht="108" customHeight="1">
      <c r="A906" s="92">
        <v>891</v>
      </c>
      <c r="B906" s="92" t="s">
        <v>3016</v>
      </c>
      <c r="C906" s="92" t="s">
        <v>77</v>
      </c>
      <c r="D906" s="92" t="s">
        <v>3037</v>
      </c>
      <c r="E906" s="92" t="s">
        <v>138</v>
      </c>
      <c r="F906" s="83">
        <v>40</v>
      </c>
      <c r="G906" s="115">
        <v>178.57</v>
      </c>
      <c r="H906" s="116">
        <f t="shared" si="39"/>
        <v>7142.7999999999993</v>
      </c>
      <c r="I906" s="116">
        <f t="shared" si="40"/>
        <v>7999.9359999999997</v>
      </c>
      <c r="J906" s="135" t="s">
        <v>3042</v>
      </c>
      <c r="K906" s="135" t="s">
        <v>22</v>
      </c>
      <c r="L906" s="75" t="s">
        <v>3082</v>
      </c>
      <c r="M906" s="78"/>
      <c r="N906" s="78"/>
    </row>
    <row r="907" spans="1:14" s="76" customFormat="1" ht="108" customHeight="1">
      <c r="A907" s="92">
        <v>892</v>
      </c>
      <c r="B907" s="92" t="s">
        <v>3017</v>
      </c>
      <c r="C907" s="92" t="s">
        <v>77</v>
      </c>
      <c r="D907" s="92" t="s">
        <v>3212</v>
      </c>
      <c r="E907" s="92" t="s">
        <v>138</v>
      </c>
      <c r="F907" s="83">
        <v>2</v>
      </c>
      <c r="G907" s="115">
        <v>16517.86</v>
      </c>
      <c r="H907" s="116">
        <f t="shared" si="39"/>
        <v>33035.72</v>
      </c>
      <c r="I907" s="116">
        <f t="shared" si="40"/>
        <v>37000.006400000006</v>
      </c>
      <c r="J907" s="135" t="s">
        <v>3042</v>
      </c>
      <c r="K907" s="135" t="s">
        <v>22</v>
      </c>
      <c r="L907" s="75" t="s">
        <v>3262</v>
      </c>
      <c r="M907" s="78"/>
      <c r="N907" s="78"/>
    </row>
    <row r="908" spans="1:14" s="76" customFormat="1" ht="108" customHeight="1">
      <c r="A908" s="92">
        <v>893</v>
      </c>
      <c r="B908" s="92" t="s">
        <v>3018</v>
      </c>
      <c r="C908" s="92" t="s">
        <v>77</v>
      </c>
      <c r="D908" s="92" t="s">
        <v>3038</v>
      </c>
      <c r="E908" s="92" t="s">
        <v>32</v>
      </c>
      <c r="F908" s="83">
        <v>50</v>
      </c>
      <c r="G908" s="115">
        <v>3125</v>
      </c>
      <c r="H908" s="116">
        <f t="shared" si="39"/>
        <v>156250</v>
      </c>
      <c r="I908" s="116">
        <f t="shared" si="40"/>
        <v>175000.00000000003</v>
      </c>
      <c r="J908" s="135" t="s">
        <v>3042</v>
      </c>
      <c r="K908" s="135" t="s">
        <v>22</v>
      </c>
      <c r="L908" s="75" t="s">
        <v>3082</v>
      </c>
      <c r="M908" s="78"/>
      <c r="N908" s="78"/>
    </row>
    <row r="909" spans="1:14" s="76" customFormat="1" ht="108" customHeight="1">
      <c r="A909" s="92">
        <v>894</v>
      </c>
      <c r="B909" s="92" t="s">
        <v>3019</v>
      </c>
      <c r="C909" s="92" t="s">
        <v>77</v>
      </c>
      <c r="D909" s="92" t="s">
        <v>3216</v>
      </c>
      <c r="E909" s="92" t="s">
        <v>2112</v>
      </c>
      <c r="F909" s="83">
        <v>250</v>
      </c>
      <c r="G909" s="115">
        <v>1071.43</v>
      </c>
      <c r="H909" s="116">
        <f t="shared" si="39"/>
        <v>267857.5</v>
      </c>
      <c r="I909" s="116">
        <f t="shared" si="40"/>
        <v>300000.40000000002</v>
      </c>
      <c r="J909" s="135" t="s">
        <v>3042</v>
      </c>
      <c r="K909" s="135" t="s">
        <v>22</v>
      </c>
      <c r="L909" s="75" t="s">
        <v>3262</v>
      </c>
      <c r="M909" s="78"/>
      <c r="N909" s="78"/>
    </row>
    <row r="910" spans="1:14" s="76" customFormat="1" ht="108" customHeight="1">
      <c r="A910" s="92">
        <v>895</v>
      </c>
      <c r="B910" s="92" t="s">
        <v>3213</v>
      </c>
      <c r="C910" s="92" t="s">
        <v>77</v>
      </c>
      <c r="D910" s="92" t="s">
        <v>3214</v>
      </c>
      <c r="E910" s="92" t="s">
        <v>2112</v>
      </c>
      <c r="F910" s="83">
        <v>1240</v>
      </c>
      <c r="G910" s="115">
        <v>312.5</v>
      </c>
      <c r="H910" s="116">
        <f t="shared" si="39"/>
        <v>387500</v>
      </c>
      <c r="I910" s="116">
        <f t="shared" si="40"/>
        <v>434000.00000000006</v>
      </c>
      <c r="J910" s="135" t="s">
        <v>3042</v>
      </c>
      <c r="K910" s="135" t="s">
        <v>22</v>
      </c>
      <c r="L910" s="75" t="s">
        <v>3262</v>
      </c>
      <c r="M910" s="78"/>
      <c r="N910" s="78"/>
    </row>
    <row r="911" spans="1:14" s="76" customFormat="1" ht="108" customHeight="1">
      <c r="A911" s="92">
        <v>896</v>
      </c>
      <c r="B911" s="92" t="s">
        <v>3020</v>
      </c>
      <c r="C911" s="92" t="s">
        <v>77</v>
      </c>
      <c r="D911" s="92" t="s">
        <v>3215</v>
      </c>
      <c r="E911" s="92" t="s">
        <v>2112</v>
      </c>
      <c r="F911" s="83">
        <v>465</v>
      </c>
      <c r="G911" s="115">
        <v>1116.07</v>
      </c>
      <c r="H911" s="116">
        <f t="shared" si="39"/>
        <v>518972.55</v>
      </c>
      <c r="I911" s="116">
        <f t="shared" si="40"/>
        <v>581249.25600000005</v>
      </c>
      <c r="J911" s="135" t="s">
        <v>3042</v>
      </c>
      <c r="K911" s="135" t="s">
        <v>22</v>
      </c>
      <c r="L911" s="75" t="s">
        <v>3262</v>
      </c>
      <c r="M911" s="78"/>
      <c r="N911" s="78"/>
    </row>
    <row r="912" spans="1:14" s="76" customFormat="1" ht="108" customHeight="1">
      <c r="A912" s="92">
        <v>897</v>
      </c>
      <c r="B912" s="92" t="s">
        <v>3021</v>
      </c>
      <c r="C912" s="92" t="s">
        <v>77</v>
      </c>
      <c r="D912" s="92" t="s">
        <v>3217</v>
      </c>
      <c r="E912" s="92" t="s">
        <v>2112</v>
      </c>
      <c r="F912" s="83">
        <v>60</v>
      </c>
      <c r="G912" s="115">
        <v>267.86</v>
      </c>
      <c r="H912" s="116">
        <f t="shared" si="39"/>
        <v>16071.6</v>
      </c>
      <c r="I912" s="116">
        <f t="shared" si="40"/>
        <v>18000.192000000003</v>
      </c>
      <c r="J912" s="135" t="s">
        <v>3042</v>
      </c>
      <c r="K912" s="135" t="s">
        <v>22</v>
      </c>
      <c r="L912" s="75" t="s">
        <v>3262</v>
      </c>
      <c r="M912" s="78"/>
      <c r="N912" s="78"/>
    </row>
    <row r="913" spans="1:14" s="76" customFormat="1" ht="108" customHeight="1">
      <c r="A913" s="92">
        <v>898</v>
      </c>
      <c r="B913" s="92" t="s">
        <v>3022</v>
      </c>
      <c r="C913" s="92" t="s">
        <v>77</v>
      </c>
      <c r="D913" s="92" t="s">
        <v>3218</v>
      </c>
      <c r="E913" s="92" t="s">
        <v>2112</v>
      </c>
      <c r="F913" s="83">
        <v>600</v>
      </c>
      <c r="G913" s="115">
        <v>669.64</v>
      </c>
      <c r="H913" s="116">
        <f t="shared" si="39"/>
        <v>401784</v>
      </c>
      <c r="I913" s="116">
        <f t="shared" si="40"/>
        <v>449998.08000000002</v>
      </c>
      <c r="J913" s="135" t="s">
        <v>3042</v>
      </c>
      <c r="K913" s="135" t="s">
        <v>22</v>
      </c>
      <c r="L913" s="75" t="s">
        <v>3262</v>
      </c>
      <c r="M913" s="78"/>
      <c r="N913" s="78"/>
    </row>
    <row r="914" spans="1:14" s="76" customFormat="1" ht="108" customHeight="1">
      <c r="A914" s="92">
        <v>899</v>
      </c>
      <c r="B914" s="92" t="s">
        <v>3023</v>
      </c>
      <c r="C914" s="92" t="s">
        <v>77</v>
      </c>
      <c r="D914" s="92" t="s">
        <v>3219</v>
      </c>
      <c r="E914" s="92" t="s">
        <v>2845</v>
      </c>
      <c r="F914" s="83">
        <v>5</v>
      </c>
      <c r="G914" s="115">
        <v>1339.29</v>
      </c>
      <c r="H914" s="116">
        <f t="shared" si="39"/>
        <v>6696.45</v>
      </c>
      <c r="I914" s="116">
        <f t="shared" si="40"/>
        <v>7500.0240000000003</v>
      </c>
      <c r="J914" s="135" t="s">
        <v>3042</v>
      </c>
      <c r="K914" s="135" t="s">
        <v>22</v>
      </c>
      <c r="L914" s="75" t="s">
        <v>3262</v>
      </c>
      <c r="M914" s="78"/>
      <c r="N914" s="78"/>
    </row>
    <row r="915" spans="1:14" s="76" customFormat="1" ht="108" customHeight="1">
      <c r="A915" s="92">
        <v>900</v>
      </c>
      <c r="B915" s="92" t="s">
        <v>3024</v>
      </c>
      <c r="C915" s="92" t="s">
        <v>77</v>
      </c>
      <c r="D915" s="92" t="s">
        <v>3220</v>
      </c>
      <c r="E915" s="92" t="s">
        <v>2112</v>
      </c>
      <c r="F915" s="83">
        <v>500</v>
      </c>
      <c r="G915" s="115">
        <v>133.93</v>
      </c>
      <c r="H915" s="116">
        <f t="shared" si="39"/>
        <v>66965</v>
      </c>
      <c r="I915" s="116">
        <f t="shared" si="40"/>
        <v>75000.800000000003</v>
      </c>
      <c r="J915" s="135" t="s">
        <v>3042</v>
      </c>
      <c r="K915" s="135" t="s">
        <v>22</v>
      </c>
      <c r="L915" s="75" t="s">
        <v>3262</v>
      </c>
      <c r="M915" s="78"/>
      <c r="N915" s="78"/>
    </row>
    <row r="916" spans="1:14" s="76" customFormat="1" ht="108" customHeight="1">
      <c r="A916" s="92">
        <v>901</v>
      </c>
      <c r="B916" s="92" t="s">
        <v>3025</v>
      </c>
      <c r="C916" s="92" t="s">
        <v>77</v>
      </c>
      <c r="D916" s="92" t="s">
        <v>3039</v>
      </c>
      <c r="E916" s="92" t="s">
        <v>24</v>
      </c>
      <c r="F916" s="83">
        <v>36</v>
      </c>
      <c r="G916" s="115">
        <v>1339.29</v>
      </c>
      <c r="H916" s="116">
        <f t="shared" si="39"/>
        <v>48214.44</v>
      </c>
      <c r="I916" s="116">
        <f t="shared" si="40"/>
        <v>54000.172800000008</v>
      </c>
      <c r="J916" s="135" t="s">
        <v>3042</v>
      </c>
      <c r="K916" s="135" t="s">
        <v>22</v>
      </c>
      <c r="L916" s="75" t="s">
        <v>3082</v>
      </c>
      <c r="M916" s="78"/>
      <c r="N916" s="78"/>
    </row>
    <row r="917" spans="1:14" s="76" customFormat="1" ht="108" customHeight="1">
      <c r="A917" s="92">
        <v>902</v>
      </c>
      <c r="B917" s="92" t="s">
        <v>3026</v>
      </c>
      <c r="C917" s="92" t="s">
        <v>77</v>
      </c>
      <c r="D917" s="92" t="s">
        <v>3040</v>
      </c>
      <c r="E917" s="92" t="s">
        <v>3221</v>
      </c>
      <c r="F917" s="83">
        <v>30</v>
      </c>
      <c r="G917" s="115">
        <v>1339.29</v>
      </c>
      <c r="H917" s="116">
        <f t="shared" si="39"/>
        <v>40178.699999999997</v>
      </c>
      <c r="I917" s="116">
        <f t="shared" si="40"/>
        <v>45000.144</v>
      </c>
      <c r="J917" s="135" t="s">
        <v>3042</v>
      </c>
      <c r="K917" s="135" t="s">
        <v>22</v>
      </c>
      <c r="L917" s="75" t="s">
        <v>3263</v>
      </c>
      <c r="M917" s="78"/>
      <c r="N917" s="78"/>
    </row>
    <row r="918" spans="1:14" s="76" customFormat="1" ht="108" customHeight="1">
      <c r="A918" s="92">
        <v>903</v>
      </c>
      <c r="B918" s="92" t="s">
        <v>3027</v>
      </c>
      <c r="C918" s="92" t="s">
        <v>77</v>
      </c>
      <c r="D918" s="92" t="s">
        <v>3041</v>
      </c>
      <c r="E918" s="92" t="s">
        <v>3071</v>
      </c>
      <c r="F918" s="83">
        <v>60</v>
      </c>
      <c r="G918" s="115">
        <v>1339.29</v>
      </c>
      <c r="H918" s="116">
        <f t="shared" si="39"/>
        <v>80357.399999999994</v>
      </c>
      <c r="I918" s="116">
        <f t="shared" si="40"/>
        <v>90000.288</v>
      </c>
      <c r="J918" s="135" t="s">
        <v>3042</v>
      </c>
      <c r="K918" s="135" t="s">
        <v>22</v>
      </c>
      <c r="L918" s="75" t="s">
        <v>3082</v>
      </c>
      <c r="M918" s="78"/>
      <c r="N918" s="78"/>
    </row>
    <row r="919" spans="1:14" s="76" customFormat="1" ht="108" customHeight="1">
      <c r="A919" s="92">
        <v>904</v>
      </c>
      <c r="B919" s="92" t="s">
        <v>3028</v>
      </c>
      <c r="C919" s="92" t="s">
        <v>77</v>
      </c>
      <c r="D919" s="92" t="s">
        <v>3222</v>
      </c>
      <c r="E919" s="92" t="s">
        <v>138</v>
      </c>
      <c r="F919" s="83">
        <v>70</v>
      </c>
      <c r="G919" s="115">
        <v>178.57</v>
      </c>
      <c r="H919" s="116">
        <f t="shared" si="39"/>
        <v>12499.9</v>
      </c>
      <c r="I919" s="116">
        <f t="shared" si="40"/>
        <v>13999.888000000001</v>
      </c>
      <c r="J919" s="135" t="s">
        <v>3042</v>
      </c>
      <c r="K919" s="135" t="s">
        <v>22</v>
      </c>
      <c r="L919" s="75" t="s">
        <v>3262</v>
      </c>
      <c r="M919" s="78"/>
      <c r="N919" s="78"/>
    </row>
    <row r="920" spans="1:14" s="76" customFormat="1" ht="108" customHeight="1">
      <c r="A920" s="92">
        <v>905</v>
      </c>
      <c r="B920" s="92" t="s">
        <v>3029</v>
      </c>
      <c r="C920" s="92" t="s">
        <v>77</v>
      </c>
      <c r="D920" s="92" t="s">
        <v>3223</v>
      </c>
      <c r="E920" s="92" t="s">
        <v>138</v>
      </c>
      <c r="F920" s="83">
        <v>70</v>
      </c>
      <c r="G920" s="115">
        <v>178.57</v>
      </c>
      <c r="H920" s="116">
        <f t="shared" si="39"/>
        <v>12499.9</v>
      </c>
      <c r="I920" s="116">
        <f t="shared" si="40"/>
        <v>13999.888000000001</v>
      </c>
      <c r="J920" s="135" t="s">
        <v>3042</v>
      </c>
      <c r="K920" s="135" t="s">
        <v>22</v>
      </c>
      <c r="L920" s="75" t="s">
        <v>3262</v>
      </c>
      <c r="M920" s="78"/>
      <c r="N920" s="78"/>
    </row>
    <row r="921" spans="1:14" s="76" customFormat="1" ht="108" customHeight="1">
      <c r="A921" s="92">
        <v>906</v>
      </c>
      <c r="B921" s="92" t="s">
        <v>3030</v>
      </c>
      <c r="C921" s="92" t="s">
        <v>77</v>
      </c>
      <c r="D921" s="92" t="s">
        <v>3224</v>
      </c>
      <c r="E921" s="92" t="s">
        <v>138</v>
      </c>
      <c r="F921" s="83">
        <v>10</v>
      </c>
      <c r="G921" s="115">
        <v>535.71</v>
      </c>
      <c r="H921" s="116">
        <f t="shared" si="39"/>
        <v>5357.1</v>
      </c>
      <c r="I921" s="116">
        <f t="shared" si="40"/>
        <v>5999.9520000000011</v>
      </c>
      <c r="J921" s="135" t="s">
        <v>3042</v>
      </c>
      <c r="K921" s="135" t="s">
        <v>22</v>
      </c>
      <c r="L921" s="75" t="s">
        <v>3262</v>
      </c>
      <c r="M921" s="78"/>
      <c r="N921" s="78"/>
    </row>
    <row r="922" spans="1:14" s="76" customFormat="1" ht="108" customHeight="1">
      <c r="A922" s="92">
        <v>907</v>
      </c>
      <c r="B922" s="92" t="s">
        <v>3225</v>
      </c>
      <c r="C922" s="92" t="s">
        <v>77</v>
      </c>
      <c r="D922" s="92" t="s">
        <v>3226</v>
      </c>
      <c r="E922" s="92" t="s">
        <v>138</v>
      </c>
      <c r="F922" s="83">
        <v>5</v>
      </c>
      <c r="G922" s="115">
        <v>6339.29</v>
      </c>
      <c r="H922" s="116">
        <f t="shared" si="39"/>
        <v>31696.45</v>
      </c>
      <c r="I922" s="116">
        <f t="shared" si="40"/>
        <v>35500.024000000005</v>
      </c>
      <c r="J922" s="135" t="s">
        <v>3042</v>
      </c>
      <c r="K922" s="135" t="s">
        <v>22</v>
      </c>
      <c r="L922" s="75" t="s">
        <v>3264</v>
      </c>
      <c r="M922" s="78"/>
      <c r="N922" s="78"/>
    </row>
    <row r="923" spans="1:14" s="76" customFormat="1" ht="108" customHeight="1">
      <c r="A923" s="92">
        <v>908</v>
      </c>
      <c r="B923" s="92" t="s">
        <v>3031</v>
      </c>
      <c r="C923" s="92" t="s">
        <v>77</v>
      </c>
      <c r="D923" s="92" t="s">
        <v>3227</v>
      </c>
      <c r="E923" s="92" t="s">
        <v>138</v>
      </c>
      <c r="F923" s="83">
        <v>34</v>
      </c>
      <c r="G923" s="115">
        <v>2321.4299999999998</v>
      </c>
      <c r="H923" s="116">
        <f t="shared" si="39"/>
        <v>78928.62</v>
      </c>
      <c r="I923" s="116">
        <f t="shared" si="40"/>
        <v>88400.054400000008</v>
      </c>
      <c r="J923" s="135" t="s">
        <v>3042</v>
      </c>
      <c r="K923" s="135" t="s">
        <v>22</v>
      </c>
      <c r="L923" s="75" t="s">
        <v>3262</v>
      </c>
      <c r="M923" s="78"/>
      <c r="N923" s="78"/>
    </row>
    <row r="924" spans="1:14" s="76" customFormat="1" ht="108" customHeight="1">
      <c r="A924" s="92">
        <v>909</v>
      </c>
      <c r="B924" s="92" t="s">
        <v>3032</v>
      </c>
      <c r="C924" s="92" t="s">
        <v>77</v>
      </c>
      <c r="D924" s="92" t="s">
        <v>3228</v>
      </c>
      <c r="E924" s="92" t="s">
        <v>138</v>
      </c>
      <c r="F924" s="83">
        <v>13</v>
      </c>
      <c r="G924" s="115">
        <v>1339.29</v>
      </c>
      <c r="H924" s="116">
        <f t="shared" si="39"/>
        <v>17410.77</v>
      </c>
      <c r="I924" s="116">
        <f t="shared" ref="I924:I929" si="49">H924*1.12</f>
        <v>19500.062400000003</v>
      </c>
      <c r="J924" s="135" t="s">
        <v>3042</v>
      </c>
      <c r="K924" s="135" t="s">
        <v>22</v>
      </c>
      <c r="L924" s="75" t="s">
        <v>3262</v>
      </c>
      <c r="M924" s="78"/>
      <c r="N924" s="78"/>
    </row>
    <row r="925" spans="1:14" s="76" customFormat="1" ht="205.5" customHeight="1">
      <c r="A925" s="92">
        <v>910</v>
      </c>
      <c r="B925" s="92" t="s">
        <v>3056</v>
      </c>
      <c r="C925" s="92" t="s">
        <v>77</v>
      </c>
      <c r="D925" s="92" t="s">
        <v>3246</v>
      </c>
      <c r="E925" s="92" t="s">
        <v>138</v>
      </c>
      <c r="F925" s="83">
        <v>148</v>
      </c>
      <c r="G925" s="115">
        <v>24610</v>
      </c>
      <c r="H925" s="115">
        <f>G925*F925</f>
        <v>3642280</v>
      </c>
      <c r="I925" s="115">
        <f t="shared" si="49"/>
        <v>4079353.6000000006</v>
      </c>
      <c r="J925" s="92" t="s">
        <v>3055</v>
      </c>
      <c r="K925" s="135" t="s">
        <v>22</v>
      </c>
      <c r="L925" s="75" t="s">
        <v>3598</v>
      </c>
      <c r="M925" s="78"/>
      <c r="N925" s="78"/>
    </row>
    <row r="926" spans="1:14" s="76" customFormat="1" ht="174" customHeight="1">
      <c r="A926" s="92">
        <v>911</v>
      </c>
      <c r="B926" s="92" t="s">
        <v>3059</v>
      </c>
      <c r="C926" s="92" t="s">
        <v>77</v>
      </c>
      <c r="D926" s="92" t="s">
        <v>3247</v>
      </c>
      <c r="E926" s="92" t="s">
        <v>138</v>
      </c>
      <c r="F926" s="83">
        <v>148</v>
      </c>
      <c r="G926" s="115">
        <v>13375</v>
      </c>
      <c r="H926" s="115">
        <f>F926*G926</f>
        <v>1979500</v>
      </c>
      <c r="I926" s="115">
        <f t="shared" si="49"/>
        <v>2217040</v>
      </c>
      <c r="J926" s="92" t="s">
        <v>3055</v>
      </c>
      <c r="K926" s="135" t="s">
        <v>22</v>
      </c>
      <c r="L926" s="75" t="s">
        <v>3598</v>
      </c>
      <c r="M926" s="78"/>
      <c r="N926" s="78"/>
    </row>
    <row r="927" spans="1:14" s="76" customFormat="1" ht="108" customHeight="1">
      <c r="A927" s="92">
        <v>912</v>
      </c>
      <c r="B927" s="92" t="s">
        <v>3060</v>
      </c>
      <c r="C927" s="92" t="s">
        <v>77</v>
      </c>
      <c r="D927" s="92" t="s">
        <v>3599</v>
      </c>
      <c r="E927" s="92" t="s">
        <v>2848</v>
      </c>
      <c r="F927" s="83">
        <v>148</v>
      </c>
      <c r="G927" s="115">
        <v>8025</v>
      </c>
      <c r="H927" s="115">
        <f t="shared" ref="H927:H929" si="50">F927*G927</f>
        <v>1187700</v>
      </c>
      <c r="I927" s="115">
        <f t="shared" si="49"/>
        <v>1330224.0000000002</v>
      </c>
      <c r="J927" s="92" t="s">
        <v>3055</v>
      </c>
      <c r="K927" s="135" t="s">
        <v>22</v>
      </c>
      <c r="L927" s="75" t="s">
        <v>3598</v>
      </c>
      <c r="M927" s="78"/>
      <c r="N927" s="78"/>
    </row>
    <row r="928" spans="1:14" s="76" customFormat="1" ht="108" customHeight="1">
      <c r="A928" s="92">
        <v>913</v>
      </c>
      <c r="B928" s="92" t="s">
        <v>3057</v>
      </c>
      <c r="C928" s="92" t="s">
        <v>77</v>
      </c>
      <c r="D928" s="92" t="s">
        <v>3248</v>
      </c>
      <c r="E928" s="92" t="s">
        <v>2848</v>
      </c>
      <c r="F928" s="83">
        <v>148</v>
      </c>
      <c r="G928" s="115">
        <v>6375</v>
      </c>
      <c r="H928" s="115">
        <f t="shared" si="50"/>
        <v>943500</v>
      </c>
      <c r="I928" s="115">
        <f t="shared" si="49"/>
        <v>1056720</v>
      </c>
      <c r="J928" s="92" t="s">
        <v>3055</v>
      </c>
      <c r="K928" s="135" t="s">
        <v>22</v>
      </c>
      <c r="L928" s="75" t="s">
        <v>3598</v>
      </c>
      <c r="M928" s="78"/>
      <c r="N928" s="78"/>
    </row>
    <row r="929" spans="1:14" s="76" customFormat="1" ht="108" customHeight="1">
      <c r="A929" s="92">
        <v>914</v>
      </c>
      <c r="B929" s="92" t="s">
        <v>3058</v>
      </c>
      <c r="C929" s="92" t="s">
        <v>77</v>
      </c>
      <c r="D929" s="92" t="s">
        <v>3249</v>
      </c>
      <c r="E929" s="92" t="s">
        <v>2770</v>
      </c>
      <c r="F929" s="83">
        <v>10</v>
      </c>
      <c r="G929" s="115">
        <v>6964</v>
      </c>
      <c r="H929" s="115">
        <f t="shared" si="50"/>
        <v>69640</v>
      </c>
      <c r="I929" s="115">
        <f t="shared" si="49"/>
        <v>77996.800000000003</v>
      </c>
      <c r="J929" s="92" t="s">
        <v>3055</v>
      </c>
      <c r="K929" s="135" t="s">
        <v>22</v>
      </c>
      <c r="L929" s="75" t="s">
        <v>3598</v>
      </c>
      <c r="M929" s="78"/>
      <c r="N929" s="78"/>
    </row>
    <row r="930" spans="1:14" s="76" customFormat="1" ht="108" customHeight="1">
      <c r="A930" s="92">
        <v>915</v>
      </c>
      <c r="B930" s="92" t="s">
        <v>3086</v>
      </c>
      <c r="C930" s="84" t="s">
        <v>77</v>
      </c>
      <c r="D930" s="92" t="s">
        <v>3088</v>
      </c>
      <c r="E930" s="92" t="s">
        <v>32</v>
      </c>
      <c r="F930" s="115">
        <v>58030</v>
      </c>
      <c r="G930" s="115">
        <v>148.87</v>
      </c>
      <c r="H930" s="115">
        <f t="shared" ref="H930:H1118" si="51">F930*G930</f>
        <v>8638926.0999999996</v>
      </c>
      <c r="I930" s="115">
        <f t="shared" ref="I930:I1118" si="52">H930*1.12</f>
        <v>9675597.2320000008</v>
      </c>
      <c r="J930" s="92" t="s">
        <v>3114</v>
      </c>
      <c r="K930" s="135" t="s">
        <v>3090</v>
      </c>
      <c r="L930" s="135" t="s">
        <v>3117</v>
      </c>
      <c r="M930" s="78"/>
      <c r="N930" s="78"/>
    </row>
    <row r="931" spans="1:14" s="76" customFormat="1" ht="108" customHeight="1">
      <c r="A931" s="92">
        <v>916</v>
      </c>
      <c r="B931" s="92" t="s">
        <v>3087</v>
      </c>
      <c r="C931" s="84" t="s">
        <v>77</v>
      </c>
      <c r="D931" s="92" t="s">
        <v>3089</v>
      </c>
      <c r="E931" s="92" t="s">
        <v>32</v>
      </c>
      <c r="F931" s="115">
        <v>45580</v>
      </c>
      <c r="G931" s="115">
        <v>164.45</v>
      </c>
      <c r="H931" s="115">
        <f t="shared" si="51"/>
        <v>7495630.9999999991</v>
      </c>
      <c r="I931" s="115">
        <f t="shared" si="52"/>
        <v>8395106.7200000007</v>
      </c>
      <c r="J931" s="92" t="s">
        <v>3114</v>
      </c>
      <c r="K931" s="135" t="s">
        <v>3090</v>
      </c>
      <c r="L931" s="135" t="s">
        <v>3117</v>
      </c>
      <c r="M931" s="78"/>
      <c r="N931" s="78"/>
    </row>
    <row r="932" spans="1:14" s="76" customFormat="1" ht="108" customHeight="1">
      <c r="A932" s="92">
        <v>917</v>
      </c>
      <c r="B932" s="92" t="s">
        <v>3091</v>
      </c>
      <c r="C932" s="92" t="s">
        <v>77</v>
      </c>
      <c r="D932" s="92" t="s">
        <v>3099</v>
      </c>
      <c r="E932" s="92" t="s">
        <v>138</v>
      </c>
      <c r="F932" s="115">
        <v>20</v>
      </c>
      <c r="G932" s="115">
        <v>100000</v>
      </c>
      <c r="H932" s="116">
        <f t="shared" si="51"/>
        <v>2000000</v>
      </c>
      <c r="I932" s="116">
        <f t="shared" si="52"/>
        <v>2240000</v>
      </c>
      <c r="J932" s="135" t="s">
        <v>1516</v>
      </c>
      <c r="K932" s="135" t="s">
        <v>22</v>
      </c>
      <c r="L932" s="75" t="s">
        <v>3117</v>
      </c>
      <c r="M932" s="78"/>
      <c r="N932" s="78"/>
    </row>
    <row r="933" spans="1:14" s="76" customFormat="1" ht="108" customHeight="1">
      <c r="A933" s="92">
        <v>918</v>
      </c>
      <c r="B933" s="92" t="s">
        <v>3092</v>
      </c>
      <c r="C933" s="92" t="s">
        <v>77</v>
      </c>
      <c r="D933" s="92" t="s">
        <v>3100</v>
      </c>
      <c r="E933" s="92" t="s">
        <v>138</v>
      </c>
      <c r="F933" s="115">
        <v>20</v>
      </c>
      <c r="G933" s="115">
        <v>29393</v>
      </c>
      <c r="H933" s="116">
        <f t="shared" si="51"/>
        <v>587860</v>
      </c>
      <c r="I933" s="116">
        <f t="shared" si="52"/>
        <v>658403.20000000007</v>
      </c>
      <c r="J933" s="135" t="s">
        <v>1516</v>
      </c>
      <c r="K933" s="135" t="s">
        <v>22</v>
      </c>
      <c r="L933" s="75" t="s">
        <v>3117</v>
      </c>
      <c r="M933" s="78"/>
      <c r="N933" s="78"/>
    </row>
    <row r="934" spans="1:14" s="76" customFormat="1" ht="108" customHeight="1">
      <c r="A934" s="92">
        <v>919</v>
      </c>
      <c r="B934" s="92" t="s">
        <v>3093</v>
      </c>
      <c r="C934" s="92" t="s">
        <v>77</v>
      </c>
      <c r="D934" s="92" t="s">
        <v>3101</v>
      </c>
      <c r="E934" s="92" t="s">
        <v>138</v>
      </c>
      <c r="F934" s="115">
        <v>4</v>
      </c>
      <c r="G934" s="115">
        <v>23168</v>
      </c>
      <c r="H934" s="116">
        <f t="shared" si="51"/>
        <v>92672</v>
      </c>
      <c r="I934" s="116">
        <f t="shared" si="52"/>
        <v>103792.64000000001</v>
      </c>
      <c r="J934" s="135" t="s">
        <v>1516</v>
      </c>
      <c r="K934" s="135" t="s">
        <v>22</v>
      </c>
      <c r="L934" s="75" t="s">
        <v>3117</v>
      </c>
      <c r="M934" s="78"/>
      <c r="N934" s="78"/>
    </row>
    <row r="935" spans="1:14" s="76" customFormat="1" ht="108" customHeight="1">
      <c r="A935" s="92">
        <v>920</v>
      </c>
      <c r="B935" s="92" t="s">
        <v>3094</v>
      </c>
      <c r="C935" s="92" t="s">
        <v>77</v>
      </c>
      <c r="D935" s="92" t="s">
        <v>3106</v>
      </c>
      <c r="E935" s="92" t="s">
        <v>138</v>
      </c>
      <c r="F935" s="115">
        <v>10</v>
      </c>
      <c r="G935" s="115">
        <v>15654</v>
      </c>
      <c r="H935" s="116">
        <f t="shared" si="51"/>
        <v>156540</v>
      </c>
      <c r="I935" s="116">
        <f t="shared" si="52"/>
        <v>175324.80000000002</v>
      </c>
      <c r="J935" s="135" t="s">
        <v>1516</v>
      </c>
      <c r="K935" s="135" t="s">
        <v>22</v>
      </c>
      <c r="L935" s="75" t="s">
        <v>3117</v>
      </c>
      <c r="M935" s="78"/>
      <c r="N935" s="78"/>
    </row>
    <row r="936" spans="1:14" s="76" customFormat="1" ht="108" customHeight="1">
      <c r="A936" s="92">
        <v>921</v>
      </c>
      <c r="B936" s="92" t="s">
        <v>3095</v>
      </c>
      <c r="C936" s="92" t="s">
        <v>77</v>
      </c>
      <c r="D936" s="92" t="s">
        <v>3102</v>
      </c>
      <c r="E936" s="92" t="s">
        <v>138</v>
      </c>
      <c r="F936" s="115">
        <v>10</v>
      </c>
      <c r="G936" s="115">
        <v>14998</v>
      </c>
      <c r="H936" s="116">
        <f t="shared" si="51"/>
        <v>149980</v>
      </c>
      <c r="I936" s="116">
        <f t="shared" si="52"/>
        <v>167977.60000000001</v>
      </c>
      <c r="J936" s="135" t="s">
        <v>1516</v>
      </c>
      <c r="K936" s="135" t="s">
        <v>22</v>
      </c>
      <c r="L936" s="75" t="s">
        <v>3117</v>
      </c>
      <c r="M936" s="78"/>
      <c r="N936" s="78"/>
    </row>
    <row r="937" spans="1:14" s="76" customFormat="1" ht="108" customHeight="1">
      <c r="A937" s="92">
        <v>922</v>
      </c>
      <c r="B937" s="92" t="s">
        <v>3096</v>
      </c>
      <c r="C937" s="92" t="s">
        <v>77</v>
      </c>
      <c r="D937" s="92" t="s">
        <v>3103</v>
      </c>
      <c r="E937" s="92" t="s">
        <v>138</v>
      </c>
      <c r="F937" s="115">
        <v>10</v>
      </c>
      <c r="G937" s="115">
        <v>8000</v>
      </c>
      <c r="H937" s="116">
        <f t="shared" si="51"/>
        <v>80000</v>
      </c>
      <c r="I937" s="116">
        <f t="shared" si="52"/>
        <v>89600.000000000015</v>
      </c>
      <c r="J937" s="135" t="s">
        <v>1516</v>
      </c>
      <c r="K937" s="135" t="s">
        <v>22</v>
      </c>
      <c r="L937" s="75" t="s">
        <v>3117</v>
      </c>
      <c r="M937" s="78"/>
      <c r="N937" s="78"/>
    </row>
    <row r="938" spans="1:14" s="76" customFormat="1" ht="108" customHeight="1">
      <c r="A938" s="92">
        <v>923</v>
      </c>
      <c r="B938" s="92" t="s">
        <v>3097</v>
      </c>
      <c r="C938" s="92" t="s">
        <v>77</v>
      </c>
      <c r="D938" s="92" t="s">
        <v>3104</v>
      </c>
      <c r="E938" s="92" t="s">
        <v>138</v>
      </c>
      <c r="F938" s="115">
        <v>10</v>
      </c>
      <c r="G938" s="115">
        <v>8200</v>
      </c>
      <c r="H938" s="116">
        <f t="shared" si="51"/>
        <v>82000</v>
      </c>
      <c r="I938" s="116">
        <f t="shared" si="52"/>
        <v>91840.000000000015</v>
      </c>
      <c r="J938" s="135" t="s">
        <v>1516</v>
      </c>
      <c r="K938" s="135" t="s">
        <v>22</v>
      </c>
      <c r="L938" s="75" t="s">
        <v>3117</v>
      </c>
      <c r="M938" s="78"/>
      <c r="N938" s="78"/>
    </row>
    <row r="939" spans="1:14" s="76" customFormat="1" ht="108" customHeight="1">
      <c r="A939" s="92">
        <v>924</v>
      </c>
      <c r="B939" s="92" t="s">
        <v>3153</v>
      </c>
      <c r="C939" s="92" t="s">
        <v>77</v>
      </c>
      <c r="D939" s="92" t="s">
        <v>3105</v>
      </c>
      <c r="E939" s="92" t="s">
        <v>2112</v>
      </c>
      <c r="F939" s="115">
        <v>25833</v>
      </c>
      <c r="G939" s="115">
        <v>133</v>
      </c>
      <c r="H939" s="116">
        <f t="shared" si="51"/>
        <v>3435789</v>
      </c>
      <c r="I939" s="116">
        <f t="shared" si="52"/>
        <v>3848083.68</v>
      </c>
      <c r="J939" s="135" t="s">
        <v>1516</v>
      </c>
      <c r="K939" s="135" t="s">
        <v>22</v>
      </c>
      <c r="L939" s="75" t="s">
        <v>3265</v>
      </c>
      <c r="M939" s="78"/>
      <c r="N939" s="78"/>
    </row>
    <row r="940" spans="1:14" s="76" customFormat="1" ht="108" customHeight="1">
      <c r="A940" s="92">
        <v>925</v>
      </c>
      <c r="B940" s="92" t="s">
        <v>3098</v>
      </c>
      <c r="C940" s="92" t="s">
        <v>77</v>
      </c>
      <c r="D940" s="92" t="s">
        <v>3105</v>
      </c>
      <c r="E940" s="92" t="s">
        <v>2112</v>
      </c>
      <c r="F940" s="115">
        <v>6000</v>
      </c>
      <c r="G940" s="115">
        <v>133</v>
      </c>
      <c r="H940" s="116"/>
      <c r="I940" s="116"/>
      <c r="J940" s="135" t="s">
        <v>1516</v>
      </c>
      <c r="K940" s="135" t="s">
        <v>22</v>
      </c>
      <c r="L940" s="75" t="s">
        <v>3266</v>
      </c>
      <c r="M940" s="78"/>
      <c r="N940" s="78"/>
    </row>
    <row r="941" spans="1:14" s="76" customFormat="1" ht="108" customHeight="1">
      <c r="A941" s="92">
        <v>926</v>
      </c>
      <c r="B941" s="92" t="s">
        <v>3110</v>
      </c>
      <c r="C941" s="92" t="s">
        <v>77</v>
      </c>
      <c r="D941" s="92" t="s">
        <v>3112</v>
      </c>
      <c r="E941" s="92" t="s">
        <v>3111</v>
      </c>
      <c r="F941" s="115">
        <v>100.47</v>
      </c>
      <c r="G941" s="115">
        <v>1428.57</v>
      </c>
      <c r="H941" s="116">
        <f t="shared" si="51"/>
        <v>143528.42789999998</v>
      </c>
      <c r="I941" s="116">
        <f t="shared" si="52"/>
        <v>160751.839248</v>
      </c>
      <c r="J941" s="135" t="s">
        <v>1482</v>
      </c>
      <c r="K941" s="135" t="s">
        <v>22</v>
      </c>
      <c r="L941" s="75" t="s">
        <v>3117</v>
      </c>
      <c r="M941" s="78"/>
      <c r="N941" s="78"/>
    </row>
    <row r="942" spans="1:14" s="76" customFormat="1" ht="108" customHeight="1">
      <c r="A942" s="92">
        <v>927</v>
      </c>
      <c r="B942" s="92" t="s">
        <v>3130</v>
      </c>
      <c r="C942" s="92" t="s">
        <v>77</v>
      </c>
      <c r="D942" s="92" t="s">
        <v>3133</v>
      </c>
      <c r="E942" s="92" t="s">
        <v>138</v>
      </c>
      <c r="F942" s="115">
        <v>11</v>
      </c>
      <c r="G942" s="115">
        <v>35000</v>
      </c>
      <c r="H942" s="116">
        <f t="shared" si="51"/>
        <v>385000</v>
      </c>
      <c r="I942" s="116">
        <f t="shared" si="52"/>
        <v>431200.00000000006</v>
      </c>
      <c r="J942" s="135" t="s">
        <v>1105</v>
      </c>
      <c r="K942" s="135" t="s">
        <v>22</v>
      </c>
      <c r="L942" s="75" t="s">
        <v>3145</v>
      </c>
      <c r="M942" s="78"/>
      <c r="N942" s="78"/>
    </row>
    <row r="943" spans="1:14" s="76" customFormat="1" ht="108" customHeight="1">
      <c r="A943" s="92">
        <v>928</v>
      </c>
      <c r="B943" s="92" t="s">
        <v>3131</v>
      </c>
      <c r="C943" s="92" t="s">
        <v>77</v>
      </c>
      <c r="D943" s="92" t="s">
        <v>3134</v>
      </c>
      <c r="E943" s="92" t="s">
        <v>138</v>
      </c>
      <c r="F943" s="115">
        <v>1</v>
      </c>
      <c r="G943" s="115">
        <v>120000</v>
      </c>
      <c r="H943" s="116">
        <f t="shared" si="51"/>
        <v>120000</v>
      </c>
      <c r="I943" s="116">
        <f t="shared" si="52"/>
        <v>134400</v>
      </c>
      <c r="J943" s="135" t="s">
        <v>1105</v>
      </c>
      <c r="K943" s="135" t="s">
        <v>22</v>
      </c>
      <c r="L943" s="75" t="s">
        <v>3145</v>
      </c>
      <c r="M943" s="78"/>
      <c r="N943" s="78"/>
    </row>
    <row r="944" spans="1:14" s="76" customFormat="1" ht="108" customHeight="1">
      <c r="A944" s="92">
        <v>929</v>
      </c>
      <c r="B944" s="92" t="s">
        <v>3132</v>
      </c>
      <c r="C944" s="92" t="s">
        <v>77</v>
      </c>
      <c r="D944" s="92" t="s">
        <v>3135</v>
      </c>
      <c r="E944" s="92" t="s">
        <v>138</v>
      </c>
      <c r="F944" s="115">
        <v>1</v>
      </c>
      <c r="G944" s="115">
        <v>263571.43</v>
      </c>
      <c r="H944" s="116">
        <f t="shared" si="51"/>
        <v>263571.43</v>
      </c>
      <c r="I944" s="116">
        <f t="shared" si="52"/>
        <v>295200.00160000002</v>
      </c>
      <c r="J944" s="135" t="s">
        <v>1105</v>
      </c>
      <c r="K944" s="135" t="s">
        <v>22</v>
      </c>
      <c r="L944" s="75" t="s">
        <v>3145</v>
      </c>
      <c r="M944" s="78"/>
      <c r="N944" s="78"/>
    </row>
    <row r="945" spans="1:14" s="76" customFormat="1" ht="108" customHeight="1">
      <c r="A945" s="92">
        <v>930</v>
      </c>
      <c r="B945" s="92" t="s">
        <v>3141</v>
      </c>
      <c r="C945" s="92" t="s">
        <v>31</v>
      </c>
      <c r="D945" s="92" t="s">
        <v>3143</v>
      </c>
      <c r="E945" s="92" t="s">
        <v>2770</v>
      </c>
      <c r="F945" s="115">
        <v>1</v>
      </c>
      <c r="G945" s="115">
        <v>10601250</v>
      </c>
      <c r="H945" s="116">
        <f t="shared" si="51"/>
        <v>10601250</v>
      </c>
      <c r="I945" s="116">
        <f t="shared" si="52"/>
        <v>11873400.000000002</v>
      </c>
      <c r="J945" s="135" t="s">
        <v>3142</v>
      </c>
      <c r="K945" s="135" t="s">
        <v>22</v>
      </c>
      <c r="L945" s="75" t="s">
        <v>3145</v>
      </c>
      <c r="M945" s="78"/>
      <c r="N945" s="78"/>
    </row>
    <row r="946" spans="1:14" s="76" customFormat="1" ht="108" customHeight="1">
      <c r="A946" s="92">
        <v>931</v>
      </c>
      <c r="B946" s="92" t="s">
        <v>3173</v>
      </c>
      <c r="C946" s="92" t="s">
        <v>77</v>
      </c>
      <c r="D946" s="92" t="s">
        <v>3638</v>
      </c>
      <c r="E946" s="92" t="s">
        <v>138</v>
      </c>
      <c r="F946" s="115">
        <v>1</v>
      </c>
      <c r="G946" s="115">
        <v>87730</v>
      </c>
      <c r="H946" s="116">
        <f t="shared" si="51"/>
        <v>87730</v>
      </c>
      <c r="I946" s="116">
        <f t="shared" si="52"/>
        <v>98257.600000000006</v>
      </c>
      <c r="J946" s="135" t="s">
        <v>1105</v>
      </c>
      <c r="K946" s="135" t="s">
        <v>22</v>
      </c>
      <c r="L946" s="75" t="s">
        <v>3641</v>
      </c>
      <c r="M946" s="78"/>
      <c r="N946" s="78"/>
    </row>
    <row r="947" spans="1:14" s="76" customFormat="1" ht="108" customHeight="1">
      <c r="A947" s="92">
        <v>932</v>
      </c>
      <c r="B947" s="92" t="s">
        <v>3174</v>
      </c>
      <c r="C947" s="92" t="s">
        <v>77</v>
      </c>
      <c r="D947" s="92" t="s">
        <v>3187</v>
      </c>
      <c r="E947" s="92" t="s">
        <v>138</v>
      </c>
      <c r="F947" s="115">
        <v>16</v>
      </c>
      <c r="G947" s="127">
        <v>1500</v>
      </c>
      <c r="H947" s="129">
        <f t="shared" si="51"/>
        <v>24000</v>
      </c>
      <c r="I947" s="129">
        <f t="shared" si="52"/>
        <v>26880.000000000004</v>
      </c>
      <c r="J947" s="135" t="s">
        <v>3186</v>
      </c>
      <c r="K947" s="135" t="s">
        <v>22</v>
      </c>
      <c r="L947" s="75" t="s">
        <v>3267</v>
      </c>
      <c r="M947" s="78"/>
      <c r="N947" s="78"/>
    </row>
    <row r="948" spans="1:14" s="76" customFormat="1" ht="108" customHeight="1">
      <c r="A948" s="92">
        <v>933</v>
      </c>
      <c r="B948" s="92" t="s">
        <v>3175</v>
      </c>
      <c r="C948" s="92" t="s">
        <v>77</v>
      </c>
      <c r="D948" s="92" t="s">
        <v>3188</v>
      </c>
      <c r="E948" s="92" t="s">
        <v>138</v>
      </c>
      <c r="F948" s="115">
        <v>16</v>
      </c>
      <c r="G948" s="127">
        <v>1500</v>
      </c>
      <c r="H948" s="129">
        <f t="shared" si="51"/>
        <v>24000</v>
      </c>
      <c r="I948" s="129">
        <f t="shared" si="52"/>
        <v>26880.000000000004</v>
      </c>
      <c r="J948" s="135" t="s">
        <v>3186</v>
      </c>
      <c r="K948" s="135" t="s">
        <v>22</v>
      </c>
      <c r="L948" s="75" t="s">
        <v>3267</v>
      </c>
      <c r="M948" s="78"/>
      <c r="N948" s="78"/>
    </row>
    <row r="949" spans="1:14" s="76" customFormat="1" ht="108" customHeight="1">
      <c r="A949" s="92">
        <v>934</v>
      </c>
      <c r="B949" s="92" t="s">
        <v>3176</v>
      </c>
      <c r="C949" s="92" t="s">
        <v>77</v>
      </c>
      <c r="D949" s="92" t="s">
        <v>3189</v>
      </c>
      <c r="E949" s="92" t="s">
        <v>138</v>
      </c>
      <c r="F949" s="115">
        <v>18</v>
      </c>
      <c r="G949" s="127">
        <v>1500</v>
      </c>
      <c r="H949" s="129">
        <f t="shared" si="51"/>
        <v>27000</v>
      </c>
      <c r="I949" s="129">
        <f t="shared" si="52"/>
        <v>30240.000000000004</v>
      </c>
      <c r="J949" s="135" t="s">
        <v>3186</v>
      </c>
      <c r="K949" s="135" t="s">
        <v>22</v>
      </c>
      <c r="L949" s="75" t="s">
        <v>3267</v>
      </c>
      <c r="M949" s="78"/>
      <c r="N949" s="78"/>
    </row>
    <row r="950" spans="1:14" s="76" customFormat="1" ht="108" customHeight="1">
      <c r="A950" s="92">
        <v>935</v>
      </c>
      <c r="B950" s="92" t="s">
        <v>3177</v>
      </c>
      <c r="C950" s="92" t="s">
        <v>77</v>
      </c>
      <c r="D950" s="92" t="s">
        <v>3190</v>
      </c>
      <c r="E950" s="92" t="s">
        <v>138</v>
      </c>
      <c r="F950" s="115">
        <v>50</v>
      </c>
      <c r="G950" s="115">
        <v>1320</v>
      </c>
      <c r="H950" s="116">
        <f t="shared" si="51"/>
        <v>66000</v>
      </c>
      <c r="I950" s="116">
        <f t="shared" si="52"/>
        <v>73920</v>
      </c>
      <c r="J950" s="135" t="s">
        <v>3186</v>
      </c>
      <c r="K950" s="135" t="s">
        <v>22</v>
      </c>
      <c r="L950" s="75" t="s">
        <v>3267</v>
      </c>
      <c r="M950" s="78"/>
      <c r="N950" s="78"/>
    </row>
    <row r="951" spans="1:14" s="76" customFormat="1" ht="108" customHeight="1">
      <c r="A951" s="92">
        <v>936</v>
      </c>
      <c r="B951" s="92" t="s">
        <v>3178</v>
      </c>
      <c r="C951" s="92" t="s">
        <v>77</v>
      </c>
      <c r="D951" s="92" t="s">
        <v>3652</v>
      </c>
      <c r="E951" s="92" t="s">
        <v>138</v>
      </c>
      <c r="F951" s="115">
        <v>20</v>
      </c>
      <c r="G951" s="115">
        <v>10920</v>
      </c>
      <c r="H951" s="116">
        <f t="shared" si="51"/>
        <v>218400</v>
      </c>
      <c r="I951" s="116">
        <f t="shared" si="52"/>
        <v>244608.00000000003</v>
      </c>
      <c r="J951" s="135" t="s">
        <v>3186</v>
      </c>
      <c r="K951" s="135" t="s">
        <v>22</v>
      </c>
      <c r="L951" s="75" t="s">
        <v>3267</v>
      </c>
      <c r="M951" s="78"/>
      <c r="N951" s="78"/>
    </row>
    <row r="952" spans="1:14" s="76" customFormat="1" ht="108" customHeight="1">
      <c r="A952" s="92">
        <v>937</v>
      </c>
      <c r="B952" s="92" t="s">
        <v>3179</v>
      </c>
      <c r="C952" s="92" t="s">
        <v>77</v>
      </c>
      <c r="D952" s="92" t="s">
        <v>3653</v>
      </c>
      <c r="E952" s="92" t="s">
        <v>3191</v>
      </c>
      <c r="F952" s="115">
        <v>10</v>
      </c>
      <c r="G952" s="115">
        <v>4800</v>
      </c>
      <c r="H952" s="116">
        <f t="shared" si="51"/>
        <v>48000</v>
      </c>
      <c r="I952" s="116">
        <f t="shared" si="52"/>
        <v>53760.000000000007</v>
      </c>
      <c r="J952" s="135" t="s">
        <v>3192</v>
      </c>
      <c r="K952" s="135" t="s">
        <v>22</v>
      </c>
      <c r="L952" s="75" t="s">
        <v>3267</v>
      </c>
      <c r="M952" s="78"/>
      <c r="N952" s="78"/>
    </row>
    <row r="953" spans="1:14" s="76" customFormat="1" ht="108" customHeight="1">
      <c r="A953" s="92">
        <v>938</v>
      </c>
      <c r="B953" s="92" t="s">
        <v>3180</v>
      </c>
      <c r="C953" s="92" t="s">
        <v>77</v>
      </c>
      <c r="D953" s="92" t="s">
        <v>3198</v>
      </c>
      <c r="E953" s="92" t="s">
        <v>138</v>
      </c>
      <c r="F953" s="115">
        <v>3</v>
      </c>
      <c r="G953" s="115">
        <v>43110</v>
      </c>
      <c r="H953" s="116">
        <f t="shared" si="51"/>
        <v>129330</v>
      </c>
      <c r="I953" s="116">
        <f t="shared" si="52"/>
        <v>144849.60000000001</v>
      </c>
      <c r="J953" s="135" t="s">
        <v>3186</v>
      </c>
      <c r="K953" s="135" t="s">
        <v>22</v>
      </c>
      <c r="L953" s="75" t="s">
        <v>3267</v>
      </c>
      <c r="M953" s="78"/>
      <c r="N953" s="78"/>
    </row>
    <row r="954" spans="1:14" s="76" customFormat="1" ht="108" customHeight="1">
      <c r="A954" s="92">
        <v>939</v>
      </c>
      <c r="B954" s="92" t="s">
        <v>3181</v>
      </c>
      <c r="C954" s="92" t="s">
        <v>77</v>
      </c>
      <c r="D954" s="92" t="s">
        <v>3197</v>
      </c>
      <c r="E954" s="92" t="s">
        <v>138</v>
      </c>
      <c r="F954" s="115">
        <v>3</v>
      </c>
      <c r="G954" s="115">
        <v>28620</v>
      </c>
      <c r="H954" s="116">
        <f t="shared" si="51"/>
        <v>85860</v>
      </c>
      <c r="I954" s="116">
        <f t="shared" si="52"/>
        <v>96163.200000000012</v>
      </c>
      <c r="J954" s="135" t="s">
        <v>3186</v>
      </c>
      <c r="K954" s="135" t="s">
        <v>22</v>
      </c>
      <c r="L954" s="75" t="s">
        <v>3267</v>
      </c>
      <c r="M954" s="78"/>
      <c r="N954" s="78"/>
    </row>
    <row r="955" spans="1:14" s="76" customFormat="1" ht="108" customHeight="1">
      <c r="A955" s="92">
        <v>940</v>
      </c>
      <c r="B955" s="92" t="s">
        <v>3182</v>
      </c>
      <c r="C955" s="92" t="s">
        <v>77</v>
      </c>
      <c r="D955" s="92" t="s">
        <v>3199</v>
      </c>
      <c r="E955" s="92" t="s">
        <v>138</v>
      </c>
      <c r="F955" s="115">
        <v>15</v>
      </c>
      <c r="G955" s="115">
        <v>9400</v>
      </c>
      <c r="H955" s="116">
        <f t="shared" si="51"/>
        <v>141000</v>
      </c>
      <c r="I955" s="116">
        <f t="shared" si="52"/>
        <v>157920.00000000003</v>
      </c>
      <c r="J955" s="135" t="s">
        <v>3186</v>
      </c>
      <c r="K955" s="135" t="s">
        <v>22</v>
      </c>
      <c r="L955" s="75" t="s">
        <v>3267</v>
      </c>
      <c r="M955" s="78"/>
      <c r="N955" s="78"/>
    </row>
    <row r="956" spans="1:14" s="76" customFormat="1" ht="108" customHeight="1">
      <c r="A956" s="92">
        <v>941</v>
      </c>
      <c r="B956" s="92" t="s">
        <v>3183</v>
      </c>
      <c r="C956" s="92" t="s">
        <v>77</v>
      </c>
      <c r="D956" s="92" t="s">
        <v>3193</v>
      </c>
      <c r="E956" s="92" t="s">
        <v>138</v>
      </c>
      <c r="F956" s="115">
        <v>9</v>
      </c>
      <c r="G956" s="115">
        <v>2300</v>
      </c>
      <c r="H956" s="116">
        <f t="shared" si="51"/>
        <v>20700</v>
      </c>
      <c r="I956" s="116">
        <f t="shared" si="52"/>
        <v>23184.000000000004</v>
      </c>
      <c r="J956" s="135" t="s">
        <v>3186</v>
      </c>
      <c r="K956" s="135" t="s">
        <v>22</v>
      </c>
      <c r="L956" s="75" t="s">
        <v>3267</v>
      </c>
      <c r="M956" s="78"/>
      <c r="N956" s="78"/>
    </row>
    <row r="957" spans="1:14" s="76" customFormat="1" ht="108" customHeight="1">
      <c r="A957" s="92">
        <v>942</v>
      </c>
      <c r="B957" s="92" t="s">
        <v>3184</v>
      </c>
      <c r="C957" s="92" t="s">
        <v>77</v>
      </c>
      <c r="D957" s="92" t="s">
        <v>3194</v>
      </c>
      <c r="E957" s="92" t="s">
        <v>138</v>
      </c>
      <c r="F957" s="115">
        <v>2</v>
      </c>
      <c r="G957" s="115">
        <v>5600</v>
      </c>
      <c r="H957" s="116">
        <f t="shared" si="51"/>
        <v>11200</v>
      </c>
      <c r="I957" s="116">
        <f t="shared" si="52"/>
        <v>12544.000000000002</v>
      </c>
      <c r="J957" s="135" t="s">
        <v>3186</v>
      </c>
      <c r="K957" s="135" t="s">
        <v>22</v>
      </c>
      <c r="L957" s="75" t="s">
        <v>3267</v>
      </c>
      <c r="M957" s="78"/>
      <c r="N957" s="78"/>
    </row>
    <row r="958" spans="1:14" s="76" customFormat="1" ht="108" customHeight="1">
      <c r="A958" s="92">
        <v>943</v>
      </c>
      <c r="B958" s="92" t="s">
        <v>3185</v>
      </c>
      <c r="C958" s="92" t="s">
        <v>77</v>
      </c>
      <c r="D958" s="92" t="s">
        <v>3654</v>
      </c>
      <c r="E958" s="92" t="s">
        <v>138</v>
      </c>
      <c r="F958" s="115">
        <v>3</v>
      </c>
      <c r="G958" s="115">
        <v>1600</v>
      </c>
      <c r="H958" s="116">
        <f t="shared" si="51"/>
        <v>4800</v>
      </c>
      <c r="I958" s="116">
        <f t="shared" si="52"/>
        <v>5376.0000000000009</v>
      </c>
      <c r="J958" s="135" t="s">
        <v>3186</v>
      </c>
      <c r="K958" s="135" t="s">
        <v>22</v>
      </c>
      <c r="L958" s="75" t="s">
        <v>3267</v>
      </c>
      <c r="M958" s="78"/>
      <c r="N958" s="78"/>
    </row>
    <row r="959" spans="1:14" s="76" customFormat="1" ht="108" customHeight="1">
      <c r="A959" s="92">
        <v>944</v>
      </c>
      <c r="B959" s="119" t="s">
        <v>3276</v>
      </c>
      <c r="C959" s="92" t="s">
        <v>77</v>
      </c>
      <c r="D959" s="92" t="s">
        <v>3557</v>
      </c>
      <c r="E959" s="92" t="s">
        <v>3272</v>
      </c>
      <c r="F959" s="115">
        <v>200</v>
      </c>
      <c r="G959" s="115">
        <v>7678.57</v>
      </c>
      <c r="H959" s="115">
        <f t="shared" si="51"/>
        <v>1535714</v>
      </c>
      <c r="I959" s="115">
        <f t="shared" si="52"/>
        <v>1719999.6800000002</v>
      </c>
      <c r="J959" s="92" t="s">
        <v>3271</v>
      </c>
      <c r="K959" s="135" t="s">
        <v>22</v>
      </c>
      <c r="L959" s="75" t="s">
        <v>3605</v>
      </c>
      <c r="M959" s="78"/>
      <c r="N959" s="78"/>
    </row>
    <row r="960" spans="1:14" s="76" customFormat="1" ht="108" customHeight="1">
      <c r="A960" s="92">
        <v>945</v>
      </c>
      <c r="B960" s="92" t="s">
        <v>3277</v>
      </c>
      <c r="C960" s="92" t="s">
        <v>77</v>
      </c>
      <c r="D960" s="92" t="s">
        <v>3286</v>
      </c>
      <c r="E960" s="92" t="s">
        <v>3273</v>
      </c>
      <c r="F960" s="115">
        <v>200</v>
      </c>
      <c r="G960" s="115">
        <v>375</v>
      </c>
      <c r="H960" s="115">
        <f t="shared" si="51"/>
        <v>75000</v>
      </c>
      <c r="I960" s="115">
        <f t="shared" si="52"/>
        <v>84000.000000000015</v>
      </c>
      <c r="J960" s="92" t="s">
        <v>3271</v>
      </c>
      <c r="K960" s="92" t="s">
        <v>22</v>
      </c>
      <c r="L960" s="75" t="s">
        <v>3605</v>
      </c>
      <c r="M960" s="78"/>
      <c r="N960" s="78"/>
    </row>
    <row r="961" spans="1:14" s="76" customFormat="1" ht="108" customHeight="1">
      <c r="A961" s="92">
        <v>946</v>
      </c>
      <c r="B961" s="92" t="s">
        <v>3278</v>
      </c>
      <c r="C961" s="92" t="s">
        <v>77</v>
      </c>
      <c r="D961" s="92" t="s">
        <v>3558</v>
      </c>
      <c r="E961" s="92" t="s">
        <v>3274</v>
      </c>
      <c r="F961" s="115">
        <v>40</v>
      </c>
      <c r="G961" s="115">
        <v>2933.03</v>
      </c>
      <c r="H961" s="115">
        <f t="shared" si="51"/>
        <v>117321.20000000001</v>
      </c>
      <c r="I961" s="115">
        <f t="shared" si="52"/>
        <v>131399.74400000004</v>
      </c>
      <c r="J961" s="92" t="s">
        <v>3271</v>
      </c>
      <c r="K961" s="92" t="s">
        <v>22</v>
      </c>
      <c r="L961" s="75" t="s">
        <v>3605</v>
      </c>
      <c r="M961" s="78"/>
      <c r="N961" s="78"/>
    </row>
    <row r="962" spans="1:14" s="76" customFormat="1" ht="108" customHeight="1">
      <c r="A962" s="92">
        <v>947</v>
      </c>
      <c r="B962" s="92" t="s">
        <v>3279</v>
      </c>
      <c r="C962" s="92" t="s">
        <v>77</v>
      </c>
      <c r="D962" s="92" t="s">
        <v>3287</v>
      </c>
      <c r="E962" s="92" t="s">
        <v>3275</v>
      </c>
      <c r="F962" s="115">
        <v>50</v>
      </c>
      <c r="G962" s="115">
        <v>1437.5</v>
      </c>
      <c r="H962" s="115">
        <f t="shared" si="51"/>
        <v>71875</v>
      </c>
      <c r="I962" s="115">
        <f t="shared" si="52"/>
        <v>80500.000000000015</v>
      </c>
      <c r="J962" s="92" t="s">
        <v>3271</v>
      </c>
      <c r="K962" s="92" t="s">
        <v>22</v>
      </c>
      <c r="L962" s="75" t="s">
        <v>3605</v>
      </c>
      <c r="M962" s="78"/>
      <c r="N962" s="78"/>
    </row>
    <row r="963" spans="1:14" s="76" customFormat="1" ht="108" customHeight="1">
      <c r="A963" s="92">
        <v>948</v>
      </c>
      <c r="B963" s="92" t="s">
        <v>3280</v>
      </c>
      <c r="C963" s="92" t="s">
        <v>77</v>
      </c>
      <c r="D963" s="92" t="s">
        <v>3288</v>
      </c>
      <c r="E963" s="92" t="s">
        <v>3275</v>
      </c>
      <c r="F963" s="115">
        <v>20</v>
      </c>
      <c r="G963" s="115">
        <v>1339.28</v>
      </c>
      <c r="H963" s="115">
        <f t="shared" si="51"/>
        <v>26785.599999999999</v>
      </c>
      <c r="I963" s="115">
        <f t="shared" si="52"/>
        <v>29999.872000000003</v>
      </c>
      <c r="J963" s="92" t="s">
        <v>3271</v>
      </c>
      <c r="K963" s="92" t="s">
        <v>22</v>
      </c>
      <c r="L963" s="75" t="s">
        <v>3605</v>
      </c>
      <c r="M963" s="78"/>
      <c r="N963" s="78"/>
    </row>
    <row r="964" spans="1:14" s="76" customFormat="1" ht="108" customHeight="1">
      <c r="A964" s="92">
        <v>949</v>
      </c>
      <c r="B964" s="92" t="s">
        <v>3281</v>
      </c>
      <c r="C964" s="92" t="s">
        <v>77</v>
      </c>
      <c r="D964" s="92" t="s">
        <v>3289</v>
      </c>
      <c r="E964" s="92" t="s">
        <v>3221</v>
      </c>
      <c r="F964" s="115">
        <v>40</v>
      </c>
      <c r="G964" s="115">
        <v>1236.5999999999999</v>
      </c>
      <c r="H964" s="115">
        <f t="shared" si="51"/>
        <v>49464</v>
      </c>
      <c r="I964" s="115">
        <f t="shared" si="52"/>
        <v>55399.680000000008</v>
      </c>
      <c r="J964" s="92" t="s">
        <v>3271</v>
      </c>
      <c r="K964" s="92" t="s">
        <v>22</v>
      </c>
      <c r="L964" s="75" t="s">
        <v>3605</v>
      </c>
      <c r="M964" s="78"/>
      <c r="N964" s="78"/>
    </row>
    <row r="965" spans="1:14" s="76" customFormat="1" ht="108" customHeight="1">
      <c r="A965" s="92">
        <v>950</v>
      </c>
      <c r="B965" s="92" t="s">
        <v>3282</v>
      </c>
      <c r="C965" s="92" t="s">
        <v>77</v>
      </c>
      <c r="D965" s="92" t="s">
        <v>3290</v>
      </c>
      <c r="E965" s="92" t="s">
        <v>3221</v>
      </c>
      <c r="F965" s="115">
        <v>30</v>
      </c>
      <c r="G965" s="115">
        <v>1133.92</v>
      </c>
      <c r="H965" s="115">
        <f t="shared" si="51"/>
        <v>34017.600000000006</v>
      </c>
      <c r="I965" s="115">
        <f t="shared" si="52"/>
        <v>38099.712000000007</v>
      </c>
      <c r="J965" s="92" t="s">
        <v>3271</v>
      </c>
      <c r="K965" s="92" t="s">
        <v>22</v>
      </c>
      <c r="L965" s="75" t="s">
        <v>3605</v>
      </c>
      <c r="M965" s="78"/>
      <c r="N965" s="78"/>
    </row>
    <row r="966" spans="1:14" s="76" customFormat="1" ht="108" customHeight="1">
      <c r="A966" s="92">
        <v>951</v>
      </c>
      <c r="B966" s="92" t="s">
        <v>3283</v>
      </c>
      <c r="C966" s="92" t="s">
        <v>77</v>
      </c>
      <c r="D966" s="92" t="s">
        <v>3291</v>
      </c>
      <c r="E966" s="92" t="s">
        <v>3221</v>
      </c>
      <c r="F966" s="115">
        <v>20</v>
      </c>
      <c r="G966" s="115">
        <v>803.57</v>
      </c>
      <c r="H966" s="115">
        <f t="shared" si="51"/>
        <v>16071.400000000001</v>
      </c>
      <c r="I966" s="115">
        <f t="shared" si="52"/>
        <v>17999.968000000004</v>
      </c>
      <c r="J966" s="92" t="s">
        <v>3271</v>
      </c>
      <c r="K966" s="92" t="s">
        <v>22</v>
      </c>
      <c r="L966" s="75" t="s">
        <v>3605</v>
      </c>
      <c r="M966" s="78"/>
      <c r="N966" s="78"/>
    </row>
    <row r="967" spans="1:14" s="76" customFormat="1" ht="108" customHeight="1">
      <c r="A967" s="92">
        <v>952</v>
      </c>
      <c r="B967" s="92" t="s">
        <v>3284</v>
      </c>
      <c r="C967" s="92" t="s">
        <v>77</v>
      </c>
      <c r="D967" s="92" t="s">
        <v>3293</v>
      </c>
      <c r="E967" s="92" t="s">
        <v>3221</v>
      </c>
      <c r="F967" s="115">
        <v>50</v>
      </c>
      <c r="G967" s="115">
        <v>772.32</v>
      </c>
      <c r="H967" s="115">
        <f t="shared" si="51"/>
        <v>38616</v>
      </c>
      <c r="I967" s="115">
        <f t="shared" si="52"/>
        <v>43249.920000000006</v>
      </c>
      <c r="J967" s="92" t="s">
        <v>3271</v>
      </c>
      <c r="K967" s="92" t="s">
        <v>22</v>
      </c>
      <c r="L967" s="75" t="s">
        <v>3605</v>
      </c>
      <c r="M967" s="78"/>
      <c r="N967" s="78"/>
    </row>
    <row r="968" spans="1:14" s="76" customFormat="1" ht="108" customHeight="1">
      <c r="A968" s="92">
        <v>953</v>
      </c>
      <c r="B968" s="92" t="s">
        <v>3285</v>
      </c>
      <c r="C968" s="92" t="s">
        <v>77</v>
      </c>
      <c r="D968" s="92" t="s">
        <v>3292</v>
      </c>
      <c r="E968" s="92" t="s">
        <v>3111</v>
      </c>
      <c r="F968" s="115">
        <v>20</v>
      </c>
      <c r="G968" s="115">
        <v>2035.71</v>
      </c>
      <c r="H968" s="115">
        <f t="shared" si="51"/>
        <v>40714.199999999997</v>
      </c>
      <c r="I968" s="115">
        <f t="shared" si="52"/>
        <v>45599.904000000002</v>
      </c>
      <c r="J968" s="92" t="s">
        <v>3271</v>
      </c>
      <c r="K968" s="92" t="s">
        <v>22</v>
      </c>
      <c r="L968" s="75" t="s">
        <v>3605</v>
      </c>
      <c r="M968" s="78"/>
      <c r="N968" s="78"/>
    </row>
    <row r="969" spans="1:14" s="76" customFormat="1" ht="108" customHeight="1">
      <c r="A969" s="92">
        <v>954</v>
      </c>
      <c r="B969" s="92" t="s">
        <v>3294</v>
      </c>
      <c r="C969" s="92" t="s">
        <v>77</v>
      </c>
      <c r="D969" s="92" t="s">
        <v>3335</v>
      </c>
      <c r="E969" s="92" t="s">
        <v>3111</v>
      </c>
      <c r="F969" s="115">
        <v>100</v>
      </c>
      <c r="G969" s="115">
        <v>3616.07</v>
      </c>
      <c r="H969" s="115">
        <f t="shared" si="51"/>
        <v>361607</v>
      </c>
      <c r="I969" s="115">
        <f t="shared" si="52"/>
        <v>404999.84</v>
      </c>
      <c r="J969" s="92" t="s">
        <v>3271</v>
      </c>
      <c r="K969" s="92" t="s">
        <v>22</v>
      </c>
      <c r="L969" s="75" t="s">
        <v>3605</v>
      </c>
      <c r="M969" s="78"/>
      <c r="N969" s="78"/>
    </row>
    <row r="970" spans="1:14" s="76" customFormat="1" ht="108" customHeight="1">
      <c r="A970" s="92">
        <v>955</v>
      </c>
      <c r="B970" s="92" t="s">
        <v>3295</v>
      </c>
      <c r="C970" s="92" t="s">
        <v>77</v>
      </c>
      <c r="D970" s="92" t="s">
        <v>3359</v>
      </c>
      <c r="E970" s="92" t="s">
        <v>3273</v>
      </c>
      <c r="F970" s="115">
        <v>800</v>
      </c>
      <c r="G970" s="115">
        <v>638.39</v>
      </c>
      <c r="H970" s="115">
        <f t="shared" si="51"/>
        <v>510712</v>
      </c>
      <c r="I970" s="115">
        <f t="shared" si="52"/>
        <v>571997.44000000006</v>
      </c>
      <c r="J970" s="92" t="s">
        <v>3271</v>
      </c>
      <c r="K970" s="92" t="s">
        <v>22</v>
      </c>
      <c r="L970" s="75" t="s">
        <v>3605</v>
      </c>
      <c r="M970" s="78"/>
      <c r="N970" s="78"/>
    </row>
    <row r="971" spans="1:14" s="76" customFormat="1" ht="108" customHeight="1">
      <c r="A971" s="92">
        <v>956</v>
      </c>
      <c r="B971" s="92" t="s">
        <v>3361</v>
      </c>
      <c r="C971" s="92" t="s">
        <v>77</v>
      </c>
      <c r="D971" s="92" t="s">
        <v>3362</v>
      </c>
      <c r="E971" s="92" t="s">
        <v>3111</v>
      </c>
      <c r="F971" s="115">
        <v>100</v>
      </c>
      <c r="G971" s="115">
        <v>2517.85</v>
      </c>
      <c r="H971" s="115">
        <f t="shared" si="51"/>
        <v>251785</v>
      </c>
      <c r="I971" s="115">
        <f t="shared" si="52"/>
        <v>281999.2</v>
      </c>
      <c r="J971" s="92" t="s">
        <v>3271</v>
      </c>
      <c r="K971" s="92" t="s">
        <v>22</v>
      </c>
      <c r="L971" s="75" t="s">
        <v>3605</v>
      </c>
      <c r="M971" s="78"/>
      <c r="N971" s="78"/>
    </row>
    <row r="972" spans="1:14" s="76" customFormat="1" ht="108" customHeight="1">
      <c r="A972" s="92">
        <v>957</v>
      </c>
      <c r="B972" s="92" t="s">
        <v>3296</v>
      </c>
      <c r="C972" s="92" t="s">
        <v>77</v>
      </c>
      <c r="D972" s="92" t="s">
        <v>3360</v>
      </c>
      <c r="E972" s="92" t="s">
        <v>3111</v>
      </c>
      <c r="F972" s="115">
        <v>250</v>
      </c>
      <c r="G972" s="115">
        <v>1285.71</v>
      </c>
      <c r="H972" s="115">
        <f t="shared" si="51"/>
        <v>321427.5</v>
      </c>
      <c r="I972" s="115">
        <f t="shared" si="52"/>
        <v>359998.80000000005</v>
      </c>
      <c r="J972" s="92" t="s">
        <v>3271</v>
      </c>
      <c r="K972" s="92" t="s">
        <v>22</v>
      </c>
      <c r="L972" s="75" t="s">
        <v>3605</v>
      </c>
      <c r="M972" s="78"/>
      <c r="N972" s="78"/>
    </row>
    <row r="973" spans="1:14" s="76" customFormat="1" ht="108" customHeight="1">
      <c r="A973" s="92">
        <v>958</v>
      </c>
      <c r="B973" s="92" t="s">
        <v>3297</v>
      </c>
      <c r="C973" s="92" t="s">
        <v>77</v>
      </c>
      <c r="D973" s="92" t="s">
        <v>3363</v>
      </c>
      <c r="E973" s="92" t="s">
        <v>3111</v>
      </c>
      <c r="F973" s="115">
        <v>100</v>
      </c>
      <c r="G973" s="115">
        <v>2669.64</v>
      </c>
      <c r="H973" s="115">
        <f t="shared" si="51"/>
        <v>266964</v>
      </c>
      <c r="I973" s="115">
        <f t="shared" si="52"/>
        <v>298999.68000000005</v>
      </c>
      <c r="J973" s="92" t="s">
        <v>3271</v>
      </c>
      <c r="K973" s="92" t="s">
        <v>22</v>
      </c>
      <c r="L973" s="75" t="s">
        <v>3605</v>
      </c>
      <c r="M973" s="78"/>
      <c r="N973" s="78"/>
    </row>
    <row r="974" spans="1:14" s="76" customFormat="1" ht="108" customHeight="1">
      <c r="A974" s="92">
        <v>959</v>
      </c>
      <c r="B974" s="92" t="s">
        <v>3298</v>
      </c>
      <c r="C974" s="92" t="s">
        <v>77</v>
      </c>
      <c r="D974" s="92" t="s">
        <v>3364</v>
      </c>
      <c r="E974" s="92" t="s">
        <v>3343</v>
      </c>
      <c r="F974" s="115">
        <v>200</v>
      </c>
      <c r="G974" s="115">
        <v>1071.42</v>
      </c>
      <c r="H974" s="115">
        <f t="shared" si="51"/>
        <v>214284</v>
      </c>
      <c r="I974" s="115">
        <f t="shared" si="52"/>
        <v>239998.08000000002</v>
      </c>
      <c r="J974" s="92" t="s">
        <v>3271</v>
      </c>
      <c r="K974" s="92" t="s">
        <v>22</v>
      </c>
      <c r="L974" s="75" t="s">
        <v>3605</v>
      </c>
      <c r="M974" s="78"/>
      <c r="N974" s="78"/>
    </row>
    <row r="975" spans="1:14" s="76" customFormat="1" ht="108" customHeight="1">
      <c r="A975" s="92">
        <v>960</v>
      </c>
      <c r="B975" s="92" t="s">
        <v>3299</v>
      </c>
      <c r="C975" s="92" t="s">
        <v>77</v>
      </c>
      <c r="D975" s="92" t="s">
        <v>3365</v>
      </c>
      <c r="E975" s="92" t="s">
        <v>3344</v>
      </c>
      <c r="F975" s="115">
        <v>60</v>
      </c>
      <c r="G975" s="115">
        <v>428.57</v>
      </c>
      <c r="H975" s="115">
        <f t="shared" si="51"/>
        <v>25714.2</v>
      </c>
      <c r="I975" s="115">
        <f t="shared" si="52"/>
        <v>28799.904000000002</v>
      </c>
      <c r="J975" s="92" t="s">
        <v>3271</v>
      </c>
      <c r="K975" s="92" t="s">
        <v>22</v>
      </c>
      <c r="L975" s="75" t="s">
        <v>3605</v>
      </c>
      <c r="M975" s="78"/>
      <c r="N975" s="78"/>
    </row>
    <row r="976" spans="1:14" s="76" customFormat="1" ht="108" customHeight="1">
      <c r="A976" s="92">
        <v>961</v>
      </c>
      <c r="B976" s="92" t="s">
        <v>3559</v>
      </c>
      <c r="C976" s="92" t="s">
        <v>77</v>
      </c>
      <c r="D976" s="92" t="s">
        <v>3560</v>
      </c>
      <c r="E976" s="92" t="s">
        <v>3343</v>
      </c>
      <c r="F976" s="115">
        <v>2000</v>
      </c>
      <c r="G976" s="115">
        <v>4.46</v>
      </c>
      <c r="H976" s="115">
        <f t="shared" si="51"/>
        <v>8920</v>
      </c>
      <c r="I976" s="115">
        <f t="shared" si="52"/>
        <v>9990.4000000000015</v>
      </c>
      <c r="J976" s="92" t="s">
        <v>3271</v>
      </c>
      <c r="K976" s="92" t="s">
        <v>22</v>
      </c>
      <c r="L976" s="75" t="s">
        <v>3605</v>
      </c>
      <c r="M976" s="78"/>
      <c r="N976" s="78"/>
    </row>
    <row r="977" spans="1:14" s="76" customFormat="1" ht="108" customHeight="1">
      <c r="A977" s="92">
        <v>962</v>
      </c>
      <c r="B977" s="92" t="s">
        <v>3391</v>
      </c>
      <c r="C977" s="92" t="s">
        <v>77</v>
      </c>
      <c r="D977" s="92" t="s">
        <v>3390</v>
      </c>
      <c r="E977" s="92" t="s">
        <v>3345</v>
      </c>
      <c r="F977" s="115">
        <v>200</v>
      </c>
      <c r="G977" s="115">
        <v>93.75</v>
      </c>
      <c r="H977" s="115">
        <f t="shared" si="51"/>
        <v>18750</v>
      </c>
      <c r="I977" s="115">
        <f t="shared" si="52"/>
        <v>21000.000000000004</v>
      </c>
      <c r="J977" s="92" t="s">
        <v>3271</v>
      </c>
      <c r="K977" s="92" t="s">
        <v>22</v>
      </c>
      <c r="L977" s="75" t="s">
        <v>3605</v>
      </c>
      <c r="M977" s="78"/>
      <c r="N977" s="78"/>
    </row>
    <row r="978" spans="1:14" s="76" customFormat="1" ht="108" customHeight="1">
      <c r="A978" s="92">
        <v>963</v>
      </c>
      <c r="B978" s="92" t="s">
        <v>3392</v>
      </c>
      <c r="C978" s="92" t="s">
        <v>77</v>
      </c>
      <c r="D978" s="92" t="s">
        <v>3393</v>
      </c>
      <c r="E978" s="92" t="s">
        <v>3345</v>
      </c>
      <c r="F978" s="115">
        <v>2000</v>
      </c>
      <c r="G978" s="115">
        <v>44.64</v>
      </c>
      <c r="H978" s="115">
        <f t="shared" si="51"/>
        <v>89280</v>
      </c>
      <c r="I978" s="115">
        <f t="shared" si="52"/>
        <v>99993.600000000006</v>
      </c>
      <c r="J978" s="92" t="s">
        <v>3271</v>
      </c>
      <c r="K978" s="92" t="s">
        <v>22</v>
      </c>
      <c r="L978" s="75" t="s">
        <v>3605</v>
      </c>
      <c r="M978" s="78"/>
      <c r="N978" s="78"/>
    </row>
    <row r="979" spans="1:14" s="76" customFormat="1" ht="108" customHeight="1">
      <c r="A979" s="92">
        <v>964</v>
      </c>
      <c r="B979" s="92" t="s">
        <v>3300</v>
      </c>
      <c r="C979" s="92" t="s">
        <v>77</v>
      </c>
      <c r="D979" s="92" t="s">
        <v>3336</v>
      </c>
      <c r="E979" s="92" t="s">
        <v>3345</v>
      </c>
      <c r="F979" s="115">
        <v>500</v>
      </c>
      <c r="G979" s="115">
        <v>10.71</v>
      </c>
      <c r="H979" s="115">
        <f t="shared" si="51"/>
        <v>5355</v>
      </c>
      <c r="I979" s="115">
        <f t="shared" si="52"/>
        <v>5997.6</v>
      </c>
      <c r="J979" s="92" t="s">
        <v>3271</v>
      </c>
      <c r="K979" s="92" t="s">
        <v>22</v>
      </c>
      <c r="L979" s="75" t="s">
        <v>3605</v>
      </c>
      <c r="M979" s="78"/>
      <c r="N979" s="78"/>
    </row>
    <row r="980" spans="1:14" s="76" customFormat="1" ht="108" customHeight="1">
      <c r="A980" s="92">
        <v>965</v>
      </c>
      <c r="B980" s="92" t="s">
        <v>3301</v>
      </c>
      <c r="C980" s="92" t="s">
        <v>77</v>
      </c>
      <c r="D980" s="92" t="s">
        <v>3561</v>
      </c>
      <c r="E980" s="92" t="s">
        <v>3111</v>
      </c>
      <c r="F980" s="115">
        <v>100</v>
      </c>
      <c r="G980" s="115">
        <v>508.92</v>
      </c>
      <c r="H980" s="115">
        <f t="shared" si="51"/>
        <v>50892</v>
      </c>
      <c r="I980" s="115">
        <f t="shared" si="52"/>
        <v>56999.040000000008</v>
      </c>
      <c r="J980" s="92" t="s">
        <v>3271</v>
      </c>
      <c r="K980" s="92" t="s">
        <v>22</v>
      </c>
      <c r="L980" s="75" t="s">
        <v>3605</v>
      </c>
      <c r="M980" s="78"/>
      <c r="N980" s="78"/>
    </row>
    <row r="981" spans="1:14" s="76" customFormat="1" ht="108" customHeight="1">
      <c r="A981" s="92">
        <v>966</v>
      </c>
      <c r="B981" s="92" t="s">
        <v>3302</v>
      </c>
      <c r="C981" s="92" t="s">
        <v>77</v>
      </c>
      <c r="D981" s="92" t="s">
        <v>3562</v>
      </c>
      <c r="E981" s="92" t="s">
        <v>3343</v>
      </c>
      <c r="F981" s="115">
        <v>70</v>
      </c>
      <c r="G981" s="115">
        <v>285.70999999999998</v>
      </c>
      <c r="H981" s="115">
        <f t="shared" si="51"/>
        <v>19999.699999999997</v>
      </c>
      <c r="I981" s="115">
        <f t="shared" si="52"/>
        <v>22399.664000000001</v>
      </c>
      <c r="J981" s="92" t="s">
        <v>3271</v>
      </c>
      <c r="K981" s="92" t="s">
        <v>22</v>
      </c>
      <c r="L981" s="75" t="s">
        <v>3605</v>
      </c>
      <c r="M981" s="78"/>
      <c r="N981" s="78"/>
    </row>
    <row r="982" spans="1:14" s="76" customFormat="1" ht="108" customHeight="1">
      <c r="A982" s="92">
        <v>967</v>
      </c>
      <c r="B982" s="92" t="s">
        <v>3351</v>
      </c>
      <c r="C982" s="92" t="s">
        <v>77</v>
      </c>
      <c r="D982" s="92" t="s">
        <v>3366</v>
      </c>
      <c r="E982" s="92" t="s">
        <v>3343</v>
      </c>
      <c r="F982" s="115">
        <v>20</v>
      </c>
      <c r="G982" s="115">
        <v>633.91999999999996</v>
      </c>
      <c r="H982" s="115">
        <f t="shared" si="51"/>
        <v>12678.4</v>
      </c>
      <c r="I982" s="115">
        <f t="shared" si="52"/>
        <v>14199.808000000001</v>
      </c>
      <c r="J982" s="92" t="s">
        <v>3271</v>
      </c>
      <c r="K982" s="92" t="s">
        <v>22</v>
      </c>
      <c r="L982" s="75" t="s">
        <v>3605</v>
      </c>
      <c r="M982" s="78"/>
      <c r="N982" s="78"/>
    </row>
    <row r="983" spans="1:14" s="76" customFormat="1" ht="108" customHeight="1">
      <c r="A983" s="92">
        <v>968</v>
      </c>
      <c r="B983" s="92" t="s">
        <v>3303</v>
      </c>
      <c r="C983" s="92" t="s">
        <v>77</v>
      </c>
      <c r="D983" s="92" t="s">
        <v>3394</v>
      </c>
      <c r="E983" s="92" t="s">
        <v>3346</v>
      </c>
      <c r="F983" s="115">
        <v>20</v>
      </c>
      <c r="G983" s="115">
        <v>276.77999999999997</v>
      </c>
      <c r="H983" s="115">
        <f t="shared" si="51"/>
        <v>5535.5999999999995</v>
      </c>
      <c r="I983" s="115">
        <f t="shared" si="52"/>
        <v>6199.8720000000003</v>
      </c>
      <c r="J983" s="92" t="s">
        <v>3271</v>
      </c>
      <c r="K983" s="92" t="s">
        <v>22</v>
      </c>
      <c r="L983" s="75" t="s">
        <v>3605</v>
      </c>
      <c r="M983" s="78"/>
      <c r="N983" s="78"/>
    </row>
    <row r="984" spans="1:14" s="76" customFormat="1" ht="108" customHeight="1">
      <c r="A984" s="92">
        <v>969</v>
      </c>
      <c r="B984" s="92" t="s">
        <v>3304</v>
      </c>
      <c r="C984" s="92" t="s">
        <v>77</v>
      </c>
      <c r="D984" s="92" t="s">
        <v>3337</v>
      </c>
      <c r="E984" s="92" t="s">
        <v>2616</v>
      </c>
      <c r="F984" s="115">
        <v>10</v>
      </c>
      <c r="G984" s="115">
        <v>299.10000000000002</v>
      </c>
      <c r="H984" s="115">
        <f t="shared" si="51"/>
        <v>2991</v>
      </c>
      <c r="I984" s="115">
        <f t="shared" si="52"/>
        <v>3349.9200000000005</v>
      </c>
      <c r="J984" s="92" t="s">
        <v>3271</v>
      </c>
      <c r="K984" s="92" t="s">
        <v>22</v>
      </c>
      <c r="L984" s="75" t="s">
        <v>3605</v>
      </c>
      <c r="M984" s="78"/>
      <c r="N984" s="78"/>
    </row>
    <row r="985" spans="1:14" s="76" customFormat="1" ht="108" customHeight="1">
      <c r="A985" s="92">
        <v>970</v>
      </c>
      <c r="B985" s="92" t="s">
        <v>3305</v>
      </c>
      <c r="C985" s="92" t="s">
        <v>77</v>
      </c>
      <c r="D985" s="92" t="s">
        <v>3338</v>
      </c>
      <c r="E985" s="92" t="s">
        <v>2112</v>
      </c>
      <c r="F985" s="115">
        <v>10</v>
      </c>
      <c r="G985" s="115">
        <v>272.3</v>
      </c>
      <c r="H985" s="115">
        <f t="shared" si="51"/>
        <v>2723</v>
      </c>
      <c r="I985" s="115">
        <f t="shared" si="52"/>
        <v>3049.76</v>
      </c>
      <c r="J985" s="92" t="s">
        <v>3271</v>
      </c>
      <c r="K985" s="92" t="s">
        <v>22</v>
      </c>
      <c r="L985" s="75" t="s">
        <v>3605</v>
      </c>
      <c r="M985" s="78"/>
      <c r="N985" s="78"/>
    </row>
    <row r="986" spans="1:14" s="76" customFormat="1" ht="108" customHeight="1">
      <c r="A986" s="92">
        <v>971</v>
      </c>
      <c r="B986" s="92" t="s">
        <v>3306</v>
      </c>
      <c r="C986" s="92" t="s">
        <v>77</v>
      </c>
      <c r="D986" s="92" t="s">
        <v>3339</v>
      </c>
      <c r="E986" s="92" t="s">
        <v>3343</v>
      </c>
      <c r="F986" s="115">
        <v>2</v>
      </c>
      <c r="G986" s="115">
        <v>2401.7800000000002</v>
      </c>
      <c r="H986" s="115">
        <f t="shared" si="51"/>
        <v>4803.5600000000004</v>
      </c>
      <c r="I986" s="115">
        <f t="shared" si="52"/>
        <v>5379.9872000000014</v>
      </c>
      <c r="J986" s="92" t="s">
        <v>3271</v>
      </c>
      <c r="K986" s="92" t="s">
        <v>22</v>
      </c>
      <c r="L986" s="75" t="s">
        <v>3605</v>
      </c>
      <c r="M986" s="78"/>
      <c r="N986" s="78"/>
    </row>
    <row r="987" spans="1:14" s="76" customFormat="1" ht="108" customHeight="1">
      <c r="A987" s="92">
        <v>972</v>
      </c>
      <c r="B987" s="92" t="s">
        <v>3307</v>
      </c>
      <c r="C987" s="92" t="s">
        <v>77</v>
      </c>
      <c r="D987" s="92" t="s">
        <v>3563</v>
      </c>
      <c r="E987" s="92" t="s">
        <v>3343</v>
      </c>
      <c r="F987" s="127">
        <v>50</v>
      </c>
      <c r="G987" s="127">
        <v>142.85</v>
      </c>
      <c r="H987" s="115">
        <f t="shared" si="51"/>
        <v>7142.5</v>
      </c>
      <c r="I987" s="115">
        <f t="shared" si="52"/>
        <v>7999.6</v>
      </c>
      <c r="J987" s="92" t="s">
        <v>3271</v>
      </c>
      <c r="K987" s="92" t="s">
        <v>22</v>
      </c>
      <c r="L987" s="75" t="s">
        <v>3605</v>
      </c>
      <c r="M987" s="78"/>
      <c r="N987" s="78"/>
    </row>
    <row r="988" spans="1:14" s="76" customFormat="1" ht="108" customHeight="1">
      <c r="A988" s="92">
        <v>973</v>
      </c>
      <c r="B988" s="92" t="s">
        <v>3308</v>
      </c>
      <c r="C988" s="92" t="s">
        <v>77</v>
      </c>
      <c r="D988" s="92" t="s">
        <v>3367</v>
      </c>
      <c r="E988" s="92" t="s">
        <v>3343</v>
      </c>
      <c r="F988" s="115">
        <v>60</v>
      </c>
      <c r="G988" s="115">
        <v>151.78</v>
      </c>
      <c r="H988" s="115">
        <f t="shared" si="51"/>
        <v>9106.7999999999993</v>
      </c>
      <c r="I988" s="115">
        <f t="shared" si="52"/>
        <v>10199.616</v>
      </c>
      <c r="J988" s="92" t="s">
        <v>3271</v>
      </c>
      <c r="K988" s="92" t="s">
        <v>22</v>
      </c>
      <c r="L988" s="75" t="s">
        <v>3605</v>
      </c>
      <c r="M988" s="78"/>
      <c r="N988" s="78"/>
    </row>
    <row r="989" spans="1:14" s="76" customFormat="1" ht="108" customHeight="1">
      <c r="A989" s="92">
        <v>974</v>
      </c>
      <c r="B989" s="92" t="s">
        <v>3369</v>
      </c>
      <c r="C989" s="92" t="s">
        <v>77</v>
      </c>
      <c r="D989" s="92" t="s">
        <v>3368</v>
      </c>
      <c r="E989" s="92" t="s">
        <v>3343</v>
      </c>
      <c r="F989" s="115">
        <v>30</v>
      </c>
      <c r="G989" s="115">
        <v>419.64</v>
      </c>
      <c r="H989" s="115">
        <f t="shared" si="51"/>
        <v>12589.199999999999</v>
      </c>
      <c r="I989" s="115">
        <f t="shared" si="52"/>
        <v>14099.904</v>
      </c>
      <c r="J989" s="92" t="s">
        <v>3271</v>
      </c>
      <c r="K989" s="92" t="s">
        <v>22</v>
      </c>
      <c r="L989" s="75" t="s">
        <v>3605</v>
      </c>
      <c r="M989" s="78"/>
      <c r="N989" s="78"/>
    </row>
    <row r="990" spans="1:14" s="76" customFormat="1" ht="108" customHeight="1">
      <c r="A990" s="92">
        <v>975</v>
      </c>
      <c r="B990" s="92" t="s">
        <v>3370</v>
      </c>
      <c r="C990" s="92" t="s">
        <v>77</v>
      </c>
      <c r="D990" s="92" t="s">
        <v>3372</v>
      </c>
      <c r="E990" s="92" t="s">
        <v>3343</v>
      </c>
      <c r="F990" s="115">
        <v>30</v>
      </c>
      <c r="G990" s="115">
        <v>848.21</v>
      </c>
      <c r="H990" s="115">
        <f t="shared" si="51"/>
        <v>25446.300000000003</v>
      </c>
      <c r="I990" s="115">
        <f t="shared" si="52"/>
        <v>28499.856000000007</v>
      </c>
      <c r="J990" s="92" t="s">
        <v>3271</v>
      </c>
      <c r="K990" s="92" t="s">
        <v>22</v>
      </c>
      <c r="L990" s="75" t="s">
        <v>3605</v>
      </c>
      <c r="M990" s="78"/>
      <c r="N990" s="78"/>
    </row>
    <row r="991" spans="1:14" s="76" customFormat="1" ht="108" customHeight="1">
      <c r="A991" s="92">
        <v>976</v>
      </c>
      <c r="B991" s="92" t="s">
        <v>3371</v>
      </c>
      <c r="C991" s="92" t="s">
        <v>77</v>
      </c>
      <c r="D991" s="92" t="s">
        <v>3373</v>
      </c>
      <c r="E991" s="92" t="s">
        <v>3343</v>
      </c>
      <c r="F991" s="115">
        <v>50</v>
      </c>
      <c r="G991" s="115">
        <v>758.92</v>
      </c>
      <c r="H991" s="115">
        <f t="shared" si="51"/>
        <v>37946</v>
      </c>
      <c r="I991" s="115">
        <f t="shared" si="52"/>
        <v>42499.520000000004</v>
      </c>
      <c r="J991" s="92" t="s">
        <v>3271</v>
      </c>
      <c r="K991" s="92" t="s">
        <v>22</v>
      </c>
      <c r="L991" s="75" t="s">
        <v>3605</v>
      </c>
      <c r="M991" s="78"/>
      <c r="N991" s="78"/>
    </row>
    <row r="992" spans="1:14" s="76" customFormat="1" ht="108" customHeight="1">
      <c r="A992" s="92">
        <v>977</v>
      </c>
      <c r="B992" s="92" t="s">
        <v>3309</v>
      </c>
      <c r="C992" s="92" t="s">
        <v>77</v>
      </c>
      <c r="D992" s="92" t="s">
        <v>3374</v>
      </c>
      <c r="E992" s="92" t="s">
        <v>3343</v>
      </c>
      <c r="F992" s="115">
        <v>40</v>
      </c>
      <c r="G992" s="115">
        <v>750</v>
      </c>
      <c r="H992" s="115">
        <f t="shared" si="51"/>
        <v>30000</v>
      </c>
      <c r="I992" s="115">
        <f t="shared" si="52"/>
        <v>33600</v>
      </c>
      <c r="J992" s="92" t="s">
        <v>3271</v>
      </c>
      <c r="K992" s="92" t="s">
        <v>22</v>
      </c>
      <c r="L992" s="75" t="s">
        <v>3605</v>
      </c>
      <c r="M992" s="78"/>
      <c r="N992" s="78"/>
    </row>
    <row r="993" spans="1:14" s="76" customFormat="1" ht="108" customHeight="1">
      <c r="A993" s="92">
        <v>978</v>
      </c>
      <c r="B993" s="92" t="s">
        <v>3309</v>
      </c>
      <c r="C993" s="92" t="s">
        <v>77</v>
      </c>
      <c r="D993" s="92" t="s">
        <v>3375</v>
      </c>
      <c r="E993" s="92" t="s">
        <v>3343</v>
      </c>
      <c r="F993" s="115">
        <v>40</v>
      </c>
      <c r="G993" s="115">
        <v>357.14</v>
      </c>
      <c r="H993" s="115">
        <f t="shared" si="51"/>
        <v>14285.599999999999</v>
      </c>
      <c r="I993" s="115">
        <f t="shared" si="52"/>
        <v>15999.871999999999</v>
      </c>
      <c r="J993" s="92" t="s">
        <v>3271</v>
      </c>
      <c r="K993" s="92" t="s">
        <v>22</v>
      </c>
      <c r="L993" s="75" t="s">
        <v>3605</v>
      </c>
      <c r="M993" s="78"/>
      <c r="N993" s="78"/>
    </row>
    <row r="994" spans="1:14" s="76" customFormat="1" ht="108" customHeight="1">
      <c r="A994" s="92">
        <v>979</v>
      </c>
      <c r="B994" s="92" t="s">
        <v>3309</v>
      </c>
      <c r="C994" s="92" t="s">
        <v>77</v>
      </c>
      <c r="D994" s="92" t="s">
        <v>3376</v>
      </c>
      <c r="E994" s="92" t="s">
        <v>3343</v>
      </c>
      <c r="F994" s="115">
        <v>30</v>
      </c>
      <c r="G994" s="115">
        <v>321.42</v>
      </c>
      <c r="H994" s="115">
        <f t="shared" si="51"/>
        <v>9642.6</v>
      </c>
      <c r="I994" s="115">
        <f t="shared" si="52"/>
        <v>10799.712000000001</v>
      </c>
      <c r="J994" s="92" t="s">
        <v>3271</v>
      </c>
      <c r="K994" s="92" t="s">
        <v>22</v>
      </c>
      <c r="L994" s="75" t="s">
        <v>3605</v>
      </c>
      <c r="M994" s="78"/>
      <c r="N994" s="78"/>
    </row>
    <row r="995" spans="1:14" s="76" customFormat="1" ht="108" customHeight="1">
      <c r="A995" s="92">
        <v>980</v>
      </c>
      <c r="B995" s="92" t="s">
        <v>3310</v>
      </c>
      <c r="C995" s="92" t="s">
        <v>77</v>
      </c>
      <c r="D995" s="92" t="s">
        <v>3564</v>
      </c>
      <c r="E995" s="92" t="s">
        <v>3343</v>
      </c>
      <c r="F995" s="115">
        <v>15</v>
      </c>
      <c r="G995" s="115">
        <v>589.28</v>
      </c>
      <c r="H995" s="115">
        <f t="shared" si="51"/>
        <v>8839.1999999999989</v>
      </c>
      <c r="I995" s="115">
        <f t="shared" si="52"/>
        <v>9899.9040000000005</v>
      </c>
      <c r="J995" s="92" t="s">
        <v>3271</v>
      </c>
      <c r="K995" s="92" t="s">
        <v>22</v>
      </c>
      <c r="L995" s="75" t="s">
        <v>3605</v>
      </c>
      <c r="M995" s="78"/>
      <c r="N995" s="78"/>
    </row>
    <row r="996" spans="1:14" s="76" customFormat="1" ht="108" customHeight="1">
      <c r="A996" s="92">
        <v>981</v>
      </c>
      <c r="B996" s="92" t="s">
        <v>3311</v>
      </c>
      <c r="C996" s="92" t="s">
        <v>77</v>
      </c>
      <c r="D996" s="92" t="s">
        <v>3379</v>
      </c>
      <c r="E996" s="92" t="s">
        <v>3343</v>
      </c>
      <c r="F996" s="115">
        <v>20</v>
      </c>
      <c r="G996" s="115">
        <v>875</v>
      </c>
      <c r="H996" s="115">
        <f t="shared" si="51"/>
        <v>17500</v>
      </c>
      <c r="I996" s="115">
        <f t="shared" si="52"/>
        <v>19600.000000000004</v>
      </c>
      <c r="J996" s="92" t="s">
        <v>3271</v>
      </c>
      <c r="K996" s="92" t="s">
        <v>22</v>
      </c>
      <c r="L996" s="75" t="s">
        <v>3605</v>
      </c>
      <c r="M996" s="78"/>
      <c r="N996" s="78"/>
    </row>
    <row r="997" spans="1:14" s="76" customFormat="1" ht="108" customHeight="1">
      <c r="A997" s="92">
        <v>982</v>
      </c>
      <c r="B997" s="92" t="s">
        <v>3312</v>
      </c>
      <c r="C997" s="92" t="s">
        <v>77</v>
      </c>
      <c r="D997" s="92" t="s">
        <v>3378</v>
      </c>
      <c r="E997" s="92" t="s">
        <v>3343</v>
      </c>
      <c r="F997" s="115">
        <v>15</v>
      </c>
      <c r="G997" s="115">
        <v>937.5</v>
      </c>
      <c r="H997" s="115">
        <f t="shared" si="51"/>
        <v>14062.5</v>
      </c>
      <c r="I997" s="115">
        <f t="shared" si="52"/>
        <v>15750.000000000002</v>
      </c>
      <c r="J997" s="92" t="s">
        <v>3271</v>
      </c>
      <c r="K997" s="92" t="s">
        <v>22</v>
      </c>
      <c r="L997" s="75" t="s">
        <v>3605</v>
      </c>
      <c r="M997" s="78"/>
      <c r="N997" s="78"/>
    </row>
    <row r="998" spans="1:14" s="76" customFormat="1" ht="108" customHeight="1">
      <c r="A998" s="92">
        <v>983</v>
      </c>
      <c r="B998" s="92" t="s">
        <v>3312</v>
      </c>
      <c r="C998" s="92" t="s">
        <v>77</v>
      </c>
      <c r="D998" s="92" t="s">
        <v>3377</v>
      </c>
      <c r="E998" s="92" t="s">
        <v>3343</v>
      </c>
      <c r="F998" s="115">
        <v>15</v>
      </c>
      <c r="G998" s="115">
        <v>973.21</v>
      </c>
      <c r="H998" s="115">
        <f t="shared" si="51"/>
        <v>14598.150000000001</v>
      </c>
      <c r="I998" s="115">
        <f t="shared" si="52"/>
        <v>16349.928000000004</v>
      </c>
      <c r="J998" s="92" t="s">
        <v>3271</v>
      </c>
      <c r="K998" s="92" t="s">
        <v>22</v>
      </c>
      <c r="L998" s="75" t="s">
        <v>3605</v>
      </c>
      <c r="M998" s="78"/>
      <c r="N998" s="78"/>
    </row>
    <row r="999" spans="1:14" s="76" customFormat="1" ht="108" customHeight="1">
      <c r="A999" s="92">
        <v>984</v>
      </c>
      <c r="B999" s="92" t="s">
        <v>3313</v>
      </c>
      <c r="C999" s="92" t="s">
        <v>77</v>
      </c>
      <c r="D999" s="92" t="s">
        <v>3380</v>
      </c>
      <c r="E999" s="92" t="s">
        <v>3343</v>
      </c>
      <c r="F999" s="115">
        <v>15</v>
      </c>
      <c r="G999" s="115">
        <v>1964.28</v>
      </c>
      <c r="H999" s="115">
        <f t="shared" si="51"/>
        <v>29464.2</v>
      </c>
      <c r="I999" s="115">
        <f t="shared" si="52"/>
        <v>32999.904000000002</v>
      </c>
      <c r="J999" s="92" t="s">
        <v>3271</v>
      </c>
      <c r="K999" s="92" t="s">
        <v>22</v>
      </c>
      <c r="L999" s="75" t="s">
        <v>3605</v>
      </c>
      <c r="M999" s="78"/>
      <c r="N999" s="78"/>
    </row>
    <row r="1000" spans="1:14" s="76" customFormat="1" ht="108" customHeight="1">
      <c r="A1000" s="92">
        <v>985</v>
      </c>
      <c r="B1000" s="92" t="s">
        <v>3314</v>
      </c>
      <c r="C1000" s="92" t="s">
        <v>77</v>
      </c>
      <c r="D1000" s="92" t="s">
        <v>3340</v>
      </c>
      <c r="E1000" s="92" t="s">
        <v>3347</v>
      </c>
      <c r="F1000" s="115">
        <v>40</v>
      </c>
      <c r="G1000" s="115">
        <v>4642.8500000000004</v>
      </c>
      <c r="H1000" s="115">
        <f t="shared" si="51"/>
        <v>185714</v>
      </c>
      <c r="I1000" s="115">
        <f t="shared" si="52"/>
        <v>207999.68000000002</v>
      </c>
      <c r="J1000" s="92" t="s">
        <v>3271</v>
      </c>
      <c r="K1000" s="92" t="s">
        <v>22</v>
      </c>
      <c r="L1000" s="75" t="s">
        <v>3605</v>
      </c>
      <c r="M1000" s="78"/>
      <c r="N1000" s="78"/>
    </row>
    <row r="1001" spans="1:14" s="76" customFormat="1" ht="108" customHeight="1">
      <c r="A1001" s="92">
        <v>986</v>
      </c>
      <c r="B1001" s="92" t="s">
        <v>3315</v>
      </c>
      <c r="C1001" s="92" t="s">
        <v>77</v>
      </c>
      <c r="D1001" s="92" t="s">
        <v>3381</v>
      </c>
      <c r="E1001" s="92" t="s">
        <v>3343</v>
      </c>
      <c r="F1001" s="115">
        <v>3000</v>
      </c>
      <c r="G1001" s="115">
        <v>607.14</v>
      </c>
      <c r="H1001" s="115">
        <f t="shared" si="51"/>
        <v>1821420</v>
      </c>
      <c r="I1001" s="115">
        <f t="shared" si="52"/>
        <v>2039990.4000000001</v>
      </c>
      <c r="J1001" s="92" t="s">
        <v>3271</v>
      </c>
      <c r="K1001" s="92" t="s">
        <v>22</v>
      </c>
      <c r="L1001" s="75" t="s">
        <v>3605</v>
      </c>
      <c r="M1001" s="78"/>
      <c r="N1001" s="78"/>
    </row>
    <row r="1002" spans="1:14" s="76" customFormat="1" ht="108" customHeight="1">
      <c r="A1002" s="92">
        <v>987</v>
      </c>
      <c r="B1002" s="92" t="s">
        <v>3382</v>
      </c>
      <c r="C1002" s="92" t="s">
        <v>77</v>
      </c>
      <c r="D1002" s="92" t="s">
        <v>3395</v>
      </c>
      <c r="E1002" s="92" t="s">
        <v>3347</v>
      </c>
      <c r="F1002" s="115">
        <v>20</v>
      </c>
      <c r="G1002" s="115">
        <v>33928.57</v>
      </c>
      <c r="H1002" s="115">
        <f t="shared" si="51"/>
        <v>678571.4</v>
      </c>
      <c r="I1002" s="115">
        <f t="shared" si="52"/>
        <v>759999.96800000011</v>
      </c>
      <c r="J1002" s="92" t="s">
        <v>3271</v>
      </c>
      <c r="K1002" s="92" t="s">
        <v>22</v>
      </c>
      <c r="L1002" s="75" t="s">
        <v>3605</v>
      </c>
      <c r="M1002" s="78"/>
      <c r="N1002" s="78"/>
    </row>
    <row r="1003" spans="1:14" s="76" customFormat="1" ht="108" customHeight="1">
      <c r="A1003" s="92">
        <v>988</v>
      </c>
      <c r="B1003" s="92" t="s">
        <v>3383</v>
      </c>
      <c r="C1003" s="92" t="s">
        <v>77</v>
      </c>
      <c r="D1003" s="92" t="s">
        <v>3396</v>
      </c>
      <c r="E1003" s="92" t="s">
        <v>3347</v>
      </c>
      <c r="F1003" s="115">
        <v>20</v>
      </c>
      <c r="G1003" s="115">
        <v>44642.85</v>
      </c>
      <c r="H1003" s="115">
        <f t="shared" si="51"/>
        <v>892857</v>
      </c>
      <c r="I1003" s="115">
        <f t="shared" si="52"/>
        <v>999999.84000000008</v>
      </c>
      <c r="J1003" s="92" t="s">
        <v>3271</v>
      </c>
      <c r="K1003" s="92" t="s">
        <v>22</v>
      </c>
      <c r="L1003" s="75" t="s">
        <v>3605</v>
      </c>
      <c r="M1003" s="78"/>
      <c r="N1003" s="78"/>
    </row>
    <row r="1004" spans="1:14" s="76" customFormat="1" ht="108" customHeight="1">
      <c r="A1004" s="92">
        <v>989</v>
      </c>
      <c r="B1004" s="92" t="s">
        <v>3316</v>
      </c>
      <c r="C1004" s="92" t="s">
        <v>77</v>
      </c>
      <c r="D1004" s="92" t="s">
        <v>3565</v>
      </c>
      <c r="E1004" s="92" t="s">
        <v>3348</v>
      </c>
      <c r="F1004" s="115">
        <v>10</v>
      </c>
      <c r="G1004" s="115">
        <v>5758.92</v>
      </c>
      <c r="H1004" s="115">
        <f t="shared" si="51"/>
        <v>57589.2</v>
      </c>
      <c r="I1004" s="115">
        <f t="shared" si="52"/>
        <v>64499.904000000002</v>
      </c>
      <c r="J1004" s="92" t="s">
        <v>3271</v>
      </c>
      <c r="K1004" s="92" t="s">
        <v>22</v>
      </c>
      <c r="L1004" s="75" t="s">
        <v>3605</v>
      </c>
      <c r="M1004" s="78"/>
      <c r="N1004" s="78"/>
    </row>
    <row r="1005" spans="1:14" s="76" customFormat="1" ht="108" customHeight="1">
      <c r="A1005" s="92">
        <v>990</v>
      </c>
      <c r="B1005" s="92" t="s">
        <v>3389</v>
      </c>
      <c r="C1005" s="92" t="s">
        <v>77</v>
      </c>
      <c r="D1005" s="92" t="s">
        <v>3384</v>
      </c>
      <c r="E1005" s="92" t="s">
        <v>3343</v>
      </c>
      <c r="F1005" s="115">
        <v>30</v>
      </c>
      <c r="G1005" s="115">
        <v>223.21</v>
      </c>
      <c r="H1005" s="115">
        <f t="shared" si="51"/>
        <v>6696.3</v>
      </c>
      <c r="I1005" s="115">
        <f t="shared" si="52"/>
        <v>7499.8560000000007</v>
      </c>
      <c r="J1005" s="92" t="s">
        <v>3271</v>
      </c>
      <c r="K1005" s="92" t="s">
        <v>22</v>
      </c>
      <c r="L1005" s="75" t="s">
        <v>3605</v>
      </c>
      <c r="M1005" s="78"/>
      <c r="N1005" s="78"/>
    </row>
    <row r="1006" spans="1:14" s="76" customFormat="1" ht="108" customHeight="1">
      <c r="A1006" s="92">
        <v>991</v>
      </c>
      <c r="B1006" s="92" t="s">
        <v>3388</v>
      </c>
      <c r="C1006" s="92" t="s">
        <v>77</v>
      </c>
      <c r="D1006" s="92" t="s">
        <v>3385</v>
      </c>
      <c r="E1006" s="92" t="s">
        <v>3343</v>
      </c>
      <c r="F1006" s="115">
        <v>30</v>
      </c>
      <c r="G1006" s="115">
        <v>330.35</v>
      </c>
      <c r="H1006" s="115">
        <f t="shared" si="51"/>
        <v>9910.5</v>
      </c>
      <c r="I1006" s="115">
        <f t="shared" si="52"/>
        <v>11099.76</v>
      </c>
      <c r="J1006" s="92" t="s">
        <v>3271</v>
      </c>
      <c r="K1006" s="92" t="s">
        <v>22</v>
      </c>
      <c r="L1006" s="75" t="s">
        <v>3605</v>
      </c>
      <c r="M1006" s="78"/>
      <c r="N1006" s="78"/>
    </row>
    <row r="1007" spans="1:14" s="76" customFormat="1" ht="108" customHeight="1">
      <c r="A1007" s="92">
        <v>992</v>
      </c>
      <c r="B1007" s="92" t="s">
        <v>3387</v>
      </c>
      <c r="C1007" s="92" t="s">
        <v>77</v>
      </c>
      <c r="D1007" s="92" t="s">
        <v>3386</v>
      </c>
      <c r="E1007" s="92" t="s">
        <v>3343</v>
      </c>
      <c r="F1007" s="115">
        <v>30</v>
      </c>
      <c r="G1007" s="115">
        <v>607.14</v>
      </c>
      <c r="H1007" s="115">
        <f t="shared" si="51"/>
        <v>18214.2</v>
      </c>
      <c r="I1007" s="115">
        <f t="shared" si="52"/>
        <v>20399.904000000002</v>
      </c>
      <c r="J1007" s="92" t="s">
        <v>3271</v>
      </c>
      <c r="K1007" s="92" t="s">
        <v>22</v>
      </c>
      <c r="L1007" s="75" t="s">
        <v>3605</v>
      </c>
      <c r="M1007" s="78"/>
      <c r="N1007" s="78"/>
    </row>
    <row r="1008" spans="1:14" s="76" customFormat="1" ht="108" customHeight="1">
      <c r="A1008" s="92">
        <v>993</v>
      </c>
      <c r="B1008" s="92" t="s">
        <v>3317</v>
      </c>
      <c r="C1008" s="92" t="s">
        <v>77</v>
      </c>
      <c r="D1008" s="92" t="s">
        <v>3397</v>
      </c>
      <c r="E1008" s="92" t="s">
        <v>3343</v>
      </c>
      <c r="F1008" s="115">
        <v>7</v>
      </c>
      <c r="G1008" s="115">
        <v>14107.14</v>
      </c>
      <c r="H1008" s="115">
        <f t="shared" si="51"/>
        <v>98749.98</v>
      </c>
      <c r="I1008" s="115">
        <f t="shared" si="52"/>
        <v>110599.97760000001</v>
      </c>
      <c r="J1008" s="92" t="s">
        <v>3271</v>
      </c>
      <c r="K1008" s="92" t="s">
        <v>22</v>
      </c>
      <c r="L1008" s="75" t="s">
        <v>3605</v>
      </c>
      <c r="M1008" s="78"/>
      <c r="N1008" s="78"/>
    </row>
    <row r="1009" spans="1:14" s="76" customFormat="1" ht="108" customHeight="1">
      <c r="A1009" s="92">
        <v>994</v>
      </c>
      <c r="B1009" s="92" t="s">
        <v>3318</v>
      </c>
      <c r="C1009" s="92" t="s">
        <v>77</v>
      </c>
      <c r="D1009" s="92" t="s">
        <v>3566</v>
      </c>
      <c r="E1009" s="92" t="s">
        <v>3343</v>
      </c>
      <c r="F1009" s="115">
        <v>4</v>
      </c>
      <c r="G1009" s="115">
        <v>23857.14</v>
      </c>
      <c r="H1009" s="115">
        <f t="shared" si="51"/>
        <v>95428.56</v>
      </c>
      <c r="I1009" s="115">
        <f t="shared" si="52"/>
        <v>106879.9872</v>
      </c>
      <c r="J1009" s="92" t="s">
        <v>3271</v>
      </c>
      <c r="K1009" s="92" t="s">
        <v>22</v>
      </c>
      <c r="L1009" s="75" t="s">
        <v>3605</v>
      </c>
      <c r="M1009" s="78"/>
      <c r="N1009" s="78"/>
    </row>
    <row r="1010" spans="1:14" s="76" customFormat="1" ht="108" customHeight="1">
      <c r="A1010" s="92">
        <v>995</v>
      </c>
      <c r="B1010" s="92" t="s">
        <v>3319</v>
      </c>
      <c r="C1010" s="92" t="s">
        <v>77</v>
      </c>
      <c r="D1010" s="92" t="s">
        <v>3398</v>
      </c>
      <c r="E1010" s="92" t="s">
        <v>3349</v>
      </c>
      <c r="F1010" s="115">
        <v>10</v>
      </c>
      <c r="G1010" s="115">
        <v>27107.14</v>
      </c>
      <c r="H1010" s="115">
        <f t="shared" si="51"/>
        <v>271071.40000000002</v>
      </c>
      <c r="I1010" s="115">
        <f t="shared" si="52"/>
        <v>303599.96800000005</v>
      </c>
      <c r="J1010" s="92" t="s">
        <v>3271</v>
      </c>
      <c r="K1010" s="92" t="s">
        <v>22</v>
      </c>
      <c r="L1010" s="75" t="s">
        <v>3605</v>
      </c>
      <c r="M1010" s="78"/>
      <c r="N1010" s="78"/>
    </row>
    <row r="1011" spans="1:14" s="76" customFormat="1" ht="108" customHeight="1">
      <c r="A1011" s="92">
        <v>996</v>
      </c>
      <c r="B1011" s="92" t="s">
        <v>3320</v>
      </c>
      <c r="C1011" s="92" t="s">
        <v>77</v>
      </c>
      <c r="D1011" s="92" t="s">
        <v>3399</v>
      </c>
      <c r="E1011" s="92" t="s">
        <v>3343</v>
      </c>
      <c r="F1011" s="115">
        <v>10</v>
      </c>
      <c r="G1011" s="115">
        <v>13392.85</v>
      </c>
      <c r="H1011" s="115">
        <f t="shared" si="51"/>
        <v>133928.5</v>
      </c>
      <c r="I1011" s="115">
        <f t="shared" si="52"/>
        <v>149999.92000000001</v>
      </c>
      <c r="J1011" s="92" t="s">
        <v>3271</v>
      </c>
      <c r="K1011" s="92" t="s">
        <v>22</v>
      </c>
      <c r="L1011" s="75" t="s">
        <v>3605</v>
      </c>
      <c r="M1011" s="78"/>
      <c r="N1011" s="78"/>
    </row>
    <row r="1012" spans="1:14" s="76" customFormat="1" ht="108" customHeight="1">
      <c r="A1012" s="92">
        <v>997</v>
      </c>
      <c r="B1012" s="92" t="s">
        <v>3400</v>
      </c>
      <c r="C1012" s="92" t="s">
        <v>77</v>
      </c>
      <c r="D1012" s="92" t="s">
        <v>3402</v>
      </c>
      <c r="E1012" s="92" t="s">
        <v>3345</v>
      </c>
      <c r="F1012" s="115">
        <v>100</v>
      </c>
      <c r="G1012" s="115">
        <v>312.5</v>
      </c>
      <c r="H1012" s="115">
        <f t="shared" si="51"/>
        <v>31250</v>
      </c>
      <c r="I1012" s="115">
        <f t="shared" si="52"/>
        <v>35000</v>
      </c>
      <c r="J1012" s="92" t="s">
        <v>3271</v>
      </c>
      <c r="K1012" s="92" t="s">
        <v>22</v>
      </c>
      <c r="L1012" s="75" t="s">
        <v>3605</v>
      </c>
      <c r="M1012" s="78"/>
      <c r="N1012" s="78"/>
    </row>
    <row r="1013" spans="1:14" s="76" customFormat="1" ht="108" customHeight="1">
      <c r="A1013" s="92">
        <v>998</v>
      </c>
      <c r="B1013" s="92" t="s">
        <v>3401</v>
      </c>
      <c r="C1013" s="92" t="s">
        <v>77</v>
      </c>
      <c r="D1013" s="92" t="s">
        <v>3403</v>
      </c>
      <c r="E1013" s="92" t="s">
        <v>3345</v>
      </c>
      <c r="F1013" s="115">
        <v>100</v>
      </c>
      <c r="G1013" s="115">
        <v>102.67</v>
      </c>
      <c r="H1013" s="115">
        <f t="shared" si="51"/>
        <v>10267</v>
      </c>
      <c r="I1013" s="115">
        <f t="shared" si="52"/>
        <v>11499.04</v>
      </c>
      <c r="J1013" s="92" t="s">
        <v>3271</v>
      </c>
      <c r="K1013" s="92" t="s">
        <v>22</v>
      </c>
      <c r="L1013" s="75" t="s">
        <v>3605</v>
      </c>
      <c r="M1013" s="78"/>
      <c r="N1013" s="78"/>
    </row>
    <row r="1014" spans="1:14" s="76" customFormat="1" ht="108" customHeight="1">
      <c r="A1014" s="92">
        <v>999</v>
      </c>
      <c r="B1014" s="92" t="s">
        <v>3404</v>
      </c>
      <c r="C1014" s="92" t="s">
        <v>77</v>
      </c>
      <c r="D1014" s="92" t="s">
        <v>3405</v>
      </c>
      <c r="E1014" s="92" t="s">
        <v>3345</v>
      </c>
      <c r="F1014" s="115">
        <v>100</v>
      </c>
      <c r="G1014" s="115">
        <v>53.57</v>
      </c>
      <c r="H1014" s="115">
        <f t="shared" si="51"/>
        <v>5357</v>
      </c>
      <c r="I1014" s="115">
        <f t="shared" si="52"/>
        <v>5999.84</v>
      </c>
      <c r="J1014" s="92" t="s">
        <v>3271</v>
      </c>
      <c r="K1014" s="92" t="s">
        <v>22</v>
      </c>
      <c r="L1014" s="75" t="s">
        <v>3605</v>
      </c>
      <c r="M1014" s="78"/>
      <c r="N1014" s="78"/>
    </row>
    <row r="1015" spans="1:14" s="76" customFormat="1" ht="108" customHeight="1">
      <c r="A1015" s="92">
        <v>1000</v>
      </c>
      <c r="B1015" s="92" t="s">
        <v>3567</v>
      </c>
      <c r="C1015" s="92" t="s">
        <v>77</v>
      </c>
      <c r="D1015" s="92" t="s">
        <v>3406</v>
      </c>
      <c r="E1015" s="92" t="s">
        <v>3345</v>
      </c>
      <c r="F1015" s="115">
        <v>2</v>
      </c>
      <c r="G1015" s="115">
        <v>580.35</v>
      </c>
      <c r="H1015" s="115">
        <f t="shared" si="51"/>
        <v>1160.7</v>
      </c>
      <c r="I1015" s="115">
        <f t="shared" si="52"/>
        <v>1299.9840000000002</v>
      </c>
      <c r="J1015" s="92" t="s">
        <v>3271</v>
      </c>
      <c r="K1015" s="92" t="s">
        <v>22</v>
      </c>
      <c r="L1015" s="75" t="s">
        <v>3605</v>
      </c>
      <c r="M1015" s="78"/>
      <c r="N1015" s="78"/>
    </row>
    <row r="1016" spans="1:14" s="76" customFormat="1" ht="108" customHeight="1">
      <c r="A1016" s="92">
        <v>1001</v>
      </c>
      <c r="B1016" s="92" t="s">
        <v>3321</v>
      </c>
      <c r="C1016" s="92" t="s">
        <v>77</v>
      </c>
      <c r="D1016" s="92" t="s">
        <v>3568</v>
      </c>
      <c r="E1016" s="92" t="s">
        <v>3272</v>
      </c>
      <c r="F1016" s="115">
        <v>10</v>
      </c>
      <c r="G1016" s="115">
        <v>13392.85</v>
      </c>
      <c r="H1016" s="115">
        <f t="shared" si="51"/>
        <v>133928.5</v>
      </c>
      <c r="I1016" s="115">
        <f t="shared" si="52"/>
        <v>149999.92000000001</v>
      </c>
      <c r="J1016" s="92" t="s">
        <v>3271</v>
      </c>
      <c r="K1016" s="92" t="s">
        <v>22</v>
      </c>
      <c r="L1016" s="75" t="s">
        <v>3605</v>
      </c>
      <c r="M1016" s="78"/>
      <c r="N1016" s="78"/>
    </row>
    <row r="1017" spans="1:14" s="76" customFormat="1" ht="108" customHeight="1">
      <c r="A1017" s="92">
        <v>1002</v>
      </c>
      <c r="B1017" s="92" t="s">
        <v>3322</v>
      </c>
      <c r="C1017" s="92" t="s">
        <v>77</v>
      </c>
      <c r="D1017" s="92" t="s">
        <v>3407</v>
      </c>
      <c r="E1017" s="92" t="s">
        <v>3345</v>
      </c>
      <c r="F1017" s="115">
        <v>2</v>
      </c>
      <c r="G1017" s="115">
        <v>25678.57</v>
      </c>
      <c r="H1017" s="115">
        <f t="shared" si="51"/>
        <v>51357.14</v>
      </c>
      <c r="I1017" s="115">
        <f t="shared" si="52"/>
        <v>57519.996800000008</v>
      </c>
      <c r="J1017" s="92" t="s">
        <v>3271</v>
      </c>
      <c r="K1017" s="92" t="s">
        <v>22</v>
      </c>
      <c r="L1017" s="75" t="s">
        <v>3605</v>
      </c>
      <c r="M1017" s="78"/>
      <c r="N1017" s="78"/>
    </row>
    <row r="1018" spans="1:14" s="76" customFormat="1" ht="108" customHeight="1">
      <c r="A1018" s="92">
        <v>1003</v>
      </c>
      <c r="B1018" s="92" t="s">
        <v>3323</v>
      </c>
      <c r="C1018" s="92" t="s">
        <v>77</v>
      </c>
      <c r="D1018" s="92" t="s">
        <v>3408</v>
      </c>
      <c r="E1018" s="92" t="s">
        <v>3345</v>
      </c>
      <c r="F1018" s="115">
        <v>3</v>
      </c>
      <c r="G1018" s="115">
        <v>28633.919999999998</v>
      </c>
      <c r="H1018" s="115">
        <f t="shared" si="51"/>
        <v>85901.759999999995</v>
      </c>
      <c r="I1018" s="115">
        <f t="shared" si="52"/>
        <v>96209.9712</v>
      </c>
      <c r="J1018" s="92" t="s">
        <v>3271</v>
      </c>
      <c r="K1018" s="92" t="s">
        <v>22</v>
      </c>
      <c r="L1018" s="75" t="s">
        <v>3605</v>
      </c>
      <c r="M1018" s="78"/>
      <c r="N1018" s="78"/>
    </row>
    <row r="1019" spans="1:14" s="76" customFormat="1" ht="108" customHeight="1">
      <c r="A1019" s="92">
        <v>1004</v>
      </c>
      <c r="B1019" s="92" t="s">
        <v>3409</v>
      </c>
      <c r="C1019" s="92" t="s">
        <v>77</v>
      </c>
      <c r="D1019" s="92" t="s">
        <v>3410</v>
      </c>
      <c r="E1019" s="92" t="s">
        <v>3274</v>
      </c>
      <c r="F1019" s="115">
        <v>50</v>
      </c>
      <c r="G1019" s="115">
        <v>1964.28</v>
      </c>
      <c r="H1019" s="115">
        <f t="shared" si="51"/>
        <v>98214</v>
      </c>
      <c r="I1019" s="115">
        <f t="shared" si="52"/>
        <v>109999.68000000001</v>
      </c>
      <c r="J1019" s="92" t="s">
        <v>3271</v>
      </c>
      <c r="K1019" s="92" t="s">
        <v>22</v>
      </c>
      <c r="L1019" s="75" t="s">
        <v>3605</v>
      </c>
      <c r="M1019" s="78"/>
      <c r="N1019" s="78"/>
    </row>
    <row r="1020" spans="1:14" s="76" customFormat="1" ht="108" customHeight="1">
      <c r="A1020" s="92">
        <v>1005</v>
      </c>
      <c r="B1020" s="92" t="s">
        <v>3324</v>
      </c>
      <c r="C1020" s="92" t="s">
        <v>77</v>
      </c>
      <c r="D1020" s="92" t="s">
        <v>3411</v>
      </c>
      <c r="E1020" s="92" t="s">
        <v>3275</v>
      </c>
      <c r="F1020" s="115">
        <v>20</v>
      </c>
      <c r="G1020" s="115">
        <v>2022.32</v>
      </c>
      <c r="H1020" s="115">
        <f t="shared" si="51"/>
        <v>40446.400000000001</v>
      </c>
      <c r="I1020" s="115">
        <f t="shared" si="52"/>
        <v>45299.968000000008</v>
      </c>
      <c r="J1020" s="92" t="s">
        <v>3271</v>
      </c>
      <c r="K1020" s="92" t="s">
        <v>22</v>
      </c>
      <c r="L1020" s="75" t="s">
        <v>3605</v>
      </c>
      <c r="M1020" s="78"/>
      <c r="N1020" s="78"/>
    </row>
    <row r="1021" spans="1:14" s="76" customFormat="1" ht="108" customHeight="1">
      <c r="A1021" s="92">
        <v>1006</v>
      </c>
      <c r="B1021" s="92" t="s">
        <v>3325</v>
      </c>
      <c r="C1021" s="92" t="s">
        <v>77</v>
      </c>
      <c r="D1021" s="92" t="s">
        <v>3341</v>
      </c>
      <c r="E1021" s="92" t="s">
        <v>3345</v>
      </c>
      <c r="F1021" s="115">
        <v>10</v>
      </c>
      <c r="G1021" s="115">
        <v>2098.21</v>
      </c>
      <c r="H1021" s="115">
        <f t="shared" si="51"/>
        <v>20982.1</v>
      </c>
      <c r="I1021" s="115">
        <f t="shared" si="52"/>
        <v>23499.952000000001</v>
      </c>
      <c r="J1021" s="92" t="s">
        <v>3271</v>
      </c>
      <c r="K1021" s="92" t="s">
        <v>22</v>
      </c>
      <c r="L1021" s="75" t="s">
        <v>3605</v>
      </c>
      <c r="M1021" s="78"/>
      <c r="N1021" s="78"/>
    </row>
    <row r="1022" spans="1:14" s="76" customFormat="1" ht="108" customHeight="1">
      <c r="A1022" s="92">
        <v>1007</v>
      </c>
      <c r="B1022" s="92" t="s">
        <v>3326</v>
      </c>
      <c r="C1022" s="92" t="s">
        <v>77</v>
      </c>
      <c r="D1022" s="92" t="s">
        <v>3342</v>
      </c>
      <c r="E1022" s="92" t="s">
        <v>3345</v>
      </c>
      <c r="F1022" s="115">
        <v>10</v>
      </c>
      <c r="G1022" s="115">
        <v>455.35</v>
      </c>
      <c r="H1022" s="115">
        <f t="shared" si="51"/>
        <v>4553.5</v>
      </c>
      <c r="I1022" s="115">
        <f t="shared" si="52"/>
        <v>5099.92</v>
      </c>
      <c r="J1022" s="92" t="s">
        <v>3271</v>
      </c>
      <c r="K1022" s="92" t="s">
        <v>22</v>
      </c>
      <c r="L1022" s="75" t="s">
        <v>3605</v>
      </c>
      <c r="M1022" s="78"/>
      <c r="N1022" s="78"/>
    </row>
    <row r="1023" spans="1:14" s="76" customFormat="1" ht="108" customHeight="1">
      <c r="A1023" s="92">
        <v>1008</v>
      </c>
      <c r="B1023" s="92" t="s">
        <v>3327</v>
      </c>
      <c r="C1023" s="92" t="s">
        <v>77</v>
      </c>
      <c r="D1023" s="92" t="s">
        <v>3412</v>
      </c>
      <c r="E1023" s="92" t="s">
        <v>3345</v>
      </c>
      <c r="F1023" s="115">
        <v>2</v>
      </c>
      <c r="G1023" s="115">
        <v>736.6</v>
      </c>
      <c r="H1023" s="115">
        <f t="shared" si="51"/>
        <v>1473.2</v>
      </c>
      <c r="I1023" s="115">
        <f t="shared" si="52"/>
        <v>1649.9840000000002</v>
      </c>
      <c r="J1023" s="92" t="s">
        <v>3271</v>
      </c>
      <c r="K1023" s="92" t="s">
        <v>22</v>
      </c>
      <c r="L1023" s="75" t="s">
        <v>3605</v>
      </c>
      <c r="M1023" s="78"/>
      <c r="N1023" s="78"/>
    </row>
    <row r="1024" spans="1:14" s="76" customFormat="1" ht="108" customHeight="1">
      <c r="A1024" s="92">
        <v>1009</v>
      </c>
      <c r="B1024" s="92" t="s">
        <v>3569</v>
      </c>
      <c r="C1024" s="92" t="s">
        <v>77</v>
      </c>
      <c r="D1024" s="92" t="s">
        <v>3413</v>
      </c>
      <c r="E1024" s="92" t="s">
        <v>3345</v>
      </c>
      <c r="F1024" s="115">
        <v>6</v>
      </c>
      <c r="G1024" s="115">
        <v>526.78</v>
      </c>
      <c r="H1024" s="115">
        <f t="shared" si="51"/>
        <v>3160.68</v>
      </c>
      <c r="I1024" s="115">
        <f t="shared" si="52"/>
        <v>3539.9616000000001</v>
      </c>
      <c r="J1024" s="92" t="s">
        <v>3271</v>
      </c>
      <c r="K1024" s="92" t="s">
        <v>22</v>
      </c>
      <c r="L1024" s="75" t="s">
        <v>3605</v>
      </c>
      <c r="M1024" s="78"/>
      <c r="N1024" s="78"/>
    </row>
    <row r="1025" spans="1:14" s="76" customFormat="1" ht="108" customHeight="1">
      <c r="A1025" s="92">
        <v>1010</v>
      </c>
      <c r="B1025" s="92" t="s">
        <v>3328</v>
      </c>
      <c r="C1025" s="92" t="s">
        <v>77</v>
      </c>
      <c r="D1025" s="92" t="s">
        <v>3414</v>
      </c>
      <c r="E1025" s="92" t="s">
        <v>3345</v>
      </c>
      <c r="F1025" s="115">
        <v>2</v>
      </c>
      <c r="G1025" s="115">
        <v>687.5</v>
      </c>
      <c r="H1025" s="115">
        <f t="shared" si="51"/>
        <v>1375</v>
      </c>
      <c r="I1025" s="115">
        <f t="shared" si="52"/>
        <v>1540.0000000000002</v>
      </c>
      <c r="J1025" s="92" t="s">
        <v>3271</v>
      </c>
      <c r="K1025" s="92" t="s">
        <v>22</v>
      </c>
      <c r="L1025" s="75" t="s">
        <v>3605</v>
      </c>
      <c r="M1025" s="78"/>
      <c r="N1025" s="78"/>
    </row>
    <row r="1026" spans="1:14" s="76" customFormat="1" ht="108" customHeight="1">
      <c r="A1026" s="92">
        <v>1011</v>
      </c>
      <c r="B1026" s="92" t="s">
        <v>3329</v>
      </c>
      <c r="C1026" s="92" t="s">
        <v>77</v>
      </c>
      <c r="D1026" s="92" t="s">
        <v>3579</v>
      </c>
      <c r="E1026" s="92" t="s">
        <v>3345</v>
      </c>
      <c r="F1026" s="115">
        <v>2</v>
      </c>
      <c r="G1026" s="115">
        <v>526.78</v>
      </c>
      <c r="H1026" s="115">
        <f t="shared" si="51"/>
        <v>1053.56</v>
      </c>
      <c r="I1026" s="115">
        <f t="shared" si="52"/>
        <v>1179.9872</v>
      </c>
      <c r="J1026" s="92" t="s">
        <v>3271</v>
      </c>
      <c r="K1026" s="92" t="s">
        <v>22</v>
      </c>
      <c r="L1026" s="75" t="s">
        <v>3605</v>
      </c>
      <c r="M1026" s="78"/>
      <c r="N1026" s="78"/>
    </row>
    <row r="1027" spans="1:14" s="76" customFormat="1" ht="108" customHeight="1">
      <c r="A1027" s="92">
        <v>1012</v>
      </c>
      <c r="B1027" s="92" t="s">
        <v>3330</v>
      </c>
      <c r="C1027" s="92" t="s">
        <v>77</v>
      </c>
      <c r="D1027" s="92" t="s">
        <v>3415</v>
      </c>
      <c r="E1027" s="92" t="s">
        <v>3345</v>
      </c>
      <c r="F1027" s="115">
        <v>4</v>
      </c>
      <c r="G1027" s="115">
        <v>508.92</v>
      </c>
      <c r="H1027" s="115">
        <f t="shared" si="51"/>
        <v>2035.68</v>
      </c>
      <c r="I1027" s="115">
        <f t="shared" si="52"/>
        <v>2279.9616000000001</v>
      </c>
      <c r="J1027" s="92" t="s">
        <v>3271</v>
      </c>
      <c r="K1027" s="92" t="s">
        <v>22</v>
      </c>
      <c r="L1027" s="75" t="s">
        <v>3605</v>
      </c>
      <c r="M1027" s="78"/>
      <c r="N1027" s="78"/>
    </row>
    <row r="1028" spans="1:14" s="76" customFormat="1" ht="108" customHeight="1">
      <c r="A1028" s="92">
        <v>1013</v>
      </c>
      <c r="B1028" s="92" t="s">
        <v>3331</v>
      </c>
      <c r="C1028" s="92" t="s">
        <v>77</v>
      </c>
      <c r="D1028" s="92" t="s">
        <v>3416</v>
      </c>
      <c r="E1028" s="92" t="s">
        <v>3345</v>
      </c>
      <c r="F1028" s="115">
        <v>1</v>
      </c>
      <c r="G1028" s="115">
        <v>4178.57</v>
      </c>
      <c r="H1028" s="115">
        <f t="shared" si="51"/>
        <v>4178.57</v>
      </c>
      <c r="I1028" s="115">
        <f t="shared" si="52"/>
        <v>4679.9984000000004</v>
      </c>
      <c r="J1028" s="92" t="s">
        <v>3271</v>
      </c>
      <c r="K1028" s="92" t="s">
        <v>22</v>
      </c>
      <c r="L1028" s="75" t="s">
        <v>3605</v>
      </c>
      <c r="M1028" s="78"/>
      <c r="N1028" s="78"/>
    </row>
    <row r="1029" spans="1:14" s="76" customFormat="1" ht="108" customHeight="1">
      <c r="A1029" s="92">
        <v>1014</v>
      </c>
      <c r="B1029" s="92" t="s">
        <v>3332</v>
      </c>
      <c r="C1029" s="92" t="s">
        <v>77</v>
      </c>
      <c r="D1029" s="92" t="s">
        <v>3570</v>
      </c>
      <c r="E1029" s="92" t="s">
        <v>3273</v>
      </c>
      <c r="F1029" s="115">
        <v>20</v>
      </c>
      <c r="G1029" s="115">
        <v>794.64</v>
      </c>
      <c r="H1029" s="115">
        <f t="shared" si="51"/>
        <v>15892.8</v>
      </c>
      <c r="I1029" s="115">
        <f t="shared" si="52"/>
        <v>17799.936000000002</v>
      </c>
      <c r="J1029" s="92" t="s">
        <v>3271</v>
      </c>
      <c r="K1029" s="92" t="s">
        <v>22</v>
      </c>
      <c r="L1029" s="75" t="s">
        <v>3605</v>
      </c>
      <c r="M1029" s="78"/>
      <c r="N1029" s="78"/>
    </row>
    <row r="1030" spans="1:14" s="76" customFormat="1" ht="108" customHeight="1">
      <c r="A1030" s="92">
        <v>1015</v>
      </c>
      <c r="B1030" s="92" t="s">
        <v>3333</v>
      </c>
      <c r="C1030" s="92" t="s">
        <v>77</v>
      </c>
      <c r="D1030" s="92" t="s">
        <v>3417</v>
      </c>
      <c r="E1030" s="92" t="s">
        <v>3273</v>
      </c>
      <c r="F1030" s="115">
        <v>40</v>
      </c>
      <c r="G1030" s="115">
        <v>790.17</v>
      </c>
      <c r="H1030" s="115">
        <f t="shared" si="51"/>
        <v>31606.799999999999</v>
      </c>
      <c r="I1030" s="115">
        <f t="shared" si="52"/>
        <v>35399.616000000002</v>
      </c>
      <c r="J1030" s="92" t="s">
        <v>3271</v>
      </c>
      <c r="K1030" s="92" t="s">
        <v>22</v>
      </c>
      <c r="L1030" s="75" t="s">
        <v>3605</v>
      </c>
      <c r="M1030" s="78"/>
      <c r="N1030" s="78"/>
    </row>
    <row r="1031" spans="1:14" s="76" customFormat="1" ht="108" customHeight="1">
      <c r="A1031" s="92">
        <v>1016</v>
      </c>
      <c r="B1031" s="92" t="s">
        <v>3418</v>
      </c>
      <c r="C1031" s="92" t="s">
        <v>77</v>
      </c>
      <c r="D1031" s="92" t="s">
        <v>3420</v>
      </c>
      <c r="E1031" s="92" t="s">
        <v>3350</v>
      </c>
      <c r="F1031" s="115">
        <v>10</v>
      </c>
      <c r="G1031" s="115">
        <v>870.53</v>
      </c>
      <c r="H1031" s="115">
        <f t="shared" si="51"/>
        <v>8705.2999999999993</v>
      </c>
      <c r="I1031" s="115">
        <f t="shared" si="52"/>
        <v>9749.9359999999997</v>
      </c>
      <c r="J1031" s="92" t="s">
        <v>3271</v>
      </c>
      <c r="K1031" s="92" t="s">
        <v>22</v>
      </c>
      <c r="L1031" s="75" t="s">
        <v>3605</v>
      </c>
      <c r="M1031" s="78"/>
      <c r="N1031" s="78"/>
    </row>
    <row r="1032" spans="1:14" s="76" customFormat="1" ht="108" customHeight="1">
      <c r="A1032" s="92">
        <v>1017</v>
      </c>
      <c r="B1032" s="92" t="s">
        <v>3334</v>
      </c>
      <c r="C1032" s="92" t="s">
        <v>77</v>
      </c>
      <c r="D1032" s="92" t="s">
        <v>3571</v>
      </c>
      <c r="E1032" s="92" t="s">
        <v>3350</v>
      </c>
      <c r="F1032" s="115">
        <v>16</v>
      </c>
      <c r="G1032" s="115">
        <v>928.57</v>
      </c>
      <c r="H1032" s="115">
        <f t="shared" si="51"/>
        <v>14857.12</v>
      </c>
      <c r="I1032" s="115">
        <f t="shared" si="52"/>
        <v>16639.974400000003</v>
      </c>
      <c r="J1032" s="92" t="s">
        <v>3271</v>
      </c>
      <c r="K1032" s="92" t="s">
        <v>22</v>
      </c>
      <c r="L1032" s="75" t="s">
        <v>3605</v>
      </c>
      <c r="M1032" s="78"/>
      <c r="N1032" s="78"/>
    </row>
    <row r="1033" spans="1:14" s="76" customFormat="1" ht="108" customHeight="1">
      <c r="A1033" s="92">
        <v>1018</v>
      </c>
      <c r="B1033" s="92" t="s">
        <v>3419</v>
      </c>
      <c r="C1033" s="92" t="s">
        <v>77</v>
      </c>
      <c r="D1033" s="92" t="s">
        <v>3421</v>
      </c>
      <c r="E1033" s="92" t="s">
        <v>3350</v>
      </c>
      <c r="F1033" s="115">
        <v>10</v>
      </c>
      <c r="G1033" s="115">
        <v>1321.42</v>
      </c>
      <c r="H1033" s="115">
        <f t="shared" si="51"/>
        <v>13214.2</v>
      </c>
      <c r="I1033" s="115">
        <f t="shared" si="52"/>
        <v>14799.904000000002</v>
      </c>
      <c r="J1033" s="92" t="s">
        <v>3271</v>
      </c>
      <c r="K1033" s="92" t="s">
        <v>22</v>
      </c>
      <c r="L1033" s="75" t="s">
        <v>3605</v>
      </c>
      <c r="M1033" s="78"/>
      <c r="N1033" s="78"/>
    </row>
    <row r="1034" spans="1:14" s="76" customFormat="1" ht="108" customHeight="1">
      <c r="A1034" s="92">
        <v>1019</v>
      </c>
      <c r="B1034" s="92" t="s">
        <v>3430</v>
      </c>
      <c r="C1034" s="92" t="s">
        <v>77</v>
      </c>
      <c r="D1034" s="92" t="s">
        <v>3422</v>
      </c>
      <c r="E1034" s="92" t="s">
        <v>3350</v>
      </c>
      <c r="F1034" s="115">
        <v>4</v>
      </c>
      <c r="G1034" s="115">
        <v>1169.6400000000001</v>
      </c>
      <c r="H1034" s="115">
        <f t="shared" si="51"/>
        <v>4678.5600000000004</v>
      </c>
      <c r="I1034" s="115">
        <f t="shared" si="52"/>
        <v>5239.9872000000014</v>
      </c>
      <c r="J1034" s="92" t="s">
        <v>3271</v>
      </c>
      <c r="K1034" s="92" t="s">
        <v>22</v>
      </c>
      <c r="L1034" s="75" t="s">
        <v>3605</v>
      </c>
      <c r="M1034" s="78"/>
      <c r="N1034" s="78"/>
    </row>
    <row r="1035" spans="1:14" s="76" customFormat="1" ht="108" customHeight="1">
      <c r="A1035" s="92">
        <v>1020</v>
      </c>
      <c r="B1035" s="92" t="s">
        <v>3352</v>
      </c>
      <c r="C1035" s="92" t="s">
        <v>77</v>
      </c>
      <c r="D1035" s="92" t="s">
        <v>3355</v>
      </c>
      <c r="E1035" s="92" t="s">
        <v>3356</v>
      </c>
      <c r="F1035" s="115">
        <v>10</v>
      </c>
      <c r="G1035" s="115">
        <v>424.1</v>
      </c>
      <c r="H1035" s="115">
        <f t="shared" si="51"/>
        <v>4241</v>
      </c>
      <c r="I1035" s="115">
        <f t="shared" si="52"/>
        <v>4749.92</v>
      </c>
      <c r="J1035" s="92" t="s">
        <v>3271</v>
      </c>
      <c r="K1035" s="92" t="s">
        <v>22</v>
      </c>
      <c r="L1035" s="75" t="s">
        <v>3605</v>
      </c>
      <c r="M1035" s="78"/>
      <c r="N1035" s="78"/>
    </row>
    <row r="1036" spans="1:14" s="76" customFormat="1" ht="108" customHeight="1">
      <c r="A1036" s="92">
        <v>1021</v>
      </c>
      <c r="B1036" s="92" t="s">
        <v>3353</v>
      </c>
      <c r="C1036" s="92" t="s">
        <v>77</v>
      </c>
      <c r="D1036" s="92" t="s">
        <v>3572</v>
      </c>
      <c r="E1036" s="92" t="s">
        <v>3357</v>
      </c>
      <c r="F1036" s="115">
        <v>200</v>
      </c>
      <c r="G1036" s="115">
        <v>741.07</v>
      </c>
      <c r="H1036" s="115">
        <f t="shared" si="51"/>
        <v>148214</v>
      </c>
      <c r="I1036" s="115">
        <f t="shared" si="52"/>
        <v>165999.68000000002</v>
      </c>
      <c r="J1036" s="92" t="s">
        <v>3271</v>
      </c>
      <c r="K1036" s="92" t="s">
        <v>22</v>
      </c>
      <c r="L1036" s="75" t="s">
        <v>3605</v>
      </c>
      <c r="M1036" s="78"/>
      <c r="N1036" s="78"/>
    </row>
    <row r="1037" spans="1:14" s="76" customFormat="1" ht="108" customHeight="1">
      <c r="A1037" s="92">
        <v>1022</v>
      </c>
      <c r="B1037" s="92" t="s">
        <v>3354</v>
      </c>
      <c r="C1037" s="92" t="s">
        <v>77</v>
      </c>
      <c r="D1037" s="92" t="s">
        <v>3423</v>
      </c>
      <c r="E1037" s="92" t="s">
        <v>3343</v>
      </c>
      <c r="F1037" s="115">
        <v>200</v>
      </c>
      <c r="G1037" s="115">
        <v>3482.14</v>
      </c>
      <c r="H1037" s="115">
        <f t="shared" si="51"/>
        <v>696428</v>
      </c>
      <c r="I1037" s="115">
        <f t="shared" si="52"/>
        <v>779999.3600000001</v>
      </c>
      <c r="J1037" s="92" t="s">
        <v>3271</v>
      </c>
      <c r="K1037" s="92" t="s">
        <v>22</v>
      </c>
      <c r="L1037" s="75" t="s">
        <v>3605</v>
      </c>
      <c r="M1037" s="78"/>
      <c r="N1037" s="78"/>
    </row>
    <row r="1038" spans="1:14" s="76" customFormat="1" ht="108" customHeight="1">
      <c r="A1038" s="92">
        <v>1023</v>
      </c>
      <c r="B1038" s="92" t="s">
        <v>3431</v>
      </c>
      <c r="C1038" s="92" t="s">
        <v>77</v>
      </c>
      <c r="D1038" s="92" t="s">
        <v>3493</v>
      </c>
      <c r="E1038" s="92" t="s">
        <v>3345</v>
      </c>
      <c r="F1038" s="115">
        <v>1</v>
      </c>
      <c r="G1038" s="115">
        <v>3200</v>
      </c>
      <c r="H1038" s="115">
        <f t="shared" si="51"/>
        <v>3200</v>
      </c>
      <c r="I1038" s="115">
        <f t="shared" si="52"/>
        <v>3584.0000000000005</v>
      </c>
      <c r="J1038" s="92" t="s">
        <v>1455</v>
      </c>
      <c r="K1038" s="92" t="s">
        <v>22</v>
      </c>
      <c r="L1038" s="75" t="s">
        <v>3605</v>
      </c>
      <c r="M1038" s="78"/>
      <c r="N1038" s="78"/>
    </row>
    <row r="1039" spans="1:14" s="76" customFormat="1" ht="135.75" customHeight="1">
      <c r="A1039" s="92">
        <v>1024</v>
      </c>
      <c r="B1039" s="92" t="s">
        <v>3432</v>
      </c>
      <c r="C1039" s="92" t="s">
        <v>77</v>
      </c>
      <c r="D1039" s="92" t="s">
        <v>3494</v>
      </c>
      <c r="E1039" s="92" t="s">
        <v>3345</v>
      </c>
      <c r="F1039" s="115">
        <v>1</v>
      </c>
      <c r="G1039" s="115">
        <v>6500</v>
      </c>
      <c r="H1039" s="115">
        <f t="shared" si="51"/>
        <v>6500</v>
      </c>
      <c r="I1039" s="115">
        <f t="shared" si="52"/>
        <v>7280.0000000000009</v>
      </c>
      <c r="J1039" s="92" t="s">
        <v>1455</v>
      </c>
      <c r="K1039" s="92" t="s">
        <v>22</v>
      </c>
      <c r="L1039" s="75" t="s">
        <v>3605</v>
      </c>
      <c r="M1039" s="78"/>
      <c r="N1039" s="78"/>
    </row>
    <row r="1040" spans="1:14" s="76" customFormat="1" ht="108" customHeight="1">
      <c r="A1040" s="92">
        <v>1025</v>
      </c>
      <c r="B1040" s="92" t="s">
        <v>3433</v>
      </c>
      <c r="C1040" s="92" t="s">
        <v>77</v>
      </c>
      <c r="D1040" s="92" t="s">
        <v>3495</v>
      </c>
      <c r="E1040" s="92" t="s">
        <v>3345</v>
      </c>
      <c r="F1040" s="115">
        <v>1</v>
      </c>
      <c r="G1040" s="115">
        <v>15000</v>
      </c>
      <c r="H1040" s="115">
        <f t="shared" si="51"/>
        <v>15000</v>
      </c>
      <c r="I1040" s="115">
        <f t="shared" si="52"/>
        <v>16800</v>
      </c>
      <c r="J1040" s="92" t="s">
        <v>1455</v>
      </c>
      <c r="K1040" s="92" t="s">
        <v>22</v>
      </c>
      <c r="L1040" s="75" t="s">
        <v>3605</v>
      </c>
      <c r="M1040" s="78"/>
      <c r="N1040" s="78"/>
    </row>
    <row r="1041" spans="1:14" s="76" customFormat="1" ht="149.25" customHeight="1">
      <c r="A1041" s="92">
        <v>1026</v>
      </c>
      <c r="B1041" s="92" t="s">
        <v>3434</v>
      </c>
      <c r="C1041" s="92" t="s">
        <v>77</v>
      </c>
      <c r="D1041" s="92" t="s">
        <v>3496</v>
      </c>
      <c r="E1041" s="92" t="s">
        <v>3345</v>
      </c>
      <c r="F1041" s="115">
        <v>1</v>
      </c>
      <c r="G1041" s="115">
        <v>66000</v>
      </c>
      <c r="H1041" s="115">
        <f t="shared" si="51"/>
        <v>66000</v>
      </c>
      <c r="I1041" s="115">
        <f t="shared" si="52"/>
        <v>73920</v>
      </c>
      <c r="J1041" s="92" t="s">
        <v>1455</v>
      </c>
      <c r="K1041" s="92" t="s">
        <v>22</v>
      </c>
      <c r="L1041" s="75" t="s">
        <v>3605</v>
      </c>
      <c r="M1041" s="78"/>
      <c r="N1041" s="78"/>
    </row>
    <row r="1042" spans="1:14" s="76" customFormat="1" ht="138.75" customHeight="1">
      <c r="A1042" s="92">
        <v>1027</v>
      </c>
      <c r="B1042" s="92" t="s">
        <v>3435</v>
      </c>
      <c r="C1042" s="92" t="s">
        <v>77</v>
      </c>
      <c r="D1042" s="92" t="s">
        <v>3478</v>
      </c>
      <c r="E1042" s="92" t="s">
        <v>3345</v>
      </c>
      <c r="F1042" s="115">
        <v>2</v>
      </c>
      <c r="G1042" s="115">
        <v>1200</v>
      </c>
      <c r="H1042" s="115">
        <f t="shared" si="51"/>
        <v>2400</v>
      </c>
      <c r="I1042" s="115">
        <f t="shared" si="52"/>
        <v>2688.0000000000005</v>
      </c>
      <c r="J1042" s="92" t="s">
        <v>1455</v>
      </c>
      <c r="K1042" s="92" t="s">
        <v>22</v>
      </c>
      <c r="L1042" s="75" t="s">
        <v>3605</v>
      </c>
      <c r="M1042" s="78"/>
      <c r="N1042" s="78"/>
    </row>
    <row r="1043" spans="1:14" s="76" customFormat="1" ht="108" customHeight="1">
      <c r="A1043" s="92">
        <v>1028</v>
      </c>
      <c r="B1043" s="92" t="s">
        <v>3436</v>
      </c>
      <c r="C1043" s="92" t="s">
        <v>77</v>
      </c>
      <c r="D1043" s="92" t="s">
        <v>3497</v>
      </c>
      <c r="E1043" s="92" t="s">
        <v>3345</v>
      </c>
      <c r="F1043" s="115">
        <v>300</v>
      </c>
      <c r="G1043" s="115">
        <v>2.2000000000000002</v>
      </c>
      <c r="H1043" s="115">
        <f t="shared" si="51"/>
        <v>660</v>
      </c>
      <c r="I1043" s="115">
        <f t="shared" si="52"/>
        <v>739.2</v>
      </c>
      <c r="J1043" s="92" t="s">
        <v>1455</v>
      </c>
      <c r="K1043" s="92" t="s">
        <v>22</v>
      </c>
      <c r="L1043" s="75" t="s">
        <v>3605</v>
      </c>
      <c r="M1043" s="78"/>
      <c r="N1043" s="78"/>
    </row>
    <row r="1044" spans="1:14" s="76" customFormat="1" ht="108" customHeight="1">
      <c r="A1044" s="92">
        <v>1029</v>
      </c>
      <c r="B1044" s="92" t="s">
        <v>3437</v>
      </c>
      <c r="C1044" s="92" t="s">
        <v>77</v>
      </c>
      <c r="D1044" s="92" t="s">
        <v>3498</v>
      </c>
      <c r="E1044" s="92" t="s">
        <v>3345</v>
      </c>
      <c r="F1044" s="115">
        <v>300</v>
      </c>
      <c r="G1044" s="115">
        <v>3.39</v>
      </c>
      <c r="H1044" s="115">
        <f t="shared" si="51"/>
        <v>1017</v>
      </c>
      <c r="I1044" s="115">
        <f t="shared" si="52"/>
        <v>1139.0400000000002</v>
      </c>
      <c r="J1044" s="92" t="s">
        <v>1455</v>
      </c>
      <c r="K1044" s="92" t="s">
        <v>22</v>
      </c>
      <c r="L1044" s="75" t="s">
        <v>3605</v>
      </c>
      <c r="M1044" s="78"/>
      <c r="N1044" s="78"/>
    </row>
    <row r="1045" spans="1:14" s="76" customFormat="1" ht="108" customHeight="1">
      <c r="A1045" s="92">
        <v>1030</v>
      </c>
      <c r="B1045" s="92" t="s">
        <v>3438</v>
      </c>
      <c r="C1045" s="92" t="s">
        <v>77</v>
      </c>
      <c r="D1045" s="92" t="s">
        <v>3499</v>
      </c>
      <c r="E1045" s="92" t="s">
        <v>3479</v>
      </c>
      <c r="F1045" s="115">
        <v>1</v>
      </c>
      <c r="G1045" s="115">
        <v>4000</v>
      </c>
      <c r="H1045" s="115">
        <f t="shared" si="51"/>
        <v>4000</v>
      </c>
      <c r="I1045" s="115">
        <f t="shared" si="52"/>
        <v>4480</v>
      </c>
      <c r="J1045" s="92" t="s">
        <v>1455</v>
      </c>
      <c r="K1045" s="92" t="s">
        <v>22</v>
      </c>
      <c r="L1045" s="75" t="s">
        <v>3605</v>
      </c>
      <c r="M1045" s="78"/>
      <c r="N1045" s="78"/>
    </row>
    <row r="1046" spans="1:14" s="76" customFormat="1" ht="108" customHeight="1">
      <c r="A1046" s="92">
        <v>1031</v>
      </c>
      <c r="B1046" s="92" t="s">
        <v>3439</v>
      </c>
      <c r="C1046" s="92" t="s">
        <v>77</v>
      </c>
      <c r="D1046" s="92" t="s">
        <v>3500</v>
      </c>
      <c r="E1046" s="92" t="s">
        <v>3345</v>
      </c>
      <c r="F1046" s="115">
        <v>1</v>
      </c>
      <c r="G1046" s="115">
        <v>18000</v>
      </c>
      <c r="H1046" s="115">
        <f t="shared" si="51"/>
        <v>18000</v>
      </c>
      <c r="I1046" s="115">
        <f t="shared" si="52"/>
        <v>20160.000000000004</v>
      </c>
      <c r="J1046" s="92" t="s">
        <v>1455</v>
      </c>
      <c r="K1046" s="92" t="s">
        <v>22</v>
      </c>
      <c r="L1046" s="75" t="s">
        <v>3605</v>
      </c>
      <c r="M1046" s="78"/>
      <c r="N1046" s="78"/>
    </row>
    <row r="1047" spans="1:14" s="76" customFormat="1" ht="108" customHeight="1">
      <c r="A1047" s="92">
        <v>1032</v>
      </c>
      <c r="B1047" s="92" t="s">
        <v>3440</v>
      </c>
      <c r="C1047" s="92" t="s">
        <v>77</v>
      </c>
      <c r="D1047" s="92" t="s">
        <v>3573</v>
      </c>
      <c r="E1047" s="92" t="s">
        <v>3349</v>
      </c>
      <c r="F1047" s="115">
        <v>1</v>
      </c>
      <c r="G1047" s="115">
        <v>4230</v>
      </c>
      <c r="H1047" s="115">
        <f t="shared" si="51"/>
        <v>4230</v>
      </c>
      <c r="I1047" s="115">
        <f t="shared" si="52"/>
        <v>4737.6000000000004</v>
      </c>
      <c r="J1047" s="92" t="s">
        <v>1455</v>
      </c>
      <c r="K1047" s="92" t="s">
        <v>22</v>
      </c>
      <c r="L1047" s="75" t="s">
        <v>3605</v>
      </c>
      <c r="M1047" s="78"/>
      <c r="N1047" s="78"/>
    </row>
    <row r="1048" spans="1:14" s="76" customFormat="1" ht="108" customHeight="1">
      <c r="A1048" s="92">
        <v>1033</v>
      </c>
      <c r="B1048" s="92" t="s">
        <v>3441</v>
      </c>
      <c r="C1048" s="92" t="s">
        <v>77</v>
      </c>
      <c r="D1048" s="92" t="s">
        <v>3574</v>
      </c>
      <c r="E1048" s="92" t="s">
        <v>3345</v>
      </c>
      <c r="F1048" s="115">
        <v>1</v>
      </c>
      <c r="G1048" s="115">
        <v>3200</v>
      </c>
      <c r="H1048" s="115">
        <f t="shared" si="51"/>
        <v>3200</v>
      </c>
      <c r="I1048" s="115">
        <f t="shared" si="52"/>
        <v>3584.0000000000005</v>
      </c>
      <c r="J1048" s="92" t="s">
        <v>1455</v>
      </c>
      <c r="K1048" s="92" t="s">
        <v>22</v>
      </c>
      <c r="L1048" s="75" t="s">
        <v>3605</v>
      </c>
      <c r="M1048" s="78"/>
      <c r="N1048" s="78"/>
    </row>
    <row r="1049" spans="1:14" s="76" customFormat="1" ht="108" customHeight="1">
      <c r="A1049" s="92">
        <v>1034</v>
      </c>
      <c r="B1049" s="92" t="s">
        <v>3442</v>
      </c>
      <c r="C1049" s="92" t="s">
        <v>77</v>
      </c>
      <c r="D1049" s="92" t="s">
        <v>3501</v>
      </c>
      <c r="E1049" s="92" t="s">
        <v>3479</v>
      </c>
      <c r="F1049" s="115">
        <v>2</v>
      </c>
      <c r="G1049" s="115">
        <v>8000</v>
      </c>
      <c r="H1049" s="115">
        <f t="shared" si="51"/>
        <v>16000</v>
      </c>
      <c r="I1049" s="115">
        <f t="shared" si="52"/>
        <v>17920</v>
      </c>
      <c r="J1049" s="92" t="s">
        <v>1455</v>
      </c>
      <c r="K1049" s="92" t="s">
        <v>22</v>
      </c>
      <c r="L1049" s="75" t="s">
        <v>3605</v>
      </c>
      <c r="M1049" s="78"/>
      <c r="N1049" s="78"/>
    </row>
    <row r="1050" spans="1:14" s="76" customFormat="1" ht="114.75" customHeight="1">
      <c r="A1050" s="92">
        <v>1035</v>
      </c>
      <c r="B1050" s="92" t="s">
        <v>3443</v>
      </c>
      <c r="C1050" s="92" t="s">
        <v>77</v>
      </c>
      <c r="D1050" s="92" t="s">
        <v>3575</v>
      </c>
      <c r="E1050" s="92" t="s">
        <v>3343</v>
      </c>
      <c r="F1050" s="115">
        <v>1</v>
      </c>
      <c r="G1050" s="115">
        <v>40200</v>
      </c>
      <c r="H1050" s="115">
        <f t="shared" si="51"/>
        <v>40200</v>
      </c>
      <c r="I1050" s="115">
        <f t="shared" si="52"/>
        <v>45024.000000000007</v>
      </c>
      <c r="J1050" s="92" t="s">
        <v>1455</v>
      </c>
      <c r="K1050" s="92" t="s">
        <v>22</v>
      </c>
      <c r="L1050" s="75" t="s">
        <v>3605</v>
      </c>
      <c r="M1050" s="78"/>
      <c r="N1050" s="78"/>
    </row>
    <row r="1051" spans="1:14" s="76" customFormat="1" ht="108" customHeight="1">
      <c r="A1051" s="92">
        <v>1036</v>
      </c>
      <c r="B1051" s="92" t="s">
        <v>3444</v>
      </c>
      <c r="C1051" s="92" t="s">
        <v>77</v>
      </c>
      <c r="D1051" s="92" t="s">
        <v>3576</v>
      </c>
      <c r="E1051" s="92" t="s">
        <v>3343</v>
      </c>
      <c r="F1051" s="115">
        <v>1</v>
      </c>
      <c r="G1051" s="115">
        <v>12000</v>
      </c>
      <c r="H1051" s="115">
        <f t="shared" si="51"/>
        <v>12000</v>
      </c>
      <c r="I1051" s="115">
        <f t="shared" si="52"/>
        <v>13440.000000000002</v>
      </c>
      <c r="J1051" s="92" t="s">
        <v>1455</v>
      </c>
      <c r="K1051" s="92" t="s">
        <v>22</v>
      </c>
      <c r="L1051" s="75" t="s">
        <v>3605</v>
      </c>
      <c r="M1051" s="78"/>
      <c r="N1051" s="78"/>
    </row>
    <row r="1052" spans="1:14" s="76" customFormat="1" ht="108" customHeight="1">
      <c r="A1052" s="92">
        <v>1037</v>
      </c>
      <c r="B1052" s="92" t="s">
        <v>3445</v>
      </c>
      <c r="C1052" s="92" t="s">
        <v>77</v>
      </c>
      <c r="D1052" s="92" t="s">
        <v>3577</v>
      </c>
      <c r="E1052" s="92" t="s">
        <v>3345</v>
      </c>
      <c r="F1052" s="115">
        <v>5</v>
      </c>
      <c r="G1052" s="115">
        <v>1100</v>
      </c>
      <c r="H1052" s="115">
        <f t="shared" si="51"/>
        <v>5500</v>
      </c>
      <c r="I1052" s="115">
        <f t="shared" si="52"/>
        <v>6160.0000000000009</v>
      </c>
      <c r="J1052" s="92" t="s">
        <v>1455</v>
      </c>
      <c r="K1052" s="92" t="s">
        <v>22</v>
      </c>
      <c r="L1052" s="75" t="s">
        <v>3605</v>
      </c>
      <c r="M1052" s="78"/>
      <c r="N1052" s="78"/>
    </row>
    <row r="1053" spans="1:14" s="76" customFormat="1" ht="108" customHeight="1">
      <c r="A1053" s="92">
        <v>1038</v>
      </c>
      <c r="B1053" s="92" t="s">
        <v>3446</v>
      </c>
      <c r="C1053" s="92" t="s">
        <v>77</v>
      </c>
      <c r="D1053" s="92" t="s">
        <v>3578</v>
      </c>
      <c r="E1053" s="92" t="s">
        <v>3345</v>
      </c>
      <c r="F1053" s="115">
        <v>4</v>
      </c>
      <c r="G1053" s="115">
        <v>1100</v>
      </c>
      <c r="H1053" s="115">
        <f t="shared" si="51"/>
        <v>4400</v>
      </c>
      <c r="I1053" s="115">
        <f t="shared" si="52"/>
        <v>4928.0000000000009</v>
      </c>
      <c r="J1053" s="92" t="s">
        <v>1455</v>
      </c>
      <c r="K1053" s="92" t="s">
        <v>22</v>
      </c>
      <c r="L1053" s="75" t="s">
        <v>3605</v>
      </c>
      <c r="M1053" s="78"/>
      <c r="N1053" s="78"/>
    </row>
    <row r="1054" spans="1:14" s="76" customFormat="1" ht="206.25" customHeight="1">
      <c r="A1054" s="92">
        <v>1039</v>
      </c>
      <c r="B1054" s="92" t="s">
        <v>3447</v>
      </c>
      <c r="C1054" s="92" t="s">
        <v>77</v>
      </c>
      <c r="D1054" s="92" t="s">
        <v>3480</v>
      </c>
      <c r="E1054" s="92" t="s">
        <v>3479</v>
      </c>
      <c r="F1054" s="115">
        <v>2</v>
      </c>
      <c r="G1054" s="115">
        <v>15000</v>
      </c>
      <c r="H1054" s="115">
        <f t="shared" si="51"/>
        <v>30000</v>
      </c>
      <c r="I1054" s="115">
        <f t="shared" si="52"/>
        <v>33600</v>
      </c>
      <c r="J1054" s="92" t="s">
        <v>1455</v>
      </c>
      <c r="K1054" s="92" t="s">
        <v>22</v>
      </c>
      <c r="L1054" s="75" t="s">
        <v>3605</v>
      </c>
      <c r="M1054" s="78"/>
      <c r="N1054" s="78"/>
    </row>
    <row r="1055" spans="1:14" s="76" customFormat="1" ht="108" customHeight="1">
      <c r="A1055" s="92">
        <v>1040</v>
      </c>
      <c r="B1055" s="92" t="s">
        <v>3502</v>
      </c>
      <c r="C1055" s="92" t="s">
        <v>77</v>
      </c>
      <c r="D1055" s="92" t="s">
        <v>3481</v>
      </c>
      <c r="E1055" s="92" t="s">
        <v>3343</v>
      </c>
      <c r="F1055" s="115">
        <v>10</v>
      </c>
      <c r="G1055" s="115">
        <v>80</v>
      </c>
      <c r="H1055" s="115">
        <f t="shared" si="51"/>
        <v>800</v>
      </c>
      <c r="I1055" s="115">
        <f t="shared" si="52"/>
        <v>896.00000000000011</v>
      </c>
      <c r="J1055" s="92" t="s">
        <v>1455</v>
      </c>
      <c r="K1055" s="92" t="s">
        <v>22</v>
      </c>
      <c r="L1055" s="75" t="s">
        <v>3605</v>
      </c>
      <c r="M1055" s="78"/>
      <c r="N1055" s="78"/>
    </row>
    <row r="1056" spans="1:14" s="76" customFormat="1" ht="108" customHeight="1">
      <c r="A1056" s="92">
        <v>1041</v>
      </c>
      <c r="B1056" s="92" t="s">
        <v>3448</v>
      </c>
      <c r="C1056" s="92" t="s">
        <v>77</v>
      </c>
      <c r="D1056" s="92" t="s">
        <v>3503</v>
      </c>
      <c r="E1056" s="92" t="s">
        <v>3343</v>
      </c>
      <c r="F1056" s="115">
        <v>2</v>
      </c>
      <c r="G1056" s="115">
        <v>900</v>
      </c>
      <c r="H1056" s="115">
        <f t="shared" si="51"/>
        <v>1800</v>
      </c>
      <c r="I1056" s="115">
        <f t="shared" si="52"/>
        <v>2016.0000000000002</v>
      </c>
      <c r="J1056" s="92" t="s">
        <v>1455</v>
      </c>
      <c r="K1056" s="92" t="s">
        <v>22</v>
      </c>
      <c r="L1056" s="75" t="s">
        <v>3605</v>
      </c>
      <c r="M1056" s="78"/>
      <c r="N1056" s="78"/>
    </row>
    <row r="1057" spans="1:14" s="76" customFormat="1" ht="108" customHeight="1">
      <c r="A1057" s="92">
        <v>1042</v>
      </c>
      <c r="B1057" s="92" t="s">
        <v>3449</v>
      </c>
      <c r="C1057" s="92" t="s">
        <v>77</v>
      </c>
      <c r="D1057" s="92" t="s">
        <v>3504</v>
      </c>
      <c r="E1057" s="92" t="s">
        <v>3479</v>
      </c>
      <c r="F1057" s="115">
        <v>1</v>
      </c>
      <c r="G1057" s="115">
        <v>3400</v>
      </c>
      <c r="H1057" s="115">
        <f t="shared" si="51"/>
        <v>3400</v>
      </c>
      <c r="I1057" s="115">
        <f t="shared" si="52"/>
        <v>3808.0000000000005</v>
      </c>
      <c r="J1057" s="92" t="s">
        <v>1455</v>
      </c>
      <c r="K1057" s="92" t="s">
        <v>22</v>
      </c>
      <c r="L1057" s="75" t="s">
        <v>3605</v>
      </c>
      <c r="M1057" s="78"/>
      <c r="N1057" s="78"/>
    </row>
    <row r="1058" spans="1:14" s="76" customFormat="1" ht="108" customHeight="1">
      <c r="A1058" s="92">
        <v>1043</v>
      </c>
      <c r="B1058" s="92" t="s">
        <v>3450</v>
      </c>
      <c r="C1058" s="92" t="s">
        <v>77</v>
      </c>
      <c r="D1058" s="92" t="s">
        <v>3505</v>
      </c>
      <c r="E1058" s="92" t="s">
        <v>3345</v>
      </c>
      <c r="F1058" s="115">
        <v>5</v>
      </c>
      <c r="G1058" s="115">
        <v>800</v>
      </c>
      <c r="H1058" s="115">
        <f t="shared" si="51"/>
        <v>4000</v>
      </c>
      <c r="I1058" s="115">
        <f t="shared" si="52"/>
        <v>4480</v>
      </c>
      <c r="J1058" s="92" t="s">
        <v>1455</v>
      </c>
      <c r="K1058" s="92" t="s">
        <v>22</v>
      </c>
      <c r="L1058" s="75" t="s">
        <v>3605</v>
      </c>
      <c r="M1058" s="78"/>
      <c r="N1058" s="78"/>
    </row>
    <row r="1059" spans="1:14" s="76" customFormat="1" ht="108" customHeight="1">
      <c r="A1059" s="92">
        <v>1044</v>
      </c>
      <c r="B1059" s="92" t="s">
        <v>3584</v>
      </c>
      <c r="C1059" s="92" t="s">
        <v>77</v>
      </c>
      <c r="D1059" s="92" t="s">
        <v>3585</v>
      </c>
      <c r="E1059" s="92" t="s">
        <v>3345</v>
      </c>
      <c r="F1059" s="115">
        <v>10</v>
      </c>
      <c r="G1059" s="115">
        <v>142.85</v>
      </c>
      <c r="H1059" s="115">
        <f t="shared" si="51"/>
        <v>1428.5</v>
      </c>
      <c r="I1059" s="115">
        <f t="shared" si="52"/>
        <v>1599.92</v>
      </c>
      <c r="J1059" s="92" t="s">
        <v>1455</v>
      </c>
      <c r="K1059" s="92" t="s">
        <v>22</v>
      </c>
      <c r="L1059" s="75" t="s">
        <v>3605</v>
      </c>
      <c r="M1059" s="78"/>
      <c r="N1059" s="78"/>
    </row>
    <row r="1060" spans="1:14" s="76" customFormat="1" ht="108" customHeight="1">
      <c r="A1060" s="92">
        <v>1045</v>
      </c>
      <c r="B1060" s="92" t="s">
        <v>3451</v>
      </c>
      <c r="C1060" s="92" t="s">
        <v>77</v>
      </c>
      <c r="D1060" s="92" t="s">
        <v>3506</v>
      </c>
      <c r="E1060" s="92" t="s">
        <v>3343</v>
      </c>
      <c r="F1060" s="115">
        <v>3</v>
      </c>
      <c r="G1060" s="115">
        <v>470</v>
      </c>
      <c r="H1060" s="115">
        <f t="shared" si="51"/>
        <v>1410</v>
      </c>
      <c r="I1060" s="115">
        <f t="shared" si="52"/>
        <v>1579.2</v>
      </c>
      <c r="J1060" s="92" t="s">
        <v>1455</v>
      </c>
      <c r="K1060" s="92" t="s">
        <v>22</v>
      </c>
      <c r="L1060" s="75" t="s">
        <v>3605</v>
      </c>
      <c r="M1060" s="78"/>
      <c r="N1060" s="78"/>
    </row>
    <row r="1061" spans="1:14" s="76" customFormat="1" ht="108" customHeight="1">
      <c r="A1061" s="92">
        <v>1046</v>
      </c>
      <c r="B1061" s="92" t="s">
        <v>3452</v>
      </c>
      <c r="C1061" s="92" t="s">
        <v>77</v>
      </c>
      <c r="D1061" s="92" t="s">
        <v>3507</v>
      </c>
      <c r="E1061" s="92" t="s">
        <v>3343</v>
      </c>
      <c r="F1061" s="115">
        <v>5</v>
      </c>
      <c r="G1061" s="115">
        <v>360</v>
      </c>
      <c r="H1061" s="115">
        <f t="shared" si="51"/>
        <v>1800</v>
      </c>
      <c r="I1061" s="115">
        <f t="shared" si="52"/>
        <v>2016.0000000000002</v>
      </c>
      <c r="J1061" s="92" t="s">
        <v>1455</v>
      </c>
      <c r="K1061" s="92" t="s">
        <v>22</v>
      </c>
      <c r="L1061" s="75" t="s">
        <v>3605</v>
      </c>
      <c r="M1061" s="78"/>
      <c r="N1061" s="78"/>
    </row>
    <row r="1062" spans="1:14" s="76" customFormat="1" ht="124.5" customHeight="1">
      <c r="A1062" s="92">
        <v>1047</v>
      </c>
      <c r="B1062" s="92" t="s">
        <v>3453</v>
      </c>
      <c r="C1062" s="92" t="s">
        <v>77</v>
      </c>
      <c r="D1062" s="92" t="s">
        <v>3508</v>
      </c>
      <c r="E1062" s="92" t="s">
        <v>3479</v>
      </c>
      <c r="F1062" s="115">
        <v>6</v>
      </c>
      <c r="G1062" s="115">
        <v>2400</v>
      </c>
      <c r="H1062" s="115">
        <f t="shared" si="51"/>
        <v>14400</v>
      </c>
      <c r="I1062" s="115">
        <f t="shared" si="52"/>
        <v>16128.000000000002</v>
      </c>
      <c r="J1062" s="92" t="s">
        <v>1455</v>
      </c>
      <c r="K1062" s="92" t="s">
        <v>22</v>
      </c>
      <c r="L1062" s="75" t="s">
        <v>3605</v>
      </c>
      <c r="M1062" s="78"/>
      <c r="N1062" s="78"/>
    </row>
    <row r="1063" spans="1:14" s="76" customFormat="1" ht="108" customHeight="1">
      <c r="A1063" s="92">
        <v>1048</v>
      </c>
      <c r="B1063" s="92" t="s">
        <v>3454</v>
      </c>
      <c r="C1063" s="92" t="s">
        <v>77</v>
      </c>
      <c r="D1063" s="92" t="s">
        <v>3509</v>
      </c>
      <c r="E1063" s="92" t="s">
        <v>3479</v>
      </c>
      <c r="F1063" s="115">
        <v>1</v>
      </c>
      <c r="G1063" s="115">
        <v>600</v>
      </c>
      <c r="H1063" s="115">
        <f t="shared" si="51"/>
        <v>600</v>
      </c>
      <c r="I1063" s="115">
        <f t="shared" si="52"/>
        <v>672.00000000000011</v>
      </c>
      <c r="J1063" s="92" t="s">
        <v>1455</v>
      </c>
      <c r="K1063" s="92" t="s">
        <v>22</v>
      </c>
      <c r="L1063" s="75" t="s">
        <v>3605</v>
      </c>
      <c r="M1063" s="78"/>
      <c r="N1063" s="78"/>
    </row>
    <row r="1064" spans="1:14" s="76" customFormat="1" ht="108" customHeight="1">
      <c r="A1064" s="92">
        <v>1049</v>
      </c>
      <c r="B1064" s="92" t="s">
        <v>3455</v>
      </c>
      <c r="C1064" s="92" t="s">
        <v>77</v>
      </c>
      <c r="D1064" s="92" t="s">
        <v>3510</v>
      </c>
      <c r="E1064" s="92" t="s">
        <v>3479</v>
      </c>
      <c r="F1064" s="115">
        <v>1</v>
      </c>
      <c r="G1064" s="115">
        <v>600</v>
      </c>
      <c r="H1064" s="115">
        <f t="shared" si="51"/>
        <v>600</v>
      </c>
      <c r="I1064" s="115">
        <f t="shared" si="52"/>
        <v>672.00000000000011</v>
      </c>
      <c r="J1064" s="92" t="s">
        <v>1455</v>
      </c>
      <c r="K1064" s="92" t="s">
        <v>22</v>
      </c>
      <c r="L1064" s="75" t="s">
        <v>3605</v>
      </c>
      <c r="M1064" s="78"/>
      <c r="N1064" s="78"/>
    </row>
    <row r="1065" spans="1:14" s="76" customFormat="1" ht="108" customHeight="1">
      <c r="A1065" s="92">
        <v>1050</v>
      </c>
      <c r="B1065" s="92" t="s">
        <v>3456</v>
      </c>
      <c r="C1065" s="92" t="s">
        <v>77</v>
      </c>
      <c r="D1065" s="92" t="s">
        <v>3511</v>
      </c>
      <c r="E1065" s="92" t="s">
        <v>3343</v>
      </c>
      <c r="F1065" s="115">
        <v>2</v>
      </c>
      <c r="G1065" s="115">
        <v>8000</v>
      </c>
      <c r="H1065" s="115">
        <f t="shared" si="51"/>
        <v>16000</v>
      </c>
      <c r="I1065" s="115">
        <f t="shared" si="52"/>
        <v>17920</v>
      </c>
      <c r="J1065" s="92" t="s">
        <v>1455</v>
      </c>
      <c r="K1065" s="92" t="s">
        <v>22</v>
      </c>
      <c r="L1065" s="75" t="s">
        <v>3605</v>
      </c>
      <c r="M1065" s="78"/>
      <c r="N1065" s="78"/>
    </row>
    <row r="1066" spans="1:14" s="76" customFormat="1" ht="108" customHeight="1">
      <c r="A1066" s="92">
        <v>1051</v>
      </c>
      <c r="B1066" s="92" t="s">
        <v>3457</v>
      </c>
      <c r="C1066" s="92" t="s">
        <v>77</v>
      </c>
      <c r="D1066" s="92" t="s">
        <v>3482</v>
      </c>
      <c r="E1066" s="92" t="s">
        <v>3343</v>
      </c>
      <c r="F1066" s="115">
        <v>300</v>
      </c>
      <c r="G1066" s="115">
        <v>7.7</v>
      </c>
      <c r="H1066" s="115">
        <f t="shared" si="51"/>
        <v>2310</v>
      </c>
      <c r="I1066" s="115">
        <f t="shared" si="52"/>
        <v>2587.2000000000003</v>
      </c>
      <c r="J1066" s="92" t="s">
        <v>1455</v>
      </c>
      <c r="K1066" s="92" t="s">
        <v>22</v>
      </c>
      <c r="L1066" s="75" t="s">
        <v>3605</v>
      </c>
      <c r="M1066" s="78"/>
      <c r="N1066" s="78"/>
    </row>
    <row r="1067" spans="1:14" s="76" customFormat="1" ht="108" customHeight="1">
      <c r="A1067" s="92">
        <v>1052</v>
      </c>
      <c r="B1067" s="92" t="s">
        <v>3458</v>
      </c>
      <c r="C1067" s="92" t="s">
        <v>77</v>
      </c>
      <c r="D1067" s="92" t="s">
        <v>3483</v>
      </c>
      <c r="E1067" s="92" t="s">
        <v>3343</v>
      </c>
      <c r="F1067" s="115">
        <v>300</v>
      </c>
      <c r="G1067" s="115">
        <v>7.7</v>
      </c>
      <c r="H1067" s="115">
        <f t="shared" si="51"/>
        <v>2310</v>
      </c>
      <c r="I1067" s="115">
        <f t="shared" si="52"/>
        <v>2587.2000000000003</v>
      </c>
      <c r="J1067" s="92" t="s">
        <v>1455</v>
      </c>
      <c r="K1067" s="92" t="s">
        <v>22</v>
      </c>
      <c r="L1067" s="75" t="s">
        <v>3605</v>
      </c>
      <c r="M1067" s="78"/>
      <c r="N1067" s="78"/>
    </row>
    <row r="1068" spans="1:14" s="76" customFormat="1" ht="108" customHeight="1">
      <c r="A1068" s="92">
        <v>1053</v>
      </c>
      <c r="B1068" s="92" t="s">
        <v>3459</v>
      </c>
      <c r="C1068" s="92" t="s">
        <v>77</v>
      </c>
      <c r="D1068" s="92" t="s">
        <v>3484</v>
      </c>
      <c r="E1068" s="92" t="s">
        <v>3485</v>
      </c>
      <c r="F1068" s="115">
        <v>60</v>
      </c>
      <c r="G1068" s="115">
        <v>30.36</v>
      </c>
      <c r="H1068" s="115">
        <f t="shared" si="51"/>
        <v>1821.6</v>
      </c>
      <c r="I1068" s="115">
        <f t="shared" si="52"/>
        <v>2040.192</v>
      </c>
      <c r="J1068" s="92" t="s">
        <v>1455</v>
      </c>
      <c r="K1068" s="92" t="s">
        <v>22</v>
      </c>
      <c r="L1068" s="75" t="s">
        <v>3605</v>
      </c>
      <c r="M1068" s="78"/>
      <c r="N1068" s="78"/>
    </row>
    <row r="1069" spans="1:14" s="76" customFormat="1" ht="108" customHeight="1">
      <c r="A1069" s="92">
        <v>1054</v>
      </c>
      <c r="B1069" s="92" t="s">
        <v>3459</v>
      </c>
      <c r="C1069" s="92" t="s">
        <v>77</v>
      </c>
      <c r="D1069" s="92" t="s">
        <v>3486</v>
      </c>
      <c r="E1069" s="92" t="s">
        <v>3485</v>
      </c>
      <c r="F1069" s="115">
        <v>60</v>
      </c>
      <c r="G1069" s="115">
        <v>43.75</v>
      </c>
      <c r="H1069" s="115">
        <f t="shared" si="51"/>
        <v>2625</v>
      </c>
      <c r="I1069" s="115">
        <f t="shared" si="52"/>
        <v>2940.0000000000005</v>
      </c>
      <c r="J1069" s="92" t="s">
        <v>1455</v>
      </c>
      <c r="K1069" s="92" t="s">
        <v>22</v>
      </c>
      <c r="L1069" s="75" t="s">
        <v>3605</v>
      </c>
      <c r="M1069" s="78"/>
      <c r="N1069" s="78"/>
    </row>
    <row r="1070" spans="1:14" s="76" customFormat="1" ht="108" customHeight="1">
      <c r="A1070" s="92">
        <v>1055</v>
      </c>
      <c r="B1070" s="92" t="s">
        <v>3459</v>
      </c>
      <c r="C1070" s="92" t="s">
        <v>77</v>
      </c>
      <c r="D1070" s="92" t="s">
        <v>3487</v>
      </c>
      <c r="E1070" s="92" t="s">
        <v>3485</v>
      </c>
      <c r="F1070" s="115">
        <v>60</v>
      </c>
      <c r="G1070" s="115">
        <v>98.21</v>
      </c>
      <c r="H1070" s="115">
        <f t="shared" si="51"/>
        <v>5892.5999999999995</v>
      </c>
      <c r="I1070" s="115">
        <f t="shared" si="52"/>
        <v>6599.7120000000004</v>
      </c>
      <c r="J1070" s="92" t="s">
        <v>1455</v>
      </c>
      <c r="K1070" s="92" t="s">
        <v>22</v>
      </c>
      <c r="L1070" s="75" t="s">
        <v>3605</v>
      </c>
      <c r="M1070" s="78"/>
      <c r="N1070" s="78"/>
    </row>
    <row r="1071" spans="1:14" s="76" customFormat="1" ht="108" customHeight="1">
      <c r="A1071" s="92">
        <v>1056</v>
      </c>
      <c r="B1071" s="92" t="s">
        <v>2711</v>
      </c>
      <c r="C1071" s="92" t="s">
        <v>77</v>
      </c>
      <c r="D1071" s="92" t="s">
        <v>3488</v>
      </c>
      <c r="E1071" s="92" t="s">
        <v>3345</v>
      </c>
      <c r="F1071" s="115">
        <v>50</v>
      </c>
      <c r="G1071" s="115">
        <v>200</v>
      </c>
      <c r="H1071" s="115">
        <f t="shared" si="51"/>
        <v>10000</v>
      </c>
      <c r="I1071" s="115">
        <f t="shared" si="52"/>
        <v>11200.000000000002</v>
      </c>
      <c r="J1071" s="92" t="s">
        <v>1455</v>
      </c>
      <c r="K1071" s="92" t="s">
        <v>22</v>
      </c>
      <c r="L1071" s="75" t="s">
        <v>3605</v>
      </c>
      <c r="M1071" s="78"/>
      <c r="N1071" s="78"/>
    </row>
    <row r="1072" spans="1:14" s="76" customFormat="1" ht="108" customHeight="1">
      <c r="A1072" s="92">
        <v>1057</v>
      </c>
      <c r="B1072" s="92" t="s">
        <v>3460</v>
      </c>
      <c r="C1072" s="92" t="s">
        <v>77</v>
      </c>
      <c r="D1072" s="92" t="s">
        <v>3512</v>
      </c>
      <c r="E1072" s="92" t="s">
        <v>3345</v>
      </c>
      <c r="F1072" s="115">
        <v>10</v>
      </c>
      <c r="G1072" s="115">
        <v>600</v>
      </c>
      <c r="H1072" s="115">
        <f t="shared" si="51"/>
        <v>6000</v>
      </c>
      <c r="I1072" s="115">
        <f t="shared" si="52"/>
        <v>6720.0000000000009</v>
      </c>
      <c r="J1072" s="92" t="s">
        <v>1455</v>
      </c>
      <c r="K1072" s="92" t="s">
        <v>22</v>
      </c>
      <c r="L1072" s="75" t="s">
        <v>3605</v>
      </c>
      <c r="M1072" s="78"/>
      <c r="N1072" s="78"/>
    </row>
    <row r="1073" spans="1:14" s="76" customFormat="1" ht="108" customHeight="1">
      <c r="A1073" s="92">
        <v>1058</v>
      </c>
      <c r="B1073" s="92" t="s">
        <v>3461</v>
      </c>
      <c r="C1073" s="92" t="s">
        <v>77</v>
      </c>
      <c r="D1073" s="92" t="s">
        <v>3513</v>
      </c>
      <c r="E1073" s="92" t="s">
        <v>3345</v>
      </c>
      <c r="F1073" s="115">
        <v>10</v>
      </c>
      <c r="G1073" s="115">
        <v>380</v>
      </c>
      <c r="H1073" s="115">
        <f t="shared" si="51"/>
        <v>3800</v>
      </c>
      <c r="I1073" s="115">
        <f t="shared" si="52"/>
        <v>4256</v>
      </c>
      <c r="J1073" s="92" t="s">
        <v>1455</v>
      </c>
      <c r="K1073" s="92" t="s">
        <v>22</v>
      </c>
      <c r="L1073" s="75" t="s">
        <v>3605</v>
      </c>
      <c r="M1073" s="78"/>
      <c r="N1073" s="78"/>
    </row>
    <row r="1074" spans="1:14" s="76" customFormat="1" ht="108" customHeight="1">
      <c r="A1074" s="92">
        <v>1059</v>
      </c>
      <c r="B1074" s="92" t="s">
        <v>3462</v>
      </c>
      <c r="C1074" s="92" t="s">
        <v>77</v>
      </c>
      <c r="D1074" s="92" t="s">
        <v>3514</v>
      </c>
      <c r="E1074" s="92" t="s">
        <v>3343</v>
      </c>
      <c r="F1074" s="115">
        <v>100</v>
      </c>
      <c r="G1074" s="115">
        <v>500</v>
      </c>
      <c r="H1074" s="115">
        <f t="shared" si="51"/>
        <v>50000</v>
      </c>
      <c r="I1074" s="115">
        <f t="shared" si="52"/>
        <v>56000.000000000007</v>
      </c>
      <c r="J1074" s="92" t="s">
        <v>1455</v>
      </c>
      <c r="K1074" s="92" t="s">
        <v>22</v>
      </c>
      <c r="L1074" s="75" t="s">
        <v>3605</v>
      </c>
      <c r="M1074" s="78"/>
      <c r="N1074" s="78"/>
    </row>
    <row r="1075" spans="1:14" s="76" customFormat="1" ht="108" customHeight="1">
      <c r="A1075" s="92">
        <v>1060</v>
      </c>
      <c r="B1075" s="92" t="s">
        <v>3463</v>
      </c>
      <c r="C1075" s="92" t="s">
        <v>77</v>
      </c>
      <c r="D1075" s="92" t="s">
        <v>3515</v>
      </c>
      <c r="E1075" s="92" t="s">
        <v>3343</v>
      </c>
      <c r="F1075" s="115">
        <v>200</v>
      </c>
      <c r="G1075" s="115">
        <v>664.4</v>
      </c>
      <c r="H1075" s="115">
        <f t="shared" si="51"/>
        <v>132880</v>
      </c>
      <c r="I1075" s="115">
        <f t="shared" si="52"/>
        <v>148825.60000000001</v>
      </c>
      <c r="J1075" s="92" t="s">
        <v>1455</v>
      </c>
      <c r="K1075" s="92" t="s">
        <v>22</v>
      </c>
      <c r="L1075" s="75" t="s">
        <v>3605</v>
      </c>
      <c r="M1075" s="78"/>
      <c r="N1075" s="78"/>
    </row>
    <row r="1076" spans="1:14" s="76" customFormat="1" ht="108" customHeight="1">
      <c r="A1076" s="92">
        <v>1061</v>
      </c>
      <c r="B1076" s="92" t="s">
        <v>3464</v>
      </c>
      <c r="C1076" s="92" t="s">
        <v>77</v>
      </c>
      <c r="D1076" s="92" t="s">
        <v>3516</v>
      </c>
      <c r="E1076" s="92" t="s">
        <v>3345</v>
      </c>
      <c r="F1076" s="115">
        <v>150</v>
      </c>
      <c r="G1076" s="115">
        <v>192.5</v>
      </c>
      <c r="H1076" s="115">
        <f t="shared" si="51"/>
        <v>28875</v>
      </c>
      <c r="I1076" s="115">
        <f t="shared" si="52"/>
        <v>32340.000000000004</v>
      </c>
      <c r="J1076" s="92" t="s">
        <v>1455</v>
      </c>
      <c r="K1076" s="92" t="s">
        <v>22</v>
      </c>
      <c r="L1076" s="75" t="s">
        <v>3605</v>
      </c>
      <c r="M1076" s="78"/>
      <c r="N1076" s="78"/>
    </row>
    <row r="1077" spans="1:14" s="76" customFormat="1" ht="108" customHeight="1">
      <c r="A1077" s="92">
        <v>1062</v>
      </c>
      <c r="B1077" s="92" t="s">
        <v>3465</v>
      </c>
      <c r="C1077" s="92" t="s">
        <v>77</v>
      </c>
      <c r="D1077" s="92" t="s">
        <v>3517</v>
      </c>
      <c r="E1077" s="92" t="s">
        <v>3345</v>
      </c>
      <c r="F1077" s="115">
        <v>100</v>
      </c>
      <c r="G1077" s="115">
        <v>400</v>
      </c>
      <c r="H1077" s="115">
        <f t="shared" si="51"/>
        <v>40000</v>
      </c>
      <c r="I1077" s="115">
        <f t="shared" si="52"/>
        <v>44800.000000000007</v>
      </c>
      <c r="J1077" s="92" t="s">
        <v>1455</v>
      </c>
      <c r="K1077" s="92" t="s">
        <v>22</v>
      </c>
      <c r="L1077" s="75" t="s">
        <v>3605</v>
      </c>
      <c r="M1077" s="78"/>
      <c r="N1077" s="78"/>
    </row>
    <row r="1078" spans="1:14" s="76" customFormat="1" ht="108" customHeight="1">
      <c r="A1078" s="92">
        <v>1063</v>
      </c>
      <c r="B1078" s="92" t="s">
        <v>3466</v>
      </c>
      <c r="C1078" s="92" t="s">
        <v>77</v>
      </c>
      <c r="D1078" s="92" t="s">
        <v>3518</v>
      </c>
      <c r="E1078" s="92" t="s">
        <v>3345</v>
      </c>
      <c r="F1078" s="115">
        <v>20</v>
      </c>
      <c r="G1078" s="115">
        <v>1400.3</v>
      </c>
      <c r="H1078" s="115">
        <f t="shared" si="51"/>
        <v>28006</v>
      </c>
      <c r="I1078" s="115">
        <f t="shared" si="52"/>
        <v>31366.720000000005</v>
      </c>
      <c r="J1078" s="92" t="s">
        <v>1455</v>
      </c>
      <c r="K1078" s="92" t="s">
        <v>22</v>
      </c>
      <c r="L1078" s="75" t="s">
        <v>3605</v>
      </c>
      <c r="M1078" s="78"/>
      <c r="N1078" s="78"/>
    </row>
    <row r="1079" spans="1:14" s="76" customFormat="1" ht="108" customHeight="1">
      <c r="A1079" s="92">
        <v>1064</v>
      </c>
      <c r="B1079" s="92" t="s">
        <v>3467</v>
      </c>
      <c r="C1079" s="92" t="s">
        <v>77</v>
      </c>
      <c r="D1079" s="92" t="s">
        <v>3582</v>
      </c>
      <c r="E1079" s="92" t="s">
        <v>3345</v>
      </c>
      <c r="F1079" s="115">
        <v>4</v>
      </c>
      <c r="G1079" s="115">
        <v>5000</v>
      </c>
      <c r="H1079" s="115">
        <f t="shared" si="51"/>
        <v>20000</v>
      </c>
      <c r="I1079" s="115">
        <f t="shared" si="52"/>
        <v>22400.000000000004</v>
      </c>
      <c r="J1079" s="92" t="s">
        <v>1455</v>
      </c>
      <c r="K1079" s="92" t="s">
        <v>22</v>
      </c>
      <c r="L1079" s="75" t="s">
        <v>3605</v>
      </c>
      <c r="M1079" s="78"/>
      <c r="N1079" s="78"/>
    </row>
    <row r="1080" spans="1:14" s="76" customFormat="1" ht="108" customHeight="1">
      <c r="A1080" s="92">
        <v>1065</v>
      </c>
      <c r="B1080" s="92" t="s">
        <v>3468</v>
      </c>
      <c r="C1080" s="92" t="s">
        <v>77</v>
      </c>
      <c r="D1080" s="92" t="s">
        <v>3581</v>
      </c>
      <c r="E1080" s="92" t="s">
        <v>3345</v>
      </c>
      <c r="F1080" s="115">
        <v>1</v>
      </c>
      <c r="G1080" s="115">
        <v>5300</v>
      </c>
      <c r="H1080" s="115">
        <f t="shared" si="51"/>
        <v>5300</v>
      </c>
      <c r="I1080" s="115">
        <f t="shared" si="52"/>
        <v>5936.0000000000009</v>
      </c>
      <c r="J1080" s="92" t="s">
        <v>1455</v>
      </c>
      <c r="K1080" s="92" t="s">
        <v>22</v>
      </c>
      <c r="L1080" s="75" t="s">
        <v>3605</v>
      </c>
      <c r="M1080" s="78"/>
      <c r="N1080" s="78"/>
    </row>
    <row r="1081" spans="1:14" s="76" customFormat="1" ht="108" customHeight="1">
      <c r="A1081" s="92">
        <v>1066</v>
      </c>
      <c r="B1081" s="92" t="s">
        <v>3469</v>
      </c>
      <c r="C1081" s="92" t="s">
        <v>77</v>
      </c>
      <c r="D1081" s="92" t="s">
        <v>3519</v>
      </c>
      <c r="E1081" s="92" t="s">
        <v>3345</v>
      </c>
      <c r="F1081" s="115">
        <v>2</v>
      </c>
      <c r="G1081" s="115">
        <v>4500</v>
      </c>
      <c r="H1081" s="115">
        <f t="shared" si="51"/>
        <v>9000</v>
      </c>
      <c r="I1081" s="115">
        <f t="shared" si="52"/>
        <v>10080.000000000002</v>
      </c>
      <c r="J1081" s="92" t="s">
        <v>1455</v>
      </c>
      <c r="K1081" s="92" t="s">
        <v>22</v>
      </c>
      <c r="L1081" s="75" t="s">
        <v>3605</v>
      </c>
      <c r="M1081" s="78"/>
      <c r="N1081" s="78"/>
    </row>
    <row r="1082" spans="1:14" s="76" customFormat="1" ht="108" customHeight="1">
      <c r="A1082" s="92">
        <v>1067</v>
      </c>
      <c r="B1082" s="92" t="s">
        <v>3470</v>
      </c>
      <c r="C1082" s="92" t="s">
        <v>77</v>
      </c>
      <c r="D1082" s="92" t="s">
        <v>3489</v>
      </c>
      <c r="E1082" s="92" t="s">
        <v>3345</v>
      </c>
      <c r="F1082" s="115">
        <v>2</v>
      </c>
      <c r="G1082" s="115">
        <v>5000</v>
      </c>
      <c r="H1082" s="115">
        <f t="shared" si="51"/>
        <v>10000</v>
      </c>
      <c r="I1082" s="115">
        <f t="shared" si="52"/>
        <v>11200.000000000002</v>
      </c>
      <c r="J1082" s="92" t="s">
        <v>1455</v>
      </c>
      <c r="K1082" s="92" t="s">
        <v>22</v>
      </c>
      <c r="L1082" s="75" t="s">
        <v>3605</v>
      </c>
      <c r="M1082" s="78"/>
      <c r="N1082" s="78"/>
    </row>
    <row r="1083" spans="1:14" s="76" customFormat="1" ht="108" customHeight="1">
      <c r="A1083" s="92">
        <v>1068</v>
      </c>
      <c r="B1083" s="92" t="s">
        <v>3471</v>
      </c>
      <c r="C1083" s="92" t="s">
        <v>77</v>
      </c>
      <c r="D1083" s="92" t="s">
        <v>3490</v>
      </c>
      <c r="E1083" s="92" t="s">
        <v>3345</v>
      </c>
      <c r="F1083" s="115">
        <v>2</v>
      </c>
      <c r="G1083" s="115">
        <v>3000</v>
      </c>
      <c r="H1083" s="115">
        <f t="shared" si="51"/>
        <v>6000</v>
      </c>
      <c r="I1083" s="115">
        <f t="shared" si="52"/>
        <v>6720.0000000000009</v>
      </c>
      <c r="J1083" s="92" t="s">
        <v>1455</v>
      </c>
      <c r="K1083" s="92" t="s">
        <v>22</v>
      </c>
      <c r="L1083" s="75" t="s">
        <v>3605</v>
      </c>
      <c r="M1083" s="78"/>
      <c r="N1083" s="78"/>
    </row>
    <row r="1084" spans="1:14" s="76" customFormat="1" ht="108" customHeight="1">
      <c r="A1084" s="92">
        <v>1069</v>
      </c>
      <c r="B1084" s="92" t="s">
        <v>3472</v>
      </c>
      <c r="C1084" s="92" t="s">
        <v>77</v>
      </c>
      <c r="D1084" s="92" t="s">
        <v>3520</v>
      </c>
      <c r="E1084" s="92" t="s">
        <v>3491</v>
      </c>
      <c r="F1084" s="115">
        <v>200</v>
      </c>
      <c r="G1084" s="115">
        <v>1150</v>
      </c>
      <c r="H1084" s="115">
        <f t="shared" si="51"/>
        <v>230000</v>
      </c>
      <c r="I1084" s="115">
        <f t="shared" si="52"/>
        <v>257600.00000000003</v>
      </c>
      <c r="J1084" s="92" t="s">
        <v>1455</v>
      </c>
      <c r="K1084" s="92" t="s">
        <v>22</v>
      </c>
      <c r="L1084" s="75" t="s">
        <v>3605</v>
      </c>
      <c r="M1084" s="78"/>
      <c r="N1084" s="78"/>
    </row>
    <row r="1085" spans="1:14" s="76" customFormat="1" ht="108" customHeight="1">
      <c r="A1085" s="92">
        <v>1070</v>
      </c>
      <c r="B1085" s="92" t="s">
        <v>3473</v>
      </c>
      <c r="C1085" s="92" t="s">
        <v>77</v>
      </c>
      <c r="D1085" s="92" t="s">
        <v>3521</v>
      </c>
      <c r="E1085" s="92" t="s">
        <v>3491</v>
      </c>
      <c r="F1085" s="115">
        <v>100</v>
      </c>
      <c r="G1085" s="115">
        <v>1200</v>
      </c>
      <c r="H1085" s="115">
        <f t="shared" si="51"/>
        <v>120000</v>
      </c>
      <c r="I1085" s="115">
        <f t="shared" si="52"/>
        <v>134400</v>
      </c>
      <c r="J1085" s="92" t="s">
        <v>1455</v>
      </c>
      <c r="K1085" s="92" t="s">
        <v>22</v>
      </c>
      <c r="L1085" s="75" t="s">
        <v>3605</v>
      </c>
      <c r="M1085" s="78"/>
      <c r="N1085" s="78"/>
    </row>
    <row r="1086" spans="1:14" s="76" customFormat="1" ht="108" customHeight="1">
      <c r="A1086" s="92">
        <v>1071</v>
      </c>
      <c r="B1086" s="92" t="s">
        <v>3474</v>
      </c>
      <c r="C1086" s="92" t="s">
        <v>77</v>
      </c>
      <c r="D1086" s="92" t="s">
        <v>3522</v>
      </c>
      <c r="E1086" s="92" t="s">
        <v>3345</v>
      </c>
      <c r="F1086" s="115">
        <v>4</v>
      </c>
      <c r="G1086" s="115">
        <v>32000</v>
      </c>
      <c r="H1086" s="115">
        <f t="shared" si="51"/>
        <v>128000</v>
      </c>
      <c r="I1086" s="115">
        <f t="shared" si="52"/>
        <v>143360</v>
      </c>
      <c r="J1086" s="92" t="s">
        <v>1455</v>
      </c>
      <c r="K1086" s="92" t="s">
        <v>22</v>
      </c>
      <c r="L1086" s="75" t="s">
        <v>3605</v>
      </c>
      <c r="M1086" s="78"/>
      <c r="N1086" s="78"/>
    </row>
    <row r="1087" spans="1:14" s="76" customFormat="1" ht="108" customHeight="1">
      <c r="A1087" s="92">
        <v>1072</v>
      </c>
      <c r="B1087" s="92" t="s">
        <v>3475</v>
      </c>
      <c r="C1087" s="92" t="s">
        <v>77</v>
      </c>
      <c r="D1087" s="92" t="s">
        <v>3523</v>
      </c>
      <c r="E1087" s="92" t="s">
        <v>3492</v>
      </c>
      <c r="F1087" s="115">
        <v>50</v>
      </c>
      <c r="G1087" s="115">
        <v>90</v>
      </c>
      <c r="H1087" s="115">
        <f t="shared" si="51"/>
        <v>4500</v>
      </c>
      <c r="I1087" s="115">
        <f t="shared" si="52"/>
        <v>5040.0000000000009</v>
      </c>
      <c r="J1087" s="92" t="s">
        <v>1455</v>
      </c>
      <c r="K1087" s="92" t="s">
        <v>22</v>
      </c>
      <c r="L1087" s="75" t="s">
        <v>3605</v>
      </c>
      <c r="M1087" s="78"/>
      <c r="N1087" s="78"/>
    </row>
    <row r="1088" spans="1:14" s="76" customFormat="1" ht="108" customHeight="1">
      <c r="A1088" s="92">
        <v>1073</v>
      </c>
      <c r="B1088" s="92" t="s">
        <v>3476</v>
      </c>
      <c r="C1088" s="92" t="s">
        <v>77</v>
      </c>
      <c r="D1088" s="92" t="s">
        <v>2854</v>
      </c>
      <c r="E1088" s="92" t="s">
        <v>3345</v>
      </c>
      <c r="F1088" s="115">
        <v>2</v>
      </c>
      <c r="G1088" s="115">
        <v>1320</v>
      </c>
      <c r="H1088" s="115">
        <f t="shared" si="51"/>
        <v>2640</v>
      </c>
      <c r="I1088" s="115">
        <f t="shared" si="52"/>
        <v>2956.8</v>
      </c>
      <c r="J1088" s="92" t="s">
        <v>1455</v>
      </c>
      <c r="K1088" s="92" t="s">
        <v>22</v>
      </c>
      <c r="L1088" s="75" t="s">
        <v>3605</v>
      </c>
      <c r="M1088" s="78"/>
      <c r="N1088" s="78"/>
    </row>
    <row r="1089" spans="1:14" s="76" customFormat="1" ht="108" customHeight="1">
      <c r="A1089" s="92">
        <v>1074</v>
      </c>
      <c r="B1089" s="92" t="s">
        <v>3477</v>
      </c>
      <c r="C1089" s="92" t="s">
        <v>77</v>
      </c>
      <c r="D1089" s="92" t="s">
        <v>3524</v>
      </c>
      <c r="E1089" s="92" t="s">
        <v>3348</v>
      </c>
      <c r="F1089" s="115">
        <v>3</v>
      </c>
      <c r="G1089" s="115">
        <v>847</v>
      </c>
      <c r="H1089" s="115">
        <f t="shared" si="51"/>
        <v>2541</v>
      </c>
      <c r="I1089" s="115">
        <f t="shared" si="52"/>
        <v>2845.92</v>
      </c>
      <c r="J1089" s="92" t="s">
        <v>1455</v>
      </c>
      <c r="K1089" s="92" t="s">
        <v>22</v>
      </c>
      <c r="L1089" s="75" t="s">
        <v>3605</v>
      </c>
      <c r="M1089" s="78"/>
      <c r="N1089" s="78"/>
    </row>
    <row r="1090" spans="1:14" s="76" customFormat="1" ht="108" customHeight="1">
      <c r="A1090" s="92">
        <v>1075</v>
      </c>
      <c r="B1090" s="92" t="s">
        <v>2857</v>
      </c>
      <c r="C1090" s="92" t="s">
        <v>77</v>
      </c>
      <c r="D1090" s="92" t="s">
        <v>3525</v>
      </c>
      <c r="E1090" s="92" t="s">
        <v>3345</v>
      </c>
      <c r="F1090" s="115">
        <v>2</v>
      </c>
      <c r="G1090" s="115">
        <v>135.30000000000001</v>
      </c>
      <c r="H1090" s="115">
        <f t="shared" si="51"/>
        <v>270.60000000000002</v>
      </c>
      <c r="I1090" s="115">
        <f t="shared" si="52"/>
        <v>303.07200000000006</v>
      </c>
      <c r="J1090" s="92" t="s">
        <v>1455</v>
      </c>
      <c r="K1090" s="92" t="s">
        <v>22</v>
      </c>
      <c r="L1090" s="75" t="s">
        <v>3605</v>
      </c>
      <c r="M1090" s="78"/>
      <c r="N1090" s="78"/>
    </row>
    <row r="1091" spans="1:14" s="76" customFormat="1" ht="108" customHeight="1">
      <c r="A1091" s="92">
        <v>1076</v>
      </c>
      <c r="B1091" s="92" t="s">
        <v>2868</v>
      </c>
      <c r="C1091" s="92" t="s">
        <v>77</v>
      </c>
      <c r="D1091" s="92" t="s">
        <v>3526</v>
      </c>
      <c r="E1091" s="92" t="s">
        <v>3345</v>
      </c>
      <c r="F1091" s="115">
        <v>1</v>
      </c>
      <c r="G1091" s="115">
        <v>135.30000000000001</v>
      </c>
      <c r="H1091" s="115">
        <f t="shared" si="51"/>
        <v>135.30000000000001</v>
      </c>
      <c r="I1091" s="115">
        <f t="shared" si="52"/>
        <v>151.53600000000003</v>
      </c>
      <c r="J1091" s="92" t="s">
        <v>1455</v>
      </c>
      <c r="K1091" s="92" t="s">
        <v>22</v>
      </c>
      <c r="L1091" s="75" t="s">
        <v>3605</v>
      </c>
      <c r="M1091" s="78"/>
      <c r="N1091" s="78"/>
    </row>
    <row r="1092" spans="1:14" s="76" customFormat="1" ht="149.25" customHeight="1">
      <c r="A1092" s="92">
        <v>1077</v>
      </c>
      <c r="B1092" s="92" t="s">
        <v>3527</v>
      </c>
      <c r="C1092" s="92" t="s">
        <v>77</v>
      </c>
      <c r="D1092" s="92" t="s">
        <v>3539</v>
      </c>
      <c r="E1092" s="92" t="s">
        <v>3345</v>
      </c>
      <c r="F1092" s="115">
        <v>1</v>
      </c>
      <c r="G1092" s="115">
        <v>9821.43</v>
      </c>
      <c r="H1092" s="115">
        <f t="shared" si="51"/>
        <v>9821.43</v>
      </c>
      <c r="I1092" s="115">
        <f t="shared" si="52"/>
        <v>11000.001600000001</v>
      </c>
      <c r="J1092" s="92" t="s">
        <v>1455</v>
      </c>
      <c r="K1092" s="92" t="s">
        <v>22</v>
      </c>
      <c r="L1092" s="75" t="s">
        <v>3605</v>
      </c>
      <c r="M1092" s="78"/>
      <c r="N1092" s="78"/>
    </row>
    <row r="1093" spans="1:14" s="76" customFormat="1" ht="108" customHeight="1">
      <c r="A1093" s="92">
        <v>1078</v>
      </c>
      <c r="B1093" s="92" t="s">
        <v>3528</v>
      </c>
      <c r="C1093" s="92" t="s">
        <v>77</v>
      </c>
      <c r="D1093" s="92" t="s">
        <v>3540</v>
      </c>
      <c r="E1093" s="92" t="s">
        <v>3345</v>
      </c>
      <c r="F1093" s="115">
        <v>3</v>
      </c>
      <c r="G1093" s="115">
        <v>1607.14</v>
      </c>
      <c r="H1093" s="115">
        <f t="shared" si="51"/>
        <v>4821.42</v>
      </c>
      <c r="I1093" s="115">
        <f t="shared" si="52"/>
        <v>5399.9904000000006</v>
      </c>
      <c r="J1093" s="92" t="s">
        <v>1455</v>
      </c>
      <c r="K1093" s="92" t="s">
        <v>22</v>
      </c>
      <c r="L1093" s="75" t="s">
        <v>3605</v>
      </c>
      <c r="M1093" s="78"/>
      <c r="N1093" s="78"/>
    </row>
    <row r="1094" spans="1:14" s="76" customFormat="1" ht="143.25" customHeight="1">
      <c r="A1094" s="92">
        <v>1079</v>
      </c>
      <c r="B1094" s="92" t="s">
        <v>3462</v>
      </c>
      <c r="C1094" s="92" t="s">
        <v>77</v>
      </c>
      <c r="D1094" s="92" t="s">
        <v>3541</v>
      </c>
      <c r="E1094" s="92" t="s">
        <v>3345</v>
      </c>
      <c r="F1094" s="115">
        <v>2200</v>
      </c>
      <c r="G1094" s="115">
        <v>473.21</v>
      </c>
      <c r="H1094" s="115">
        <f t="shared" si="51"/>
        <v>1041062</v>
      </c>
      <c r="I1094" s="115">
        <f t="shared" si="52"/>
        <v>1165989.4400000002</v>
      </c>
      <c r="J1094" s="92" t="s">
        <v>1455</v>
      </c>
      <c r="K1094" s="92" t="s">
        <v>22</v>
      </c>
      <c r="L1094" s="75" t="s">
        <v>3605</v>
      </c>
      <c r="M1094" s="78"/>
      <c r="N1094" s="78"/>
    </row>
    <row r="1095" spans="1:14" s="76" customFormat="1" ht="108" customHeight="1">
      <c r="A1095" s="92">
        <v>1080</v>
      </c>
      <c r="B1095" s="92" t="s">
        <v>3529</v>
      </c>
      <c r="C1095" s="92" t="s">
        <v>77</v>
      </c>
      <c r="D1095" s="92" t="s">
        <v>3548</v>
      </c>
      <c r="E1095" s="92" t="s">
        <v>3345</v>
      </c>
      <c r="F1095" s="115">
        <v>10</v>
      </c>
      <c r="G1095" s="115">
        <v>664.4</v>
      </c>
      <c r="H1095" s="115">
        <f t="shared" si="51"/>
        <v>6644</v>
      </c>
      <c r="I1095" s="115">
        <f t="shared" si="52"/>
        <v>7441.2800000000007</v>
      </c>
      <c r="J1095" s="92" t="s">
        <v>1455</v>
      </c>
      <c r="K1095" s="92" t="s">
        <v>22</v>
      </c>
      <c r="L1095" s="75" t="s">
        <v>3605</v>
      </c>
      <c r="M1095" s="78"/>
      <c r="N1095" s="78"/>
    </row>
    <row r="1096" spans="1:14" s="76" customFormat="1" ht="140.25" customHeight="1">
      <c r="A1096" s="92">
        <v>1081</v>
      </c>
      <c r="B1096" s="92" t="s">
        <v>3580</v>
      </c>
      <c r="C1096" s="92" t="s">
        <v>77</v>
      </c>
      <c r="D1096" s="92" t="s">
        <v>3549</v>
      </c>
      <c r="E1096" s="92" t="s">
        <v>3345</v>
      </c>
      <c r="F1096" s="115">
        <v>500</v>
      </c>
      <c r="G1096" s="115">
        <v>339.29</v>
      </c>
      <c r="H1096" s="115">
        <f t="shared" si="51"/>
        <v>169645</v>
      </c>
      <c r="I1096" s="115">
        <f t="shared" si="52"/>
        <v>190002.40000000002</v>
      </c>
      <c r="J1096" s="92" t="s">
        <v>1455</v>
      </c>
      <c r="K1096" s="92" t="s">
        <v>22</v>
      </c>
      <c r="L1096" s="75" t="s">
        <v>3605</v>
      </c>
      <c r="M1096" s="78"/>
      <c r="N1096" s="78"/>
    </row>
    <row r="1097" spans="1:14" s="76" customFormat="1" ht="108" customHeight="1">
      <c r="A1097" s="92">
        <v>1082</v>
      </c>
      <c r="B1097" s="92" t="s">
        <v>3464</v>
      </c>
      <c r="C1097" s="92" t="s">
        <v>77</v>
      </c>
      <c r="D1097" s="92" t="s">
        <v>3550</v>
      </c>
      <c r="E1097" s="92" t="s">
        <v>3343</v>
      </c>
      <c r="F1097" s="115">
        <v>30</v>
      </c>
      <c r="G1097" s="115">
        <v>192.5</v>
      </c>
      <c r="H1097" s="115">
        <f t="shared" si="51"/>
        <v>5775</v>
      </c>
      <c r="I1097" s="115">
        <f t="shared" si="52"/>
        <v>6468.0000000000009</v>
      </c>
      <c r="J1097" s="92" t="s">
        <v>1455</v>
      </c>
      <c r="K1097" s="92" t="s">
        <v>22</v>
      </c>
      <c r="L1097" s="75" t="s">
        <v>3605</v>
      </c>
      <c r="M1097" s="78"/>
      <c r="N1097" s="78"/>
    </row>
    <row r="1098" spans="1:14" s="76" customFormat="1" ht="108" customHeight="1">
      <c r="A1098" s="92">
        <v>1083</v>
      </c>
      <c r="B1098" s="92" t="s">
        <v>3530</v>
      </c>
      <c r="C1098" s="92" t="s">
        <v>77</v>
      </c>
      <c r="D1098" s="92" t="s">
        <v>3551</v>
      </c>
      <c r="E1098" s="92" t="s">
        <v>3343</v>
      </c>
      <c r="F1098" s="115">
        <v>40</v>
      </c>
      <c r="G1098" s="115">
        <v>267.86</v>
      </c>
      <c r="H1098" s="115">
        <f t="shared" si="51"/>
        <v>10714.400000000001</v>
      </c>
      <c r="I1098" s="115">
        <f t="shared" si="52"/>
        <v>12000.128000000002</v>
      </c>
      <c r="J1098" s="92" t="s">
        <v>1455</v>
      </c>
      <c r="K1098" s="92" t="s">
        <v>22</v>
      </c>
      <c r="L1098" s="75" t="s">
        <v>3605</v>
      </c>
      <c r="M1098" s="78"/>
      <c r="N1098" s="78"/>
    </row>
    <row r="1099" spans="1:14" s="76" customFormat="1" ht="108" customHeight="1">
      <c r="A1099" s="92">
        <v>1084</v>
      </c>
      <c r="B1099" s="92" t="s">
        <v>3531</v>
      </c>
      <c r="C1099" s="92" t="s">
        <v>77</v>
      </c>
      <c r="D1099" s="92" t="s">
        <v>3552</v>
      </c>
      <c r="E1099" s="92" t="s">
        <v>3343</v>
      </c>
      <c r="F1099" s="115">
        <v>260</v>
      </c>
      <c r="G1099" s="115">
        <v>267.86</v>
      </c>
      <c r="H1099" s="115">
        <f t="shared" si="51"/>
        <v>69643.600000000006</v>
      </c>
      <c r="I1099" s="115">
        <f t="shared" si="52"/>
        <v>78000.832000000009</v>
      </c>
      <c r="J1099" s="92" t="s">
        <v>1455</v>
      </c>
      <c r="K1099" s="92" t="s">
        <v>22</v>
      </c>
      <c r="L1099" s="75" t="s">
        <v>3605</v>
      </c>
      <c r="M1099" s="78"/>
      <c r="N1099" s="78"/>
    </row>
    <row r="1100" spans="1:14" s="76" customFormat="1" ht="108" customHeight="1">
      <c r="A1100" s="92">
        <v>1085</v>
      </c>
      <c r="B1100" s="92" t="s">
        <v>3532</v>
      </c>
      <c r="C1100" s="92" t="s">
        <v>77</v>
      </c>
      <c r="D1100" s="92" t="s">
        <v>3542</v>
      </c>
      <c r="E1100" s="92" t="s">
        <v>3343</v>
      </c>
      <c r="F1100" s="115">
        <v>10</v>
      </c>
      <c r="G1100" s="115">
        <v>357.14</v>
      </c>
      <c r="H1100" s="115">
        <f t="shared" si="51"/>
        <v>3571.3999999999996</v>
      </c>
      <c r="I1100" s="115">
        <f t="shared" si="52"/>
        <v>3999.9679999999998</v>
      </c>
      <c r="J1100" s="92" t="s">
        <v>1455</v>
      </c>
      <c r="K1100" s="92" t="s">
        <v>22</v>
      </c>
      <c r="L1100" s="75" t="s">
        <v>3605</v>
      </c>
      <c r="M1100" s="78"/>
      <c r="N1100" s="78"/>
    </row>
    <row r="1101" spans="1:14" s="76" customFormat="1" ht="108" customHeight="1">
      <c r="A1101" s="92">
        <v>1086</v>
      </c>
      <c r="B1101" s="92" t="s">
        <v>3533</v>
      </c>
      <c r="C1101" s="92" t="s">
        <v>77</v>
      </c>
      <c r="D1101" s="92" t="s">
        <v>3543</v>
      </c>
      <c r="E1101" s="92" t="s">
        <v>3343</v>
      </c>
      <c r="F1101" s="115">
        <v>6</v>
      </c>
      <c r="G1101" s="115">
        <v>401.79</v>
      </c>
      <c r="H1101" s="115">
        <f t="shared" si="51"/>
        <v>2410.7400000000002</v>
      </c>
      <c r="I1101" s="115">
        <f t="shared" si="52"/>
        <v>2700.0288000000005</v>
      </c>
      <c r="J1101" s="92" t="s">
        <v>1455</v>
      </c>
      <c r="K1101" s="92" t="s">
        <v>22</v>
      </c>
      <c r="L1101" s="75" t="s">
        <v>3605</v>
      </c>
      <c r="M1101" s="78"/>
      <c r="N1101" s="78"/>
    </row>
    <row r="1102" spans="1:14" s="76" customFormat="1" ht="127.5" customHeight="1">
      <c r="A1102" s="92">
        <v>1087</v>
      </c>
      <c r="B1102" s="92" t="s">
        <v>3534</v>
      </c>
      <c r="C1102" s="92" t="s">
        <v>77</v>
      </c>
      <c r="D1102" s="92" t="s">
        <v>3553</v>
      </c>
      <c r="E1102" s="92" t="s">
        <v>3343</v>
      </c>
      <c r="F1102" s="115">
        <v>5</v>
      </c>
      <c r="G1102" s="115">
        <v>9821.43</v>
      </c>
      <c r="H1102" s="115">
        <f t="shared" si="51"/>
        <v>49107.15</v>
      </c>
      <c r="I1102" s="115">
        <f t="shared" si="52"/>
        <v>55000.008000000009</v>
      </c>
      <c r="J1102" s="92" t="s">
        <v>1455</v>
      </c>
      <c r="K1102" s="92" t="s">
        <v>22</v>
      </c>
      <c r="L1102" s="75" t="s">
        <v>3605</v>
      </c>
      <c r="M1102" s="78"/>
      <c r="N1102" s="78"/>
    </row>
    <row r="1103" spans="1:14" s="76" customFormat="1" ht="171.75" customHeight="1">
      <c r="A1103" s="92">
        <v>1088</v>
      </c>
      <c r="B1103" s="92" t="s">
        <v>3534</v>
      </c>
      <c r="C1103" s="92" t="s">
        <v>77</v>
      </c>
      <c r="D1103" s="92" t="s">
        <v>3554</v>
      </c>
      <c r="E1103" s="92" t="s">
        <v>3343</v>
      </c>
      <c r="F1103" s="115">
        <v>10</v>
      </c>
      <c r="G1103" s="115">
        <v>4464.29</v>
      </c>
      <c r="H1103" s="115">
        <f t="shared" si="51"/>
        <v>44642.9</v>
      </c>
      <c r="I1103" s="115">
        <f t="shared" si="52"/>
        <v>50000.04800000001</v>
      </c>
      <c r="J1103" s="92" t="s">
        <v>1455</v>
      </c>
      <c r="K1103" s="92" t="s">
        <v>22</v>
      </c>
      <c r="L1103" s="75" t="s">
        <v>3605</v>
      </c>
      <c r="M1103" s="78"/>
      <c r="N1103" s="78"/>
    </row>
    <row r="1104" spans="1:14" s="76" customFormat="1" ht="108" customHeight="1">
      <c r="A1104" s="92">
        <v>1089</v>
      </c>
      <c r="B1104" s="92" t="s">
        <v>3535</v>
      </c>
      <c r="C1104" s="92" t="s">
        <v>77</v>
      </c>
      <c r="D1104" s="92" t="s">
        <v>3544</v>
      </c>
      <c r="E1104" s="92" t="s">
        <v>3343</v>
      </c>
      <c r="F1104" s="115">
        <v>1</v>
      </c>
      <c r="G1104" s="115">
        <v>14285.71</v>
      </c>
      <c r="H1104" s="115">
        <f t="shared" si="51"/>
        <v>14285.71</v>
      </c>
      <c r="I1104" s="115">
        <f t="shared" si="52"/>
        <v>15999.995200000001</v>
      </c>
      <c r="J1104" s="92" t="s">
        <v>1455</v>
      </c>
      <c r="K1104" s="92" t="s">
        <v>22</v>
      </c>
      <c r="L1104" s="75" t="s">
        <v>3605</v>
      </c>
      <c r="M1104" s="78"/>
      <c r="N1104" s="78"/>
    </row>
    <row r="1105" spans="1:14" s="76" customFormat="1" ht="108" customHeight="1">
      <c r="A1105" s="92">
        <v>1090</v>
      </c>
      <c r="B1105" s="92" t="s">
        <v>2814</v>
      </c>
      <c r="C1105" s="92" t="s">
        <v>77</v>
      </c>
      <c r="D1105" s="92" t="s">
        <v>3545</v>
      </c>
      <c r="E1105" s="92" t="s">
        <v>3343</v>
      </c>
      <c r="F1105" s="115">
        <v>20</v>
      </c>
      <c r="G1105" s="115">
        <v>22.32</v>
      </c>
      <c r="H1105" s="115">
        <f t="shared" si="51"/>
        <v>446.4</v>
      </c>
      <c r="I1105" s="115">
        <f t="shared" si="52"/>
        <v>499.96800000000002</v>
      </c>
      <c r="J1105" s="92" t="s">
        <v>1455</v>
      </c>
      <c r="K1105" s="92" t="s">
        <v>22</v>
      </c>
      <c r="L1105" s="75" t="s">
        <v>3605</v>
      </c>
      <c r="M1105" s="78"/>
      <c r="N1105" s="78"/>
    </row>
    <row r="1106" spans="1:14" s="76" customFormat="1" ht="108" customHeight="1">
      <c r="A1106" s="92">
        <v>1091</v>
      </c>
      <c r="B1106" s="92" t="s">
        <v>2814</v>
      </c>
      <c r="C1106" s="92" t="s">
        <v>77</v>
      </c>
      <c r="D1106" s="92" t="s">
        <v>3583</v>
      </c>
      <c r="E1106" s="92" t="s">
        <v>3343</v>
      </c>
      <c r="F1106" s="115">
        <v>20</v>
      </c>
      <c r="G1106" s="115">
        <v>18.7</v>
      </c>
      <c r="H1106" s="115">
        <f t="shared" si="51"/>
        <v>374</v>
      </c>
      <c r="I1106" s="115">
        <f t="shared" si="52"/>
        <v>418.88000000000005</v>
      </c>
      <c r="J1106" s="92" t="s">
        <v>1455</v>
      </c>
      <c r="K1106" s="92" t="s">
        <v>22</v>
      </c>
      <c r="L1106" s="75" t="s">
        <v>3605</v>
      </c>
      <c r="M1106" s="78"/>
      <c r="N1106" s="78"/>
    </row>
    <row r="1107" spans="1:14" s="76" customFormat="1" ht="108" customHeight="1">
      <c r="A1107" s="92">
        <v>1092</v>
      </c>
      <c r="B1107" s="92" t="s">
        <v>3536</v>
      </c>
      <c r="C1107" s="92" t="s">
        <v>77</v>
      </c>
      <c r="D1107" s="92" t="s">
        <v>3555</v>
      </c>
      <c r="E1107" s="92" t="s">
        <v>3343</v>
      </c>
      <c r="F1107" s="115">
        <v>20</v>
      </c>
      <c r="G1107" s="115">
        <v>38.5</v>
      </c>
      <c r="H1107" s="115">
        <f t="shared" si="51"/>
        <v>770</v>
      </c>
      <c r="I1107" s="115">
        <f t="shared" si="52"/>
        <v>862.40000000000009</v>
      </c>
      <c r="J1107" s="92" t="s">
        <v>1455</v>
      </c>
      <c r="K1107" s="92" t="s">
        <v>22</v>
      </c>
      <c r="L1107" s="75" t="s">
        <v>3605</v>
      </c>
      <c r="M1107" s="78"/>
      <c r="N1107" s="78"/>
    </row>
    <row r="1108" spans="1:14" s="76" customFormat="1" ht="108" customHeight="1">
      <c r="A1108" s="92">
        <v>1093</v>
      </c>
      <c r="B1108" s="92" t="s">
        <v>3537</v>
      </c>
      <c r="C1108" s="92" t="s">
        <v>77</v>
      </c>
      <c r="D1108" s="92" t="s">
        <v>3546</v>
      </c>
      <c r="E1108" s="92" t="s">
        <v>3345</v>
      </c>
      <c r="F1108" s="115">
        <v>41</v>
      </c>
      <c r="G1108" s="115">
        <v>4182.1400000000003</v>
      </c>
      <c r="H1108" s="115">
        <f t="shared" si="51"/>
        <v>171467.74000000002</v>
      </c>
      <c r="I1108" s="115">
        <f t="shared" si="52"/>
        <v>192043.86880000005</v>
      </c>
      <c r="J1108" s="92" t="s">
        <v>1455</v>
      </c>
      <c r="K1108" s="92" t="s">
        <v>22</v>
      </c>
      <c r="L1108" s="75" t="s">
        <v>3605</v>
      </c>
      <c r="M1108" s="78"/>
      <c r="N1108" s="78"/>
    </row>
    <row r="1109" spans="1:14" s="76" customFormat="1" ht="108" customHeight="1">
      <c r="A1109" s="92">
        <v>1094</v>
      </c>
      <c r="B1109" s="92" t="s">
        <v>3537</v>
      </c>
      <c r="C1109" s="92" t="s">
        <v>77</v>
      </c>
      <c r="D1109" s="92" t="s">
        <v>3547</v>
      </c>
      <c r="E1109" s="92" t="s">
        <v>3343</v>
      </c>
      <c r="F1109" s="115">
        <v>150</v>
      </c>
      <c r="G1109" s="115">
        <v>6000</v>
      </c>
      <c r="H1109" s="115">
        <f t="shared" si="51"/>
        <v>900000</v>
      </c>
      <c r="I1109" s="115">
        <f t="shared" si="52"/>
        <v>1008000.0000000001</v>
      </c>
      <c r="J1109" s="92" t="s">
        <v>1455</v>
      </c>
      <c r="K1109" s="92" t="s">
        <v>22</v>
      </c>
      <c r="L1109" s="75" t="s">
        <v>3605</v>
      </c>
      <c r="M1109" s="78"/>
      <c r="N1109" s="78"/>
    </row>
    <row r="1110" spans="1:14" s="76" customFormat="1" ht="108" customHeight="1">
      <c r="A1110" s="92">
        <v>1095</v>
      </c>
      <c r="B1110" s="92" t="s">
        <v>3538</v>
      </c>
      <c r="C1110" s="92" t="s">
        <v>77</v>
      </c>
      <c r="D1110" s="92" t="s">
        <v>3556</v>
      </c>
      <c r="E1110" s="92" t="s">
        <v>3343</v>
      </c>
      <c r="F1110" s="115">
        <v>191</v>
      </c>
      <c r="G1110" s="115">
        <v>1800</v>
      </c>
      <c r="H1110" s="115">
        <f t="shared" si="51"/>
        <v>343800</v>
      </c>
      <c r="I1110" s="115">
        <f t="shared" si="52"/>
        <v>385056.00000000006</v>
      </c>
      <c r="J1110" s="92" t="s">
        <v>1455</v>
      </c>
      <c r="K1110" s="92" t="s">
        <v>22</v>
      </c>
      <c r="L1110" s="75" t="s">
        <v>3605</v>
      </c>
      <c r="M1110" s="78"/>
      <c r="N1110" s="78"/>
    </row>
    <row r="1111" spans="1:14" s="76" customFormat="1" ht="108" customHeight="1">
      <c r="A1111" s="92">
        <v>1096</v>
      </c>
      <c r="B1111" s="92" t="s">
        <v>3593</v>
      </c>
      <c r="C1111" s="92" t="s">
        <v>77</v>
      </c>
      <c r="D1111" s="92" t="s">
        <v>3655</v>
      </c>
      <c r="E1111" s="92" t="s">
        <v>138</v>
      </c>
      <c r="F1111" s="115">
        <v>1</v>
      </c>
      <c r="G1111" s="115">
        <v>52150</v>
      </c>
      <c r="H1111" s="116">
        <f t="shared" si="51"/>
        <v>52150</v>
      </c>
      <c r="I1111" s="116">
        <f t="shared" si="52"/>
        <v>58408.000000000007</v>
      </c>
      <c r="J1111" s="135" t="s">
        <v>3591</v>
      </c>
      <c r="K1111" s="92" t="s">
        <v>22</v>
      </c>
      <c r="L1111" s="75" t="s">
        <v>3606</v>
      </c>
      <c r="M1111" s="78"/>
      <c r="N1111" s="78"/>
    </row>
    <row r="1112" spans="1:14" s="76" customFormat="1" ht="165.75" customHeight="1">
      <c r="A1112" s="92">
        <v>1097</v>
      </c>
      <c r="B1112" s="92" t="s">
        <v>3594</v>
      </c>
      <c r="C1112" s="92" t="s">
        <v>77</v>
      </c>
      <c r="D1112" s="92" t="s">
        <v>3597</v>
      </c>
      <c r="E1112" s="92" t="s">
        <v>138</v>
      </c>
      <c r="F1112" s="115">
        <v>25</v>
      </c>
      <c r="G1112" s="115">
        <v>11000</v>
      </c>
      <c r="H1112" s="116">
        <f t="shared" si="51"/>
        <v>275000</v>
      </c>
      <c r="I1112" s="116">
        <f t="shared" si="52"/>
        <v>308000.00000000006</v>
      </c>
      <c r="J1112" s="135" t="s">
        <v>3592</v>
      </c>
      <c r="K1112" s="92" t="s">
        <v>22</v>
      </c>
      <c r="L1112" s="75" t="s">
        <v>3606</v>
      </c>
      <c r="M1112" s="78"/>
      <c r="N1112" s="78"/>
    </row>
    <row r="1113" spans="1:14" s="76" customFormat="1" ht="99" customHeight="1">
      <c r="A1113" s="92">
        <v>1098</v>
      </c>
      <c r="B1113" s="92" t="s">
        <v>3595</v>
      </c>
      <c r="C1113" s="92" t="s">
        <v>31</v>
      </c>
      <c r="D1113" s="92" t="s">
        <v>3596</v>
      </c>
      <c r="E1113" s="92" t="s">
        <v>138</v>
      </c>
      <c r="F1113" s="115">
        <v>2</v>
      </c>
      <c r="G1113" s="115">
        <v>5454286</v>
      </c>
      <c r="H1113" s="116">
        <f t="shared" si="51"/>
        <v>10908572</v>
      </c>
      <c r="I1113" s="116">
        <f t="shared" si="52"/>
        <v>12217600.640000001</v>
      </c>
      <c r="J1113" s="135" t="s">
        <v>2614</v>
      </c>
      <c r="K1113" s="92" t="s">
        <v>22</v>
      </c>
      <c r="L1113" s="75" t="s">
        <v>3606</v>
      </c>
      <c r="M1113" s="78"/>
      <c r="N1113" s="78"/>
    </row>
    <row r="1114" spans="1:14" s="76" customFormat="1" ht="105.75" customHeight="1">
      <c r="A1114" s="92">
        <v>1099</v>
      </c>
      <c r="B1114" s="92" t="s">
        <v>3602</v>
      </c>
      <c r="C1114" s="92" t="s">
        <v>77</v>
      </c>
      <c r="D1114" s="92" t="s">
        <v>3603</v>
      </c>
      <c r="E1114" s="92" t="s">
        <v>138</v>
      </c>
      <c r="F1114" s="115">
        <v>1</v>
      </c>
      <c r="G1114" s="115">
        <v>5900</v>
      </c>
      <c r="H1114" s="116">
        <f t="shared" si="51"/>
        <v>5900</v>
      </c>
      <c r="I1114" s="116">
        <f t="shared" si="52"/>
        <v>6608.0000000000009</v>
      </c>
      <c r="J1114" s="135" t="s">
        <v>3604</v>
      </c>
      <c r="K1114" s="92" t="s">
        <v>22</v>
      </c>
      <c r="L1114" s="75" t="s">
        <v>3606</v>
      </c>
      <c r="M1114" s="78"/>
      <c r="N1114" s="78"/>
    </row>
    <row r="1115" spans="1:14" s="76" customFormat="1" ht="99" customHeight="1">
      <c r="A1115" s="92">
        <v>1100</v>
      </c>
      <c r="B1115" s="92" t="s">
        <v>3621</v>
      </c>
      <c r="C1115" s="92" t="s">
        <v>77</v>
      </c>
      <c r="D1115" s="92" t="s">
        <v>3623</v>
      </c>
      <c r="E1115" s="92" t="s">
        <v>138</v>
      </c>
      <c r="F1115" s="115">
        <v>40</v>
      </c>
      <c r="G1115" s="115">
        <v>6500</v>
      </c>
      <c r="H1115" s="116">
        <f t="shared" si="51"/>
        <v>260000</v>
      </c>
      <c r="I1115" s="116">
        <f t="shared" si="52"/>
        <v>291200</v>
      </c>
      <c r="J1115" s="135" t="s">
        <v>3622</v>
      </c>
      <c r="K1115" s="135" t="s">
        <v>22</v>
      </c>
      <c r="L1115" s="75" t="s">
        <v>3632</v>
      </c>
      <c r="M1115" s="78"/>
      <c r="N1115" s="78"/>
    </row>
    <row r="1116" spans="1:14" s="76" customFormat="1" ht="99" customHeight="1">
      <c r="A1116" s="92">
        <v>1101</v>
      </c>
      <c r="B1116" s="92" t="s">
        <v>3657</v>
      </c>
      <c r="C1116" s="92" t="s">
        <v>77</v>
      </c>
      <c r="D1116" s="92" t="s">
        <v>3658</v>
      </c>
      <c r="E1116" s="92" t="s">
        <v>138</v>
      </c>
      <c r="F1116" s="115">
        <v>6</v>
      </c>
      <c r="G1116" s="115">
        <v>6866</v>
      </c>
      <c r="H1116" s="116">
        <f t="shared" si="51"/>
        <v>41196</v>
      </c>
      <c r="I1116" s="116">
        <f t="shared" si="52"/>
        <v>46139.520000000004</v>
      </c>
      <c r="J1116" s="135" t="s">
        <v>1105</v>
      </c>
      <c r="K1116" s="135" t="s">
        <v>22</v>
      </c>
      <c r="L1116" s="75" t="s">
        <v>3632</v>
      </c>
      <c r="M1116" s="78"/>
      <c r="N1116" s="78"/>
    </row>
    <row r="1117" spans="1:14" s="76" customFormat="1" ht="123.75" customHeight="1">
      <c r="A1117" s="92">
        <v>1102</v>
      </c>
      <c r="B1117" s="92" t="s">
        <v>3659</v>
      </c>
      <c r="C1117" s="92" t="s">
        <v>77</v>
      </c>
      <c r="D1117" s="92" t="s">
        <v>3660</v>
      </c>
      <c r="E1117" s="92" t="s">
        <v>138</v>
      </c>
      <c r="F1117" s="115">
        <v>2</v>
      </c>
      <c r="G1117" s="115">
        <v>91071.5</v>
      </c>
      <c r="H1117" s="116">
        <f t="shared" si="51"/>
        <v>182143</v>
      </c>
      <c r="I1117" s="116">
        <f t="shared" si="52"/>
        <v>204000.16000000003</v>
      </c>
      <c r="J1117" s="135" t="s">
        <v>3661</v>
      </c>
      <c r="K1117" s="135" t="s">
        <v>22</v>
      </c>
      <c r="L1117" s="75" t="s">
        <v>3632</v>
      </c>
      <c r="M1117" s="78"/>
      <c r="N1117" s="78"/>
    </row>
    <row r="1118" spans="1:14" s="76" customFormat="1" ht="117" customHeight="1">
      <c r="A1118" s="92">
        <v>1103</v>
      </c>
      <c r="B1118" s="92" t="s">
        <v>3662</v>
      </c>
      <c r="C1118" s="92" t="s">
        <v>77</v>
      </c>
      <c r="D1118" s="92" t="s">
        <v>3663</v>
      </c>
      <c r="E1118" s="92" t="s">
        <v>138</v>
      </c>
      <c r="F1118" s="115">
        <v>26000</v>
      </c>
      <c r="G1118" s="115">
        <v>19.29</v>
      </c>
      <c r="H1118" s="116">
        <f t="shared" si="51"/>
        <v>501540</v>
      </c>
      <c r="I1118" s="116">
        <f t="shared" si="52"/>
        <v>561724.80000000005</v>
      </c>
      <c r="J1118" s="135" t="s">
        <v>2661</v>
      </c>
      <c r="K1118" s="135" t="s">
        <v>22</v>
      </c>
      <c r="L1118" s="75" t="s">
        <v>3632</v>
      </c>
      <c r="M1118" s="78"/>
      <c r="N1118" s="78"/>
    </row>
    <row r="1119" spans="1:14" s="6" customFormat="1" ht="12.75" customHeight="1">
      <c r="A1119" s="147" t="s">
        <v>8</v>
      </c>
      <c r="B1119" s="148"/>
      <c r="C1119" s="148"/>
      <c r="D1119" s="148"/>
      <c r="E1119" s="148"/>
      <c r="F1119" s="148"/>
      <c r="G1119" s="149"/>
      <c r="H1119" s="18">
        <f>SUM(H15:H1118)</f>
        <v>530164768.21161443</v>
      </c>
      <c r="I1119" s="18">
        <f>SUM(I15:I1118)</f>
        <v>593784540.39700794</v>
      </c>
      <c r="J1119" s="19"/>
      <c r="K1119" s="19"/>
      <c r="L1119" s="135"/>
      <c r="N1119" s="62"/>
    </row>
    <row r="1120" spans="1:14" s="33" customFormat="1" ht="12.75" customHeight="1">
      <c r="A1120" s="144" t="s">
        <v>9</v>
      </c>
      <c r="B1120" s="145"/>
      <c r="C1120" s="145"/>
      <c r="D1120" s="145"/>
      <c r="E1120" s="145"/>
      <c r="F1120" s="145"/>
      <c r="G1120" s="145"/>
      <c r="H1120" s="145"/>
      <c r="I1120" s="145"/>
      <c r="J1120" s="145"/>
      <c r="K1120" s="145"/>
      <c r="L1120" s="146"/>
    </row>
    <row r="1121" spans="1:12" s="33" customFormat="1" ht="147.75" customHeight="1">
      <c r="A1121" s="92">
        <v>1</v>
      </c>
      <c r="B1121" s="92" t="s">
        <v>506</v>
      </c>
      <c r="C1121" s="92" t="s">
        <v>31</v>
      </c>
      <c r="D1121" s="92" t="s">
        <v>508</v>
      </c>
      <c r="E1121" s="92" t="s">
        <v>505</v>
      </c>
      <c r="F1121" s="132">
        <v>1</v>
      </c>
      <c r="G1121" s="92"/>
      <c r="H1121" s="138">
        <v>9550600</v>
      </c>
      <c r="I1121" s="138">
        <f t="shared" ref="I1121" si="53">H1121*1.12</f>
        <v>10696672.000000002</v>
      </c>
      <c r="J1121" s="92" t="s">
        <v>360</v>
      </c>
      <c r="K1121" s="92" t="s">
        <v>30</v>
      </c>
      <c r="L1121" s="23" t="s">
        <v>326</v>
      </c>
    </row>
    <row r="1122" spans="1:12" s="33" customFormat="1" ht="72" customHeight="1">
      <c r="A1122" s="92">
        <v>2</v>
      </c>
      <c r="B1122" s="92" t="s">
        <v>507</v>
      </c>
      <c r="C1122" s="92" t="s">
        <v>31</v>
      </c>
      <c r="D1122" s="92" t="s">
        <v>509</v>
      </c>
      <c r="E1122" s="92" t="s">
        <v>505</v>
      </c>
      <c r="F1122" s="132">
        <v>1</v>
      </c>
      <c r="G1122" s="92"/>
      <c r="H1122" s="138">
        <v>157500</v>
      </c>
      <c r="I1122" s="138">
        <f t="shared" ref="I1122" si="54">H1122*1.12</f>
        <v>176400.00000000003</v>
      </c>
      <c r="J1122" s="92" t="s">
        <v>360</v>
      </c>
      <c r="K1122" s="92" t="s">
        <v>166</v>
      </c>
      <c r="L1122" s="23" t="s">
        <v>326</v>
      </c>
    </row>
    <row r="1123" spans="1:12" s="33" customFormat="1" ht="63.75">
      <c r="A1123" s="92">
        <v>3</v>
      </c>
      <c r="B1123" s="92" t="s">
        <v>510</v>
      </c>
      <c r="C1123" s="92" t="s">
        <v>31</v>
      </c>
      <c r="D1123" s="92" t="s">
        <v>511</v>
      </c>
      <c r="E1123" s="92" t="s">
        <v>505</v>
      </c>
      <c r="F1123" s="132">
        <v>1</v>
      </c>
      <c r="G1123" s="92"/>
      <c r="H1123" s="138">
        <v>2187120</v>
      </c>
      <c r="I1123" s="138">
        <f>H1123*1.12</f>
        <v>2449574.4000000004</v>
      </c>
      <c r="J1123" s="92" t="s">
        <v>360</v>
      </c>
      <c r="K1123" s="92" t="s">
        <v>30</v>
      </c>
      <c r="L1123" s="23" t="s">
        <v>326</v>
      </c>
    </row>
    <row r="1124" spans="1:12" s="33" customFormat="1" ht="114.75">
      <c r="A1124" s="92">
        <v>4</v>
      </c>
      <c r="B1124" s="92" t="s">
        <v>1368</v>
      </c>
      <c r="C1124" s="92" t="s">
        <v>77</v>
      </c>
      <c r="D1124" s="92" t="s">
        <v>1369</v>
      </c>
      <c r="E1124" s="92" t="s">
        <v>505</v>
      </c>
      <c r="F1124" s="132">
        <v>1</v>
      </c>
      <c r="G1124" s="53">
        <v>150000</v>
      </c>
      <c r="H1124" s="138">
        <f t="shared" ref="H1124" si="55">F1124*G1124</f>
        <v>150000</v>
      </c>
      <c r="I1124" s="138">
        <f t="shared" ref="I1124" si="56">H1124*1.12</f>
        <v>168000.00000000003</v>
      </c>
      <c r="J1124" s="89" t="s">
        <v>795</v>
      </c>
      <c r="K1124" s="89" t="s">
        <v>796</v>
      </c>
      <c r="L1124" s="23" t="s">
        <v>326</v>
      </c>
    </row>
    <row r="1125" spans="1:12" s="33" customFormat="1" ht="102">
      <c r="A1125" s="92">
        <v>5</v>
      </c>
      <c r="B1125" s="92" t="s">
        <v>1370</v>
      </c>
      <c r="C1125" s="92" t="s">
        <v>77</v>
      </c>
      <c r="D1125" s="92" t="s">
        <v>1371</v>
      </c>
      <c r="E1125" s="92" t="s">
        <v>505</v>
      </c>
      <c r="F1125" s="132">
        <v>1</v>
      </c>
      <c r="G1125" s="81"/>
      <c r="H1125" s="138"/>
      <c r="I1125" s="138"/>
      <c r="J1125" s="92" t="s">
        <v>795</v>
      </c>
      <c r="K1125" s="92" t="s">
        <v>796</v>
      </c>
      <c r="L1125" s="23" t="s">
        <v>2577</v>
      </c>
    </row>
    <row r="1126" spans="1:12" s="33" customFormat="1" ht="159.75" customHeight="1">
      <c r="A1126" s="92">
        <v>6</v>
      </c>
      <c r="B1126" s="134" t="s">
        <v>813</v>
      </c>
      <c r="C1126" s="134" t="s">
        <v>77</v>
      </c>
      <c r="D1126" s="134" t="s">
        <v>1151</v>
      </c>
      <c r="E1126" s="134" t="s">
        <v>505</v>
      </c>
      <c r="F1126" s="132">
        <v>1</v>
      </c>
      <c r="G1126" s="65"/>
      <c r="H1126" s="138">
        <v>535714</v>
      </c>
      <c r="I1126" s="138">
        <f>H1126*1.12</f>
        <v>599999.68000000005</v>
      </c>
      <c r="J1126" s="57" t="s">
        <v>1131</v>
      </c>
      <c r="K1126" s="57" t="s">
        <v>796</v>
      </c>
      <c r="L1126" s="36" t="s">
        <v>1374</v>
      </c>
    </row>
    <row r="1127" spans="1:12" s="33" customFormat="1" ht="70.5" customHeight="1">
      <c r="A1127" s="92">
        <v>7</v>
      </c>
      <c r="B1127" s="90" t="s">
        <v>998</v>
      </c>
      <c r="C1127" s="92" t="s">
        <v>31</v>
      </c>
      <c r="D1127" s="90" t="s">
        <v>999</v>
      </c>
      <c r="E1127" s="29" t="s">
        <v>505</v>
      </c>
      <c r="F1127" s="132">
        <v>1</v>
      </c>
      <c r="G1127" s="55"/>
      <c r="H1127" s="56">
        <v>10000000</v>
      </c>
      <c r="I1127" s="56">
        <f>H1127*1.12</f>
        <v>11200000.000000002</v>
      </c>
      <c r="J1127" s="89" t="s">
        <v>47</v>
      </c>
      <c r="K1127" s="92" t="s">
        <v>554</v>
      </c>
      <c r="L1127" s="36" t="s">
        <v>326</v>
      </c>
    </row>
    <row r="1128" spans="1:12" s="33" customFormat="1" ht="96.75" customHeight="1">
      <c r="A1128" s="92">
        <v>8</v>
      </c>
      <c r="B1128" s="90" t="s">
        <v>1108</v>
      </c>
      <c r="C1128" s="134" t="s">
        <v>77</v>
      </c>
      <c r="D1128" s="90" t="s">
        <v>2541</v>
      </c>
      <c r="E1128" s="29" t="s">
        <v>505</v>
      </c>
      <c r="F1128" s="132">
        <v>1</v>
      </c>
      <c r="G1128" s="55"/>
      <c r="H1128" s="56"/>
      <c r="I1128" s="56"/>
      <c r="J1128" s="89" t="s">
        <v>1105</v>
      </c>
      <c r="K1128" s="57" t="s">
        <v>796</v>
      </c>
      <c r="L1128" s="36" t="s">
        <v>2998</v>
      </c>
    </row>
    <row r="1129" spans="1:12" s="33" customFormat="1" ht="87.75" customHeight="1">
      <c r="A1129" s="92">
        <v>9</v>
      </c>
      <c r="B1129" s="87" t="s">
        <v>1155</v>
      </c>
      <c r="C1129" s="84" t="s">
        <v>77</v>
      </c>
      <c r="D1129" s="90" t="s">
        <v>1283</v>
      </c>
      <c r="E1129" s="29" t="s">
        <v>505</v>
      </c>
      <c r="F1129" s="86">
        <v>1</v>
      </c>
      <c r="G1129" s="86"/>
      <c r="H1129" s="85">
        <v>800000</v>
      </c>
      <c r="I1129" s="85">
        <v>896000.00000000012</v>
      </c>
      <c r="J1129" s="75" t="s">
        <v>1053</v>
      </c>
      <c r="K1129" s="89" t="s">
        <v>796</v>
      </c>
      <c r="L1129" s="92" t="s">
        <v>1302</v>
      </c>
    </row>
    <row r="1130" spans="1:12" s="33" customFormat="1" ht="254.25" customHeight="1">
      <c r="A1130" s="92">
        <v>10</v>
      </c>
      <c r="B1130" s="87" t="s">
        <v>2548</v>
      </c>
      <c r="C1130" s="84" t="s">
        <v>77</v>
      </c>
      <c r="D1130" s="90" t="s">
        <v>2550</v>
      </c>
      <c r="E1130" s="29" t="s">
        <v>505</v>
      </c>
      <c r="F1130" s="86">
        <v>1</v>
      </c>
      <c r="G1130" s="86"/>
      <c r="H1130" s="85"/>
      <c r="I1130" s="56"/>
      <c r="J1130" s="75" t="s">
        <v>41</v>
      </c>
      <c r="K1130" s="89" t="s">
        <v>22</v>
      </c>
      <c r="L1130" s="92" t="s">
        <v>2977</v>
      </c>
    </row>
    <row r="1131" spans="1:12" s="33" customFormat="1" ht="409.5" customHeight="1">
      <c r="A1131" s="92">
        <v>11</v>
      </c>
      <c r="B1131" s="87" t="str">
        <f>[1]ПЗ!$B$6</f>
        <v>Модернизация системы учета и контроля качества электрической энергии</v>
      </c>
      <c r="C1131" s="92" t="s">
        <v>31</v>
      </c>
      <c r="D1131" s="90" t="s">
        <v>2566</v>
      </c>
      <c r="E1131" s="29" t="s">
        <v>505</v>
      </c>
      <c r="F1131" s="86">
        <v>1</v>
      </c>
      <c r="G1131" s="86"/>
      <c r="H1131" s="85"/>
      <c r="I1131" s="56"/>
      <c r="J1131" s="75" t="s">
        <v>2565</v>
      </c>
      <c r="K1131" s="89" t="s">
        <v>22</v>
      </c>
      <c r="L1131" s="135" t="s">
        <v>2625</v>
      </c>
    </row>
    <row r="1132" spans="1:12" s="33" customFormat="1" ht="331.5" customHeight="1">
      <c r="A1132" s="92">
        <v>12</v>
      </c>
      <c r="B1132" s="89" t="s">
        <v>2653</v>
      </c>
      <c r="C1132" s="75" t="s">
        <v>31</v>
      </c>
      <c r="D1132" s="92" t="s">
        <v>2654</v>
      </c>
      <c r="E1132" s="29" t="s">
        <v>505</v>
      </c>
      <c r="F1132" s="86">
        <v>1</v>
      </c>
      <c r="G1132" s="86"/>
      <c r="H1132" s="85">
        <v>9938641.0700000003</v>
      </c>
      <c r="I1132" s="56">
        <f>H1132*1.12</f>
        <v>11131277.998400001</v>
      </c>
      <c r="J1132" s="75" t="s">
        <v>3043</v>
      </c>
      <c r="K1132" s="89" t="s">
        <v>22</v>
      </c>
      <c r="L1132" s="135" t="s">
        <v>3083</v>
      </c>
    </row>
    <row r="1133" spans="1:12" s="33" customFormat="1" ht="144.75" customHeight="1">
      <c r="A1133" s="92">
        <v>13</v>
      </c>
      <c r="B1133" s="89" t="s">
        <v>3251</v>
      </c>
      <c r="C1133" s="84" t="s">
        <v>77</v>
      </c>
      <c r="D1133" s="92" t="s">
        <v>3648</v>
      </c>
      <c r="E1133" s="29" t="s">
        <v>505</v>
      </c>
      <c r="F1133" s="86">
        <v>1</v>
      </c>
      <c r="G1133" s="86"/>
      <c r="H1133" s="85">
        <v>1067000</v>
      </c>
      <c r="I1133" s="56">
        <f>H1133*1.12</f>
        <v>1195040</v>
      </c>
      <c r="J1133" s="75" t="s">
        <v>3255</v>
      </c>
      <c r="K1133" s="89" t="s">
        <v>30</v>
      </c>
      <c r="L1133" s="135" t="s">
        <v>3647</v>
      </c>
    </row>
    <row r="1134" spans="1:12" s="33" customFormat="1" ht="110.25" customHeight="1">
      <c r="A1134" s="92">
        <v>14</v>
      </c>
      <c r="B1134" s="89" t="s">
        <v>3252</v>
      </c>
      <c r="C1134" s="84" t="s">
        <v>77</v>
      </c>
      <c r="D1134" s="92" t="s">
        <v>3649</v>
      </c>
      <c r="E1134" s="29" t="s">
        <v>505</v>
      </c>
      <c r="F1134" s="86">
        <v>1</v>
      </c>
      <c r="G1134" s="86"/>
      <c r="H1134" s="85">
        <v>1168000</v>
      </c>
      <c r="I1134" s="56">
        <f t="shared" ref="I1134:I1136" si="57">H1134*1.12</f>
        <v>1308160.0000000002</v>
      </c>
      <c r="J1134" s="75" t="s">
        <v>3255</v>
      </c>
      <c r="K1134" s="89" t="s">
        <v>30</v>
      </c>
      <c r="L1134" s="135" t="s">
        <v>3647</v>
      </c>
    </row>
    <row r="1135" spans="1:12" s="33" customFormat="1" ht="133.5" customHeight="1">
      <c r="A1135" s="92">
        <v>15</v>
      </c>
      <c r="B1135" s="89" t="s">
        <v>3253</v>
      </c>
      <c r="C1135" s="84" t="s">
        <v>77</v>
      </c>
      <c r="D1135" s="92" t="s">
        <v>3650</v>
      </c>
      <c r="E1135" s="29" t="s">
        <v>505</v>
      </c>
      <c r="F1135" s="86">
        <v>1</v>
      </c>
      <c r="G1135" s="86"/>
      <c r="H1135" s="85">
        <v>1980500</v>
      </c>
      <c r="I1135" s="56">
        <f t="shared" si="57"/>
        <v>2218160</v>
      </c>
      <c r="J1135" s="75" t="s">
        <v>3255</v>
      </c>
      <c r="K1135" s="89" t="s">
        <v>30</v>
      </c>
      <c r="L1135" s="135" t="s">
        <v>3647</v>
      </c>
    </row>
    <row r="1136" spans="1:12" s="33" customFormat="1" ht="106.5" customHeight="1">
      <c r="A1136" s="92">
        <v>16</v>
      </c>
      <c r="B1136" s="89" t="s">
        <v>3254</v>
      </c>
      <c r="C1136" s="84" t="s">
        <v>77</v>
      </c>
      <c r="D1136" s="92" t="s">
        <v>3651</v>
      </c>
      <c r="E1136" s="29" t="s">
        <v>505</v>
      </c>
      <c r="F1136" s="86">
        <v>1</v>
      </c>
      <c r="G1136" s="86"/>
      <c r="H1136" s="85">
        <v>621000</v>
      </c>
      <c r="I1136" s="56">
        <f t="shared" si="57"/>
        <v>695520.00000000012</v>
      </c>
      <c r="J1136" s="75" t="s">
        <v>3255</v>
      </c>
      <c r="K1136" s="89" t="s">
        <v>30</v>
      </c>
      <c r="L1136" s="135" t="s">
        <v>3647</v>
      </c>
    </row>
    <row r="1137" spans="1:12" ht="12.75" customHeight="1">
      <c r="A1137" s="141" t="s">
        <v>10</v>
      </c>
      <c r="B1137" s="142"/>
      <c r="C1137" s="143"/>
      <c r="D1137" s="92"/>
      <c r="E1137" s="92"/>
      <c r="F1137" s="31"/>
      <c r="G1137" s="31"/>
      <c r="H1137" s="28">
        <f>SUM(H1121:H1136)</f>
        <v>38156075.07</v>
      </c>
      <c r="I1137" s="28">
        <f>SUM(I1121:I1136)</f>
        <v>42734804.078400008</v>
      </c>
      <c r="J1137" s="9"/>
      <c r="K1137" s="9"/>
      <c r="L1137" s="92"/>
    </row>
    <row r="1138" spans="1:12" s="33" customFormat="1" ht="17.25" customHeight="1">
      <c r="A1138" s="144" t="s">
        <v>11</v>
      </c>
      <c r="B1138" s="145"/>
      <c r="C1138" s="145"/>
      <c r="D1138" s="145"/>
      <c r="E1138" s="145"/>
      <c r="F1138" s="145"/>
      <c r="G1138" s="145"/>
      <c r="H1138" s="145"/>
      <c r="I1138" s="145"/>
      <c r="J1138" s="145"/>
      <c r="K1138" s="145"/>
      <c r="L1138" s="146"/>
    </row>
    <row r="1139" spans="1:12" s="33" customFormat="1" ht="85.5" customHeight="1">
      <c r="A1139" s="90" t="s">
        <v>28</v>
      </c>
      <c r="B1139" s="84" t="s">
        <v>39</v>
      </c>
      <c r="C1139" s="92" t="s">
        <v>31</v>
      </c>
      <c r="D1139" s="92" t="s">
        <v>185</v>
      </c>
      <c r="E1139" s="29" t="s">
        <v>25</v>
      </c>
      <c r="F1139" s="83">
        <v>1</v>
      </c>
      <c r="G1139" s="83"/>
      <c r="H1139" s="138">
        <v>24587691.964285702</v>
      </c>
      <c r="I1139" s="138">
        <f t="shared" ref="I1139:I1150" si="58">H1139*1.12</f>
        <v>27538214.999999989</v>
      </c>
      <c r="J1139" s="92" t="s">
        <v>47</v>
      </c>
      <c r="K1139" s="92" t="s">
        <v>30</v>
      </c>
      <c r="L1139" s="91"/>
    </row>
    <row r="1140" spans="1:12" s="33" customFormat="1" ht="89.25">
      <c r="A1140" s="90" t="s">
        <v>76</v>
      </c>
      <c r="B1140" s="84" t="s">
        <v>151</v>
      </c>
      <c r="C1140" s="92" t="s">
        <v>77</v>
      </c>
      <c r="D1140" s="92" t="s">
        <v>186</v>
      </c>
      <c r="E1140" s="29" t="s">
        <v>25</v>
      </c>
      <c r="F1140" s="83">
        <v>1</v>
      </c>
      <c r="G1140" s="83"/>
      <c r="H1140" s="138">
        <v>7188000</v>
      </c>
      <c r="I1140" s="138">
        <f t="shared" si="58"/>
        <v>8050560.0000000009</v>
      </c>
      <c r="J1140" s="92" t="s">
        <v>116</v>
      </c>
      <c r="K1140" s="92" t="s">
        <v>22</v>
      </c>
      <c r="L1140" s="91" t="s">
        <v>3633</v>
      </c>
    </row>
    <row r="1141" spans="1:12" s="33" customFormat="1" ht="95.25" customHeight="1">
      <c r="A1141" s="90" t="s">
        <v>104</v>
      </c>
      <c r="B1141" s="92" t="s">
        <v>91</v>
      </c>
      <c r="C1141" s="92" t="s">
        <v>77</v>
      </c>
      <c r="D1141" s="92" t="s">
        <v>187</v>
      </c>
      <c r="E1141" s="29" t="s">
        <v>25</v>
      </c>
      <c r="F1141" s="83">
        <v>1</v>
      </c>
      <c r="G1141" s="92"/>
      <c r="H1141" s="138">
        <v>2100000</v>
      </c>
      <c r="I1141" s="138">
        <f t="shared" si="58"/>
        <v>2352000</v>
      </c>
      <c r="J1141" s="92" t="s">
        <v>103</v>
      </c>
      <c r="K1141" s="92" t="s">
        <v>92</v>
      </c>
      <c r="L1141" s="91"/>
    </row>
    <row r="1142" spans="1:12" s="33" customFormat="1" ht="67.5" customHeight="1">
      <c r="A1142" s="90" t="s">
        <v>105</v>
      </c>
      <c r="B1142" s="92" t="s">
        <v>93</v>
      </c>
      <c r="C1142" s="92" t="s">
        <v>77</v>
      </c>
      <c r="D1142" s="92" t="s">
        <v>681</v>
      </c>
      <c r="E1142" s="29" t="s">
        <v>25</v>
      </c>
      <c r="F1142" s="83">
        <v>1</v>
      </c>
      <c r="G1142" s="92"/>
      <c r="H1142" s="138">
        <v>5340000</v>
      </c>
      <c r="I1142" s="138">
        <f t="shared" si="58"/>
        <v>5980800.0000000009</v>
      </c>
      <c r="J1142" s="92" t="s">
        <v>103</v>
      </c>
      <c r="K1142" s="92" t="s">
        <v>22</v>
      </c>
      <c r="L1142" s="91" t="s">
        <v>682</v>
      </c>
    </row>
    <row r="1143" spans="1:12" s="33" customFormat="1" ht="66.75" customHeight="1">
      <c r="A1143" s="90" t="s">
        <v>106</v>
      </c>
      <c r="B1143" s="92" t="s">
        <v>94</v>
      </c>
      <c r="C1143" s="92" t="s">
        <v>77</v>
      </c>
      <c r="D1143" s="92" t="s">
        <v>95</v>
      </c>
      <c r="E1143" s="29" t="s">
        <v>25</v>
      </c>
      <c r="F1143" s="83">
        <v>1</v>
      </c>
      <c r="G1143" s="40"/>
      <c r="H1143" s="138">
        <v>390000</v>
      </c>
      <c r="I1143" s="138">
        <f t="shared" si="58"/>
        <v>436800.00000000006</v>
      </c>
      <c r="J1143" s="92" t="s">
        <v>103</v>
      </c>
      <c r="K1143" s="92" t="s">
        <v>30</v>
      </c>
      <c r="L1143" s="91"/>
    </row>
    <row r="1144" spans="1:12" s="33" customFormat="1" ht="71.25" customHeight="1">
      <c r="A1144" s="90" t="s">
        <v>107</v>
      </c>
      <c r="B1144" s="92" t="s">
        <v>96</v>
      </c>
      <c r="C1144" s="92" t="s">
        <v>77</v>
      </c>
      <c r="D1144" s="92" t="s">
        <v>324</v>
      </c>
      <c r="E1144" s="29" t="s">
        <v>25</v>
      </c>
      <c r="F1144" s="83">
        <v>1</v>
      </c>
      <c r="G1144" s="40"/>
      <c r="H1144" s="138">
        <v>483600</v>
      </c>
      <c r="I1144" s="138">
        <f t="shared" si="58"/>
        <v>541632</v>
      </c>
      <c r="J1144" s="92" t="s">
        <v>103</v>
      </c>
      <c r="K1144" s="92" t="s">
        <v>30</v>
      </c>
      <c r="L1144" s="91" t="s">
        <v>325</v>
      </c>
    </row>
    <row r="1145" spans="1:12" s="33" customFormat="1" ht="71.25" customHeight="1">
      <c r="A1145" s="90" t="s">
        <v>108</v>
      </c>
      <c r="B1145" s="92" t="s">
        <v>97</v>
      </c>
      <c r="C1145" s="92" t="s">
        <v>77</v>
      </c>
      <c r="D1145" s="92" t="s">
        <v>98</v>
      </c>
      <c r="E1145" s="29" t="s">
        <v>25</v>
      </c>
      <c r="F1145" s="83">
        <v>1</v>
      </c>
      <c r="G1145" s="40"/>
      <c r="H1145" s="138">
        <v>80600</v>
      </c>
      <c r="I1145" s="138">
        <f t="shared" si="58"/>
        <v>90272.000000000015</v>
      </c>
      <c r="J1145" s="92" t="s">
        <v>103</v>
      </c>
      <c r="K1145" s="92" t="s">
        <v>30</v>
      </c>
      <c r="L1145" s="91" t="s">
        <v>321</v>
      </c>
    </row>
    <row r="1146" spans="1:12" s="33" customFormat="1" ht="87" customHeight="1">
      <c r="A1146" s="90" t="s">
        <v>109</v>
      </c>
      <c r="B1146" s="92" t="s">
        <v>99</v>
      </c>
      <c r="C1146" s="92" t="s">
        <v>77</v>
      </c>
      <c r="D1146" s="92" t="s">
        <v>3136</v>
      </c>
      <c r="E1146" s="29" t="s">
        <v>25</v>
      </c>
      <c r="F1146" s="83">
        <v>1</v>
      </c>
      <c r="G1146" s="40"/>
      <c r="H1146" s="138">
        <v>533420</v>
      </c>
      <c r="I1146" s="138">
        <f t="shared" si="58"/>
        <v>597430.4</v>
      </c>
      <c r="J1146" s="92" t="s">
        <v>103</v>
      </c>
      <c r="K1146" s="92" t="s">
        <v>30</v>
      </c>
      <c r="L1146" s="91" t="s">
        <v>3147</v>
      </c>
    </row>
    <row r="1147" spans="1:12" s="33" customFormat="1" ht="84" customHeight="1">
      <c r="A1147" s="90" t="s">
        <v>110</v>
      </c>
      <c r="B1147" s="92" t="s">
        <v>100</v>
      </c>
      <c r="C1147" s="92" t="s">
        <v>77</v>
      </c>
      <c r="D1147" s="92" t="s">
        <v>3137</v>
      </c>
      <c r="E1147" s="29" t="s">
        <v>25</v>
      </c>
      <c r="F1147" s="83">
        <v>1</v>
      </c>
      <c r="G1147" s="40"/>
      <c r="H1147" s="138">
        <v>923790</v>
      </c>
      <c r="I1147" s="138">
        <f t="shared" si="58"/>
        <v>1034644.8</v>
      </c>
      <c r="J1147" s="92" t="s">
        <v>103</v>
      </c>
      <c r="K1147" s="92" t="s">
        <v>30</v>
      </c>
      <c r="L1147" s="91" t="s">
        <v>3147</v>
      </c>
    </row>
    <row r="1148" spans="1:12" s="33" customFormat="1" ht="79.5" customHeight="1">
      <c r="A1148" s="90" t="s">
        <v>111</v>
      </c>
      <c r="B1148" s="92" t="s">
        <v>114</v>
      </c>
      <c r="C1148" s="92" t="s">
        <v>77</v>
      </c>
      <c r="D1148" s="92" t="s">
        <v>101</v>
      </c>
      <c r="E1148" s="29" t="s">
        <v>25</v>
      </c>
      <c r="F1148" s="83">
        <v>1</v>
      </c>
      <c r="G1148" s="40"/>
      <c r="H1148" s="138">
        <v>252000</v>
      </c>
      <c r="I1148" s="138">
        <f t="shared" si="58"/>
        <v>282240</v>
      </c>
      <c r="J1148" s="92" t="s">
        <v>103</v>
      </c>
      <c r="K1148" s="92" t="s">
        <v>22</v>
      </c>
      <c r="L1148" s="91"/>
    </row>
    <row r="1149" spans="1:12" s="33" customFormat="1" ht="99.75" customHeight="1">
      <c r="A1149" s="90" t="s">
        <v>112</v>
      </c>
      <c r="B1149" s="92" t="s">
        <v>114</v>
      </c>
      <c r="C1149" s="92" t="s">
        <v>77</v>
      </c>
      <c r="D1149" s="92" t="s">
        <v>1404</v>
      </c>
      <c r="E1149" s="29" t="s">
        <v>25</v>
      </c>
      <c r="F1149" s="83">
        <v>1</v>
      </c>
      <c r="G1149" s="40"/>
      <c r="H1149" s="138">
        <v>301875</v>
      </c>
      <c r="I1149" s="138">
        <f t="shared" si="58"/>
        <v>338100.00000000006</v>
      </c>
      <c r="J1149" s="92" t="s">
        <v>103</v>
      </c>
      <c r="K1149" s="92" t="s">
        <v>22</v>
      </c>
      <c r="L1149" s="91" t="s">
        <v>1415</v>
      </c>
    </row>
    <row r="1150" spans="1:12" s="33" customFormat="1" ht="70.5" customHeight="1">
      <c r="A1150" s="90" t="s">
        <v>113</v>
      </c>
      <c r="B1150" s="92" t="s">
        <v>115</v>
      </c>
      <c r="C1150" s="92" t="s">
        <v>77</v>
      </c>
      <c r="D1150" s="92" t="s">
        <v>188</v>
      </c>
      <c r="E1150" s="29" t="s">
        <v>25</v>
      </c>
      <c r="F1150" s="83">
        <v>1</v>
      </c>
      <c r="G1150" s="40"/>
      <c r="H1150" s="138">
        <v>667800</v>
      </c>
      <c r="I1150" s="138">
        <f t="shared" si="58"/>
        <v>747936.00000000012</v>
      </c>
      <c r="J1150" s="92" t="s">
        <v>103</v>
      </c>
      <c r="K1150" s="92" t="s">
        <v>22</v>
      </c>
      <c r="L1150" s="91"/>
    </row>
    <row r="1151" spans="1:12" s="33" customFormat="1" ht="221.25" customHeight="1">
      <c r="A1151" s="90" t="s">
        <v>117</v>
      </c>
      <c r="B1151" s="92" t="s">
        <v>189</v>
      </c>
      <c r="C1151" s="92" t="s">
        <v>77</v>
      </c>
      <c r="D1151" s="92" t="s">
        <v>207</v>
      </c>
      <c r="E1151" s="29" t="s">
        <v>25</v>
      </c>
      <c r="F1151" s="83">
        <v>1</v>
      </c>
      <c r="G1151" s="31"/>
      <c r="H1151" s="138"/>
      <c r="I1151" s="138"/>
      <c r="J1151" s="92" t="s">
        <v>103</v>
      </c>
      <c r="K1151" s="92" t="s">
        <v>124</v>
      </c>
      <c r="L1151" s="91" t="s">
        <v>979</v>
      </c>
    </row>
    <row r="1152" spans="1:12" s="33" customFormat="1" ht="140.25">
      <c r="A1152" s="90" t="s">
        <v>118</v>
      </c>
      <c r="B1152" s="92" t="s">
        <v>190</v>
      </c>
      <c r="C1152" s="92" t="s">
        <v>77</v>
      </c>
      <c r="D1152" s="92" t="s">
        <v>191</v>
      </c>
      <c r="E1152" s="29" t="s">
        <v>25</v>
      </c>
      <c r="F1152" s="83">
        <v>1</v>
      </c>
      <c r="G1152" s="31"/>
      <c r="H1152" s="138">
        <v>1498000</v>
      </c>
      <c r="I1152" s="138">
        <f t="shared" ref="I1152:I1154" si="59">H1152*1.12</f>
        <v>1677760.0000000002</v>
      </c>
      <c r="J1152" s="92" t="s">
        <v>3109</v>
      </c>
      <c r="K1152" s="92" t="s">
        <v>124</v>
      </c>
      <c r="L1152" s="91" t="s">
        <v>3126</v>
      </c>
    </row>
    <row r="1153" spans="1:12" s="33" customFormat="1" ht="221.25" customHeight="1">
      <c r="A1153" s="90" t="s">
        <v>119</v>
      </c>
      <c r="B1153" s="92" t="s">
        <v>192</v>
      </c>
      <c r="C1153" s="92" t="s">
        <v>77</v>
      </c>
      <c r="D1153" s="92" t="s">
        <v>193</v>
      </c>
      <c r="E1153" s="29" t="s">
        <v>25</v>
      </c>
      <c r="F1153" s="83">
        <v>1</v>
      </c>
      <c r="G1153" s="31"/>
      <c r="H1153" s="138">
        <v>1498000</v>
      </c>
      <c r="I1153" s="138">
        <f t="shared" si="59"/>
        <v>1677760.0000000002</v>
      </c>
      <c r="J1153" s="92" t="s">
        <v>3109</v>
      </c>
      <c r="K1153" s="92" t="s">
        <v>124</v>
      </c>
      <c r="L1153" s="91" t="s">
        <v>3125</v>
      </c>
    </row>
    <row r="1154" spans="1:12" s="33" customFormat="1" ht="153">
      <c r="A1154" s="90" t="s">
        <v>120</v>
      </c>
      <c r="B1154" s="92" t="s">
        <v>194</v>
      </c>
      <c r="C1154" s="92" t="s">
        <v>77</v>
      </c>
      <c r="D1154" s="92" t="s">
        <v>208</v>
      </c>
      <c r="E1154" s="29" t="s">
        <v>25</v>
      </c>
      <c r="F1154" s="83">
        <v>1</v>
      </c>
      <c r="G1154" s="31"/>
      <c r="H1154" s="138">
        <v>1349138.39</v>
      </c>
      <c r="I1154" s="138">
        <f t="shared" si="59"/>
        <v>1511034.9968000001</v>
      </c>
      <c r="J1154" s="92" t="s">
        <v>3109</v>
      </c>
      <c r="K1154" s="92" t="s">
        <v>124</v>
      </c>
      <c r="L1154" s="91" t="s">
        <v>3239</v>
      </c>
    </row>
    <row r="1155" spans="1:12" s="33" customFormat="1" ht="210" customHeight="1">
      <c r="A1155" s="90" t="s">
        <v>121</v>
      </c>
      <c r="B1155" s="92" t="s">
        <v>125</v>
      </c>
      <c r="C1155" s="92" t="s">
        <v>77</v>
      </c>
      <c r="D1155" s="92" t="s">
        <v>129</v>
      </c>
      <c r="E1155" s="29" t="s">
        <v>25</v>
      </c>
      <c r="F1155" s="83">
        <v>1</v>
      </c>
      <c r="G1155" s="31"/>
      <c r="H1155" s="138"/>
      <c r="I1155" s="138"/>
      <c r="J1155" s="92" t="s">
        <v>103</v>
      </c>
      <c r="K1155" s="92" t="s">
        <v>126</v>
      </c>
      <c r="L1155" s="91" t="s">
        <v>979</v>
      </c>
    </row>
    <row r="1156" spans="1:12" s="33" customFormat="1" ht="140.25">
      <c r="A1156" s="90" t="s">
        <v>122</v>
      </c>
      <c r="B1156" s="92" t="s">
        <v>127</v>
      </c>
      <c r="C1156" s="92" t="s">
        <v>77</v>
      </c>
      <c r="D1156" s="92" t="s">
        <v>209</v>
      </c>
      <c r="E1156" s="29" t="s">
        <v>25</v>
      </c>
      <c r="F1156" s="83">
        <v>1</v>
      </c>
      <c r="G1156" s="81"/>
      <c r="H1156" s="138">
        <v>2571428.5699999998</v>
      </c>
      <c r="I1156" s="138">
        <f t="shared" ref="I1156:I1159" si="60">H1156*1.12</f>
        <v>2879999.9983999999</v>
      </c>
      <c r="J1156" s="92" t="s">
        <v>103</v>
      </c>
      <c r="K1156" s="92" t="s">
        <v>126</v>
      </c>
      <c r="L1156" s="91"/>
    </row>
    <row r="1157" spans="1:12" s="33" customFormat="1" ht="213" customHeight="1">
      <c r="A1157" s="90" t="s">
        <v>123</v>
      </c>
      <c r="B1157" s="92" t="s">
        <v>195</v>
      </c>
      <c r="C1157" s="92" t="s">
        <v>77</v>
      </c>
      <c r="D1157" s="92" t="s">
        <v>210</v>
      </c>
      <c r="E1157" s="29" t="s">
        <v>25</v>
      </c>
      <c r="F1157" s="83">
        <v>1</v>
      </c>
      <c r="G1157" s="81"/>
      <c r="H1157" s="138">
        <v>535714.29</v>
      </c>
      <c r="I1157" s="138">
        <f t="shared" si="60"/>
        <v>600000.00480000011</v>
      </c>
      <c r="J1157" s="92" t="s">
        <v>103</v>
      </c>
      <c r="K1157" s="92" t="s">
        <v>128</v>
      </c>
      <c r="L1157" s="91"/>
    </row>
    <row r="1158" spans="1:12" s="33" customFormat="1" ht="106.5" customHeight="1">
      <c r="A1158" s="90" t="s">
        <v>146</v>
      </c>
      <c r="B1158" s="92" t="s">
        <v>148</v>
      </c>
      <c r="C1158" s="92" t="s">
        <v>77</v>
      </c>
      <c r="D1158" s="92" t="s">
        <v>196</v>
      </c>
      <c r="E1158" s="29" t="s">
        <v>25</v>
      </c>
      <c r="F1158" s="83">
        <v>1</v>
      </c>
      <c r="G1158" s="31"/>
      <c r="H1158" s="138">
        <v>5533200</v>
      </c>
      <c r="I1158" s="138">
        <f t="shared" si="60"/>
        <v>6197184.0000000009</v>
      </c>
      <c r="J1158" s="92" t="s">
        <v>143</v>
      </c>
      <c r="K1158" s="92" t="s">
        <v>22</v>
      </c>
      <c r="L1158" s="91"/>
    </row>
    <row r="1159" spans="1:12" s="33" customFormat="1" ht="104.25" customHeight="1">
      <c r="A1159" s="90" t="s">
        <v>147</v>
      </c>
      <c r="B1159" s="92" t="s">
        <v>149</v>
      </c>
      <c r="C1159" s="92" t="s">
        <v>77</v>
      </c>
      <c r="D1159" s="92" t="s">
        <v>197</v>
      </c>
      <c r="E1159" s="29" t="s">
        <v>25</v>
      </c>
      <c r="F1159" s="83">
        <v>1</v>
      </c>
      <c r="G1159" s="31"/>
      <c r="H1159" s="138">
        <v>2319900</v>
      </c>
      <c r="I1159" s="138">
        <f t="shared" si="60"/>
        <v>2598288.0000000005</v>
      </c>
      <c r="J1159" s="92" t="s">
        <v>143</v>
      </c>
      <c r="K1159" s="92" t="s">
        <v>22</v>
      </c>
      <c r="L1159" s="91"/>
    </row>
    <row r="1160" spans="1:12" s="33" customFormat="1" ht="102">
      <c r="A1160" s="90" t="s">
        <v>155</v>
      </c>
      <c r="B1160" s="92" t="s">
        <v>198</v>
      </c>
      <c r="C1160" s="41" t="s">
        <v>77</v>
      </c>
      <c r="D1160" s="92" t="s">
        <v>161</v>
      </c>
      <c r="E1160" s="29" t="s">
        <v>25</v>
      </c>
      <c r="F1160" s="83">
        <v>1</v>
      </c>
      <c r="G1160" s="20"/>
      <c r="H1160" s="138"/>
      <c r="I1160" s="138"/>
      <c r="J1160" s="92" t="s">
        <v>296</v>
      </c>
      <c r="K1160" s="92" t="s">
        <v>162</v>
      </c>
      <c r="L1160" s="91" t="s">
        <v>1303</v>
      </c>
    </row>
    <row r="1161" spans="1:12" s="33" customFormat="1" ht="200.25" customHeight="1">
      <c r="A1161" s="90" t="s">
        <v>156</v>
      </c>
      <c r="B1161" s="92" t="s">
        <v>199</v>
      </c>
      <c r="C1161" s="92" t="s">
        <v>77</v>
      </c>
      <c r="D1161" s="92" t="s">
        <v>211</v>
      </c>
      <c r="E1161" s="29" t="s">
        <v>25</v>
      </c>
      <c r="F1161" s="83">
        <v>1</v>
      </c>
      <c r="G1161" s="20"/>
      <c r="H1161" s="138"/>
      <c r="I1161" s="138"/>
      <c r="J1161" s="92" t="s">
        <v>296</v>
      </c>
      <c r="K1161" s="92" t="s">
        <v>162</v>
      </c>
      <c r="L1161" s="91" t="s">
        <v>1303</v>
      </c>
    </row>
    <row r="1162" spans="1:12" s="33" customFormat="1" ht="111" customHeight="1">
      <c r="A1162" s="90" t="s">
        <v>157</v>
      </c>
      <c r="B1162" s="92" t="s">
        <v>200</v>
      </c>
      <c r="C1162" s="41" t="s">
        <v>77</v>
      </c>
      <c r="D1162" s="92" t="s">
        <v>212</v>
      </c>
      <c r="E1162" s="29" t="s">
        <v>25</v>
      </c>
      <c r="F1162" s="83">
        <v>1</v>
      </c>
      <c r="G1162" s="20"/>
      <c r="H1162" s="138"/>
      <c r="I1162" s="138"/>
      <c r="J1162" s="92" t="s">
        <v>296</v>
      </c>
      <c r="K1162" s="92" t="s">
        <v>233</v>
      </c>
      <c r="L1162" s="91" t="s">
        <v>329</v>
      </c>
    </row>
    <row r="1163" spans="1:12" s="33" customFormat="1" ht="207" customHeight="1">
      <c r="A1163" s="90" t="s">
        <v>158</v>
      </c>
      <c r="B1163" s="92" t="s">
        <v>201</v>
      </c>
      <c r="C1163" s="92" t="s">
        <v>77</v>
      </c>
      <c r="D1163" s="92" t="s">
        <v>213</v>
      </c>
      <c r="E1163" s="29" t="s">
        <v>25</v>
      </c>
      <c r="F1163" s="83">
        <v>1</v>
      </c>
      <c r="G1163" s="31"/>
      <c r="H1163" s="138"/>
      <c r="I1163" s="138"/>
      <c r="J1163" s="92" t="s">
        <v>296</v>
      </c>
      <c r="K1163" s="92" t="s">
        <v>232</v>
      </c>
      <c r="L1163" s="91" t="s">
        <v>329</v>
      </c>
    </row>
    <row r="1164" spans="1:12" s="33" customFormat="1" ht="111" customHeight="1">
      <c r="A1164" s="90" t="s">
        <v>159</v>
      </c>
      <c r="B1164" s="92" t="s">
        <v>202</v>
      </c>
      <c r="C1164" s="92" t="s">
        <v>77</v>
      </c>
      <c r="D1164" s="92" t="s">
        <v>214</v>
      </c>
      <c r="E1164" s="29" t="s">
        <v>25</v>
      </c>
      <c r="F1164" s="83">
        <v>1</v>
      </c>
      <c r="G1164" s="31"/>
      <c r="H1164" s="138">
        <v>160000</v>
      </c>
      <c r="I1164" s="138">
        <f>H1164*1.12</f>
        <v>179200.00000000003</v>
      </c>
      <c r="J1164" s="92" t="s">
        <v>296</v>
      </c>
      <c r="K1164" s="92" t="s">
        <v>232</v>
      </c>
      <c r="L1164" s="91"/>
    </row>
    <row r="1165" spans="1:12" s="33" customFormat="1" ht="126" customHeight="1">
      <c r="A1165" s="90" t="s">
        <v>160</v>
      </c>
      <c r="B1165" s="92" t="s">
        <v>203</v>
      </c>
      <c r="C1165" s="92" t="s">
        <v>77</v>
      </c>
      <c r="D1165" s="92" t="s">
        <v>176</v>
      </c>
      <c r="E1165" s="29" t="s">
        <v>25</v>
      </c>
      <c r="F1165" s="83">
        <v>1</v>
      </c>
      <c r="G1165" s="31"/>
      <c r="H1165" s="138"/>
      <c r="I1165" s="138"/>
      <c r="J1165" s="92" t="s">
        <v>296</v>
      </c>
      <c r="K1165" s="92" t="s">
        <v>231</v>
      </c>
      <c r="L1165" s="91" t="s">
        <v>329</v>
      </c>
    </row>
    <row r="1166" spans="1:12" s="33" customFormat="1" ht="91.5" customHeight="1">
      <c r="A1166" s="90" t="s">
        <v>182</v>
      </c>
      <c r="B1166" s="92" t="s">
        <v>163</v>
      </c>
      <c r="C1166" s="92" t="s">
        <v>77</v>
      </c>
      <c r="D1166" s="92" t="s">
        <v>204</v>
      </c>
      <c r="E1166" s="29" t="s">
        <v>25</v>
      </c>
      <c r="F1166" s="83">
        <v>1</v>
      </c>
      <c r="G1166" s="31"/>
      <c r="H1166" s="138">
        <v>4600000</v>
      </c>
      <c r="I1166" s="138">
        <f>H1166*1.12</f>
        <v>5152000.0000000009</v>
      </c>
      <c r="J1166" s="92" t="s">
        <v>296</v>
      </c>
      <c r="K1166" s="92" t="s">
        <v>22</v>
      </c>
      <c r="L1166" s="91"/>
    </row>
    <row r="1167" spans="1:12" s="33" customFormat="1" ht="76.5" customHeight="1">
      <c r="A1167" s="90" t="s">
        <v>183</v>
      </c>
      <c r="B1167" s="92" t="s">
        <v>205</v>
      </c>
      <c r="C1167" s="92" t="s">
        <v>31</v>
      </c>
      <c r="D1167" s="92" t="s">
        <v>317</v>
      </c>
      <c r="E1167" s="92" t="s">
        <v>25</v>
      </c>
      <c r="F1167" s="83">
        <v>1</v>
      </c>
      <c r="G1167" s="31"/>
      <c r="H1167" s="138"/>
      <c r="I1167" s="138"/>
      <c r="J1167" s="92" t="s">
        <v>295</v>
      </c>
      <c r="K1167" s="92" t="s">
        <v>124</v>
      </c>
      <c r="L1167" s="91" t="s">
        <v>329</v>
      </c>
    </row>
    <row r="1168" spans="1:12" s="33" customFormat="1" ht="76.5" customHeight="1">
      <c r="A1168" s="90" t="s">
        <v>184</v>
      </c>
      <c r="B1168" s="92" t="s">
        <v>206</v>
      </c>
      <c r="C1168" s="92" t="s">
        <v>31</v>
      </c>
      <c r="D1168" s="92" t="s">
        <v>316</v>
      </c>
      <c r="E1168" s="92" t="s">
        <v>25</v>
      </c>
      <c r="F1168" s="83">
        <v>1</v>
      </c>
      <c r="G1168" s="31"/>
      <c r="H1168" s="138"/>
      <c r="I1168" s="138"/>
      <c r="J1168" s="92" t="s">
        <v>295</v>
      </c>
      <c r="K1168" s="92" t="s">
        <v>231</v>
      </c>
      <c r="L1168" s="91" t="s">
        <v>329</v>
      </c>
    </row>
    <row r="1169" spans="1:12" s="33" customFormat="1" ht="76.5" customHeight="1">
      <c r="A1169" s="136" t="s">
        <v>323</v>
      </c>
      <c r="B1169" s="134" t="s">
        <v>96</v>
      </c>
      <c r="C1169" s="134" t="s">
        <v>77</v>
      </c>
      <c r="D1169" s="134" t="s">
        <v>327</v>
      </c>
      <c r="E1169" s="24" t="s">
        <v>25</v>
      </c>
      <c r="F1169" s="132">
        <v>1</v>
      </c>
      <c r="G1169" s="42"/>
      <c r="H1169" s="138">
        <v>161200</v>
      </c>
      <c r="I1169" s="138">
        <f t="shared" ref="I1169:I1173" si="61">H1169*1.12</f>
        <v>180544.00000000003</v>
      </c>
      <c r="J1169" s="134" t="s">
        <v>103</v>
      </c>
      <c r="K1169" s="134" t="s">
        <v>166</v>
      </c>
      <c r="L1169" s="91"/>
    </row>
    <row r="1170" spans="1:12" s="33" customFormat="1" ht="129.75" customHeight="1">
      <c r="A1170" s="92">
        <v>32</v>
      </c>
      <c r="B1170" s="92" t="s">
        <v>358</v>
      </c>
      <c r="C1170" s="92" t="s">
        <v>77</v>
      </c>
      <c r="D1170" s="134" t="s">
        <v>1153</v>
      </c>
      <c r="E1170" s="92" t="s">
        <v>25</v>
      </c>
      <c r="F1170" s="132">
        <v>1</v>
      </c>
      <c r="G1170" s="92"/>
      <c r="H1170" s="138">
        <v>540000</v>
      </c>
      <c r="I1170" s="138">
        <f t="shared" si="61"/>
        <v>604800</v>
      </c>
      <c r="J1170" s="92" t="s">
        <v>296</v>
      </c>
      <c r="K1170" s="92" t="s">
        <v>22</v>
      </c>
      <c r="L1170" s="23" t="s">
        <v>1219</v>
      </c>
    </row>
    <row r="1171" spans="1:12" s="33" customFormat="1" ht="96.75" customHeight="1">
      <c r="A1171" s="92">
        <v>33</v>
      </c>
      <c r="B1171" s="92" t="s">
        <v>377</v>
      </c>
      <c r="C1171" s="92" t="s">
        <v>77</v>
      </c>
      <c r="D1171" s="92" t="s">
        <v>359</v>
      </c>
      <c r="E1171" s="92" t="s">
        <v>25</v>
      </c>
      <c r="F1171" s="132">
        <v>1</v>
      </c>
      <c r="G1171" s="92"/>
      <c r="H1171" s="138">
        <v>264000</v>
      </c>
      <c r="I1171" s="138">
        <f t="shared" si="61"/>
        <v>295680</v>
      </c>
      <c r="J1171" s="92" t="s">
        <v>360</v>
      </c>
      <c r="K1171" s="92" t="s">
        <v>30</v>
      </c>
      <c r="L1171" s="23"/>
    </row>
    <row r="1172" spans="1:12" s="33" customFormat="1" ht="63.75">
      <c r="A1172" s="92">
        <v>34</v>
      </c>
      <c r="B1172" s="92" t="s">
        <v>378</v>
      </c>
      <c r="C1172" s="92" t="s">
        <v>77</v>
      </c>
      <c r="D1172" s="92" t="s">
        <v>379</v>
      </c>
      <c r="E1172" s="92" t="s">
        <v>25</v>
      </c>
      <c r="F1172" s="132">
        <v>1</v>
      </c>
      <c r="G1172" s="92"/>
      <c r="H1172" s="138">
        <v>24000</v>
      </c>
      <c r="I1172" s="138">
        <f t="shared" si="61"/>
        <v>26880.000000000004</v>
      </c>
      <c r="J1172" s="92" t="s">
        <v>360</v>
      </c>
      <c r="K1172" s="92" t="s">
        <v>30</v>
      </c>
      <c r="L1172" s="23"/>
    </row>
    <row r="1173" spans="1:12" s="33" customFormat="1" ht="63.75">
      <c r="A1173" s="92">
        <v>35</v>
      </c>
      <c r="B1173" s="92" t="s">
        <v>380</v>
      </c>
      <c r="C1173" s="92" t="s">
        <v>77</v>
      </c>
      <c r="D1173" s="92" t="s">
        <v>381</v>
      </c>
      <c r="E1173" s="92" t="s">
        <v>25</v>
      </c>
      <c r="F1173" s="132">
        <v>1</v>
      </c>
      <c r="G1173" s="92"/>
      <c r="H1173" s="138">
        <v>36000</v>
      </c>
      <c r="I1173" s="138">
        <f t="shared" si="61"/>
        <v>40320.000000000007</v>
      </c>
      <c r="J1173" s="92" t="s">
        <v>360</v>
      </c>
      <c r="K1173" s="92" t="s">
        <v>30</v>
      </c>
      <c r="L1173" s="23"/>
    </row>
    <row r="1174" spans="1:12" s="33" customFormat="1" ht="147.75" customHeight="1">
      <c r="A1174" s="92">
        <v>36</v>
      </c>
      <c r="B1174" s="92" t="s">
        <v>361</v>
      </c>
      <c r="C1174" s="92" t="s">
        <v>31</v>
      </c>
      <c r="D1174" s="92" t="s">
        <v>382</v>
      </c>
      <c r="E1174" s="92" t="s">
        <v>337</v>
      </c>
      <c r="F1174" s="132">
        <v>1</v>
      </c>
      <c r="G1174" s="92"/>
      <c r="H1174" s="138"/>
      <c r="I1174" s="138"/>
      <c r="J1174" s="92" t="s">
        <v>360</v>
      </c>
      <c r="K1174" s="92" t="s">
        <v>30</v>
      </c>
      <c r="L1174" s="23" t="s">
        <v>519</v>
      </c>
    </row>
    <row r="1175" spans="1:12" s="33" customFormat="1" ht="72" customHeight="1">
      <c r="A1175" s="92">
        <v>37</v>
      </c>
      <c r="B1175" s="92" t="s">
        <v>383</v>
      </c>
      <c r="C1175" s="92" t="s">
        <v>31</v>
      </c>
      <c r="D1175" s="92" t="s">
        <v>384</v>
      </c>
      <c r="E1175" s="92" t="s">
        <v>337</v>
      </c>
      <c r="F1175" s="132">
        <v>1</v>
      </c>
      <c r="G1175" s="92"/>
      <c r="H1175" s="138"/>
      <c r="I1175" s="138"/>
      <c r="J1175" s="92" t="s">
        <v>360</v>
      </c>
      <c r="K1175" s="92" t="s">
        <v>166</v>
      </c>
      <c r="L1175" s="23" t="s">
        <v>519</v>
      </c>
    </row>
    <row r="1176" spans="1:12" s="33" customFormat="1" ht="63.75">
      <c r="A1176" s="92">
        <v>38</v>
      </c>
      <c r="B1176" s="92" t="s">
        <v>512</v>
      </c>
      <c r="C1176" s="92" t="s">
        <v>77</v>
      </c>
      <c r="D1176" s="92" t="s">
        <v>513</v>
      </c>
      <c r="E1176" s="92" t="s">
        <v>337</v>
      </c>
      <c r="F1176" s="132">
        <v>1</v>
      </c>
      <c r="G1176" s="92"/>
      <c r="H1176" s="138">
        <v>37200</v>
      </c>
      <c r="I1176" s="138">
        <f t="shared" ref="I1176:I1186" si="62">H1176*1.12</f>
        <v>41664.000000000007</v>
      </c>
      <c r="J1176" s="92" t="s">
        <v>514</v>
      </c>
      <c r="K1176" s="92" t="s">
        <v>30</v>
      </c>
      <c r="L1176" s="23"/>
    </row>
    <row r="1177" spans="1:12" s="33" customFormat="1" ht="63.75">
      <c r="A1177" s="92">
        <v>39</v>
      </c>
      <c r="B1177" s="92" t="s">
        <v>515</v>
      </c>
      <c r="C1177" s="92" t="s">
        <v>77</v>
      </c>
      <c r="D1177" s="92" t="s">
        <v>516</v>
      </c>
      <c r="E1177" s="92" t="s">
        <v>337</v>
      </c>
      <c r="F1177" s="132">
        <v>1</v>
      </c>
      <c r="G1177" s="92"/>
      <c r="H1177" s="138">
        <v>37200</v>
      </c>
      <c r="I1177" s="138">
        <f t="shared" si="62"/>
        <v>41664.000000000007</v>
      </c>
      <c r="J1177" s="92" t="s">
        <v>514</v>
      </c>
      <c r="K1177" s="92" t="s">
        <v>30</v>
      </c>
      <c r="L1177" s="23"/>
    </row>
    <row r="1178" spans="1:12" s="33" customFormat="1" ht="63.75">
      <c r="A1178" s="92">
        <v>40</v>
      </c>
      <c r="B1178" s="92" t="s">
        <v>517</v>
      </c>
      <c r="C1178" s="92" t="s">
        <v>77</v>
      </c>
      <c r="D1178" s="92" t="s">
        <v>518</v>
      </c>
      <c r="E1178" s="92" t="s">
        <v>337</v>
      </c>
      <c r="F1178" s="132">
        <v>1</v>
      </c>
      <c r="G1178" s="92"/>
      <c r="H1178" s="138">
        <v>70400</v>
      </c>
      <c r="I1178" s="138">
        <f t="shared" si="62"/>
        <v>78848.000000000015</v>
      </c>
      <c r="J1178" s="92" t="s">
        <v>514</v>
      </c>
      <c r="K1178" s="92" t="s">
        <v>30</v>
      </c>
      <c r="L1178" s="23"/>
    </row>
    <row r="1179" spans="1:12" s="33" customFormat="1" ht="76.5">
      <c r="A1179" s="92">
        <v>41</v>
      </c>
      <c r="B1179" s="84" t="s">
        <v>995</v>
      </c>
      <c r="C1179" s="92" t="s">
        <v>77</v>
      </c>
      <c r="D1179" s="92" t="s">
        <v>1158</v>
      </c>
      <c r="E1179" s="84" t="s">
        <v>25</v>
      </c>
      <c r="F1179" s="132">
        <v>1</v>
      </c>
      <c r="G1179" s="31"/>
      <c r="H1179" s="138">
        <v>1250000</v>
      </c>
      <c r="I1179" s="138">
        <f t="shared" si="62"/>
        <v>1400000.0000000002</v>
      </c>
      <c r="J1179" s="92" t="s">
        <v>996</v>
      </c>
      <c r="K1179" s="92" t="s">
        <v>528</v>
      </c>
      <c r="L1179" s="23" t="s">
        <v>994</v>
      </c>
    </row>
    <row r="1180" spans="1:12" s="33" customFormat="1" ht="127.5">
      <c r="A1180" s="92">
        <v>42</v>
      </c>
      <c r="B1180" s="84" t="s">
        <v>552</v>
      </c>
      <c r="C1180" s="92" t="s">
        <v>77</v>
      </c>
      <c r="D1180" s="92" t="s">
        <v>997</v>
      </c>
      <c r="E1180" s="84" t="s">
        <v>25</v>
      </c>
      <c r="F1180" s="132">
        <v>1</v>
      </c>
      <c r="G1180" s="31"/>
      <c r="H1180" s="138">
        <v>399490</v>
      </c>
      <c r="I1180" s="138">
        <f t="shared" si="62"/>
        <v>447428.80000000005</v>
      </c>
      <c r="J1180" s="92" t="s">
        <v>553</v>
      </c>
      <c r="K1180" s="92" t="s">
        <v>554</v>
      </c>
      <c r="L1180" s="23" t="s">
        <v>3084</v>
      </c>
    </row>
    <row r="1181" spans="1:12" s="33" customFormat="1" ht="76.5">
      <c r="A1181" s="92">
        <v>43</v>
      </c>
      <c r="B1181" s="90" t="s">
        <v>555</v>
      </c>
      <c r="C1181" s="92" t="s">
        <v>77</v>
      </c>
      <c r="D1181" s="90" t="s">
        <v>3129</v>
      </c>
      <c r="E1181" s="84" t="s">
        <v>25</v>
      </c>
      <c r="F1181" s="132">
        <v>1</v>
      </c>
      <c r="G1181" s="133"/>
      <c r="H1181" s="138">
        <v>411240</v>
      </c>
      <c r="I1181" s="138">
        <f t="shared" si="62"/>
        <v>460588.80000000005</v>
      </c>
      <c r="J1181" s="92" t="s">
        <v>47</v>
      </c>
      <c r="K1181" s="135" t="s">
        <v>554</v>
      </c>
      <c r="L1181" s="23" t="s">
        <v>3148</v>
      </c>
    </row>
    <row r="1182" spans="1:12" s="33" customFormat="1" ht="76.5">
      <c r="A1182" s="92">
        <v>44</v>
      </c>
      <c r="B1182" s="137" t="s">
        <v>556</v>
      </c>
      <c r="C1182" s="92" t="s">
        <v>31</v>
      </c>
      <c r="D1182" s="137" t="s">
        <v>566</v>
      </c>
      <c r="E1182" s="84" t="s">
        <v>25</v>
      </c>
      <c r="F1182" s="132">
        <v>1</v>
      </c>
      <c r="G1182" s="133"/>
      <c r="H1182" s="138"/>
      <c r="I1182" s="138"/>
      <c r="J1182" s="92" t="s">
        <v>47</v>
      </c>
      <c r="K1182" s="135" t="s">
        <v>554</v>
      </c>
      <c r="L1182" s="23" t="s">
        <v>979</v>
      </c>
    </row>
    <row r="1183" spans="1:12" s="33" customFormat="1" ht="248.45" customHeight="1">
      <c r="A1183" s="92">
        <v>45</v>
      </c>
      <c r="B1183" s="137" t="s">
        <v>557</v>
      </c>
      <c r="C1183" s="92" t="s">
        <v>77</v>
      </c>
      <c r="D1183" s="92" t="s">
        <v>1000</v>
      </c>
      <c r="E1183" s="35" t="s">
        <v>25</v>
      </c>
      <c r="F1183" s="132">
        <v>1</v>
      </c>
      <c r="G1183" s="133"/>
      <c r="H1183" s="138">
        <v>800000</v>
      </c>
      <c r="I1183" s="138">
        <f t="shared" si="62"/>
        <v>896000.00000000012</v>
      </c>
      <c r="J1183" s="92" t="s">
        <v>47</v>
      </c>
      <c r="K1183" s="135" t="s">
        <v>554</v>
      </c>
      <c r="L1183" s="23" t="s">
        <v>805</v>
      </c>
    </row>
    <row r="1184" spans="1:12" s="33" customFormat="1" ht="76.5">
      <c r="A1184" s="92">
        <v>46</v>
      </c>
      <c r="B1184" s="90" t="s">
        <v>1484</v>
      </c>
      <c r="C1184" s="92" t="s">
        <v>77</v>
      </c>
      <c r="D1184" s="90" t="s">
        <v>1159</v>
      </c>
      <c r="E1184" s="35" t="s">
        <v>25</v>
      </c>
      <c r="F1184" s="132">
        <v>1</v>
      </c>
      <c r="G1184" s="133"/>
      <c r="H1184" s="138">
        <v>480000</v>
      </c>
      <c r="I1184" s="138">
        <f t="shared" si="62"/>
        <v>537600</v>
      </c>
      <c r="J1184" s="92" t="s">
        <v>47</v>
      </c>
      <c r="K1184" s="135" t="s">
        <v>554</v>
      </c>
      <c r="L1184" s="23" t="s">
        <v>1377</v>
      </c>
    </row>
    <row r="1185" spans="1:12" s="33" customFormat="1" ht="229.5">
      <c r="A1185" s="134">
        <v>47</v>
      </c>
      <c r="B1185" s="70" t="s">
        <v>1058</v>
      </c>
      <c r="C1185" s="92" t="s">
        <v>572</v>
      </c>
      <c r="D1185" s="71" t="s">
        <v>562</v>
      </c>
      <c r="E1185" s="72" t="s">
        <v>25</v>
      </c>
      <c r="F1185" s="132">
        <v>1</v>
      </c>
      <c r="G1185" s="73"/>
      <c r="H1185" s="138">
        <v>3962484.36</v>
      </c>
      <c r="I1185" s="138">
        <f t="shared" si="62"/>
        <v>4437982.4832000006</v>
      </c>
      <c r="J1185" s="134" t="s">
        <v>368</v>
      </c>
      <c r="K1185" s="134" t="s">
        <v>1059</v>
      </c>
      <c r="L1185" s="36" t="s">
        <v>1373</v>
      </c>
    </row>
    <row r="1186" spans="1:12" s="33" customFormat="1" ht="76.5">
      <c r="A1186" s="92">
        <v>48</v>
      </c>
      <c r="B1186" s="90" t="s">
        <v>571</v>
      </c>
      <c r="C1186" s="92" t="s">
        <v>572</v>
      </c>
      <c r="D1186" s="90" t="s">
        <v>579</v>
      </c>
      <c r="E1186" s="92" t="s">
        <v>337</v>
      </c>
      <c r="F1186" s="132">
        <v>1</v>
      </c>
      <c r="G1186" s="92"/>
      <c r="H1186" s="138">
        <v>340000</v>
      </c>
      <c r="I1186" s="138">
        <f t="shared" si="62"/>
        <v>380800.00000000006</v>
      </c>
      <c r="J1186" s="92" t="s">
        <v>573</v>
      </c>
      <c r="K1186" s="90" t="s">
        <v>574</v>
      </c>
      <c r="L1186" s="91" t="s">
        <v>326</v>
      </c>
    </row>
    <row r="1187" spans="1:12" s="39" customFormat="1" ht="63.75">
      <c r="A1187" s="92">
        <v>49</v>
      </c>
      <c r="B1187" s="84" t="s">
        <v>677</v>
      </c>
      <c r="C1187" s="92" t="s">
        <v>77</v>
      </c>
      <c r="D1187" s="92" t="s">
        <v>678</v>
      </c>
      <c r="E1187" s="84" t="s">
        <v>25</v>
      </c>
      <c r="F1187" s="132">
        <v>1</v>
      </c>
      <c r="G1187" s="31"/>
      <c r="H1187" s="138">
        <v>1494000</v>
      </c>
      <c r="I1187" s="138">
        <f t="shared" ref="I1187:I1190" si="63">H1187*1.12</f>
        <v>1673280.0000000002</v>
      </c>
      <c r="J1187" s="9" t="s">
        <v>679</v>
      </c>
      <c r="K1187" s="91" t="s">
        <v>22</v>
      </c>
      <c r="L1187" s="92" t="s">
        <v>326</v>
      </c>
    </row>
    <row r="1188" spans="1:12" s="39" customFormat="1" ht="127.5">
      <c r="A1188" s="134">
        <v>50</v>
      </c>
      <c r="B1188" s="84" t="s">
        <v>797</v>
      </c>
      <c r="C1188" s="84" t="s">
        <v>77</v>
      </c>
      <c r="D1188" s="84" t="s">
        <v>798</v>
      </c>
      <c r="E1188" s="84" t="s">
        <v>25</v>
      </c>
      <c r="F1188" s="132">
        <v>1</v>
      </c>
      <c r="G1188" s="54">
        <v>827500</v>
      </c>
      <c r="H1188" s="138">
        <f t="shared" ref="H1188" si="64">F1188*G1188</f>
        <v>827500</v>
      </c>
      <c r="I1188" s="138">
        <f t="shared" si="63"/>
        <v>926800.00000000012</v>
      </c>
      <c r="J1188" s="89" t="s">
        <v>795</v>
      </c>
      <c r="K1188" s="89" t="s">
        <v>796</v>
      </c>
      <c r="L1188" s="92" t="s">
        <v>326</v>
      </c>
    </row>
    <row r="1189" spans="1:12" s="39" customFormat="1" ht="63.75">
      <c r="A1189" s="92">
        <v>51</v>
      </c>
      <c r="B1189" s="84" t="s">
        <v>799</v>
      </c>
      <c r="C1189" s="84" t="s">
        <v>77</v>
      </c>
      <c r="D1189" s="84" t="s">
        <v>800</v>
      </c>
      <c r="E1189" s="84" t="s">
        <v>25</v>
      </c>
      <c r="F1189" s="83">
        <v>1</v>
      </c>
      <c r="G1189" s="54">
        <f>473214.3+158000</f>
        <v>631214.30000000005</v>
      </c>
      <c r="H1189" s="82"/>
      <c r="I1189" s="82"/>
      <c r="J1189" s="89" t="s">
        <v>801</v>
      </c>
      <c r="K1189" s="89" t="s">
        <v>796</v>
      </c>
      <c r="L1189" s="92" t="s">
        <v>1375</v>
      </c>
    </row>
    <row r="1190" spans="1:12" s="39" customFormat="1" ht="242.25">
      <c r="A1190" s="92">
        <v>52</v>
      </c>
      <c r="B1190" s="84" t="s">
        <v>1044</v>
      </c>
      <c r="C1190" s="84" t="s">
        <v>77</v>
      </c>
      <c r="D1190" s="68" t="s">
        <v>1042</v>
      </c>
      <c r="E1190" s="84" t="s">
        <v>25</v>
      </c>
      <c r="F1190" s="83">
        <v>1</v>
      </c>
      <c r="G1190" s="67"/>
      <c r="H1190" s="139">
        <v>200000</v>
      </c>
      <c r="I1190" s="82">
        <f t="shared" si="63"/>
        <v>224000.00000000003</v>
      </c>
      <c r="J1190" s="75" t="s">
        <v>1043</v>
      </c>
      <c r="K1190" s="89" t="s">
        <v>796</v>
      </c>
      <c r="L1190" s="92" t="s">
        <v>326</v>
      </c>
    </row>
    <row r="1191" spans="1:12" s="39" customFormat="1" ht="76.5">
      <c r="A1191" s="92">
        <v>53</v>
      </c>
      <c r="B1191" s="87" t="s">
        <v>786</v>
      </c>
      <c r="C1191" s="84" t="s">
        <v>77</v>
      </c>
      <c r="D1191" s="87" t="s">
        <v>787</v>
      </c>
      <c r="E1191" s="88" t="s">
        <v>25</v>
      </c>
      <c r="F1191" s="85">
        <v>1</v>
      </c>
      <c r="G1191" s="85"/>
      <c r="H1191" s="85">
        <v>310000</v>
      </c>
      <c r="I1191" s="85">
        <f t="shared" ref="I1191:I1210" si="65">H1191*1.12</f>
        <v>347200.00000000006</v>
      </c>
      <c r="J1191" s="89" t="s">
        <v>784</v>
      </c>
      <c r="K1191" s="88" t="s">
        <v>788</v>
      </c>
      <c r="L1191" s="49" t="s">
        <v>326</v>
      </c>
    </row>
    <row r="1192" spans="1:12" s="39" customFormat="1" ht="96" customHeight="1">
      <c r="A1192" s="92">
        <v>54</v>
      </c>
      <c r="B1192" s="87" t="s">
        <v>1047</v>
      </c>
      <c r="C1192" s="84" t="s">
        <v>77</v>
      </c>
      <c r="D1192" s="74" t="s">
        <v>1051</v>
      </c>
      <c r="E1192" s="88" t="s">
        <v>25</v>
      </c>
      <c r="F1192" s="85">
        <v>1</v>
      </c>
      <c r="G1192" s="86"/>
      <c r="H1192" s="85">
        <v>4972680</v>
      </c>
      <c r="I1192" s="85">
        <f t="shared" si="65"/>
        <v>5569401.6000000006</v>
      </c>
      <c r="J1192" s="86" t="s">
        <v>1052</v>
      </c>
      <c r="K1192" s="89" t="s">
        <v>796</v>
      </c>
      <c r="L1192" s="92" t="s">
        <v>326</v>
      </c>
    </row>
    <row r="1193" spans="1:12" s="39" customFormat="1" ht="63.75">
      <c r="A1193" s="92">
        <v>55</v>
      </c>
      <c r="B1193" s="87" t="s">
        <v>1048</v>
      </c>
      <c r="C1193" s="84" t="s">
        <v>77</v>
      </c>
      <c r="D1193" s="87" t="s">
        <v>1050</v>
      </c>
      <c r="E1193" s="88" t="s">
        <v>25</v>
      </c>
      <c r="F1193" s="85">
        <v>1</v>
      </c>
      <c r="G1193" s="86"/>
      <c r="H1193" s="85">
        <v>5901539.8399999999</v>
      </c>
      <c r="I1193" s="85">
        <f t="shared" si="65"/>
        <v>6609724.6208000006</v>
      </c>
      <c r="J1193" s="86" t="s">
        <v>1052</v>
      </c>
      <c r="K1193" s="89" t="s">
        <v>796</v>
      </c>
      <c r="L1193" s="92" t="s">
        <v>326</v>
      </c>
    </row>
    <row r="1194" spans="1:12" s="39" customFormat="1" ht="86.25" customHeight="1">
      <c r="A1194" s="92">
        <v>56</v>
      </c>
      <c r="B1194" s="87" t="s">
        <v>1049</v>
      </c>
      <c r="C1194" s="84" t="s">
        <v>77</v>
      </c>
      <c r="D1194" s="80" t="s">
        <v>1284</v>
      </c>
      <c r="E1194" s="88" t="s">
        <v>25</v>
      </c>
      <c r="F1194" s="85">
        <v>1</v>
      </c>
      <c r="G1194" s="86"/>
      <c r="H1194" s="85">
        <v>3214285.72</v>
      </c>
      <c r="I1194" s="85">
        <f t="shared" si="65"/>
        <v>3600000.0064000008</v>
      </c>
      <c r="J1194" s="86" t="s">
        <v>1201</v>
      </c>
      <c r="K1194" s="89" t="s">
        <v>796</v>
      </c>
      <c r="L1194" s="92" t="s">
        <v>1314</v>
      </c>
    </row>
    <row r="1195" spans="1:12" s="39" customFormat="1" ht="89.25">
      <c r="A1195" s="92">
        <v>57</v>
      </c>
      <c r="B1195" s="87" t="s">
        <v>1155</v>
      </c>
      <c r="C1195" s="84" t="s">
        <v>77</v>
      </c>
      <c r="D1195" s="91" t="s">
        <v>1156</v>
      </c>
      <c r="E1195" s="88" t="s">
        <v>25</v>
      </c>
      <c r="F1195" s="85">
        <v>1</v>
      </c>
      <c r="G1195" s="86"/>
      <c r="H1195" s="85"/>
      <c r="I1195" s="85"/>
      <c r="J1195" s="75" t="s">
        <v>1053</v>
      </c>
      <c r="K1195" s="89" t="s">
        <v>796</v>
      </c>
      <c r="L1195" s="92" t="s">
        <v>1303</v>
      </c>
    </row>
    <row r="1196" spans="1:12" s="39" customFormat="1" ht="63.75">
      <c r="A1196" s="92">
        <v>58</v>
      </c>
      <c r="B1196" s="87" t="s">
        <v>3195</v>
      </c>
      <c r="C1196" s="84" t="s">
        <v>77</v>
      </c>
      <c r="D1196" s="74" t="s">
        <v>3656</v>
      </c>
      <c r="E1196" s="88" t="s">
        <v>25</v>
      </c>
      <c r="F1196" s="85">
        <v>1</v>
      </c>
      <c r="G1196" s="86"/>
      <c r="H1196" s="86">
        <v>660000</v>
      </c>
      <c r="I1196" s="86">
        <f t="shared" ref="I1196" si="66">H1196*1.12</f>
        <v>739200.00000000012</v>
      </c>
      <c r="J1196" s="89" t="s">
        <v>3196</v>
      </c>
      <c r="K1196" s="89" t="s">
        <v>796</v>
      </c>
      <c r="L1196" s="92" t="s">
        <v>3268</v>
      </c>
    </row>
    <row r="1197" spans="1:12" s="39" customFormat="1" ht="114.75">
      <c r="A1197" s="92">
        <v>59</v>
      </c>
      <c r="B1197" s="87" t="s">
        <v>1205</v>
      </c>
      <c r="C1197" s="84" t="s">
        <v>77</v>
      </c>
      <c r="D1197" s="74" t="s">
        <v>1206</v>
      </c>
      <c r="E1197" s="88" t="s">
        <v>25</v>
      </c>
      <c r="F1197" s="85">
        <v>1</v>
      </c>
      <c r="G1197" s="85"/>
      <c r="H1197" s="85"/>
      <c r="I1197" s="85"/>
      <c r="J1197" s="75" t="s">
        <v>103</v>
      </c>
      <c r="K1197" s="89" t="s">
        <v>796</v>
      </c>
      <c r="L1197" s="92" t="s">
        <v>3050</v>
      </c>
    </row>
    <row r="1198" spans="1:12" s="39" customFormat="1" ht="76.5">
      <c r="A1198" s="92">
        <v>60</v>
      </c>
      <c r="B1198" s="87" t="s">
        <v>1295</v>
      </c>
      <c r="C1198" s="84" t="s">
        <v>77</v>
      </c>
      <c r="D1198" s="74" t="s">
        <v>1297</v>
      </c>
      <c r="E1198" s="88" t="s">
        <v>25</v>
      </c>
      <c r="F1198" s="85">
        <v>1</v>
      </c>
      <c r="G1198" s="86"/>
      <c r="H1198" s="86">
        <v>342857</v>
      </c>
      <c r="I1198" s="86">
        <f t="shared" si="65"/>
        <v>383999.84</v>
      </c>
      <c r="J1198" s="89" t="s">
        <v>41</v>
      </c>
      <c r="K1198" s="89" t="s">
        <v>1299</v>
      </c>
      <c r="L1198" s="92" t="s">
        <v>1313</v>
      </c>
    </row>
    <row r="1199" spans="1:12" s="39" customFormat="1" ht="76.5">
      <c r="A1199" s="92">
        <v>61</v>
      </c>
      <c r="B1199" s="87" t="s">
        <v>1296</v>
      </c>
      <c r="C1199" s="84" t="s">
        <v>77</v>
      </c>
      <c r="D1199" s="74" t="s">
        <v>1298</v>
      </c>
      <c r="E1199" s="88" t="s">
        <v>25</v>
      </c>
      <c r="F1199" s="85">
        <v>1</v>
      </c>
      <c r="G1199" s="86"/>
      <c r="H1199" s="86">
        <v>1000000</v>
      </c>
      <c r="I1199" s="86">
        <f t="shared" si="65"/>
        <v>1120000</v>
      </c>
      <c r="J1199" s="89" t="s">
        <v>41</v>
      </c>
      <c r="K1199" s="89" t="s">
        <v>124</v>
      </c>
      <c r="L1199" s="92" t="s">
        <v>1313</v>
      </c>
    </row>
    <row r="1200" spans="1:12" s="39" customFormat="1" ht="127.5">
      <c r="A1200" s="92">
        <v>62</v>
      </c>
      <c r="B1200" s="87" t="s">
        <v>1306</v>
      </c>
      <c r="C1200" s="84" t="s">
        <v>77</v>
      </c>
      <c r="D1200" s="80" t="s">
        <v>1456</v>
      </c>
      <c r="E1200" s="88" t="s">
        <v>25</v>
      </c>
      <c r="F1200" s="85">
        <v>1</v>
      </c>
      <c r="G1200" s="85"/>
      <c r="H1200" s="85">
        <v>700000</v>
      </c>
      <c r="I1200" s="85">
        <f t="shared" si="65"/>
        <v>784000.00000000012</v>
      </c>
      <c r="J1200" s="75" t="s">
        <v>1307</v>
      </c>
      <c r="K1200" s="75" t="s">
        <v>1308</v>
      </c>
      <c r="L1200" s="92" t="s">
        <v>1489</v>
      </c>
    </row>
    <row r="1201" spans="1:12" s="39" customFormat="1" ht="63.75">
      <c r="A1201" s="92">
        <v>63</v>
      </c>
      <c r="B1201" s="87" t="s">
        <v>1306</v>
      </c>
      <c r="C1201" s="84" t="s">
        <v>77</v>
      </c>
      <c r="D1201" s="93" t="s">
        <v>1311</v>
      </c>
      <c r="E1201" s="88" t="s">
        <v>25</v>
      </c>
      <c r="F1201" s="85">
        <v>1</v>
      </c>
      <c r="G1201" s="85"/>
      <c r="H1201" s="85">
        <v>4272367</v>
      </c>
      <c r="I1201" s="85">
        <f t="shared" si="65"/>
        <v>4785051.04</v>
      </c>
      <c r="J1201" s="75" t="s">
        <v>1307</v>
      </c>
      <c r="K1201" s="75" t="s">
        <v>1309</v>
      </c>
      <c r="L1201" s="92" t="s">
        <v>1318</v>
      </c>
    </row>
    <row r="1202" spans="1:12" s="39" customFormat="1" ht="63.75">
      <c r="A1202" s="92">
        <v>64</v>
      </c>
      <c r="B1202" s="87" t="s">
        <v>1310</v>
      </c>
      <c r="C1202" s="84" t="s">
        <v>77</v>
      </c>
      <c r="D1202" s="93" t="s">
        <v>1312</v>
      </c>
      <c r="E1202" s="88" t="s">
        <v>25</v>
      </c>
      <c r="F1202" s="85">
        <v>1</v>
      </c>
      <c r="G1202" s="85"/>
      <c r="H1202" s="85">
        <v>6400000</v>
      </c>
      <c r="I1202" s="85">
        <f t="shared" si="65"/>
        <v>7168000.0000000009</v>
      </c>
      <c r="J1202" s="75" t="s">
        <v>1307</v>
      </c>
      <c r="K1202" s="75" t="s">
        <v>1309</v>
      </c>
      <c r="L1202" s="92" t="s">
        <v>1318</v>
      </c>
    </row>
    <row r="1203" spans="1:12" s="39" customFormat="1" ht="65.25" customHeight="1">
      <c r="A1203" s="92">
        <v>65</v>
      </c>
      <c r="B1203" s="87" t="s">
        <v>1306</v>
      </c>
      <c r="C1203" s="84" t="s">
        <v>77</v>
      </c>
      <c r="D1203" s="93" t="s">
        <v>1346</v>
      </c>
      <c r="E1203" s="88" t="s">
        <v>25</v>
      </c>
      <c r="F1203" s="85">
        <v>1</v>
      </c>
      <c r="G1203" s="85"/>
      <c r="H1203" s="85">
        <v>321429</v>
      </c>
      <c r="I1203" s="85">
        <f t="shared" si="65"/>
        <v>360000.48000000004</v>
      </c>
      <c r="J1203" s="92" t="s">
        <v>1307</v>
      </c>
      <c r="K1203" s="92" t="s">
        <v>1347</v>
      </c>
      <c r="L1203" s="92" t="s">
        <v>1413</v>
      </c>
    </row>
    <row r="1204" spans="1:12" s="39" customFormat="1" ht="141.75" customHeight="1">
      <c r="A1204" s="92">
        <v>66</v>
      </c>
      <c r="B1204" s="87" t="s">
        <v>1502</v>
      </c>
      <c r="C1204" s="84" t="s">
        <v>77</v>
      </c>
      <c r="D1204" s="74" t="s">
        <v>2570</v>
      </c>
      <c r="E1204" s="88" t="s">
        <v>25</v>
      </c>
      <c r="F1204" s="85">
        <v>1</v>
      </c>
      <c r="G1204" s="86"/>
      <c r="H1204" s="86">
        <v>794643</v>
      </c>
      <c r="I1204" s="86">
        <v>890000.16</v>
      </c>
      <c r="J1204" s="92" t="s">
        <v>1201</v>
      </c>
      <c r="K1204" s="92" t="s">
        <v>1348</v>
      </c>
      <c r="L1204" s="92" t="s">
        <v>2583</v>
      </c>
    </row>
    <row r="1205" spans="1:12" s="39" customFormat="1" ht="141.75" customHeight="1">
      <c r="A1205" s="92">
        <v>67</v>
      </c>
      <c r="B1205" s="91" t="s">
        <v>1400</v>
      </c>
      <c r="C1205" s="84" t="s">
        <v>77</v>
      </c>
      <c r="D1205" s="96" t="s">
        <v>1401</v>
      </c>
      <c r="E1205" s="92" t="s">
        <v>25</v>
      </c>
      <c r="F1205" s="85">
        <v>1</v>
      </c>
      <c r="G1205" s="86"/>
      <c r="H1205" s="86">
        <v>1485000</v>
      </c>
      <c r="I1205" s="86">
        <f t="shared" si="65"/>
        <v>1663200.0000000002</v>
      </c>
      <c r="J1205" s="92" t="s">
        <v>41</v>
      </c>
      <c r="K1205" s="92" t="s">
        <v>1402</v>
      </c>
      <c r="L1205" s="135" t="s">
        <v>1414</v>
      </c>
    </row>
    <row r="1206" spans="1:12" s="39" customFormat="1" ht="240" customHeight="1">
      <c r="A1206" s="92">
        <v>68</v>
      </c>
      <c r="B1206" s="91" t="s">
        <v>1403</v>
      </c>
      <c r="C1206" s="84" t="s">
        <v>77</v>
      </c>
      <c r="D1206" s="96" t="s">
        <v>2586</v>
      </c>
      <c r="E1206" s="92" t="s">
        <v>25</v>
      </c>
      <c r="F1206" s="85">
        <v>1</v>
      </c>
      <c r="G1206" s="86"/>
      <c r="H1206" s="86">
        <v>1485000</v>
      </c>
      <c r="I1206" s="86">
        <f t="shared" si="65"/>
        <v>1663200.0000000002</v>
      </c>
      <c r="J1206" s="92" t="s">
        <v>41</v>
      </c>
      <c r="K1206" s="92" t="s">
        <v>1402</v>
      </c>
      <c r="L1206" s="135" t="s">
        <v>2587</v>
      </c>
    </row>
    <row r="1207" spans="1:12" s="39" customFormat="1" ht="141.75" customHeight="1">
      <c r="A1207" s="97">
        <v>69</v>
      </c>
      <c r="B1207" s="91" t="s">
        <v>1458</v>
      </c>
      <c r="C1207" s="84" t="s">
        <v>77</v>
      </c>
      <c r="D1207" s="91" t="s">
        <v>2580</v>
      </c>
      <c r="E1207" s="92" t="s">
        <v>25</v>
      </c>
      <c r="F1207" s="85">
        <v>1</v>
      </c>
      <c r="G1207" s="85"/>
      <c r="H1207" s="85">
        <v>795660</v>
      </c>
      <c r="I1207" s="85">
        <f t="shared" si="65"/>
        <v>891139.20000000007</v>
      </c>
      <c r="J1207" s="75" t="s">
        <v>1457</v>
      </c>
      <c r="K1207" s="75" t="s">
        <v>1309</v>
      </c>
      <c r="L1207" s="135" t="s">
        <v>2582</v>
      </c>
    </row>
    <row r="1208" spans="1:12" s="39" customFormat="1" ht="330.75" customHeight="1">
      <c r="A1208" s="92">
        <v>70</v>
      </c>
      <c r="B1208" s="91" t="s">
        <v>2549</v>
      </c>
      <c r="C1208" s="84" t="s">
        <v>77</v>
      </c>
      <c r="D1208" s="113" t="s">
        <v>2588</v>
      </c>
      <c r="E1208" s="92" t="s">
        <v>25</v>
      </c>
      <c r="F1208" s="85">
        <v>1</v>
      </c>
      <c r="G1208" s="85"/>
      <c r="H1208" s="85">
        <v>3280000</v>
      </c>
      <c r="I1208" s="85">
        <f t="shared" si="65"/>
        <v>3673600.0000000005</v>
      </c>
      <c r="J1208" s="75" t="s">
        <v>2989</v>
      </c>
      <c r="K1208" s="75" t="s">
        <v>1309</v>
      </c>
      <c r="L1208" s="92" t="s">
        <v>3270</v>
      </c>
    </row>
    <row r="1209" spans="1:12" s="39" customFormat="1" ht="135.75" customHeight="1">
      <c r="A1209" s="92">
        <v>71</v>
      </c>
      <c r="B1209" s="89" t="s">
        <v>2609</v>
      </c>
      <c r="C1209" s="84" t="s">
        <v>77</v>
      </c>
      <c r="D1209" s="89" t="s">
        <v>2610</v>
      </c>
      <c r="E1209" s="92" t="s">
        <v>25</v>
      </c>
      <c r="F1209" s="85">
        <v>1</v>
      </c>
      <c r="G1209" s="85"/>
      <c r="H1209" s="85">
        <v>250000</v>
      </c>
      <c r="I1209" s="85">
        <f t="shared" si="65"/>
        <v>280000</v>
      </c>
      <c r="J1209" s="92" t="s">
        <v>41</v>
      </c>
      <c r="K1209" s="75" t="s">
        <v>1309</v>
      </c>
      <c r="L1209" s="92" t="s">
        <v>2643</v>
      </c>
    </row>
    <row r="1210" spans="1:12" s="39" customFormat="1" ht="135.75" customHeight="1">
      <c r="A1210" s="92">
        <v>72</v>
      </c>
      <c r="B1210" s="89" t="s">
        <v>2627</v>
      </c>
      <c r="C1210" s="84" t="s">
        <v>77</v>
      </c>
      <c r="D1210" s="75" t="s">
        <v>2626</v>
      </c>
      <c r="E1210" s="92" t="s">
        <v>25</v>
      </c>
      <c r="F1210" s="85">
        <v>1</v>
      </c>
      <c r="G1210" s="85"/>
      <c r="H1210" s="85">
        <v>160000</v>
      </c>
      <c r="I1210" s="85">
        <f t="shared" si="65"/>
        <v>179200.00000000003</v>
      </c>
      <c r="J1210" s="135" t="s">
        <v>784</v>
      </c>
      <c r="K1210" s="114" t="s">
        <v>2630</v>
      </c>
      <c r="L1210" s="92" t="s">
        <v>2643</v>
      </c>
    </row>
    <row r="1211" spans="1:12" s="39" customFormat="1" ht="207" customHeight="1">
      <c r="A1211" s="97">
        <v>73</v>
      </c>
      <c r="B1211" s="122" t="s">
        <v>2628</v>
      </c>
      <c r="C1211" s="122" t="s">
        <v>77</v>
      </c>
      <c r="D1211" s="170" t="s">
        <v>2629</v>
      </c>
      <c r="E1211" s="92" t="s">
        <v>25</v>
      </c>
      <c r="F1211" s="85">
        <v>1</v>
      </c>
      <c r="G1211" s="124"/>
      <c r="H1211" s="85">
        <v>375000</v>
      </c>
      <c r="I1211" s="85">
        <f t="shared" ref="I1211:I1223" si="67">H1211*1.12</f>
        <v>420000.00000000006</v>
      </c>
      <c r="J1211" s="92" t="s">
        <v>3116</v>
      </c>
      <c r="K1211" s="114" t="s">
        <v>2630</v>
      </c>
      <c r="L1211" s="92" t="s">
        <v>3127</v>
      </c>
    </row>
    <row r="1212" spans="1:12" s="39" customFormat="1" ht="135.75" customHeight="1">
      <c r="A1212" s="92">
        <v>74</v>
      </c>
      <c r="B1212" s="75" t="s">
        <v>2979</v>
      </c>
      <c r="C1212" s="122" t="s">
        <v>31</v>
      </c>
      <c r="D1212" s="75" t="s">
        <v>2980</v>
      </c>
      <c r="E1212" s="92" t="s">
        <v>25</v>
      </c>
      <c r="F1212" s="85">
        <v>1</v>
      </c>
      <c r="G1212" s="123"/>
      <c r="H1212" s="85">
        <v>5635691.5999999996</v>
      </c>
      <c r="I1212" s="85">
        <f>H1212*1.12</f>
        <v>6311974.5920000002</v>
      </c>
      <c r="J1212" s="121" t="s">
        <v>3669</v>
      </c>
      <c r="K1212" s="121" t="s">
        <v>2981</v>
      </c>
      <c r="L1212" s="92" t="s">
        <v>3670</v>
      </c>
    </row>
    <row r="1213" spans="1:12" s="39" customFormat="1" ht="289.5" customHeight="1">
      <c r="A1213" s="92">
        <v>75</v>
      </c>
      <c r="B1213" s="89" t="s">
        <v>3051</v>
      </c>
      <c r="C1213" s="122" t="s">
        <v>77</v>
      </c>
      <c r="D1213" s="89" t="s">
        <v>3053</v>
      </c>
      <c r="E1213" s="92" t="s">
        <v>25</v>
      </c>
      <c r="F1213" s="85">
        <v>1</v>
      </c>
      <c r="G1213" s="124"/>
      <c r="H1213" s="86">
        <v>264165</v>
      </c>
      <c r="I1213" s="86">
        <f t="shared" si="67"/>
        <v>295864.80000000005</v>
      </c>
      <c r="J1213" s="114" t="s">
        <v>3054</v>
      </c>
      <c r="K1213" s="121" t="s">
        <v>3052</v>
      </c>
      <c r="L1213" s="92" t="s">
        <v>3085</v>
      </c>
    </row>
    <row r="1214" spans="1:12" s="39" customFormat="1" ht="145.5" customHeight="1">
      <c r="A1214" s="97">
        <v>76</v>
      </c>
      <c r="B1214" s="89" t="s">
        <v>3107</v>
      </c>
      <c r="C1214" s="122" t="s">
        <v>77</v>
      </c>
      <c r="D1214" s="89" t="s">
        <v>3108</v>
      </c>
      <c r="E1214" s="135" t="s">
        <v>25</v>
      </c>
      <c r="F1214" s="85">
        <v>1</v>
      </c>
      <c r="G1214" s="123"/>
      <c r="H1214" s="85">
        <v>491071.43</v>
      </c>
      <c r="I1214" s="85">
        <f t="shared" si="67"/>
        <v>550000.00160000008</v>
      </c>
      <c r="J1214" s="121" t="s">
        <v>3109</v>
      </c>
      <c r="K1214" s="114" t="s">
        <v>2630</v>
      </c>
      <c r="L1214" s="92" t="s">
        <v>3118</v>
      </c>
    </row>
    <row r="1215" spans="1:12" s="39" customFormat="1" ht="145.5" customHeight="1">
      <c r="A1215" s="92">
        <v>77</v>
      </c>
      <c r="B1215" s="89" t="s">
        <v>3240</v>
      </c>
      <c r="C1215" s="122" t="s">
        <v>77</v>
      </c>
      <c r="D1215" s="75" t="s">
        <v>3243</v>
      </c>
      <c r="E1215" s="135" t="s">
        <v>25</v>
      </c>
      <c r="F1215" s="85">
        <v>1</v>
      </c>
      <c r="G1215" s="123"/>
      <c r="H1215" s="85">
        <v>133151.79</v>
      </c>
      <c r="I1215" s="85">
        <f t="shared" si="67"/>
        <v>149130.00480000002</v>
      </c>
      <c r="J1215" s="121" t="s">
        <v>3245</v>
      </c>
      <c r="K1215" s="121" t="s">
        <v>3242</v>
      </c>
      <c r="L1215" s="92" t="s">
        <v>3601</v>
      </c>
    </row>
    <row r="1216" spans="1:12" s="39" customFormat="1" ht="145.5" customHeight="1">
      <c r="A1216" s="97">
        <v>78</v>
      </c>
      <c r="B1216" s="89" t="s">
        <v>3241</v>
      </c>
      <c r="C1216" s="122" t="s">
        <v>77</v>
      </c>
      <c r="D1216" s="75" t="s">
        <v>3244</v>
      </c>
      <c r="E1216" s="135" t="s">
        <v>25</v>
      </c>
      <c r="F1216" s="85">
        <v>1</v>
      </c>
      <c r="G1216" s="123"/>
      <c r="H1216" s="85">
        <v>48214.29</v>
      </c>
      <c r="I1216" s="85">
        <f t="shared" si="67"/>
        <v>54000.00480000001</v>
      </c>
      <c r="J1216" s="121" t="s">
        <v>3245</v>
      </c>
      <c r="K1216" s="114" t="s">
        <v>2630</v>
      </c>
      <c r="L1216" s="92" t="s">
        <v>3601</v>
      </c>
    </row>
    <row r="1217" spans="1:14" s="39" customFormat="1" ht="145.5" customHeight="1">
      <c r="A1217" s="92">
        <v>79</v>
      </c>
      <c r="B1217" s="89" t="s">
        <v>3256</v>
      </c>
      <c r="C1217" s="122" t="s">
        <v>77</v>
      </c>
      <c r="D1217" s="75" t="s">
        <v>3260</v>
      </c>
      <c r="E1217" s="135" t="s">
        <v>25</v>
      </c>
      <c r="F1217" s="85">
        <v>1</v>
      </c>
      <c r="G1217" s="123"/>
      <c r="H1217" s="85">
        <v>180000</v>
      </c>
      <c r="I1217" s="85">
        <f t="shared" si="67"/>
        <v>201600.00000000003</v>
      </c>
      <c r="J1217" s="121" t="s">
        <v>3258</v>
      </c>
      <c r="K1217" s="114" t="s">
        <v>2630</v>
      </c>
      <c r="L1217" s="92" t="s">
        <v>3601</v>
      </c>
    </row>
    <row r="1218" spans="1:14" s="39" customFormat="1" ht="145.5" customHeight="1">
      <c r="A1218" s="97">
        <v>80</v>
      </c>
      <c r="B1218" s="89" t="s">
        <v>3257</v>
      </c>
      <c r="C1218" s="122" t="s">
        <v>77</v>
      </c>
      <c r="D1218" s="75" t="s">
        <v>3259</v>
      </c>
      <c r="E1218" s="135" t="s">
        <v>25</v>
      </c>
      <c r="F1218" s="85">
        <v>1</v>
      </c>
      <c r="G1218" s="123"/>
      <c r="H1218" s="85">
        <v>240000</v>
      </c>
      <c r="I1218" s="85">
        <f t="shared" si="67"/>
        <v>268800</v>
      </c>
      <c r="J1218" s="121" t="s">
        <v>3258</v>
      </c>
      <c r="K1218" s="114" t="s">
        <v>2630</v>
      </c>
      <c r="L1218" s="92" t="s">
        <v>3601</v>
      </c>
    </row>
    <row r="1219" spans="1:14" s="39" customFormat="1" ht="141" customHeight="1">
      <c r="A1219" s="92">
        <v>81</v>
      </c>
      <c r="B1219" s="89" t="s">
        <v>3613</v>
      </c>
      <c r="C1219" s="122" t="s">
        <v>77</v>
      </c>
      <c r="D1219" s="75" t="s">
        <v>3646</v>
      </c>
      <c r="E1219" s="135" t="s">
        <v>25</v>
      </c>
      <c r="F1219" s="85">
        <v>1</v>
      </c>
      <c r="G1219" s="123"/>
      <c r="H1219" s="85">
        <v>1767857.14</v>
      </c>
      <c r="I1219" s="85">
        <f t="shared" si="67"/>
        <v>1979999.9968000001</v>
      </c>
      <c r="J1219" s="92" t="s">
        <v>3630</v>
      </c>
      <c r="K1219" s="121" t="s">
        <v>3614</v>
      </c>
      <c r="L1219" s="92" t="s">
        <v>3666</v>
      </c>
    </row>
    <row r="1220" spans="1:14" s="39" customFormat="1" ht="141" customHeight="1">
      <c r="A1220" s="97">
        <v>82</v>
      </c>
      <c r="B1220" s="89" t="s">
        <v>3615</v>
      </c>
      <c r="C1220" s="122" t="s">
        <v>77</v>
      </c>
      <c r="D1220" s="75" t="s">
        <v>3617</v>
      </c>
      <c r="E1220" s="135" t="s">
        <v>25</v>
      </c>
      <c r="F1220" s="85">
        <v>1</v>
      </c>
      <c r="G1220" s="123"/>
      <c r="H1220" s="85">
        <v>1797000</v>
      </c>
      <c r="I1220" s="85">
        <f t="shared" si="67"/>
        <v>2012640.0000000002</v>
      </c>
      <c r="J1220" s="135" t="s">
        <v>3619</v>
      </c>
      <c r="K1220" s="121" t="s">
        <v>22</v>
      </c>
      <c r="L1220" s="92" t="s">
        <v>3632</v>
      </c>
    </row>
    <row r="1221" spans="1:14" s="39" customFormat="1" ht="216" customHeight="1">
      <c r="A1221" s="92">
        <v>83</v>
      </c>
      <c r="B1221" s="89" t="s">
        <v>3616</v>
      </c>
      <c r="C1221" s="122" t="s">
        <v>77</v>
      </c>
      <c r="D1221" s="75" t="s">
        <v>3618</v>
      </c>
      <c r="E1221" s="135" t="s">
        <v>25</v>
      </c>
      <c r="F1221" s="85">
        <v>1</v>
      </c>
      <c r="G1221" s="123"/>
      <c r="H1221" s="85">
        <v>500000</v>
      </c>
      <c r="I1221" s="85">
        <f t="shared" si="67"/>
        <v>560000</v>
      </c>
      <c r="J1221" s="135" t="s">
        <v>3620</v>
      </c>
      <c r="K1221" s="121" t="s">
        <v>22</v>
      </c>
      <c r="L1221" s="92" t="s">
        <v>3632</v>
      </c>
    </row>
    <row r="1222" spans="1:14" s="39" customFormat="1" ht="96.75" customHeight="1">
      <c r="A1222" s="97">
        <v>84</v>
      </c>
      <c r="B1222" s="89" t="s">
        <v>3624</v>
      </c>
      <c r="C1222" s="122" t="s">
        <v>77</v>
      </c>
      <c r="D1222" s="75" t="s">
        <v>3625</v>
      </c>
      <c r="E1222" s="135" t="s">
        <v>25</v>
      </c>
      <c r="F1222" s="85">
        <v>1</v>
      </c>
      <c r="G1222" s="123"/>
      <c r="H1222" s="85">
        <v>417746</v>
      </c>
      <c r="I1222" s="85">
        <f t="shared" si="67"/>
        <v>467875.52</v>
      </c>
      <c r="J1222" s="135" t="s">
        <v>3631</v>
      </c>
      <c r="K1222" s="121" t="s">
        <v>3626</v>
      </c>
      <c r="L1222" s="92" t="s">
        <v>3632</v>
      </c>
    </row>
    <row r="1223" spans="1:14" s="39" customFormat="1" ht="90" customHeight="1">
      <c r="A1223" s="92">
        <v>85</v>
      </c>
      <c r="B1223" s="89" t="s">
        <v>3624</v>
      </c>
      <c r="C1223" s="122" t="s">
        <v>77</v>
      </c>
      <c r="D1223" s="75" t="s">
        <v>3627</v>
      </c>
      <c r="E1223" s="135" t="s">
        <v>25</v>
      </c>
      <c r="F1223" s="85">
        <v>1</v>
      </c>
      <c r="G1223" s="123"/>
      <c r="H1223" s="85">
        <v>69360</v>
      </c>
      <c r="I1223" s="85">
        <f t="shared" si="67"/>
        <v>77683.200000000012</v>
      </c>
      <c r="J1223" s="135" t="s">
        <v>3631</v>
      </c>
      <c r="K1223" s="121" t="s">
        <v>3626</v>
      </c>
      <c r="L1223" s="135" t="s">
        <v>3632</v>
      </c>
    </row>
    <row r="1224" spans="1:14" ht="12" customHeight="1">
      <c r="A1224" s="147" t="s">
        <v>33</v>
      </c>
      <c r="B1224" s="148"/>
      <c r="C1224" s="149"/>
      <c r="D1224" s="135"/>
      <c r="E1224" s="135"/>
      <c r="F1224" s="81"/>
      <c r="G1224" s="81"/>
      <c r="H1224" s="18">
        <f>SUM(H1139:H1223)</f>
        <v>122513591.38428572</v>
      </c>
      <c r="I1224" s="18">
        <f>SUM(I1139:I1223)</f>
        <v>137215222.35040003</v>
      </c>
      <c r="J1224" s="19"/>
      <c r="K1224" s="19"/>
      <c r="L1224" s="135"/>
      <c r="N1224" s="48"/>
    </row>
    <row r="1225" spans="1:14" ht="12.75" customHeight="1">
      <c r="A1225" s="147" t="s">
        <v>12</v>
      </c>
      <c r="B1225" s="148"/>
      <c r="C1225" s="149"/>
      <c r="D1225" s="92"/>
      <c r="E1225" s="92"/>
      <c r="F1225" s="31"/>
      <c r="G1225" s="31"/>
      <c r="H1225" s="28">
        <f>H1224+H1137+H1119</f>
        <v>690834434.66590011</v>
      </c>
      <c r="I1225" s="28">
        <f>I1224+I1137+I1119</f>
        <v>773734566.82580805</v>
      </c>
      <c r="J1225" s="9"/>
      <c r="K1225" s="9"/>
      <c r="L1225" s="92"/>
      <c r="N1225" s="48"/>
    </row>
    <row r="1226" spans="1:14" ht="12.75" customHeight="1">
      <c r="A1226" s="141" t="s">
        <v>15</v>
      </c>
      <c r="B1226" s="142"/>
      <c r="C1226" s="142"/>
      <c r="D1226" s="142"/>
      <c r="E1226" s="142"/>
      <c r="F1226" s="142"/>
      <c r="G1226" s="142"/>
      <c r="H1226" s="142"/>
      <c r="I1226" s="142"/>
      <c r="J1226" s="142"/>
      <c r="K1226" s="143"/>
      <c r="L1226" s="92"/>
    </row>
    <row r="1227" spans="1:14" s="33" customFormat="1" ht="12.75" customHeight="1">
      <c r="A1227" s="144" t="s">
        <v>14</v>
      </c>
      <c r="B1227" s="145"/>
      <c r="C1227" s="145"/>
      <c r="D1227" s="145"/>
      <c r="E1227" s="145"/>
      <c r="F1227" s="145"/>
      <c r="G1227" s="145"/>
      <c r="H1227" s="145"/>
      <c r="I1227" s="145"/>
      <c r="J1227" s="146"/>
      <c r="K1227" s="32"/>
      <c r="L1227" s="91"/>
    </row>
    <row r="1228" spans="1:14" s="8" customFormat="1" ht="87" customHeight="1">
      <c r="A1228" s="90" t="s">
        <v>28</v>
      </c>
      <c r="B1228" s="92" t="s">
        <v>40</v>
      </c>
      <c r="C1228" s="92" t="s">
        <v>42</v>
      </c>
      <c r="D1228" s="92" t="s">
        <v>23</v>
      </c>
      <c r="E1228" s="43" t="s">
        <v>32</v>
      </c>
      <c r="F1228" s="138">
        <v>842000</v>
      </c>
      <c r="G1228" s="138">
        <v>91.08</v>
      </c>
      <c r="H1228" s="138">
        <f>F1228*G1228</f>
        <v>76689360</v>
      </c>
      <c r="I1228" s="138">
        <f>H1228*1.12</f>
        <v>85892083.200000003</v>
      </c>
      <c r="J1228" s="92" t="s">
        <v>43</v>
      </c>
      <c r="K1228" s="91" t="s">
        <v>22</v>
      </c>
      <c r="L1228" s="92"/>
    </row>
    <row r="1229" spans="1:14" s="8" customFormat="1" ht="83.25" customHeight="1">
      <c r="A1229" s="90" t="s">
        <v>76</v>
      </c>
      <c r="B1229" s="91" t="s">
        <v>130</v>
      </c>
      <c r="C1229" s="91" t="s">
        <v>37</v>
      </c>
      <c r="D1229" s="91" t="s">
        <v>131</v>
      </c>
      <c r="E1229" s="91" t="s">
        <v>132</v>
      </c>
      <c r="F1229" s="138">
        <f>H1229/G1229</f>
        <v>13711259.167333867</v>
      </c>
      <c r="G1229" s="138">
        <v>12.49</v>
      </c>
      <c r="H1229" s="138">
        <v>171253627</v>
      </c>
      <c r="I1229" s="138">
        <f t="shared" ref="I1229:I1231" si="68">H1229*1.12</f>
        <v>191804062.24000001</v>
      </c>
      <c r="J1229" s="92" t="s">
        <v>150</v>
      </c>
      <c r="K1229" s="91" t="s">
        <v>22</v>
      </c>
      <c r="L1229" s="17"/>
    </row>
    <row r="1230" spans="1:14" s="8" customFormat="1" ht="83.25" customHeight="1">
      <c r="A1230" s="90" t="s">
        <v>104</v>
      </c>
      <c r="B1230" s="91" t="s">
        <v>133</v>
      </c>
      <c r="C1230" s="91" t="s">
        <v>37</v>
      </c>
      <c r="D1230" s="91" t="s">
        <v>131</v>
      </c>
      <c r="E1230" s="91" t="s">
        <v>132</v>
      </c>
      <c r="F1230" s="138">
        <f t="shared" ref="F1230:F1231" si="69">H1230/G1230</f>
        <v>419872.85828662931</v>
      </c>
      <c r="G1230" s="138">
        <v>12.49</v>
      </c>
      <c r="H1230" s="138">
        <v>5244212</v>
      </c>
      <c r="I1230" s="138">
        <f t="shared" si="68"/>
        <v>5873517.4400000004</v>
      </c>
      <c r="J1230" s="92" t="s">
        <v>150</v>
      </c>
      <c r="K1230" s="91" t="s">
        <v>134</v>
      </c>
      <c r="L1230" s="17"/>
    </row>
    <row r="1231" spans="1:14" s="8" customFormat="1" ht="83.25" customHeight="1">
      <c r="A1231" s="90" t="s">
        <v>105</v>
      </c>
      <c r="B1231" s="92" t="s">
        <v>135</v>
      </c>
      <c r="C1231" s="91" t="s">
        <v>37</v>
      </c>
      <c r="D1231" s="91" t="s">
        <v>131</v>
      </c>
      <c r="E1231" s="91" t="s">
        <v>132</v>
      </c>
      <c r="F1231" s="138">
        <f t="shared" si="69"/>
        <v>586524.73979183345</v>
      </c>
      <c r="G1231" s="138">
        <v>12.49</v>
      </c>
      <c r="H1231" s="138">
        <v>7325694</v>
      </c>
      <c r="I1231" s="138">
        <f t="shared" si="68"/>
        <v>8204777.2800000012</v>
      </c>
      <c r="J1231" s="92" t="s">
        <v>150</v>
      </c>
      <c r="K1231" s="92" t="s">
        <v>136</v>
      </c>
      <c r="L1231" s="17"/>
    </row>
    <row r="1232" spans="1:14" s="8" customFormat="1" ht="87" customHeight="1">
      <c r="A1232" s="90" t="s">
        <v>106</v>
      </c>
      <c r="B1232" s="92" t="s">
        <v>40</v>
      </c>
      <c r="C1232" s="92" t="s">
        <v>42</v>
      </c>
      <c r="D1232" s="92" t="s">
        <v>386</v>
      </c>
      <c r="E1232" s="43" t="s">
        <v>32</v>
      </c>
      <c r="F1232" s="138">
        <v>670000</v>
      </c>
      <c r="G1232" s="138">
        <v>91.08</v>
      </c>
      <c r="H1232" s="138">
        <f>F1232*G1232</f>
        <v>61023600</v>
      </c>
      <c r="I1232" s="138">
        <f>H1232*1.12</f>
        <v>68346432</v>
      </c>
      <c r="J1232" s="92" t="s">
        <v>385</v>
      </c>
      <c r="K1232" s="91" t="s">
        <v>22</v>
      </c>
      <c r="L1232" s="92"/>
    </row>
    <row r="1233" spans="1:12" s="8" customFormat="1" ht="102">
      <c r="A1233" s="90" t="s">
        <v>107</v>
      </c>
      <c r="B1233" s="92" t="s">
        <v>40</v>
      </c>
      <c r="C1233" s="92" t="s">
        <v>42</v>
      </c>
      <c r="D1233" s="92" t="s">
        <v>386</v>
      </c>
      <c r="E1233" s="77" t="s">
        <v>32</v>
      </c>
      <c r="F1233" s="138">
        <v>540000</v>
      </c>
      <c r="G1233" s="138">
        <v>91.08</v>
      </c>
      <c r="H1233" s="138">
        <f>F1233*G1233</f>
        <v>49183200</v>
      </c>
      <c r="I1233" s="138">
        <f>H1233*1.12</f>
        <v>55085184.000000007</v>
      </c>
      <c r="J1233" s="92" t="s">
        <v>583</v>
      </c>
      <c r="K1233" s="91" t="s">
        <v>22</v>
      </c>
      <c r="L1233" s="92"/>
    </row>
    <row r="1234" spans="1:12" s="8" customFormat="1" ht="76.5">
      <c r="A1234" s="90" t="s">
        <v>108</v>
      </c>
      <c r="B1234" s="92" t="s">
        <v>585</v>
      </c>
      <c r="C1234" s="92" t="s">
        <v>584</v>
      </c>
      <c r="D1234" s="92" t="s">
        <v>3144</v>
      </c>
      <c r="E1234" s="77" t="s">
        <v>138</v>
      </c>
      <c r="F1234" s="138">
        <v>276</v>
      </c>
      <c r="G1234" s="138">
        <v>2210</v>
      </c>
      <c r="H1234" s="138">
        <f t="shared" ref="H1234:H1245" si="70">F1234*G1234</f>
        <v>609960</v>
      </c>
      <c r="I1234" s="138">
        <f t="shared" ref="I1234:I1245" si="71">H1234*1.12</f>
        <v>683155.20000000007</v>
      </c>
      <c r="J1234" s="92" t="s">
        <v>296</v>
      </c>
      <c r="K1234" s="91" t="s">
        <v>22</v>
      </c>
      <c r="L1234" s="92" t="s">
        <v>3152</v>
      </c>
    </row>
    <row r="1235" spans="1:12" s="8" customFormat="1" ht="76.5">
      <c r="A1235" s="90" t="s">
        <v>109</v>
      </c>
      <c r="B1235" s="92" t="s">
        <v>586</v>
      </c>
      <c r="C1235" s="92" t="s">
        <v>584</v>
      </c>
      <c r="D1235" s="92" t="s">
        <v>587</v>
      </c>
      <c r="E1235" s="77" t="s">
        <v>138</v>
      </c>
      <c r="F1235" s="138">
        <v>855</v>
      </c>
      <c r="G1235" s="138">
        <v>560</v>
      </c>
      <c r="H1235" s="138">
        <f t="shared" si="70"/>
        <v>478800</v>
      </c>
      <c r="I1235" s="138">
        <f t="shared" si="71"/>
        <v>536256</v>
      </c>
      <c r="J1235" s="92" t="s">
        <v>296</v>
      </c>
      <c r="K1235" s="91" t="s">
        <v>22</v>
      </c>
      <c r="L1235" s="92" t="s">
        <v>3642</v>
      </c>
    </row>
    <row r="1236" spans="1:12" s="8" customFormat="1" ht="76.5">
      <c r="A1236" s="90" t="s">
        <v>110</v>
      </c>
      <c r="B1236" s="92" t="s">
        <v>588</v>
      </c>
      <c r="C1236" s="92" t="s">
        <v>584</v>
      </c>
      <c r="D1236" s="92" t="s">
        <v>589</v>
      </c>
      <c r="E1236" s="77" t="s">
        <v>138</v>
      </c>
      <c r="F1236" s="138">
        <v>890</v>
      </c>
      <c r="G1236" s="138">
        <v>300</v>
      </c>
      <c r="H1236" s="138">
        <f t="shared" si="70"/>
        <v>267000</v>
      </c>
      <c r="I1236" s="138">
        <f t="shared" si="71"/>
        <v>299040</v>
      </c>
      <c r="J1236" s="92" t="s">
        <v>296</v>
      </c>
      <c r="K1236" s="91" t="s">
        <v>22</v>
      </c>
      <c r="L1236" s="92" t="s">
        <v>3642</v>
      </c>
    </row>
    <row r="1237" spans="1:12" s="8" customFormat="1" ht="76.5">
      <c r="A1237" s="90" t="s">
        <v>111</v>
      </c>
      <c r="B1237" s="92" t="s">
        <v>590</v>
      </c>
      <c r="C1237" s="92" t="s">
        <v>584</v>
      </c>
      <c r="D1237" s="92" t="s">
        <v>591</v>
      </c>
      <c r="E1237" s="77" t="s">
        <v>138</v>
      </c>
      <c r="F1237" s="138">
        <v>50</v>
      </c>
      <c r="G1237" s="138">
        <v>1150</v>
      </c>
      <c r="H1237" s="138">
        <f t="shared" si="70"/>
        <v>57500</v>
      </c>
      <c r="I1237" s="138">
        <f t="shared" si="71"/>
        <v>64400.000000000007</v>
      </c>
      <c r="J1237" s="92" t="s">
        <v>296</v>
      </c>
      <c r="K1237" s="91" t="s">
        <v>22</v>
      </c>
      <c r="L1237" s="92" t="s">
        <v>326</v>
      </c>
    </row>
    <row r="1238" spans="1:12" s="8" customFormat="1" ht="76.5">
      <c r="A1238" s="90" t="s">
        <v>112</v>
      </c>
      <c r="B1238" s="92" t="s">
        <v>592</v>
      </c>
      <c r="C1238" s="92" t="s">
        <v>584</v>
      </c>
      <c r="D1238" s="92" t="s">
        <v>802</v>
      </c>
      <c r="E1238" s="77" t="s">
        <v>138</v>
      </c>
      <c r="F1238" s="138">
        <v>50</v>
      </c>
      <c r="G1238" s="138">
        <v>610</v>
      </c>
      <c r="H1238" s="138">
        <f t="shared" ref="H1238:H1241" si="72">F1238*G1238</f>
        <v>30500</v>
      </c>
      <c r="I1238" s="138">
        <f t="shared" si="71"/>
        <v>34160</v>
      </c>
      <c r="J1238" s="92" t="s">
        <v>296</v>
      </c>
      <c r="K1238" s="91" t="s">
        <v>22</v>
      </c>
      <c r="L1238" s="92" t="s">
        <v>793</v>
      </c>
    </row>
    <row r="1239" spans="1:12" s="8" customFormat="1" ht="76.5">
      <c r="A1239" s="90" t="s">
        <v>113</v>
      </c>
      <c r="B1239" s="92" t="s">
        <v>593</v>
      </c>
      <c r="C1239" s="92" t="s">
        <v>584</v>
      </c>
      <c r="D1239" s="92" t="s">
        <v>803</v>
      </c>
      <c r="E1239" s="77" t="s">
        <v>138</v>
      </c>
      <c r="F1239" s="138">
        <v>50</v>
      </c>
      <c r="G1239" s="138">
        <v>1500</v>
      </c>
      <c r="H1239" s="138">
        <f t="shared" si="72"/>
        <v>75000</v>
      </c>
      <c r="I1239" s="138">
        <f t="shared" si="71"/>
        <v>84000.000000000015</v>
      </c>
      <c r="J1239" s="92" t="s">
        <v>296</v>
      </c>
      <c r="K1239" s="91" t="s">
        <v>22</v>
      </c>
      <c r="L1239" s="92" t="s">
        <v>793</v>
      </c>
    </row>
    <row r="1240" spans="1:12" s="8" customFormat="1" ht="76.5">
      <c r="A1240" s="90" t="s">
        <v>117</v>
      </c>
      <c r="B1240" s="92" t="s">
        <v>594</v>
      </c>
      <c r="C1240" s="92" t="s">
        <v>584</v>
      </c>
      <c r="D1240" s="92" t="s">
        <v>804</v>
      </c>
      <c r="E1240" s="77" t="s">
        <v>138</v>
      </c>
      <c r="F1240" s="138">
        <v>50</v>
      </c>
      <c r="G1240" s="138">
        <v>390</v>
      </c>
      <c r="H1240" s="138">
        <f t="shared" si="72"/>
        <v>19500</v>
      </c>
      <c r="I1240" s="138">
        <f t="shared" si="71"/>
        <v>21840.000000000004</v>
      </c>
      <c r="J1240" s="92" t="s">
        <v>296</v>
      </c>
      <c r="K1240" s="91" t="s">
        <v>22</v>
      </c>
      <c r="L1240" s="92" t="s">
        <v>793</v>
      </c>
    </row>
    <row r="1241" spans="1:12" s="8" customFormat="1" ht="76.5">
      <c r="A1241" s="90" t="s">
        <v>118</v>
      </c>
      <c r="B1241" s="92" t="s">
        <v>595</v>
      </c>
      <c r="C1241" s="92" t="s">
        <v>584</v>
      </c>
      <c r="D1241" s="92" t="s">
        <v>596</v>
      </c>
      <c r="E1241" s="77" t="s">
        <v>138</v>
      </c>
      <c r="F1241" s="138">
        <v>40</v>
      </c>
      <c r="G1241" s="138">
        <v>750</v>
      </c>
      <c r="H1241" s="138">
        <f t="shared" si="72"/>
        <v>30000</v>
      </c>
      <c r="I1241" s="138">
        <f t="shared" si="71"/>
        <v>33600</v>
      </c>
      <c r="J1241" s="92" t="s">
        <v>296</v>
      </c>
      <c r="K1241" s="91" t="s">
        <v>22</v>
      </c>
      <c r="L1241" s="92" t="s">
        <v>326</v>
      </c>
    </row>
    <row r="1242" spans="1:12" s="8" customFormat="1" ht="76.5">
      <c r="A1242" s="90" t="s">
        <v>119</v>
      </c>
      <c r="B1242" s="92" t="s">
        <v>597</v>
      </c>
      <c r="C1242" s="92" t="s">
        <v>584</v>
      </c>
      <c r="D1242" s="92" t="s">
        <v>598</v>
      </c>
      <c r="E1242" s="77" t="s">
        <v>138</v>
      </c>
      <c r="F1242" s="138">
        <v>830</v>
      </c>
      <c r="G1242" s="138">
        <v>210</v>
      </c>
      <c r="H1242" s="138">
        <f t="shared" si="70"/>
        <v>174300</v>
      </c>
      <c r="I1242" s="138">
        <f t="shared" si="71"/>
        <v>195216.00000000003</v>
      </c>
      <c r="J1242" s="92" t="s">
        <v>296</v>
      </c>
      <c r="K1242" s="91" t="s">
        <v>22</v>
      </c>
      <c r="L1242" s="92" t="s">
        <v>326</v>
      </c>
    </row>
    <row r="1243" spans="1:12" s="8" customFormat="1" ht="76.5">
      <c r="A1243" s="90" t="s">
        <v>120</v>
      </c>
      <c r="B1243" s="92" t="s">
        <v>599</v>
      </c>
      <c r="C1243" s="92" t="s">
        <v>584</v>
      </c>
      <c r="D1243" s="92" t="s">
        <v>712</v>
      </c>
      <c r="E1243" s="77" t="s">
        <v>138</v>
      </c>
      <c r="F1243" s="138">
        <v>100</v>
      </c>
      <c r="G1243" s="138">
        <v>850</v>
      </c>
      <c r="H1243" s="138">
        <f t="shared" si="70"/>
        <v>85000</v>
      </c>
      <c r="I1243" s="138">
        <f t="shared" si="71"/>
        <v>95200.000000000015</v>
      </c>
      <c r="J1243" s="92" t="s">
        <v>296</v>
      </c>
      <c r="K1243" s="91" t="s">
        <v>22</v>
      </c>
      <c r="L1243" s="92" t="s">
        <v>326</v>
      </c>
    </row>
    <row r="1244" spans="1:12" s="8" customFormat="1" ht="76.5">
      <c r="A1244" s="90" t="s">
        <v>121</v>
      </c>
      <c r="B1244" s="92" t="s">
        <v>600</v>
      </c>
      <c r="C1244" s="92" t="s">
        <v>584</v>
      </c>
      <c r="D1244" s="92" t="s">
        <v>601</v>
      </c>
      <c r="E1244" s="77" t="s">
        <v>138</v>
      </c>
      <c r="F1244" s="138">
        <v>50</v>
      </c>
      <c r="G1244" s="138">
        <v>4350</v>
      </c>
      <c r="H1244" s="138">
        <f t="shared" si="70"/>
        <v>217500</v>
      </c>
      <c r="I1244" s="138">
        <f t="shared" si="71"/>
        <v>243600.00000000003</v>
      </c>
      <c r="J1244" s="92" t="s">
        <v>296</v>
      </c>
      <c r="K1244" s="91" t="s">
        <v>22</v>
      </c>
      <c r="L1244" s="92" t="s">
        <v>326</v>
      </c>
    </row>
    <row r="1245" spans="1:12" s="8" customFormat="1" ht="76.5">
      <c r="A1245" s="90" t="s">
        <v>122</v>
      </c>
      <c r="B1245" s="92" t="s">
        <v>602</v>
      </c>
      <c r="C1245" s="92" t="s">
        <v>584</v>
      </c>
      <c r="D1245" s="92" t="s">
        <v>1009</v>
      </c>
      <c r="E1245" s="77" t="s">
        <v>138</v>
      </c>
      <c r="F1245" s="138">
        <v>50</v>
      </c>
      <c r="G1245" s="138">
        <v>1560</v>
      </c>
      <c r="H1245" s="138">
        <f t="shared" si="70"/>
        <v>78000</v>
      </c>
      <c r="I1245" s="138">
        <f t="shared" si="71"/>
        <v>87360.000000000015</v>
      </c>
      <c r="J1245" s="92" t="s">
        <v>296</v>
      </c>
      <c r="K1245" s="91" t="s">
        <v>22</v>
      </c>
      <c r="L1245" s="92" t="s">
        <v>793</v>
      </c>
    </row>
    <row r="1246" spans="1:12" s="8" customFormat="1" ht="76.5">
      <c r="A1246" s="90" t="s">
        <v>123</v>
      </c>
      <c r="B1246" s="92" t="s">
        <v>730</v>
      </c>
      <c r="C1246" s="92" t="s">
        <v>731</v>
      </c>
      <c r="D1246" s="92" t="s">
        <v>732</v>
      </c>
      <c r="E1246" s="77" t="s">
        <v>138</v>
      </c>
      <c r="F1246" s="138">
        <v>6</v>
      </c>
      <c r="G1246" s="138">
        <v>4200</v>
      </c>
      <c r="H1246" s="138"/>
      <c r="I1246" s="138"/>
      <c r="J1246" s="92" t="s">
        <v>784</v>
      </c>
      <c r="K1246" s="91" t="s">
        <v>22</v>
      </c>
      <c r="L1246" s="92" t="s">
        <v>979</v>
      </c>
    </row>
    <row r="1247" spans="1:12" s="8" customFormat="1" ht="76.5">
      <c r="A1247" s="90" t="s">
        <v>146</v>
      </c>
      <c r="B1247" s="92" t="s">
        <v>733</v>
      </c>
      <c r="C1247" s="92" t="s">
        <v>731</v>
      </c>
      <c r="D1247" s="92" t="s">
        <v>734</v>
      </c>
      <c r="E1247" s="77" t="s">
        <v>138</v>
      </c>
      <c r="F1247" s="138">
        <v>6</v>
      </c>
      <c r="G1247" s="138">
        <v>4400</v>
      </c>
      <c r="H1247" s="138"/>
      <c r="I1247" s="138"/>
      <c r="J1247" s="92" t="s">
        <v>784</v>
      </c>
      <c r="K1247" s="91" t="s">
        <v>22</v>
      </c>
      <c r="L1247" s="92" t="s">
        <v>979</v>
      </c>
    </row>
    <row r="1248" spans="1:12" s="8" customFormat="1" ht="76.5">
      <c r="A1248" s="90" t="s">
        <v>147</v>
      </c>
      <c r="B1248" s="92" t="s">
        <v>735</v>
      </c>
      <c r="C1248" s="92" t="s">
        <v>731</v>
      </c>
      <c r="D1248" s="92" t="s">
        <v>736</v>
      </c>
      <c r="E1248" s="77" t="s">
        <v>138</v>
      </c>
      <c r="F1248" s="138">
        <v>6</v>
      </c>
      <c r="G1248" s="138">
        <v>4560</v>
      </c>
      <c r="H1248" s="138"/>
      <c r="I1248" s="138"/>
      <c r="J1248" s="92" t="s">
        <v>784</v>
      </c>
      <c r="K1248" s="91" t="s">
        <v>22</v>
      </c>
      <c r="L1248" s="92" t="s">
        <v>979</v>
      </c>
    </row>
    <row r="1249" spans="1:12" s="8" customFormat="1" ht="76.5">
      <c r="A1249" s="90" t="s">
        <v>155</v>
      </c>
      <c r="B1249" s="92" t="s">
        <v>737</v>
      </c>
      <c r="C1249" s="92" t="s">
        <v>731</v>
      </c>
      <c r="D1249" s="92" t="s">
        <v>738</v>
      </c>
      <c r="E1249" s="77" t="s">
        <v>138</v>
      </c>
      <c r="F1249" s="138">
        <v>6</v>
      </c>
      <c r="G1249" s="138">
        <v>4800</v>
      </c>
      <c r="H1249" s="138"/>
      <c r="I1249" s="138"/>
      <c r="J1249" s="92" t="s">
        <v>784</v>
      </c>
      <c r="K1249" s="91" t="s">
        <v>22</v>
      </c>
      <c r="L1249" s="92" t="s">
        <v>979</v>
      </c>
    </row>
    <row r="1250" spans="1:12" s="8" customFormat="1" ht="76.5">
      <c r="A1250" s="90" t="s">
        <v>156</v>
      </c>
      <c r="B1250" s="92" t="s">
        <v>739</v>
      </c>
      <c r="C1250" s="92" t="s">
        <v>731</v>
      </c>
      <c r="D1250" s="92" t="s">
        <v>740</v>
      </c>
      <c r="E1250" s="77" t="s">
        <v>138</v>
      </c>
      <c r="F1250" s="138">
        <v>6</v>
      </c>
      <c r="G1250" s="138">
        <v>4800</v>
      </c>
      <c r="H1250" s="138"/>
      <c r="I1250" s="138"/>
      <c r="J1250" s="92" t="s">
        <v>784</v>
      </c>
      <c r="K1250" s="91" t="s">
        <v>22</v>
      </c>
      <c r="L1250" s="92" t="s">
        <v>979</v>
      </c>
    </row>
    <row r="1251" spans="1:12" s="8" customFormat="1" ht="76.5">
      <c r="A1251" s="90" t="s">
        <v>157</v>
      </c>
      <c r="B1251" s="92" t="s">
        <v>741</v>
      </c>
      <c r="C1251" s="92" t="s">
        <v>731</v>
      </c>
      <c r="D1251" s="92" t="s">
        <v>742</v>
      </c>
      <c r="E1251" s="77" t="s">
        <v>138</v>
      </c>
      <c r="F1251" s="138">
        <v>6</v>
      </c>
      <c r="G1251" s="138">
        <v>4950</v>
      </c>
      <c r="H1251" s="138"/>
      <c r="I1251" s="138"/>
      <c r="J1251" s="92" t="s">
        <v>784</v>
      </c>
      <c r="K1251" s="91" t="s">
        <v>22</v>
      </c>
      <c r="L1251" s="92" t="s">
        <v>979</v>
      </c>
    </row>
    <row r="1252" spans="1:12" s="8" customFormat="1" ht="76.5">
      <c r="A1252" s="90" t="s">
        <v>158</v>
      </c>
      <c r="B1252" s="92" t="s">
        <v>743</v>
      </c>
      <c r="C1252" s="92" t="s">
        <v>731</v>
      </c>
      <c r="D1252" s="92" t="s">
        <v>744</v>
      </c>
      <c r="E1252" s="77" t="s">
        <v>138</v>
      </c>
      <c r="F1252" s="138">
        <v>15</v>
      </c>
      <c r="G1252" s="138">
        <v>1696.4285714285713</v>
      </c>
      <c r="H1252" s="138"/>
      <c r="I1252" s="138"/>
      <c r="J1252" s="92" t="s">
        <v>784</v>
      </c>
      <c r="K1252" s="91" t="s">
        <v>22</v>
      </c>
      <c r="L1252" s="92" t="s">
        <v>979</v>
      </c>
    </row>
    <row r="1253" spans="1:12" s="8" customFormat="1" ht="76.5">
      <c r="A1253" s="90" t="s">
        <v>159</v>
      </c>
      <c r="B1253" s="92" t="s">
        <v>745</v>
      </c>
      <c r="C1253" s="92" t="s">
        <v>731</v>
      </c>
      <c r="D1253" s="92" t="s">
        <v>746</v>
      </c>
      <c r="E1253" s="77" t="s">
        <v>138</v>
      </c>
      <c r="F1253" s="138">
        <v>15</v>
      </c>
      <c r="G1253" s="138">
        <v>1696.4285714285713</v>
      </c>
      <c r="H1253" s="138"/>
      <c r="I1253" s="138"/>
      <c r="J1253" s="92" t="s">
        <v>784</v>
      </c>
      <c r="K1253" s="91" t="s">
        <v>22</v>
      </c>
      <c r="L1253" s="92" t="s">
        <v>979</v>
      </c>
    </row>
    <row r="1254" spans="1:12" s="8" customFormat="1" ht="76.5">
      <c r="A1254" s="90" t="s">
        <v>160</v>
      </c>
      <c r="B1254" s="92" t="s">
        <v>747</v>
      </c>
      <c r="C1254" s="92" t="s">
        <v>731</v>
      </c>
      <c r="D1254" s="92" t="s">
        <v>748</v>
      </c>
      <c r="E1254" s="77" t="s">
        <v>138</v>
      </c>
      <c r="F1254" s="138">
        <v>8</v>
      </c>
      <c r="G1254" s="138">
        <v>1785.7142857142856</v>
      </c>
      <c r="H1254" s="138"/>
      <c r="I1254" s="138"/>
      <c r="J1254" s="92" t="s">
        <v>784</v>
      </c>
      <c r="K1254" s="91" t="s">
        <v>22</v>
      </c>
      <c r="L1254" s="92" t="s">
        <v>979</v>
      </c>
    </row>
    <row r="1255" spans="1:12" s="8" customFormat="1" ht="76.5">
      <c r="A1255" s="90" t="s">
        <v>182</v>
      </c>
      <c r="B1255" s="92" t="s">
        <v>749</v>
      </c>
      <c r="C1255" s="92" t="s">
        <v>731</v>
      </c>
      <c r="D1255" s="92" t="s">
        <v>750</v>
      </c>
      <c r="E1255" s="77" t="s">
        <v>138</v>
      </c>
      <c r="F1255" s="138">
        <v>20</v>
      </c>
      <c r="G1255" s="138">
        <v>1964.285714285714</v>
      </c>
      <c r="H1255" s="138"/>
      <c r="I1255" s="138"/>
      <c r="J1255" s="92" t="s">
        <v>784</v>
      </c>
      <c r="K1255" s="91" t="s">
        <v>22</v>
      </c>
      <c r="L1255" s="92" t="s">
        <v>979</v>
      </c>
    </row>
    <row r="1256" spans="1:12" s="8" customFormat="1" ht="76.5">
      <c r="A1256" s="90" t="s">
        <v>183</v>
      </c>
      <c r="B1256" s="92" t="s">
        <v>751</v>
      </c>
      <c r="C1256" s="92" t="s">
        <v>731</v>
      </c>
      <c r="D1256" s="92" t="s">
        <v>752</v>
      </c>
      <c r="E1256" s="77" t="s">
        <v>138</v>
      </c>
      <c r="F1256" s="138">
        <v>15</v>
      </c>
      <c r="G1256" s="138">
        <v>1964.285714285714</v>
      </c>
      <c r="H1256" s="138"/>
      <c r="I1256" s="138"/>
      <c r="J1256" s="92" t="s">
        <v>784</v>
      </c>
      <c r="K1256" s="91" t="s">
        <v>22</v>
      </c>
      <c r="L1256" s="92" t="s">
        <v>979</v>
      </c>
    </row>
    <row r="1257" spans="1:12" s="8" customFormat="1" ht="76.5">
      <c r="A1257" s="90" t="s">
        <v>184</v>
      </c>
      <c r="B1257" s="92" t="s">
        <v>753</v>
      </c>
      <c r="C1257" s="92" t="s">
        <v>731</v>
      </c>
      <c r="D1257" s="92" t="s">
        <v>754</v>
      </c>
      <c r="E1257" s="77" t="s">
        <v>138</v>
      </c>
      <c r="F1257" s="138">
        <v>8</v>
      </c>
      <c r="G1257" s="138">
        <v>2232.1428571428569</v>
      </c>
      <c r="H1257" s="138"/>
      <c r="I1257" s="138"/>
      <c r="J1257" s="92" t="s">
        <v>784</v>
      </c>
      <c r="K1257" s="91" t="s">
        <v>22</v>
      </c>
      <c r="L1257" s="92" t="s">
        <v>979</v>
      </c>
    </row>
    <row r="1258" spans="1:12" s="8" customFormat="1" ht="76.5">
      <c r="A1258" s="90" t="s">
        <v>323</v>
      </c>
      <c r="B1258" s="92" t="s">
        <v>755</v>
      </c>
      <c r="C1258" s="92" t="s">
        <v>731</v>
      </c>
      <c r="D1258" s="92" t="s">
        <v>756</v>
      </c>
      <c r="E1258" s="77" t="s">
        <v>138</v>
      </c>
      <c r="F1258" s="138">
        <v>8</v>
      </c>
      <c r="G1258" s="138">
        <v>2232.1428571428569</v>
      </c>
      <c r="H1258" s="138"/>
      <c r="I1258" s="138"/>
      <c r="J1258" s="92" t="s">
        <v>784</v>
      </c>
      <c r="K1258" s="91" t="s">
        <v>22</v>
      </c>
      <c r="L1258" s="92" t="s">
        <v>979</v>
      </c>
    </row>
    <row r="1259" spans="1:12" s="8" customFormat="1" ht="76.5">
      <c r="A1259" s="90" t="s">
        <v>714</v>
      </c>
      <c r="B1259" s="92" t="s">
        <v>757</v>
      </c>
      <c r="C1259" s="92" t="s">
        <v>731</v>
      </c>
      <c r="D1259" s="92" t="s">
        <v>758</v>
      </c>
      <c r="E1259" s="77" t="s">
        <v>138</v>
      </c>
      <c r="F1259" s="138">
        <v>8</v>
      </c>
      <c r="G1259" s="138">
        <v>2232.1428571428569</v>
      </c>
      <c r="H1259" s="138"/>
      <c r="I1259" s="138"/>
      <c r="J1259" s="92" t="s">
        <v>784</v>
      </c>
      <c r="K1259" s="91" t="s">
        <v>22</v>
      </c>
      <c r="L1259" s="92" t="s">
        <v>979</v>
      </c>
    </row>
    <row r="1260" spans="1:12" s="8" customFormat="1" ht="76.5">
      <c r="A1260" s="90" t="s">
        <v>715</v>
      </c>
      <c r="B1260" s="92" t="s">
        <v>759</v>
      </c>
      <c r="C1260" s="92" t="s">
        <v>731</v>
      </c>
      <c r="D1260" s="92" t="s">
        <v>760</v>
      </c>
      <c r="E1260" s="77" t="s">
        <v>138</v>
      </c>
      <c r="F1260" s="138">
        <v>8</v>
      </c>
      <c r="G1260" s="138">
        <v>2499.9999999999995</v>
      </c>
      <c r="H1260" s="138"/>
      <c r="I1260" s="138"/>
      <c r="J1260" s="92" t="s">
        <v>784</v>
      </c>
      <c r="K1260" s="91" t="s">
        <v>22</v>
      </c>
      <c r="L1260" s="92" t="s">
        <v>979</v>
      </c>
    </row>
    <row r="1261" spans="1:12" s="8" customFormat="1" ht="76.5">
      <c r="A1261" s="90" t="s">
        <v>716</v>
      </c>
      <c r="B1261" s="92" t="s">
        <v>761</v>
      </c>
      <c r="C1261" s="92" t="s">
        <v>731</v>
      </c>
      <c r="D1261" s="92" t="s">
        <v>762</v>
      </c>
      <c r="E1261" s="77" t="s">
        <v>138</v>
      </c>
      <c r="F1261" s="138">
        <v>8</v>
      </c>
      <c r="G1261" s="138">
        <v>2499.9999999999995</v>
      </c>
      <c r="H1261" s="138"/>
      <c r="I1261" s="138"/>
      <c r="J1261" s="92" t="s">
        <v>784</v>
      </c>
      <c r="K1261" s="91" t="s">
        <v>22</v>
      </c>
      <c r="L1261" s="92" t="s">
        <v>979</v>
      </c>
    </row>
    <row r="1262" spans="1:12" s="8" customFormat="1" ht="76.5">
      <c r="A1262" s="90" t="s">
        <v>717</v>
      </c>
      <c r="B1262" s="92" t="s">
        <v>763</v>
      </c>
      <c r="C1262" s="92" t="s">
        <v>731</v>
      </c>
      <c r="D1262" s="92" t="s">
        <v>764</v>
      </c>
      <c r="E1262" s="77" t="s">
        <v>138</v>
      </c>
      <c r="F1262" s="138">
        <v>15</v>
      </c>
      <c r="G1262" s="138">
        <v>3035.7142857142853</v>
      </c>
      <c r="H1262" s="138"/>
      <c r="I1262" s="138"/>
      <c r="J1262" s="92" t="s">
        <v>784</v>
      </c>
      <c r="K1262" s="91" t="s">
        <v>22</v>
      </c>
      <c r="L1262" s="92" t="s">
        <v>979</v>
      </c>
    </row>
    <row r="1263" spans="1:12" s="8" customFormat="1" ht="76.5">
      <c r="A1263" s="90" t="s">
        <v>718</v>
      </c>
      <c r="B1263" s="92" t="s">
        <v>765</v>
      </c>
      <c r="C1263" s="92" t="s">
        <v>731</v>
      </c>
      <c r="D1263" s="92" t="s">
        <v>766</v>
      </c>
      <c r="E1263" s="77" t="s">
        <v>138</v>
      </c>
      <c r="F1263" s="138">
        <v>15</v>
      </c>
      <c r="G1263" s="138">
        <v>3169.6428571428569</v>
      </c>
      <c r="H1263" s="138"/>
      <c r="I1263" s="138"/>
      <c r="J1263" s="92" t="s">
        <v>784</v>
      </c>
      <c r="K1263" s="91" t="s">
        <v>22</v>
      </c>
      <c r="L1263" s="92" t="s">
        <v>979</v>
      </c>
    </row>
    <row r="1264" spans="1:12" s="8" customFormat="1" ht="76.5">
      <c r="A1264" s="90" t="s">
        <v>719</v>
      </c>
      <c r="B1264" s="92" t="s">
        <v>767</v>
      </c>
      <c r="C1264" s="92" t="s">
        <v>731</v>
      </c>
      <c r="D1264" s="92" t="s">
        <v>768</v>
      </c>
      <c r="E1264" s="77" t="s">
        <v>138</v>
      </c>
      <c r="F1264" s="138">
        <v>9</v>
      </c>
      <c r="G1264" s="138">
        <v>3749.9999999999995</v>
      </c>
      <c r="H1264" s="138"/>
      <c r="I1264" s="138"/>
      <c r="J1264" s="92" t="s">
        <v>784</v>
      </c>
      <c r="K1264" s="91" t="s">
        <v>22</v>
      </c>
      <c r="L1264" s="92" t="s">
        <v>979</v>
      </c>
    </row>
    <row r="1265" spans="1:12" s="8" customFormat="1" ht="76.5">
      <c r="A1265" s="90" t="s">
        <v>720</v>
      </c>
      <c r="B1265" s="92" t="s">
        <v>769</v>
      </c>
      <c r="C1265" s="92" t="s">
        <v>731</v>
      </c>
      <c r="D1265" s="92" t="s">
        <v>770</v>
      </c>
      <c r="E1265" s="77" t="s">
        <v>138</v>
      </c>
      <c r="F1265" s="138">
        <v>6</v>
      </c>
      <c r="G1265" s="138">
        <v>3883.9285714285711</v>
      </c>
      <c r="H1265" s="138"/>
      <c r="I1265" s="138"/>
      <c r="J1265" s="92" t="s">
        <v>784</v>
      </c>
      <c r="K1265" s="91" t="s">
        <v>22</v>
      </c>
      <c r="L1265" s="92" t="s">
        <v>979</v>
      </c>
    </row>
    <row r="1266" spans="1:12" s="8" customFormat="1" ht="76.5">
      <c r="A1266" s="90" t="s">
        <v>721</v>
      </c>
      <c r="B1266" s="92" t="s">
        <v>771</v>
      </c>
      <c r="C1266" s="92" t="s">
        <v>731</v>
      </c>
      <c r="D1266" s="92" t="s">
        <v>772</v>
      </c>
      <c r="E1266" s="77" t="s">
        <v>138</v>
      </c>
      <c r="F1266" s="138">
        <v>6</v>
      </c>
      <c r="G1266" s="138">
        <v>4464.2857142857138</v>
      </c>
      <c r="H1266" s="138"/>
      <c r="I1266" s="138"/>
      <c r="J1266" s="92" t="s">
        <v>784</v>
      </c>
      <c r="K1266" s="91" t="s">
        <v>22</v>
      </c>
      <c r="L1266" s="92" t="s">
        <v>979</v>
      </c>
    </row>
    <row r="1267" spans="1:12" s="8" customFormat="1" ht="76.5">
      <c r="A1267" s="90" t="s">
        <v>722</v>
      </c>
      <c r="B1267" s="92" t="s">
        <v>773</v>
      </c>
      <c r="C1267" s="92" t="s">
        <v>731</v>
      </c>
      <c r="D1267" s="92" t="s">
        <v>774</v>
      </c>
      <c r="E1267" s="77" t="s">
        <v>138</v>
      </c>
      <c r="F1267" s="138">
        <v>6</v>
      </c>
      <c r="G1267" s="138">
        <v>5446.4285714285706</v>
      </c>
      <c r="H1267" s="138"/>
      <c r="I1267" s="138"/>
      <c r="J1267" s="92" t="s">
        <v>784</v>
      </c>
      <c r="K1267" s="91" t="s">
        <v>22</v>
      </c>
      <c r="L1267" s="92" t="s">
        <v>979</v>
      </c>
    </row>
    <row r="1268" spans="1:12" s="8" customFormat="1" ht="76.5">
      <c r="A1268" s="90" t="s">
        <v>723</v>
      </c>
      <c r="B1268" s="92" t="s">
        <v>775</v>
      </c>
      <c r="C1268" s="92" t="s">
        <v>731</v>
      </c>
      <c r="D1268" s="92" t="s">
        <v>776</v>
      </c>
      <c r="E1268" s="77" t="s">
        <v>138</v>
      </c>
      <c r="F1268" s="138">
        <v>6</v>
      </c>
      <c r="G1268" s="138">
        <v>5446.4285714285706</v>
      </c>
      <c r="H1268" s="138"/>
      <c r="I1268" s="138"/>
      <c r="J1268" s="92" t="s">
        <v>784</v>
      </c>
      <c r="K1268" s="91" t="s">
        <v>22</v>
      </c>
      <c r="L1268" s="92" t="s">
        <v>979</v>
      </c>
    </row>
    <row r="1269" spans="1:12" s="8" customFormat="1" ht="102">
      <c r="A1269" s="90" t="s">
        <v>724</v>
      </c>
      <c r="B1269" s="92" t="s">
        <v>777</v>
      </c>
      <c r="C1269" s="92" t="s">
        <v>731</v>
      </c>
      <c r="D1269" s="92" t="s">
        <v>778</v>
      </c>
      <c r="E1269" s="77" t="s">
        <v>138</v>
      </c>
      <c r="F1269" s="138">
        <v>20</v>
      </c>
      <c r="G1269" s="138">
        <v>51785.714285714283</v>
      </c>
      <c r="H1269" s="138"/>
      <c r="I1269" s="138"/>
      <c r="J1269" s="92" t="s">
        <v>784</v>
      </c>
      <c r="K1269" s="91" t="s">
        <v>22</v>
      </c>
      <c r="L1269" s="92" t="s">
        <v>979</v>
      </c>
    </row>
    <row r="1270" spans="1:12" s="8" customFormat="1" ht="102">
      <c r="A1270" s="90" t="s">
        <v>725</v>
      </c>
      <c r="B1270" s="92" t="s">
        <v>779</v>
      </c>
      <c r="C1270" s="92" t="s">
        <v>731</v>
      </c>
      <c r="D1270" s="92" t="s">
        <v>780</v>
      </c>
      <c r="E1270" s="77" t="s">
        <v>138</v>
      </c>
      <c r="F1270" s="138">
        <v>10</v>
      </c>
      <c r="G1270" s="138">
        <v>26785.714285714283</v>
      </c>
      <c r="H1270" s="138"/>
      <c r="I1270" s="138"/>
      <c r="J1270" s="92" t="s">
        <v>784</v>
      </c>
      <c r="K1270" s="91" t="s">
        <v>22</v>
      </c>
      <c r="L1270" s="92" t="s">
        <v>979</v>
      </c>
    </row>
    <row r="1271" spans="1:12" s="8" customFormat="1" ht="102">
      <c r="A1271" s="90" t="s">
        <v>726</v>
      </c>
      <c r="B1271" s="92" t="s">
        <v>779</v>
      </c>
      <c r="C1271" s="92" t="s">
        <v>731</v>
      </c>
      <c r="D1271" s="92" t="s">
        <v>780</v>
      </c>
      <c r="E1271" s="77" t="s">
        <v>138</v>
      </c>
      <c r="F1271" s="138">
        <v>19</v>
      </c>
      <c r="G1271" s="138">
        <v>35714.28571428571</v>
      </c>
      <c r="H1271" s="138"/>
      <c r="I1271" s="138"/>
      <c r="J1271" s="92" t="s">
        <v>784</v>
      </c>
      <c r="K1271" s="91" t="s">
        <v>22</v>
      </c>
      <c r="L1271" s="92" t="s">
        <v>979</v>
      </c>
    </row>
    <row r="1272" spans="1:12" s="8" customFormat="1" ht="102">
      <c r="A1272" s="90" t="s">
        <v>727</v>
      </c>
      <c r="B1272" s="92" t="s">
        <v>781</v>
      </c>
      <c r="C1272" s="92" t="s">
        <v>731</v>
      </c>
      <c r="D1272" s="92" t="s">
        <v>780</v>
      </c>
      <c r="E1272" s="77" t="s">
        <v>138</v>
      </c>
      <c r="F1272" s="138">
        <v>3</v>
      </c>
      <c r="G1272" s="138">
        <v>31249.999999999996</v>
      </c>
      <c r="H1272" s="138"/>
      <c r="I1272" s="138"/>
      <c r="J1272" s="92" t="s">
        <v>784</v>
      </c>
      <c r="K1272" s="91" t="s">
        <v>22</v>
      </c>
      <c r="L1272" s="92" t="s">
        <v>979</v>
      </c>
    </row>
    <row r="1273" spans="1:12" s="8" customFormat="1" ht="102">
      <c r="A1273" s="90" t="s">
        <v>728</v>
      </c>
      <c r="B1273" s="92" t="s">
        <v>782</v>
      </c>
      <c r="C1273" s="92" t="s">
        <v>731</v>
      </c>
      <c r="D1273" s="92" t="s">
        <v>780</v>
      </c>
      <c r="E1273" s="77" t="s">
        <v>138</v>
      </c>
      <c r="F1273" s="138">
        <v>2</v>
      </c>
      <c r="G1273" s="138">
        <v>35714.28571428571</v>
      </c>
      <c r="H1273" s="138"/>
      <c r="I1273" s="138"/>
      <c r="J1273" s="92" t="s">
        <v>784</v>
      </c>
      <c r="K1273" s="91" t="s">
        <v>22</v>
      </c>
      <c r="L1273" s="92" t="s">
        <v>979</v>
      </c>
    </row>
    <row r="1274" spans="1:12" s="8" customFormat="1" ht="102">
      <c r="A1274" s="90" t="s">
        <v>729</v>
      </c>
      <c r="B1274" s="92" t="s">
        <v>783</v>
      </c>
      <c r="C1274" s="92" t="s">
        <v>731</v>
      </c>
      <c r="D1274" s="92" t="s">
        <v>780</v>
      </c>
      <c r="E1274" s="77" t="s">
        <v>138</v>
      </c>
      <c r="F1274" s="82">
        <v>3</v>
      </c>
      <c r="G1274" s="82">
        <v>35714.28571428571</v>
      </c>
      <c r="H1274" s="82"/>
      <c r="I1274" s="82"/>
      <c r="J1274" s="92" t="s">
        <v>784</v>
      </c>
      <c r="K1274" s="91" t="s">
        <v>22</v>
      </c>
      <c r="L1274" s="92" t="s">
        <v>979</v>
      </c>
    </row>
    <row r="1275" spans="1:12" s="8" customFormat="1" ht="107.25" customHeight="1">
      <c r="A1275" s="90" t="s">
        <v>817</v>
      </c>
      <c r="B1275" s="92" t="s">
        <v>40</v>
      </c>
      <c r="C1275" s="92" t="s">
        <v>42</v>
      </c>
      <c r="D1275" s="92" t="s">
        <v>386</v>
      </c>
      <c r="E1275" s="77" t="s">
        <v>32</v>
      </c>
      <c r="F1275" s="82">
        <v>300000</v>
      </c>
      <c r="G1275" s="82">
        <v>91.08</v>
      </c>
      <c r="H1275" s="82">
        <f>F1275*G1275</f>
        <v>27324000</v>
      </c>
      <c r="I1275" s="82">
        <f>H1275*1.12</f>
        <v>30602880.000000004</v>
      </c>
      <c r="J1275" s="92" t="s">
        <v>583</v>
      </c>
      <c r="K1275" s="91" t="s">
        <v>22</v>
      </c>
      <c r="L1275" s="92" t="s">
        <v>326</v>
      </c>
    </row>
    <row r="1276" spans="1:12" s="76" customFormat="1" ht="63.75">
      <c r="A1276" s="90" t="s">
        <v>818</v>
      </c>
      <c r="B1276" s="92" t="s">
        <v>1160</v>
      </c>
      <c r="C1276" s="92" t="s">
        <v>1166</v>
      </c>
      <c r="D1276" s="92" t="s">
        <v>1167</v>
      </c>
      <c r="E1276" s="77" t="s">
        <v>138</v>
      </c>
      <c r="F1276" s="82">
        <v>1</v>
      </c>
      <c r="G1276" s="82">
        <v>300000</v>
      </c>
      <c r="H1276" s="82">
        <f t="shared" ref="H1276:H1287" si="73">F1276*G1276</f>
        <v>300000</v>
      </c>
      <c r="I1276" s="82">
        <f t="shared" ref="I1276:I1308" si="74">H1276*1.12</f>
        <v>336000.00000000006</v>
      </c>
      <c r="J1276" s="92" t="s">
        <v>1183</v>
      </c>
      <c r="K1276" s="91" t="s">
        <v>22</v>
      </c>
      <c r="L1276" s="92" t="s">
        <v>1218</v>
      </c>
    </row>
    <row r="1277" spans="1:12" s="76" customFormat="1" ht="63.75">
      <c r="A1277" s="90" t="s">
        <v>819</v>
      </c>
      <c r="B1277" s="92" t="s">
        <v>1171</v>
      </c>
      <c r="C1277" s="92" t="s">
        <v>1166</v>
      </c>
      <c r="D1277" s="92" t="s">
        <v>1172</v>
      </c>
      <c r="E1277" s="77" t="s">
        <v>138</v>
      </c>
      <c r="F1277" s="82">
        <v>5</v>
      </c>
      <c r="G1277" s="82">
        <v>97000</v>
      </c>
      <c r="H1277" s="82">
        <f t="shared" si="73"/>
        <v>485000</v>
      </c>
      <c r="I1277" s="82">
        <f t="shared" si="74"/>
        <v>543200</v>
      </c>
      <c r="J1277" s="92" t="s">
        <v>1183</v>
      </c>
      <c r="K1277" s="91" t="s">
        <v>22</v>
      </c>
      <c r="L1277" s="92" t="s">
        <v>1218</v>
      </c>
    </row>
    <row r="1278" spans="1:12" s="76" customFormat="1" ht="63.75">
      <c r="A1278" s="90" t="s">
        <v>820</v>
      </c>
      <c r="B1278" s="92" t="s">
        <v>1173</v>
      </c>
      <c r="C1278" s="92" t="s">
        <v>1166</v>
      </c>
      <c r="D1278" s="92" t="s">
        <v>1174</v>
      </c>
      <c r="E1278" s="77" t="s">
        <v>138</v>
      </c>
      <c r="F1278" s="82">
        <v>1</v>
      </c>
      <c r="G1278" s="82">
        <v>97000</v>
      </c>
      <c r="H1278" s="82">
        <f t="shared" si="73"/>
        <v>97000</v>
      </c>
      <c r="I1278" s="82">
        <f t="shared" si="74"/>
        <v>108640.00000000001</v>
      </c>
      <c r="J1278" s="92" t="s">
        <v>1183</v>
      </c>
      <c r="K1278" s="91" t="s">
        <v>22</v>
      </c>
      <c r="L1278" s="92" t="s">
        <v>1218</v>
      </c>
    </row>
    <row r="1279" spans="1:12" s="76" customFormat="1" ht="63.75">
      <c r="A1279" s="90" t="s">
        <v>821</v>
      </c>
      <c r="B1279" s="92" t="s">
        <v>1161</v>
      </c>
      <c r="C1279" s="92" t="s">
        <v>1166</v>
      </c>
      <c r="D1279" s="92" t="s">
        <v>1175</v>
      </c>
      <c r="E1279" s="77" t="s">
        <v>138</v>
      </c>
      <c r="F1279" s="82">
        <v>2</v>
      </c>
      <c r="G1279" s="82">
        <v>1504622</v>
      </c>
      <c r="H1279" s="82">
        <f t="shared" si="73"/>
        <v>3009244</v>
      </c>
      <c r="I1279" s="82">
        <f t="shared" si="74"/>
        <v>3370353.2800000003</v>
      </c>
      <c r="J1279" s="92" t="s">
        <v>1183</v>
      </c>
      <c r="K1279" s="91" t="s">
        <v>22</v>
      </c>
      <c r="L1279" s="92" t="s">
        <v>1218</v>
      </c>
    </row>
    <row r="1280" spans="1:12" s="76" customFormat="1" ht="63.75">
      <c r="A1280" s="90" t="s">
        <v>822</v>
      </c>
      <c r="B1280" s="92" t="s">
        <v>1176</v>
      </c>
      <c r="C1280" s="92" t="s">
        <v>1166</v>
      </c>
      <c r="D1280" s="92" t="s">
        <v>1177</v>
      </c>
      <c r="E1280" s="77" t="s">
        <v>138</v>
      </c>
      <c r="F1280" s="82">
        <v>1</v>
      </c>
      <c r="G1280" s="82">
        <v>92806</v>
      </c>
      <c r="H1280" s="82">
        <f t="shared" si="73"/>
        <v>92806</v>
      </c>
      <c r="I1280" s="82">
        <f t="shared" si="74"/>
        <v>103942.72000000002</v>
      </c>
      <c r="J1280" s="92" t="s">
        <v>1183</v>
      </c>
      <c r="K1280" s="91" t="s">
        <v>22</v>
      </c>
      <c r="L1280" s="92" t="s">
        <v>1218</v>
      </c>
    </row>
    <row r="1281" spans="1:12" s="76" customFormat="1" ht="63.75">
      <c r="A1281" s="90" t="s">
        <v>823</v>
      </c>
      <c r="B1281" s="92" t="s">
        <v>1162</v>
      </c>
      <c r="C1281" s="92" t="s">
        <v>1166</v>
      </c>
      <c r="D1281" s="92" t="s">
        <v>1178</v>
      </c>
      <c r="E1281" s="77" t="s">
        <v>138</v>
      </c>
      <c r="F1281" s="82">
        <v>1</v>
      </c>
      <c r="G1281" s="82">
        <v>174193</v>
      </c>
      <c r="H1281" s="82">
        <f t="shared" si="73"/>
        <v>174193</v>
      </c>
      <c r="I1281" s="82">
        <f t="shared" si="74"/>
        <v>195096.16000000003</v>
      </c>
      <c r="J1281" s="92" t="s">
        <v>1183</v>
      </c>
      <c r="K1281" s="91" t="s">
        <v>22</v>
      </c>
      <c r="L1281" s="92" t="s">
        <v>1218</v>
      </c>
    </row>
    <row r="1282" spans="1:12" s="76" customFormat="1" ht="63.75">
      <c r="A1282" s="90" t="s">
        <v>689</v>
      </c>
      <c r="B1282" s="92" t="s">
        <v>1163</v>
      </c>
      <c r="C1282" s="92" t="s">
        <v>1166</v>
      </c>
      <c r="D1282" s="92" t="s">
        <v>1179</v>
      </c>
      <c r="E1282" s="77" t="s">
        <v>138</v>
      </c>
      <c r="F1282" s="82">
        <v>1</v>
      </c>
      <c r="G1282" s="82">
        <v>200000</v>
      </c>
      <c r="H1282" s="82">
        <f t="shared" si="73"/>
        <v>200000</v>
      </c>
      <c r="I1282" s="82">
        <f t="shared" si="74"/>
        <v>224000.00000000003</v>
      </c>
      <c r="J1282" s="92" t="s">
        <v>1183</v>
      </c>
      <c r="K1282" s="91" t="s">
        <v>22</v>
      </c>
      <c r="L1282" s="92" t="s">
        <v>1218</v>
      </c>
    </row>
    <row r="1283" spans="1:12" s="76" customFormat="1" ht="63.75">
      <c r="A1283" s="90" t="s">
        <v>785</v>
      </c>
      <c r="B1283" s="92" t="s">
        <v>1164</v>
      </c>
      <c r="C1283" s="92" t="s">
        <v>1166</v>
      </c>
      <c r="D1283" s="92" t="s">
        <v>1164</v>
      </c>
      <c r="E1283" s="77" t="s">
        <v>138</v>
      </c>
      <c r="F1283" s="82">
        <v>2</v>
      </c>
      <c r="G1283" s="82">
        <v>57511</v>
      </c>
      <c r="H1283" s="82">
        <f t="shared" si="73"/>
        <v>115022</v>
      </c>
      <c r="I1283" s="82">
        <f t="shared" si="74"/>
        <v>128824.64000000001</v>
      </c>
      <c r="J1283" s="92" t="s">
        <v>1183</v>
      </c>
      <c r="K1283" s="91" t="s">
        <v>22</v>
      </c>
      <c r="L1283" s="92" t="s">
        <v>1218</v>
      </c>
    </row>
    <row r="1284" spans="1:12" s="76" customFormat="1" ht="63.75">
      <c r="A1284" s="90" t="s">
        <v>814</v>
      </c>
      <c r="B1284" s="92" t="s">
        <v>1165</v>
      </c>
      <c r="C1284" s="92" t="s">
        <v>1166</v>
      </c>
      <c r="D1284" s="92" t="s">
        <v>1164</v>
      </c>
      <c r="E1284" s="77" t="s">
        <v>138</v>
      </c>
      <c r="F1284" s="82">
        <v>2</v>
      </c>
      <c r="G1284" s="82">
        <v>57511</v>
      </c>
      <c r="H1284" s="82">
        <f t="shared" si="73"/>
        <v>115022</v>
      </c>
      <c r="I1284" s="82">
        <f t="shared" si="74"/>
        <v>128824.64000000001</v>
      </c>
      <c r="J1284" s="92" t="s">
        <v>1183</v>
      </c>
      <c r="K1284" s="91" t="s">
        <v>22</v>
      </c>
      <c r="L1284" s="92" t="s">
        <v>1218</v>
      </c>
    </row>
    <row r="1285" spans="1:12" s="76" customFormat="1" ht="63.75">
      <c r="A1285" s="90" t="s">
        <v>824</v>
      </c>
      <c r="B1285" s="76" t="s">
        <v>1180</v>
      </c>
      <c r="C1285" s="92" t="s">
        <v>1166</v>
      </c>
      <c r="D1285" s="92" t="s">
        <v>1168</v>
      </c>
      <c r="E1285" s="92" t="s">
        <v>247</v>
      </c>
      <c r="F1285" s="82">
        <v>5</v>
      </c>
      <c r="G1285" s="82">
        <v>20000</v>
      </c>
      <c r="H1285" s="82">
        <f t="shared" si="73"/>
        <v>100000</v>
      </c>
      <c r="I1285" s="82">
        <f t="shared" si="74"/>
        <v>112000.00000000001</v>
      </c>
      <c r="J1285" s="92" t="s">
        <v>1183</v>
      </c>
      <c r="K1285" s="91" t="s">
        <v>22</v>
      </c>
      <c r="L1285" s="92" t="s">
        <v>1218</v>
      </c>
    </row>
    <row r="1286" spans="1:12" s="76" customFormat="1" ht="63.75">
      <c r="A1286" s="90" t="s">
        <v>825</v>
      </c>
      <c r="B1286" s="92" t="s">
        <v>1181</v>
      </c>
      <c r="C1286" s="92" t="s">
        <v>1166</v>
      </c>
      <c r="D1286" s="92" t="s">
        <v>1169</v>
      </c>
      <c r="E1286" s="77" t="s">
        <v>138</v>
      </c>
      <c r="F1286" s="82">
        <v>10</v>
      </c>
      <c r="G1286" s="82">
        <v>3000</v>
      </c>
      <c r="H1286" s="82">
        <f t="shared" si="73"/>
        <v>30000</v>
      </c>
      <c r="I1286" s="82">
        <f t="shared" si="74"/>
        <v>33600</v>
      </c>
      <c r="J1286" s="92" t="s">
        <v>1183</v>
      </c>
      <c r="K1286" s="91" t="s">
        <v>22</v>
      </c>
      <c r="L1286" s="92" t="s">
        <v>1218</v>
      </c>
    </row>
    <row r="1287" spans="1:12" s="76" customFormat="1" ht="63.75">
      <c r="A1287" s="90" t="s">
        <v>826</v>
      </c>
      <c r="B1287" s="92" t="s">
        <v>1182</v>
      </c>
      <c r="C1287" s="92" t="s">
        <v>1166</v>
      </c>
      <c r="D1287" s="92" t="s">
        <v>1170</v>
      </c>
      <c r="E1287" s="92" t="s">
        <v>247</v>
      </c>
      <c r="F1287" s="82">
        <v>2</v>
      </c>
      <c r="G1287" s="82">
        <v>670000</v>
      </c>
      <c r="H1287" s="82">
        <f t="shared" si="73"/>
        <v>1340000</v>
      </c>
      <c r="I1287" s="82">
        <f t="shared" si="74"/>
        <v>1500800.0000000002</v>
      </c>
      <c r="J1287" s="92" t="s">
        <v>1183</v>
      </c>
      <c r="K1287" s="91" t="s">
        <v>22</v>
      </c>
      <c r="L1287" s="92" t="s">
        <v>1218</v>
      </c>
    </row>
    <row r="1288" spans="1:12" s="76" customFormat="1" ht="76.5">
      <c r="A1288" s="22" t="s">
        <v>827</v>
      </c>
      <c r="B1288" s="92" t="s">
        <v>40</v>
      </c>
      <c r="C1288" s="92" t="s">
        <v>42</v>
      </c>
      <c r="D1288" s="92" t="s">
        <v>23</v>
      </c>
      <c r="E1288" s="92" t="s">
        <v>32</v>
      </c>
      <c r="F1288" s="82">
        <v>300000</v>
      </c>
      <c r="G1288" s="82">
        <v>102.68</v>
      </c>
      <c r="H1288" s="82">
        <f t="shared" ref="H1288:H1308" si="75">F1288*G1288</f>
        <v>30804000.000000004</v>
      </c>
      <c r="I1288" s="82">
        <f t="shared" si="74"/>
        <v>34500480.000000007</v>
      </c>
      <c r="J1288" s="92" t="s">
        <v>1367</v>
      </c>
      <c r="K1288" s="91" t="s">
        <v>22</v>
      </c>
      <c r="L1288" s="92" t="s">
        <v>1413</v>
      </c>
    </row>
    <row r="1289" spans="1:12" s="76" customFormat="1" ht="108.75" customHeight="1">
      <c r="A1289" s="90" t="s">
        <v>828</v>
      </c>
      <c r="B1289" s="92" t="s">
        <v>1385</v>
      </c>
      <c r="C1289" s="92" t="s">
        <v>584</v>
      </c>
      <c r="D1289" s="135" t="s">
        <v>1386</v>
      </c>
      <c r="E1289" s="77" t="s">
        <v>138</v>
      </c>
      <c r="F1289" s="139">
        <v>280</v>
      </c>
      <c r="G1289" s="139">
        <v>1410.7</v>
      </c>
      <c r="H1289" s="139">
        <f t="shared" si="75"/>
        <v>394996</v>
      </c>
      <c r="I1289" s="139">
        <f t="shared" si="74"/>
        <v>442395.52</v>
      </c>
      <c r="J1289" s="135" t="s">
        <v>1387</v>
      </c>
      <c r="K1289" s="91" t="s">
        <v>22</v>
      </c>
      <c r="L1289" s="92" t="s">
        <v>1410</v>
      </c>
    </row>
    <row r="1290" spans="1:12" s="76" customFormat="1" ht="89.25">
      <c r="A1290" s="22" t="s">
        <v>829</v>
      </c>
      <c r="B1290" s="92" t="s">
        <v>1388</v>
      </c>
      <c r="C1290" s="92" t="s">
        <v>584</v>
      </c>
      <c r="D1290" s="135" t="s">
        <v>1389</v>
      </c>
      <c r="E1290" s="77" t="s">
        <v>138</v>
      </c>
      <c r="F1290" s="139">
        <v>280</v>
      </c>
      <c r="G1290" s="139">
        <v>642.9</v>
      </c>
      <c r="H1290" s="139">
        <f t="shared" si="75"/>
        <v>180012</v>
      </c>
      <c r="I1290" s="139">
        <f t="shared" si="74"/>
        <v>201613.44000000003</v>
      </c>
      <c r="J1290" s="135" t="s">
        <v>1387</v>
      </c>
      <c r="K1290" s="91" t="s">
        <v>22</v>
      </c>
      <c r="L1290" s="92" t="s">
        <v>1410</v>
      </c>
    </row>
    <row r="1291" spans="1:12" s="76" customFormat="1" ht="89.25">
      <c r="A1291" s="90" t="s">
        <v>830</v>
      </c>
      <c r="B1291" s="92" t="s">
        <v>1390</v>
      </c>
      <c r="C1291" s="92" t="s">
        <v>584</v>
      </c>
      <c r="D1291" s="135" t="s">
        <v>1391</v>
      </c>
      <c r="E1291" s="77" t="s">
        <v>138</v>
      </c>
      <c r="F1291" s="139">
        <v>30</v>
      </c>
      <c r="G1291" s="139">
        <v>392.9</v>
      </c>
      <c r="H1291" s="139">
        <f t="shared" si="75"/>
        <v>11787</v>
      </c>
      <c r="I1291" s="139">
        <f t="shared" si="74"/>
        <v>13201.44</v>
      </c>
      <c r="J1291" s="135" t="s">
        <v>1387</v>
      </c>
      <c r="K1291" s="91" t="s">
        <v>22</v>
      </c>
      <c r="L1291" s="92" t="s">
        <v>1410</v>
      </c>
    </row>
    <row r="1292" spans="1:12" s="76" customFormat="1" ht="89.25">
      <c r="A1292" s="22" t="s">
        <v>831</v>
      </c>
      <c r="B1292" s="92" t="s">
        <v>1392</v>
      </c>
      <c r="C1292" s="92" t="s">
        <v>584</v>
      </c>
      <c r="D1292" s="135" t="s">
        <v>1393</v>
      </c>
      <c r="E1292" s="77" t="s">
        <v>138</v>
      </c>
      <c r="F1292" s="139">
        <v>290</v>
      </c>
      <c r="G1292" s="139">
        <v>330.4</v>
      </c>
      <c r="H1292" s="139">
        <f t="shared" si="75"/>
        <v>95816</v>
      </c>
      <c r="I1292" s="139">
        <f t="shared" si="74"/>
        <v>107313.92000000001</v>
      </c>
      <c r="J1292" s="135" t="s">
        <v>1387</v>
      </c>
      <c r="K1292" s="91" t="s">
        <v>22</v>
      </c>
      <c r="L1292" s="92" t="s">
        <v>1410</v>
      </c>
    </row>
    <row r="1293" spans="1:12" s="76" customFormat="1" ht="89.25">
      <c r="A1293" s="90" t="s">
        <v>832</v>
      </c>
      <c r="B1293" s="92" t="s">
        <v>1394</v>
      </c>
      <c r="C1293" s="92" t="s">
        <v>584</v>
      </c>
      <c r="D1293" s="135" t="s">
        <v>1395</v>
      </c>
      <c r="E1293" s="77" t="s">
        <v>138</v>
      </c>
      <c r="F1293" s="139">
        <v>1</v>
      </c>
      <c r="G1293" s="139">
        <v>21964.3</v>
      </c>
      <c r="H1293" s="139">
        <f t="shared" si="75"/>
        <v>21964.3</v>
      </c>
      <c r="I1293" s="139">
        <f t="shared" si="74"/>
        <v>24600.016000000003</v>
      </c>
      <c r="J1293" s="135" t="s">
        <v>1387</v>
      </c>
      <c r="K1293" s="91" t="s">
        <v>22</v>
      </c>
      <c r="L1293" s="92" t="s">
        <v>1410</v>
      </c>
    </row>
    <row r="1294" spans="1:12" s="76" customFormat="1" ht="76.5">
      <c r="A1294" s="22" t="s">
        <v>833</v>
      </c>
      <c r="B1294" s="92" t="s">
        <v>3063</v>
      </c>
      <c r="C1294" s="92" t="s">
        <v>1166</v>
      </c>
      <c r="D1294" s="92" t="s">
        <v>3063</v>
      </c>
      <c r="E1294" s="77" t="s">
        <v>138</v>
      </c>
      <c r="F1294" s="139">
        <v>5</v>
      </c>
      <c r="G1294" s="139">
        <v>40000</v>
      </c>
      <c r="H1294" s="139">
        <f t="shared" si="75"/>
        <v>200000</v>
      </c>
      <c r="I1294" s="139">
        <f t="shared" si="74"/>
        <v>224000.00000000003</v>
      </c>
      <c r="J1294" s="135" t="s">
        <v>3062</v>
      </c>
      <c r="K1294" s="91" t="s">
        <v>3061</v>
      </c>
      <c r="L1294" s="92" t="s">
        <v>3077</v>
      </c>
    </row>
    <row r="1295" spans="1:12" s="76" customFormat="1" ht="76.5">
      <c r="A1295" s="90" t="s">
        <v>834</v>
      </c>
      <c r="B1295" s="92" t="s">
        <v>3064</v>
      </c>
      <c r="C1295" s="92" t="s">
        <v>1166</v>
      </c>
      <c r="D1295" s="92" t="s">
        <v>3064</v>
      </c>
      <c r="E1295" s="77" t="s">
        <v>138</v>
      </c>
      <c r="F1295" s="139">
        <v>5</v>
      </c>
      <c r="G1295" s="139">
        <v>40000</v>
      </c>
      <c r="H1295" s="139">
        <f t="shared" si="75"/>
        <v>200000</v>
      </c>
      <c r="I1295" s="139">
        <f t="shared" si="74"/>
        <v>224000.00000000003</v>
      </c>
      <c r="J1295" s="135" t="s">
        <v>3062</v>
      </c>
      <c r="K1295" s="91" t="s">
        <v>3061</v>
      </c>
      <c r="L1295" s="92" t="s">
        <v>3077</v>
      </c>
    </row>
    <row r="1296" spans="1:12" s="76" customFormat="1" ht="76.5">
      <c r="A1296" s="22" t="s">
        <v>835</v>
      </c>
      <c r="B1296" s="92" t="s">
        <v>3065</v>
      </c>
      <c r="C1296" s="92" t="s">
        <v>1166</v>
      </c>
      <c r="D1296" s="92" t="s">
        <v>3065</v>
      </c>
      <c r="E1296" s="77" t="s">
        <v>138</v>
      </c>
      <c r="F1296" s="139">
        <v>10</v>
      </c>
      <c r="G1296" s="139">
        <v>5000</v>
      </c>
      <c r="H1296" s="139">
        <f t="shared" si="75"/>
        <v>50000</v>
      </c>
      <c r="I1296" s="139">
        <f t="shared" si="74"/>
        <v>56000.000000000007</v>
      </c>
      <c r="J1296" s="135" t="s">
        <v>3062</v>
      </c>
      <c r="K1296" s="91" t="s">
        <v>3061</v>
      </c>
      <c r="L1296" s="92" t="s">
        <v>3077</v>
      </c>
    </row>
    <row r="1297" spans="1:14" s="76" customFormat="1" ht="76.5">
      <c r="A1297" s="90" t="s">
        <v>836</v>
      </c>
      <c r="B1297" s="92" t="s">
        <v>3066</v>
      </c>
      <c r="C1297" s="92" t="s">
        <v>1166</v>
      </c>
      <c r="D1297" s="92" t="s">
        <v>3066</v>
      </c>
      <c r="E1297" s="77" t="s">
        <v>138</v>
      </c>
      <c r="F1297" s="139">
        <v>4</v>
      </c>
      <c r="G1297" s="139">
        <v>20000</v>
      </c>
      <c r="H1297" s="139">
        <f t="shared" si="75"/>
        <v>80000</v>
      </c>
      <c r="I1297" s="139">
        <f t="shared" si="74"/>
        <v>89600.000000000015</v>
      </c>
      <c r="J1297" s="135" t="s">
        <v>3062</v>
      </c>
      <c r="K1297" s="91" t="s">
        <v>3061</v>
      </c>
      <c r="L1297" s="92" t="s">
        <v>3077</v>
      </c>
    </row>
    <row r="1298" spans="1:14" s="76" customFormat="1" ht="76.5">
      <c r="A1298" s="22" t="s">
        <v>837</v>
      </c>
      <c r="B1298" s="92" t="s">
        <v>3067</v>
      </c>
      <c r="C1298" s="92" t="s">
        <v>1166</v>
      </c>
      <c r="D1298" s="92" t="s">
        <v>3067</v>
      </c>
      <c r="E1298" s="77" t="s">
        <v>138</v>
      </c>
      <c r="F1298" s="139">
        <v>4</v>
      </c>
      <c r="G1298" s="139">
        <v>20000</v>
      </c>
      <c r="H1298" s="139">
        <f t="shared" si="75"/>
        <v>80000</v>
      </c>
      <c r="I1298" s="139">
        <f t="shared" si="74"/>
        <v>89600.000000000015</v>
      </c>
      <c r="J1298" s="135" t="s">
        <v>3062</v>
      </c>
      <c r="K1298" s="91" t="s">
        <v>3061</v>
      </c>
      <c r="L1298" s="92" t="s">
        <v>3077</v>
      </c>
    </row>
    <row r="1299" spans="1:14" s="76" customFormat="1" ht="76.5">
      <c r="A1299" s="90" t="s">
        <v>838</v>
      </c>
      <c r="B1299" s="92" t="s">
        <v>3068</v>
      </c>
      <c r="C1299" s="92" t="s">
        <v>1166</v>
      </c>
      <c r="D1299" s="92" t="s">
        <v>3068</v>
      </c>
      <c r="E1299" s="77" t="s">
        <v>138</v>
      </c>
      <c r="F1299" s="139">
        <v>10</v>
      </c>
      <c r="G1299" s="139">
        <v>4000</v>
      </c>
      <c r="H1299" s="139">
        <f t="shared" si="75"/>
        <v>40000</v>
      </c>
      <c r="I1299" s="139">
        <f t="shared" si="74"/>
        <v>44800.000000000007</v>
      </c>
      <c r="J1299" s="135" t="s">
        <v>3062</v>
      </c>
      <c r="K1299" s="91" t="s">
        <v>3061</v>
      </c>
      <c r="L1299" s="92" t="s">
        <v>3077</v>
      </c>
    </row>
    <row r="1300" spans="1:14" s="76" customFormat="1" ht="76.5">
      <c r="A1300" s="22" t="s">
        <v>839</v>
      </c>
      <c r="B1300" s="92" t="s">
        <v>3069</v>
      </c>
      <c r="C1300" s="92" t="s">
        <v>1166</v>
      </c>
      <c r="D1300" s="92" t="s">
        <v>3069</v>
      </c>
      <c r="E1300" s="77" t="s">
        <v>138</v>
      </c>
      <c r="F1300" s="139">
        <v>6</v>
      </c>
      <c r="G1300" s="139">
        <v>2000</v>
      </c>
      <c r="H1300" s="139">
        <f t="shared" si="75"/>
        <v>12000</v>
      </c>
      <c r="I1300" s="139">
        <f t="shared" si="74"/>
        <v>13440.000000000002</v>
      </c>
      <c r="J1300" s="135" t="s">
        <v>3062</v>
      </c>
      <c r="K1300" s="91" t="s">
        <v>3061</v>
      </c>
      <c r="L1300" s="92" t="s">
        <v>3077</v>
      </c>
    </row>
    <row r="1301" spans="1:14" s="76" customFormat="1" ht="76.5">
      <c r="A1301" s="90" t="s">
        <v>840</v>
      </c>
      <c r="B1301" s="92" t="s">
        <v>3070</v>
      </c>
      <c r="C1301" s="92" t="s">
        <v>1166</v>
      </c>
      <c r="D1301" s="92" t="s">
        <v>3070</v>
      </c>
      <c r="E1301" s="77" t="s">
        <v>3072</v>
      </c>
      <c r="F1301" s="139">
        <v>11</v>
      </c>
      <c r="G1301" s="139">
        <v>3000</v>
      </c>
      <c r="H1301" s="139">
        <f t="shared" si="75"/>
        <v>33000</v>
      </c>
      <c r="I1301" s="139">
        <f t="shared" si="74"/>
        <v>36960</v>
      </c>
      <c r="J1301" s="135" t="s">
        <v>3062</v>
      </c>
      <c r="K1301" s="91" t="s">
        <v>3061</v>
      </c>
      <c r="L1301" s="92" t="s">
        <v>3077</v>
      </c>
    </row>
    <row r="1302" spans="1:14" s="76" customFormat="1" ht="136.5" customHeight="1">
      <c r="A1302" s="22" t="s">
        <v>841</v>
      </c>
      <c r="B1302" s="92" t="s">
        <v>3162</v>
      </c>
      <c r="C1302" s="92" t="s">
        <v>1166</v>
      </c>
      <c r="D1302" s="135" t="s">
        <v>3164</v>
      </c>
      <c r="E1302" s="77" t="s">
        <v>138</v>
      </c>
      <c r="F1302" s="139">
        <v>4</v>
      </c>
      <c r="G1302" s="139">
        <v>68532.14</v>
      </c>
      <c r="H1302" s="139">
        <f t="shared" si="75"/>
        <v>274128.56</v>
      </c>
      <c r="I1302" s="139">
        <f t="shared" si="74"/>
        <v>307023.98720000003</v>
      </c>
      <c r="J1302" s="135" t="s">
        <v>3163</v>
      </c>
      <c r="K1302" s="91" t="s">
        <v>22</v>
      </c>
      <c r="L1302" s="92" t="s">
        <v>3238</v>
      </c>
    </row>
    <row r="1303" spans="1:14" s="76" customFormat="1" ht="136.5" customHeight="1">
      <c r="A1303" s="90" t="s">
        <v>842</v>
      </c>
      <c r="B1303" s="92" t="s">
        <v>3424</v>
      </c>
      <c r="C1303" s="92" t="s">
        <v>731</v>
      </c>
      <c r="D1303" s="92" t="s">
        <v>3586</v>
      </c>
      <c r="E1303" s="77" t="s">
        <v>3111</v>
      </c>
      <c r="F1303" s="139">
        <v>240</v>
      </c>
      <c r="G1303" s="139">
        <v>1339.28</v>
      </c>
      <c r="H1303" s="139">
        <f t="shared" si="75"/>
        <v>321427.20000000001</v>
      </c>
      <c r="I1303" s="139">
        <f t="shared" si="74"/>
        <v>359998.46400000004</v>
      </c>
      <c r="J1303" s="135" t="s">
        <v>3271</v>
      </c>
      <c r="K1303" s="91" t="s">
        <v>22</v>
      </c>
      <c r="L1303" s="75" t="s">
        <v>3605</v>
      </c>
    </row>
    <row r="1304" spans="1:14" s="76" customFormat="1" ht="136.5" customHeight="1">
      <c r="A1304" s="22" t="s">
        <v>843</v>
      </c>
      <c r="B1304" s="92" t="s">
        <v>3425</v>
      </c>
      <c r="C1304" s="92" t="s">
        <v>731</v>
      </c>
      <c r="D1304" s="92" t="s">
        <v>3587</v>
      </c>
      <c r="E1304" s="77" t="s">
        <v>3111</v>
      </c>
      <c r="F1304" s="139">
        <v>240</v>
      </c>
      <c r="G1304" s="139">
        <v>1500</v>
      </c>
      <c r="H1304" s="139">
        <f t="shared" si="75"/>
        <v>360000</v>
      </c>
      <c r="I1304" s="139">
        <f t="shared" si="74"/>
        <v>403200.00000000006</v>
      </c>
      <c r="J1304" s="135" t="s">
        <v>3271</v>
      </c>
      <c r="K1304" s="91" t="s">
        <v>22</v>
      </c>
      <c r="L1304" s="75" t="s">
        <v>3605</v>
      </c>
    </row>
    <row r="1305" spans="1:14" s="76" customFormat="1" ht="136.5" customHeight="1">
      <c r="A1305" s="22" t="s">
        <v>844</v>
      </c>
      <c r="B1305" s="92" t="s">
        <v>3427</v>
      </c>
      <c r="C1305" s="92" t="s">
        <v>731</v>
      </c>
      <c r="D1305" s="135" t="s">
        <v>3358</v>
      </c>
      <c r="E1305" s="77" t="s">
        <v>3350</v>
      </c>
      <c r="F1305" s="139">
        <v>5</v>
      </c>
      <c r="G1305" s="139">
        <v>17142.849999999999</v>
      </c>
      <c r="H1305" s="139">
        <f t="shared" si="75"/>
        <v>85714.25</v>
      </c>
      <c r="I1305" s="139">
        <f t="shared" si="74"/>
        <v>95999.96</v>
      </c>
      <c r="J1305" s="135" t="s">
        <v>3271</v>
      </c>
      <c r="K1305" s="131" t="s">
        <v>22</v>
      </c>
      <c r="L1305" s="75" t="s">
        <v>3605</v>
      </c>
    </row>
    <row r="1306" spans="1:14" s="76" customFormat="1" ht="136.5" customHeight="1">
      <c r="A1306" s="22" t="s">
        <v>845</v>
      </c>
      <c r="B1306" s="92" t="s">
        <v>3426</v>
      </c>
      <c r="C1306" s="92" t="s">
        <v>731</v>
      </c>
      <c r="D1306" s="135" t="s">
        <v>3588</v>
      </c>
      <c r="E1306" s="77" t="s">
        <v>3350</v>
      </c>
      <c r="F1306" s="139">
        <v>15</v>
      </c>
      <c r="G1306" s="139">
        <v>21250</v>
      </c>
      <c r="H1306" s="139">
        <f t="shared" si="75"/>
        <v>318750</v>
      </c>
      <c r="I1306" s="139">
        <f t="shared" si="74"/>
        <v>357000.00000000006</v>
      </c>
      <c r="J1306" s="135" t="s">
        <v>3271</v>
      </c>
      <c r="K1306" s="131" t="s">
        <v>22</v>
      </c>
      <c r="L1306" s="75" t="s">
        <v>3605</v>
      </c>
    </row>
    <row r="1307" spans="1:14" s="76" customFormat="1" ht="136.5" customHeight="1">
      <c r="A1307" s="22" t="s">
        <v>846</v>
      </c>
      <c r="B1307" s="92" t="s">
        <v>3428</v>
      </c>
      <c r="C1307" s="92" t="s">
        <v>731</v>
      </c>
      <c r="D1307" s="135" t="s">
        <v>3589</v>
      </c>
      <c r="E1307" s="77" t="s">
        <v>3350</v>
      </c>
      <c r="F1307" s="139">
        <v>10</v>
      </c>
      <c r="G1307" s="139">
        <v>17812.5</v>
      </c>
      <c r="H1307" s="139">
        <f t="shared" si="75"/>
        <v>178125</v>
      </c>
      <c r="I1307" s="139">
        <f t="shared" si="74"/>
        <v>199500.00000000003</v>
      </c>
      <c r="J1307" s="135" t="s">
        <v>3271</v>
      </c>
      <c r="K1307" s="131" t="s">
        <v>22</v>
      </c>
      <c r="L1307" s="75" t="s">
        <v>3605</v>
      </c>
    </row>
    <row r="1308" spans="1:14" s="76" customFormat="1" ht="136.5" customHeight="1">
      <c r="A1308" s="22" t="s">
        <v>847</v>
      </c>
      <c r="B1308" s="92" t="s">
        <v>3429</v>
      </c>
      <c r="C1308" s="92" t="s">
        <v>731</v>
      </c>
      <c r="D1308" s="135" t="s">
        <v>3590</v>
      </c>
      <c r="E1308" s="77" t="s">
        <v>3350</v>
      </c>
      <c r="F1308" s="139">
        <v>10</v>
      </c>
      <c r="G1308" s="139">
        <v>17678.57</v>
      </c>
      <c r="H1308" s="139">
        <f t="shared" si="75"/>
        <v>176785.7</v>
      </c>
      <c r="I1308" s="139">
        <f t="shared" si="74"/>
        <v>197999.98400000003</v>
      </c>
      <c r="J1308" s="135" t="s">
        <v>3271</v>
      </c>
      <c r="K1308" s="131" t="s">
        <v>22</v>
      </c>
      <c r="L1308" s="75" t="s">
        <v>3605</v>
      </c>
    </row>
    <row r="1309" spans="1:14">
      <c r="A1309" s="147" t="s">
        <v>8</v>
      </c>
      <c r="B1309" s="148"/>
      <c r="C1309" s="149"/>
      <c r="D1309" s="135"/>
      <c r="E1309" s="92"/>
      <c r="F1309" s="81"/>
      <c r="G1309" s="81"/>
      <c r="H1309" s="18">
        <f>SUM(H1228:H1308)</f>
        <v>440143546.00999999</v>
      </c>
      <c r="I1309" s="18">
        <f>SUM(I1228:I1308)</f>
        <v>492960771.53119993</v>
      </c>
      <c r="J1309" s="19"/>
      <c r="K1309" s="19"/>
      <c r="L1309" s="92"/>
      <c r="N1309" s="48"/>
    </row>
    <row r="1310" spans="1:14" s="33" customFormat="1" ht="12.75" customHeight="1">
      <c r="A1310" s="144" t="s">
        <v>9</v>
      </c>
      <c r="B1310" s="145"/>
      <c r="C1310" s="145"/>
      <c r="D1310" s="145"/>
      <c r="E1310" s="145"/>
      <c r="F1310" s="145"/>
      <c r="G1310" s="145"/>
      <c r="H1310" s="145"/>
      <c r="I1310" s="145"/>
      <c r="J1310" s="145"/>
      <c r="K1310" s="145"/>
      <c r="L1310" s="146"/>
    </row>
    <row r="1311" spans="1:14" s="33" customFormat="1" ht="63.75">
      <c r="A1311" s="90" t="s">
        <v>28</v>
      </c>
      <c r="B1311" s="92" t="s">
        <v>1406</v>
      </c>
      <c r="C1311" s="92" t="s">
        <v>1046</v>
      </c>
      <c r="D1311" s="68" t="s">
        <v>1407</v>
      </c>
      <c r="E1311" s="89" t="s">
        <v>505</v>
      </c>
      <c r="F1311" s="139">
        <v>1</v>
      </c>
      <c r="G1311" s="69"/>
      <c r="H1311" s="56">
        <v>43750000</v>
      </c>
      <c r="I1311" s="56">
        <v>49000000</v>
      </c>
      <c r="J1311" s="90" t="s">
        <v>2571</v>
      </c>
      <c r="K1311" s="91" t="s">
        <v>22</v>
      </c>
      <c r="L1311" s="92" t="s">
        <v>2584</v>
      </c>
    </row>
    <row r="1312" spans="1:14" s="33" customFormat="1" ht="169.5" customHeight="1">
      <c r="A1312" s="90" t="s">
        <v>76</v>
      </c>
      <c r="B1312" s="92" t="s">
        <v>2688</v>
      </c>
      <c r="C1312" s="92" t="s">
        <v>1046</v>
      </c>
      <c r="D1312" s="68" t="s">
        <v>2689</v>
      </c>
      <c r="E1312" s="89" t="s">
        <v>505</v>
      </c>
      <c r="F1312" s="139">
        <v>1</v>
      </c>
      <c r="G1312" s="69"/>
      <c r="H1312" s="56">
        <v>794642</v>
      </c>
      <c r="I1312" s="56">
        <f>H1312*1.12</f>
        <v>889999.04</v>
      </c>
      <c r="J1312" s="90" t="s">
        <v>784</v>
      </c>
      <c r="K1312" s="85" t="s">
        <v>344</v>
      </c>
      <c r="L1312" s="75" t="s">
        <v>3269</v>
      </c>
    </row>
    <row r="1313" spans="1:12" s="33" customFormat="1" ht="105.75" customHeight="1">
      <c r="A1313" s="90" t="s">
        <v>104</v>
      </c>
      <c r="B1313" s="92" t="s">
        <v>3635</v>
      </c>
      <c r="C1313" s="92" t="s">
        <v>1046</v>
      </c>
      <c r="D1313" s="92" t="s">
        <v>3636</v>
      </c>
      <c r="E1313" s="89" t="s">
        <v>505</v>
      </c>
      <c r="F1313" s="82">
        <v>1</v>
      </c>
      <c r="G1313" s="69"/>
      <c r="H1313" s="56">
        <v>295000</v>
      </c>
      <c r="I1313" s="56">
        <f>H1313*1.12</f>
        <v>330400.00000000006</v>
      </c>
      <c r="J1313" s="90" t="s">
        <v>3637</v>
      </c>
      <c r="K1313" s="86" t="s">
        <v>344</v>
      </c>
      <c r="L1313" s="89" t="s">
        <v>3643</v>
      </c>
    </row>
    <row r="1314" spans="1:12" ht="12.75" customHeight="1">
      <c r="A1314" s="165" t="s">
        <v>10</v>
      </c>
      <c r="B1314" s="166"/>
      <c r="C1314" s="166"/>
      <c r="D1314" s="166"/>
      <c r="E1314" s="166"/>
      <c r="F1314" s="166"/>
      <c r="G1314" s="167"/>
      <c r="H1314" s="28">
        <f>SUM(H1311:H1313)</f>
        <v>44839642</v>
      </c>
      <c r="I1314" s="28">
        <f>SUM(I1311:I1313)</f>
        <v>50220399.039999999</v>
      </c>
      <c r="J1314" s="9"/>
      <c r="K1314" s="9"/>
      <c r="L1314" s="92"/>
    </row>
    <row r="1315" spans="1:12" s="33" customFormat="1" ht="12.75" customHeight="1">
      <c r="A1315" s="162" t="s">
        <v>11</v>
      </c>
      <c r="B1315" s="163"/>
      <c r="C1315" s="163"/>
      <c r="D1315" s="163"/>
      <c r="E1315" s="163"/>
      <c r="F1315" s="163"/>
      <c r="G1315" s="163"/>
      <c r="H1315" s="163"/>
      <c r="I1315" s="163"/>
      <c r="J1315" s="163"/>
      <c r="K1315" s="163"/>
      <c r="L1315" s="164"/>
    </row>
    <row r="1316" spans="1:12" s="33" customFormat="1" ht="72.75" customHeight="1">
      <c r="A1316" s="90">
        <v>1</v>
      </c>
      <c r="B1316" s="91" t="s">
        <v>44</v>
      </c>
      <c r="C1316" s="91" t="s">
        <v>37</v>
      </c>
      <c r="D1316" s="91" t="s">
        <v>44</v>
      </c>
      <c r="E1316" s="92" t="s">
        <v>24</v>
      </c>
      <c r="F1316" s="85">
        <v>177679</v>
      </c>
      <c r="G1316" s="85">
        <v>112.58</v>
      </c>
      <c r="H1316" s="85">
        <f>F1316*G1316</f>
        <v>20003101.82</v>
      </c>
      <c r="I1316" s="85">
        <f>H1316*1.12</f>
        <v>22403474.038400002</v>
      </c>
      <c r="J1316" s="91" t="s">
        <v>45</v>
      </c>
      <c r="K1316" s="91" t="s">
        <v>22</v>
      </c>
      <c r="L1316" s="91"/>
    </row>
    <row r="1317" spans="1:12" s="33" customFormat="1" ht="73.5" customHeight="1">
      <c r="A1317" s="90">
        <v>2</v>
      </c>
      <c r="B1317" s="91" t="s">
        <v>46</v>
      </c>
      <c r="C1317" s="91" t="s">
        <v>37</v>
      </c>
      <c r="D1317" s="91" t="s">
        <v>46</v>
      </c>
      <c r="E1317" s="91" t="s">
        <v>24</v>
      </c>
      <c r="F1317" s="85">
        <v>177679</v>
      </c>
      <c r="G1317" s="85">
        <v>107.8</v>
      </c>
      <c r="H1317" s="85">
        <f>F1317*G1317</f>
        <v>19153796.199999999</v>
      </c>
      <c r="I1317" s="85">
        <f>H1317*1.12</f>
        <v>21452251.744000003</v>
      </c>
      <c r="J1317" s="91" t="s">
        <v>45</v>
      </c>
      <c r="K1317" s="91" t="s">
        <v>22</v>
      </c>
      <c r="L1317" s="91"/>
    </row>
    <row r="1318" spans="1:12" s="33" customFormat="1" ht="72" customHeight="1">
      <c r="A1318" s="90">
        <v>3</v>
      </c>
      <c r="B1318" s="92" t="s">
        <v>48</v>
      </c>
      <c r="C1318" s="91" t="s">
        <v>37</v>
      </c>
      <c r="D1318" s="92" t="s">
        <v>52</v>
      </c>
      <c r="E1318" s="92" t="s">
        <v>25</v>
      </c>
      <c r="F1318" s="85">
        <v>1</v>
      </c>
      <c r="G1318" s="85"/>
      <c r="H1318" s="85">
        <f>[2]комм.усл!$I$8</f>
        <v>1447262.4347999999</v>
      </c>
      <c r="I1318" s="85">
        <f>H1318*1.12</f>
        <v>1620933.9269760002</v>
      </c>
      <c r="J1318" s="91" t="s">
        <v>45</v>
      </c>
      <c r="K1318" s="92" t="s">
        <v>26</v>
      </c>
      <c r="L1318" s="91"/>
    </row>
    <row r="1319" spans="1:12" s="33" customFormat="1" ht="73.5" customHeight="1">
      <c r="A1319" s="90">
        <v>4</v>
      </c>
      <c r="B1319" s="92" t="s">
        <v>49</v>
      </c>
      <c r="C1319" s="91" t="s">
        <v>37</v>
      </c>
      <c r="D1319" s="92" t="s">
        <v>53</v>
      </c>
      <c r="E1319" s="92" t="s">
        <v>25</v>
      </c>
      <c r="F1319" s="85">
        <v>1</v>
      </c>
      <c r="G1319" s="85"/>
      <c r="H1319" s="85">
        <f>[2]комм.усл!$I$9</f>
        <v>2939751.8206874998</v>
      </c>
      <c r="I1319" s="85">
        <f t="shared" ref="I1319:I1336" si="76">H1319*1.12</f>
        <v>3292522.0391700002</v>
      </c>
      <c r="J1319" s="91" t="s">
        <v>45</v>
      </c>
      <c r="K1319" s="92" t="s">
        <v>27</v>
      </c>
      <c r="L1319" s="91"/>
    </row>
    <row r="1320" spans="1:12" s="33" customFormat="1" ht="72" customHeight="1">
      <c r="A1320" s="90">
        <v>5</v>
      </c>
      <c r="B1320" s="92" t="s">
        <v>50</v>
      </c>
      <c r="C1320" s="91" t="s">
        <v>37</v>
      </c>
      <c r="D1320" s="92" t="s">
        <v>54</v>
      </c>
      <c r="E1320" s="92" t="s">
        <v>25</v>
      </c>
      <c r="F1320" s="85">
        <v>1</v>
      </c>
      <c r="G1320" s="85"/>
      <c r="H1320" s="85">
        <f>[2]комм.усл!$I$38</f>
        <v>1004571.4285714285</v>
      </c>
      <c r="I1320" s="85">
        <f t="shared" si="76"/>
        <v>1125120</v>
      </c>
      <c r="J1320" s="91" t="s">
        <v>45</v>
      </c>
      <c r="K1320" s="92" t="s">
        <v>26</v>
      </c>
      <c r="L1320" s="91"/>
    </row>
    <row r="1321" spans="1:12" s="33" customFormat="1" ht="84" customHeight="1">
      <c r="A1321" s="90">
        <v>6</v>
      </c>
      <c r="B1321" s="92" t="s">
        <v>51</v>
      </c>
      <c r="C1321" s="91" t="s">
        <v>37</v>
      </c>
      <c r="D1321" s="92" t="s">
        <v>55</v>
      </c>
      <c r="E1321" s="92" t="s">
        <v>25</v>
      </c>
      <c r="F1321" s="85">
        <v>1</v>
      </c>
      <c r="G1321" s="85"/>
      <c r="H1321" s="85">
        <f>[2]комм.усл!$I$43</f>
        <v>384000</v>
      </c>
      <c r="I1321" s="85">
        <f t="shared" si="76"/>
        <v>430080.00000000006</v>
      </c>
      <c r="J1321" s="91" t="s">
        <v>45</v>
      </c>
      <c r="K1321" s="92" t="s">
        <v>26</v>
      </c>
      <c r="L1321" s="91"/>
    </row>
    <row r="1322" spans="1:12" s="33" customFormat="1" ht="77.25" customHeight="1">
      <c r="A1322" s="90">
        <v>7</v>
      </c>
      <c r="B1322" s="92" t="s">
        <v>57</v>
      </c>
      <c r="C1322" s="91" t="s">
        <v>37</v>
      </c>
      <c r="D1322" s="92" t="s">
        <v>56</v>
      </c>
      <c r="E1322" s="92" t="s">
        <v>25</v>
      </c>
      <c r="F1322" s="85">
        <v>1</v>
      </c>
      <c r="G1322" s="85"/>
      <c r="H1322" s="85">
        <f>[2]комм.усл!$I$51</f>
        <v>4600108.2240000004</v>
      </c>
      <c r="I1322" s="85">
        <f t="shared" si="76"/>
        <v>5152121.2108800011</v>
      </c>
      <c r="J1322" s="91" t="s">
        <v>45</v>
      </c>
      <c r="K1322" s="92" t="s">
        <v>26</v>
      </c>
      <c r="L1322" s="91"/>
    </row>
    <row r="1323" spans="1:12" s="33" customFormat="1" ht="77.25" customHeight="1">
      <c r="A1323" s="90">
        <v>8</v>
      </c>
      <c r="B1323" s="92" t="s">
        <v>58</v>
      </c>
      <c r="C1323" s="91" t="s">
        <v>37</v>
      </c>
      <c r="D1323" s="92" t="s">
        <v>59</v>
      </c>
      <c r="E1323" s="92" t="s">
        <v>25</v>
      </c>
      <c r="F1323" s="85">
        <v>1</v>
      </c>
      <c r="G1323" s="85"/>
      <c r="H1323" s="82">
        <v>1125000</v>
      </c>
      <c r="I1323" s="85">
        <f t="shared" si="76"/>
        <v>1260000.0000000002</v>
      </c>
      <c r="J1323" s="91" t="s">
        <v>45</v>
      </c>
      <c r="K1323" s="92" t="s">
        <v>26</v>
      </c>
      <c r="L1323" s="91"/>
    </row>
    <row r="1324" spans="1:12" s="33" customFormat="1" ht="70.5" customHeight="1">
      <c r="A1324" s="90">
        <v>9</v>
      </c>
      <c r="B1324" s="92" t="s">
        <v>60</v>
      </c>
      <c r="C1324" s="91" t="s">
        <v>37</v>
      </c>
      <c r="D1324" s="92" t="s">
        <v>61</v>
      </c>
      <c r="E1324" s="92" t="s">
        <v>25</v>
      </c>
      <c r="F1324" s="85">
        <v>1</v>
      </c>
      <c r="G1324" s="85"/>
      <c r="H1324" s="82">
        <v>77400</v>
      </c>
      <c r="I1324" s="85">
        <f t="shared" si="76"/>
        <v>86688.000000000015</v>
      </c>
      <c r="J1324" s="91" t="s">
        <v>45</v>
      </c>
      <c r="K1324" s="92" t="s">
        <v>26</v>
      </c>
      <c r="L1324" s="91"/>
    </row>
    <row r="1325" spans="1:12" s="33" customFormat="1" ht="89.25" customHeight="1">
      <c r="A1325" s="90">
        <v>10</v>
      </c>
      <c r="B1325" s="92" t="s">
        <v>215</v>
      </c>
      <c r="C1325" s="91" t="s">
        <v>37</v>
      </c>
      <c r="D1325" s="92" t="s">
        <v>216</v>
      </c>
      <c r="E1325" s="92" t="s">
        <v>25</v>
      </c>
      <c r="F1325" s="85">
        <v>1</v>
      </c>
      <c r="G1325" s="85"/>
      <c r="H1325" s="85">
        <f>[2]комм.усл!$I$54</f>
        <v>22755361.795199998</v>
      </c>
      <c r="I1325" s="85">
        <f t="shared" si="76"/>
        <v>25486005.210623998</v>
      </c>
      <c r="J1325" s="91" t="s">
        <v>45</v>
      </c>
      <c r="K1325" s="92" t="s">
        <v>27</v>
      </c>
      <c r="L1325" s="91"/>
    </row>
    <row r="1326" spans="1:12" s="33" customFormat="1" ht="89.25" customHeight="1">
      <c r="A1326" s="90">
        <v>11</v>
      </c>
      <c r="B1326" s="92" t="s">
        <v>62</v>
      </c>
      <c r="C1326" s="91" t="s">
        <v>37</v>
      </c>
      <c r="D1326" s="92" t="s">
        <v>63</v>
      </c>
      <c r="E1326" s="92" t="s">
        <v>25</v>
      </c>
      <c r="F1326" s="85">
        <v>1</v>
      </c>
      <c r="G1326" s="85"/>
      <c r="H1326" s="85">
        <f>[2]комм.усл!$I$55</f>
        <v>1440000</v>
      </c>
      <c r="I1326" s="85">
        <f t="shared" si="76"/>
        <v>1612800.0000000002</v>
      </c>
      <c r="J1326" s="91" t="s">
        <v>45</v>
      </c>
      <c r="K1326" s="92" t="s">
        <v>27</v>
      </c>
      <c r="L1326" s="91"/>
    </row>
    <row r="1327" spans="1:12" s="33" customFormat="1" ht="76.5" customHeight="1">
      <c r="A1327" s="90">
        <v>12</v>
      </c>
      <c r="B1327" s="92" t="s">
        <v>64</v>
      </c>
      <c r="C1327" s="91" t="s">
        <v>38</v>
      </c>
      <c r="D1327" s="92" t="s">
        <v>65</v>
      </c>
      <c r="E1327" s="92" t="s">
        <v>25</v>
      </c>
      <c r="F1327" s="85">
        <v>1</v>
      </c>
      <c r="G1327" s="85"/>
      <c r="H1327" s="85">
        <f>'[2]услуги связи'!$G$11</f>
        <v>689142.85714285704</v>
      </c>
      <c r="I1327" s="85">
        <f t="shared" si="76"/>
        <v>771840</v>
      </c>
      <c r="J1327" s="91" t="s">
        <v>45</v>
      </c>
      <c r="K1327" s="92" t="s">
        <v>26</v>
      </c>
      <c r="L1327" s="91"/>
    </row>
    <row r="1328" spans="1:12" s="33" customFormat="1" ht="73.5" customHeight="1">
      <c r="A1328" s="90">
        <v>13</v>
      </c>
      <c r="B1328" s="92" t="s">
        <v>66</v>
      </c>
      <c r="C1328" s="91" t="s">
        <v>38</v>
      </c>
      <c r="D1328" s="92" t="s">
        <v>67</v>
      </c>
      <c r="E1328" s="92" t="s">
        <v>25</v>
      </c>
      <c r="F1328" s="85">
        <v>1</v>
      </c>
      <c r="G1328" s="85"/>
      <c r="H1328" s="85">
        <f>'[2]услуги связи'!$G$19</f>
        <v>3154285.7142857141</v>
      </c>
      <c r="I1328" s="85">
        <f>H1328*1.12</f>
        <v>3532800</v>
      </c>
      <c r="J1328" s="91" t="s">
        <v>45</v>
      </c>
      <c r="K1328" s="92" t="s">
        <v>26</v>
      </c>
      <c r="L1328" s="91"/>
    </row>
    <row r="1329" spans="1:12" s="33" customFormat="1" ht="70.5" customHeight="1">
      <c r="A1329" s="90">
        <v>14</v>
      </c>
      <c r="B1329" s="92" t="s">
        <v>68</v>
      </c>
      <c r="C1329" s="91" t="s">
        <v>38</v>
      </c>
      <c r="D1329" s="92" t="s">
        <v>69</v>
      </c>
      <c r="E1329" s="92" t="s">
        <v>25</v>
      </c>
      <c r="F1329" s="85">
        <v>1</v>
      </c>
      <c r="G1329" s="85"/>
      <c r="H1329" s="85">
        <f>'[2]услуги связи'!$G$27</f>
        <v>644571.42857142852</v>
      </c>
      <c r="I1329" s="85">
        <f>H1329*1.12</f>
        <v>721920</v>
      </c>
      <c r="J1329" s="91" t="s">
        <v>45</v>
      </c>
      <c r="K1329" s="92" t="s">
        <v>26</v>
      </c>
      <c r="L1329" s="91"/>
    </row>
    <row r="1330" spans="1:12" s="33" customFormat="1" ht="102" customHeight="1">
      <c r="A1330" s="90">
        <v>15</v>
      </c>
      <c r="B1330" s="92" t="s">
        <v>88</v>
      </c>
      <c r="C1330" s="91" t="s">
        <v>72</v>
      </c>
      <c r="D1330" s="92" t="s">
        <v>70</v>
      </c>
      <c r="E1330" s="92" t="s">
        <v>25</v>
      </c>
      <c r="F1330" s="85">
        <v>1</v>
      </c>
      <c r="G1330" s="85"/>
      <c r="H1330" s="85">
        <v>10803543.2142857</v>
      </c>
      <c r="I1330" s="85">
        <f t="shared" si="76"/>
        <v>12099968.399999985</v>
      </c>
      <c r="J1330" s="91" t="s">
        <v>45</v>
      </c>
      <c r="K1330" s="92" t="s">
        <v>27</v>
      </c>
      <c r="L1330" s="91"/>
    </row>
    <row r="1331" spans="1:12" s="33" customFormat="1" ht="103.5" customHeight="1">
      <c r="A1331" s="90">
        <v>16</v>
      </c>
      <c r="B1331" s="92" t="s">
        <v>71</v>
      </c>
      <c r="C1331" s="91" t="s">
        <v>217</v>
      </c>
      <c r="D1331" s="92" t="s">
        <v>73</v>
      </c>
      <c r="E1331" s="92" t="s">
        <v>25</v>
      </c>
      <c r="F1331" s="85">
        <v>1</v>
      </c>
      <c r="G1331" s="85"/>
      <c r="H1331" s="85">
        <v>2611250</v>
      </c>
      <c r="I1331" s="85">
        <f t="shared" si="76"/>
        <v>2924600.0000000005</v>
      </c>
      <c r="J1331" s="92" t="s">
        <v>74</v>
      </c>
      <c r="K1331" s="92" t="s">
        <v>75</v>
      </c>
      <c r="L1331" s="91"/>
    </row>
    <row r="1332" spans="1:12" s="33" customFormat="1" ht="180.75" customHeight="1">
      <c r="A1332" s="90">
        <v>17</v>
      </c>
      <c r="B1332" s="92" t="s">
        <v>79</v>
      </c>
      <c r="C1332" s="91" t="s">
        <v>80</v>
      </c>
      <c r="D1332" s="92" t="s">
        <v>87</v>
      </c>
      <c r="E1332" s="92" t="s">
        <v>25</v>
      </c>
      <c r="F1332" s="85">
        <v>1</v>
      </c>
      <c r="G1332" s="85"/>
      <c r="H1332" s="85">
        <v>10282272</v>
      </c>
      <c r="I1332" s="85">
        <f t="shared" si="76"/>
        <v>11516144.640000001</v>
      </c>
      <c r="J1332" s="135" t="s">
        <v>78</v>
      </c>
      <c r="K1332" s="92" t="s">
        <v>22</v>
      </c>
      <c r="L1332" s="91"/>
    </row>
    <row r="1333" spans="1:12" s="33" customFormat="1" ht="178.5" customHeight="1">
      <c r="A1333" s="90">
        <v>18</v>
      </c>
      <c r="B1333" s="92" t="s">
        <v>81</v>
      </c>
      <c r="C1333" s="91" t="s">
        <v>218</v>
      </c>
      <c r="D1333" s="92" t="s">
        <v>154</v>
      </c>
      <c r="E1333" s="92" t="s">
        <v>25</v>
      </c>
      <c r="F1333" s="85">
        <v>1</v>
      </c>
      <c r="G1333" s="85"/>
      <c r="H1333" s="85">
        <v>8171904</v>
      </c>
      <c r="I1333" s="85">
        <f t="shared" si="76"/>
        <v>9152532.4800000004</v>
      </c>
      <c r="J1333" s="135" t="s">
        <v>78</v>
      </c>
      <c r="K1333" s="92" t="s">
        <v>82</v>
      </c>
      <c r="L1333" s="91"/>
    </row>
    <row r="1334" spans="1:12" s="33" customFormat="1" ht="79.5" customHeight="1">
      <c r="A1334" s="90">
        <v>19</v>
      </c>
      <c r="B1334" s="92" t="s">
        <v>83</v>
      </c>
      <c r="C1334" s="91" t="s">
        <v>80</v>
      </c>
      <c r="D1334" s="92" t="s">
        <v>3628</v>
      </c>
      <c r="E1334" s="92" t="s">
        <v>25</v>
      </c>
      <c r="F1334" s="85">
        <v>1</v>
      </c>
      <c r="G1334" s="85"/>
      <c r="H1334" s="85">
        <v>7116410.25</v>
      </c>
      <c r="I1334" s="85">
        <f t="shared" si="76"/>
        <v>7970379.4800000004</v>
      </c>
      <c r="J1334" s="135" t="s">
        <v>78</v>
      </c>
      <c r="K1334" s="92" t="s">
        <v>3629</v>
      </c>
      <c r="L1334" s="91" t="s">
        <v>3634</v>
      </c>
    </row>
    <row r="1335" spans="1:12" s="33" customFormat="1" ht="101.25" customHeight="1">
      <c r="A1335" s="90">
        <v>20</v>
      </c>
      <c r="B1335" s="92" t="s">
        <v>84</v>
      </c>
      <c r="C1335" s="91" t="s">
        <v>218</v>
      </c>
      <c r="D1335" s="92" t="s">
        <v>89</v>
      </c>
      <c r="E1335" s="92" t="s">
        <v>25</v>
      </c>
      <c r="F1335" s="85">
        <v>1</v>
      </c>
      <c r="G1335" s="85"/>
      <c r="H1335" s="85">
        <v>6039609.8200000003</v>
      </c>
      <c r="I1335" s="85">
        <f t="shared" si="76"/>
        <v>6764362.9984000009</v>
      </c>
      <c r="J1335" s="135" t="s">
        <v>78</v>
      </c>
      <c r="K1335" s="92" t="s">
        <v>1344</v>
      </c>
      <c r="L1335" s="91" t="s">
        <v>1372</v>
      </c>
    </row>
    <row r="1336" spans="1:12" s="33" customFormat="1" ht="108" customHeight="1">
      <c r="A1336" s="90">
        <v>21</v>
      </c>
      <c r="B1336" s="92" t="s">
        <v>152</v>
      </c>
      <c r="C1336" s="91" t="s">
        <v>85</v>
      </c>
      <c r="D1336" s="92" t="s">
        <v>153</v>
      </c>
      <c r="E1336" s="92" t="s">
        <v>25</v>
      </c>
      <c r="F1336" s="85">
        <v>1</v>
      </c>
      <c r="G1336" s="85"/>
      <c r="H1336" s="85">
        <v>3312375</v>
      </c>
      <c r="I1336" s="85">
        <f t="shared" si="76"/>
        <v>3709860.0000000005</v>
      </c>
      <c r="J1336" s="135" t="s">
        <v>78</v>
      </c>
      <c r="K1336" s="92" t="s">
        <v>86</v>
      </c>
      <c r="L1336" s="91"/>
    </row>
    <row r="1337" spans="1:12" s="33" customFormat="1" ht="89.25">
      <c r="A1337" s="90">
        <v>22</v>
      </c>
      <c r="B1337" s="92" t="s">
        <v>90</v>
      </c>
      <c r="C1337" s="92" t="s">
        <v>224</v>
      </c>
      <c r="D1337" s="92" t="s">
        <v>525</v>
      </c>
      <c r="E1337" s="92" t="s">
        <v>25</v>
      </c>
      <c r="F1337" s="85">
        <v>1</v>
      </c>
      <c r="G1337" s="85"/>
      <c r="H1337" s="85">
        <v>11100000</v>
      </c>
      <c r="I1337" s="85">
        <f>H1337*1.12</f>
        <v>12432000.000000002</v>
      </c>
      <c r="J1337" s="92" t="s">
        <v>103</v>
      </c>
      <c r="K1337" s="92" t="s">
        <v>520</v>
      </c>
      <c r="L1337" s="91"/>
    </row>
    <row r="1338" spans="1:12" s="33" customFormat="1" ht="87" customHeight="1">
      <c r="A1338" s="90">
        <v>23</v>
      </c>
      <c r="B1338" s="92" t="s">
        <v>164</v>
      </c>
      <c r="C1338" s="92" t="s">
        <v>165</v>
      </c>
      <c r="D1338" s="92" t="s">
        <v>219</v>
      </c>
      <c r="E1338" s="92" t="s">
        <v>25</v>
      </c>
      <c r="F1338" s="85">
        <v>1</v>
      </c>
      <c r="G1338" s="85"/>
      <c r="H1338" s="85">
        <v>24121875</v>
      </c>
      <c r="I1338" s="85">
        <f>H1338*1.12</f>
        <v>27016500.000000004</v>
      </c>
      <c r="J1338" s="135" t="s">
        <v>78</v>
      </c>
      <c r="K1338" s="92" t="s">
        <v>166</v>
      </c>
      <c r="L1338" s="91"/>
    </row>
    <row r="1339" spans="1:12" s="33" customFormat="1" ht="127.5">
      <c r="A1339" s="90">
        <v>24</v>
      </c>
      <c r="B1339" s="92" t="s">
        <v>220</v>
      </c>
      <c r="C1339" s="92" t="s">
        <v>102</v>
      </c>
      <c r="D1339" s="92" t="s">
        <v>680</v>
      </c>
      <c r="E1339" s="92" t="s">
        <v>25</v>
      </c>
      <c r="F1339" s="85">
        <v>1</v>
      </c>
      <c r="G1339" s="85"/>
      <c r="H1339" s="85">
        <v>7600008</v>
      </c>
      <c r="I1339" s="85">
        <f t="shared" ref="I1339:I1341" si="77">H1339*1.12</f>
        <v>8512008.9600000009</v>
      </c>
      <c r="J1339" s="92" t="s">
        <v>167</v>
      </c>
      <c r="K1339" s="92" t="s">
        <v>168</v>
      </c>
      <c r="L1339" s="91"/>
    </row>
    <row r="1340" spans="1:12" s="33" customFormat="1" ht="120" customHeight="1">
      <c r="A1340" s="90">
        <v>25</v>
      </c>
      <c r="B1340" s="92" t="s">
        <v>221</v>
      </c>
      <c r="C1340" s="92" t="s">
        <v>102</v>
      </c>
      <c r="D1340" s="92" t="s">
        <v>169</v>
      </c>
      <c r="E1340" s="92" t="s">
        <v>25</v>
      </c>
      <c r="F1340" s="85">
        <v>1</v>
      </c>
      <c r="G1340" s="85"/>
      <c r="H1340" s="85">
        <v>5743500</v>
      </c>
      <c r="I1340" s="85">
        <f t="shared" si="77"/>
        <v>6432720.0000000009</v>
      </c>
      <c r="J1340" s="92" t="s">
        <v>167</v>
      </c>
      <c r="K1340" s="92" t="s">
        <v>170</v>
      </c>
      <c r="L1340" s="91"/>
    </row>
    <row r="1341" spans="1:12" s="33" customFormat="1" ht="105" customHeight="1">
      <c r="A1341" s="90">
        <v>26</v>
      </c>
      <c r="B1341" s="92" t="s">
        <v>222</v>
      </c>
      <c r="C1341" s="92" t="s">
        <v>102</v>
      </c>
      <c r="D1341" s="92" t="s">
        <v>171</v>
      </c>
      <c r="E1341" s="92" t="s">
        <v>25</v>
      </c>
      <c r="F1341" s="85">
        <v>1</v>
      </c>
      <c r="G1341" s="85"/>
      <c r="H1341" s="85">
        <v>5464800</v>
      </c>
      <c r="I1341" s="85">
        <f t="shared" si="77"/>
        <v>6120576.0000000009</v>
      </c>
      <c r="J1341" s="92" t="s">
        <v>167</v>
      </c>
      <c r="K1341" s="92" t="s">
        <v>170</v>
      </c>
      <c r="L1341" s="91"/>
    </row>
    <row r="1342" spans="1:12" s="33" customFormat="1" ht="153">
      <c r="A1342" s="90">
        <v>27</v>
      </c>
      <c r="B1342" s="92" t="s">
        <v>223</v>
      </c>
      <c r="C1342" s="92" t="s">
        <v>224</v>
      </c>
      <c r="D1342" s="92" t="s">
        <v>225</v>
      </c>
      <c r="E1342" s="92" t="s">
        <v>25</v>
      </c>
      <c r="F1342" s="85">
        <v>1</v>
      </c>
      <c r="G1342" s="85"/>
      <c r="H1342" s="85"/>
      <c r="I1342" s="85"/>
      <c r="J1342" s="92" t="s">
        <v>172</v>
      </c>
      <c r="K1342" s="92" t="s">
        <v>173</v>
      </c>
      <c r="L1342" s="91" t="s">
        <v>1409</v>
      </c>
    </row>
    <row r="1343" spans="1:12" s="33" customFormat="1" ht="165.75">
      <c r="A1343" s="90">
        <v>28</v>
      </c>
      <c r="B1343" s="92" t="s">
        <v>226</v>
      </c>
      <c r="C1343" s="92" t="s">
        <v>224</v>
      </c>
      <c r="D1343" s="92" t="s">
        <v>225</v>
      </c>
      <c r="E1343" s="92" t="s">
        <v>25</v>
      </c>
      <c r="F1343" s="85">
        <v>1</v>
      </c>
      <c r="G1343" s="85"/>
      <c r="H1343" s="85"/>
      <c r="I1343" s="85"/>
      <c r="J1343" s="92" t="s">
        <v>172</v>
      </c>
      <c r="K1343" s="92" t="s">
        <v>174</v>
      </c>
      <c r="L1343" s="91" t="s">
        <v>979</v>
      </c>
    </row>
    <row r="1344" spans="1:12" s="33" customFormat="1" ht="102.75" customHeight="1">
      <c r="A1344" s="90">
        <v>29</v>
      </c>
      <c r="B1344" s="92" t="s">
        <v>227</v>
      </c>
      <c r="C1344" s="92" t="s">
        <v>224</v>
      </c>
      <c r="D1344" s="92" t="s">
        <v>169</v>
      </c>
      <c r="E1344" s="92" t="s">
        <v>25</v>
      </c>
      <c r="F1344" s="85">
        <v>1</v>
      </c>
      <c r="G1344" s="85"/>
      <c r="H1344" s="85"/>
      <c r="I1344" s="85"/>
      <c r="J1344" s="92" t="s">
        <v>172</v>
      </c>
      <c r="K1344" s="92" t="s">
        <v>175</v>
      </c>
      <c r="L1344" s="91" t="s">
        <v>979</v>
      </c>
    </row>
    <row r="1345" spans="1:12" s="33" customFormat="1" ht="142.5" customHeight="1">
      <c r="A1345" s="90">
        <v>30</v>
      </c>
      <c r="B1345" s="92" t="s">
        <v>228</v>
      </c>
      <c r="C1345" s="92" t="s">
        <v>224</v>
      </c>
      <c r="D1345" s="92" t="s">
        <v>319</v>
      </c>
      <c r="E1345" s="92" t="s">
        <v>25</v>
      </c>
      <c r="F1345" s="85">
        <v>1</v>
      </c>
      <c r="G1345" s="85"/>
      <c r="H1345" s="85"/>
      <c r="I1345" s="85"/>
      <c r="J1345" s="92" t="s">
        <v>172</v>
      </c>
      <c r="K1345" s="92" t="s">
        <v>174</v>
      </c>
      <c r="L1345" s="91" t="s">
        <v>979</v>
      </c>
    </row>
    <row r="1346" spans="1:12" s="33" customFormat="1" ht="78.75" customHeight="1">
      <c r="A1346" s="90">
        <v>31</v>
      </c>
      <c r="B1346" s="91" t="s">
        <v>205</v>
      </c>
      <c r="C1346" s="91" t="s">
        <v>229</v>
      </c>
      <c r="D1346" s="92" t="s">
        <v>317</v>
      </c>
      <c r="E1346" s="92" t="s">
        <v>25</v>
      </c>
      <c r="F1346" s="85">
        <v>1</v>
      </c>
      <c r="G1346" s="85"/>
      <c r="H1346" s="85"/>
      <c r="I1346" s="85"/>
      <c r="J1346" s="92" t="s">
        <v>234</v>
      </c>
      <c r="K1346" s="92" t="s">
        <v>174</v>
      </c>
      <c r="L1346" s="91" t="s">
        <v>329</v>
      </c>
    </row>
    <row r="1347" spans="1:12" s="33" customFormat="1" ht="73.5" customHeight="1">
      <c r="A1347" s="90">
        <v>32</v>
      </c>
      <c r="B1347" s="91" t="s">
        <v>230</v>
      </c>
      <c r="C1347" s="91" t="s">
        <v>229</v>
      </c>
      <c r="D1347" s="44" t="s">
        <v>318</v>
      </c>
      <c r="E1347" s="91" t="s">
        <v>25</v>
      </c>
      <c r="F1347" s="85">
        <v>1</v>
      </c>
      <c r="G1347" s="85"/>
      <c r="H1347" s="85"/>
      <c r="I1347" s="85"/>
      <c r="J1347" s="92" t="s">
        <v>234</v>
      </c>
      <c r="K1347" s="92" t="s">
        <v>332</v>
      </c>
      <c r="L1347" s="91" t="s">
        <v>329</v>
      </c>
    </row>
    <row r="1348" spans="1:12" s="33" customFormat="1" ht="204" customHeight="1">
      <c r="A1348" s="90">
        <v>33</v>
      </c>
      <c r="B1348" s="134" t="s">
        <v>201</v>
      </c>
      <c r="C1348" s="130" t="s">
        <v>330</v>
      </c>
      <c r="D1348" s="134" t="s">
        <v>333</v>
      </c>
      <c r="E1348" s="24" t="s">
        <v>25</v>
      </c>
      <c r="F1348" s="132">
        <v>1</v>
      </c>
      <c r="G1348" s="25"/>
      <c r="H1348" s="138">
        <v>756250</v>
      </c>
      <c r="I1348" s="26">
        <f>H1348*1.12</f>
        <v>847000.00000000012</v>
      </c>
      <c r="J1348" s="134" t="s">
        <v>296</v>
      </c>
      <c r="K1348" s="134" t="s">
        <v>331</v>
      </c>
      <c r="L1348" s="91"/>
    </row>
    <row r="1349" spans="1:12" s="33" customFormat="1" ht="63.75">
      <c r="A1349" s="22">
        <v>34</v>
      </c>
      <c r="B1349" s="92" t="s">
        <v>335</v>
      </c>
      <c r="C1349" s="92" t="s">
        <v>37</v>
      </c>
      <c r="D1349" s="92" t="s">
        <v>336</v>
      </c>
      <c r="E1349" s="92" t="s">
        <v>337</v>
      </c>
      <c r="F1349" s="83">
        <v>1</v>
      </c>
      <c r="G1349" s="92"/>
      <c r="H1349" s="82">
        <v>2181889</v>
      </c>
      <c r="I1349" s="26">
        <f t="shared" ref="I1349:I1354" si="78">H1349*1.12</f>
        <v>2443715.6800000002</v>
      </c>
      <c r="J1349" s="92" t="s">
        <v>338</v>
      </c>
      <c r="K1349" s="92" t="s">
        <v>339</v>
      </c>
      <c r="L1349" s="23"/>
    </row>
    <row r="1350" spans="1:12" s="33" customFormat="1" ht="63.75">
      <c r="A1350" s="22">
        <v>35</v>
      </c>
      <c r="B1350" s="92" t="s">
        <v>340</v>
      </c>
      <c r="C1350" s="92" t="s">
        <v>37</v>
      </c>
      <c r="D1350" s="92" t="s">
        <v>341</v>
      </c>
      <c r="E1350" s="92" t="s">
        <v>337</v>
      </c>
      <c r="F1350" s="83">
        <v>1</v>
      </c>
      <c r="G1350" s="92"/>
      <c r="H1350" s="82">
        <v>5157193</v>
      </c>
      <c r="I1350" s="26">
        <f t="shared" si="78"/>
        <v>5776056.1600000001</v>
      </c>
      <c r="J1350" s="92" t="s">
        <v>338</v>
      </c>
      <c r="K1350" s="92" t="s">
        <v>342</v>
      </c>
      <c r="L1350" s="23"/>
    </row>
    <row r="1351" spans="1:12" s="33" customFormat="1" ht="76.5">
      <c r="A1351" s="22">
        <v>36</v>
      </c>
      <c r="B1351" s="92" t="s">
        <v>683</v>
      </c>
      <c r="C1351" s="92" t="s">
        <v>330</v>
      </c>
      <c r="D1351" s="92" t="s">
        <v>684</v>
      </c>
      <c r="E1351" s="92" t="s">
        <v>337</v>
      </c>
      <c r="F1351" s="92">
        <v>1</v>
      </c>
      <c r="G1351" s="92"/>
      <c r="H1351" s="82">
        <v>148751200</v>
      </c>
      <c r="I1351" s="82">
        <f t="shared" si="78"/>
        <v>166601344.00000003</v>
      </c>
      <c r="J1351" s="92" t="s">
        <v>685</v>
      </c>
      <c r="K1351" s="92" t="s">
        <v>30</v>
      </c>
      <c r="L1351" s="23" t="s">
        <v>1045</v>
      </c>
    </row>
    <row r="1352" spans="1:12" s="33" customFormat="1" ht="186.75" customHeight="1">
      <c r="A1352" s="22">
        <v>37</v>
      </c>
      <c r="B1352" s="92" t="s">
        <v>343</v>
      </c>
      <c r="C1352" s="91" t="s">
        <v>330</v>
      </c>
      <c r="D1352" s="92" t="s">
        <v>346</v>
      </c>
      <c r="E1352" s="92" t="s">
        <v>25</v>
      </c>
      <c r="F1352" s="83">
        <v>1</v>
      </c>
      <c r="G1352" s="45"/>
      <c r="H1352" s="85">
        <v>1336607.1399999999</v>
      </c>
      <c r="I1352" s="27">
        <f t="shared" si="78"/>
        <v>1496999.9968000001</v>
      </c>
      <c r="J1352" s="92" t="s">
        <v>338</v>
      </c>
      <c r="K1352" s="85" t="s">
        <v>344</v>
      </c>
      <c r="L1352" s="9"/>
    </row>
    <row r="1353" spans="1:12" s="33" customFormat="1" ht="405" customHeight="1">
      <c r="A1353" s="22">
        <v>38</v>
      </c>
      <c r="B1353" s="92" t="s">
        <v>345</v>
      </c>
      <c r="C1353" s="91" t="s">
        <v>330</v>
      </c>
      <c r="D1353" s="92" t="s">
        <v>347</v>
      </c>
      <c r="E1353" s="92" t="s">
        <v>25</v>
      </c>
      <c r="F1353" s="83">
        <v>1</v>
      </c>
      <c r="G1353" s="45"/>
      <c r="H1353" s="86">
        <v>1129464.29</v>
      </c>
      <c r="I1353" s="27">
        <f t="shared" si="78"/>
        <v>1265000.0048000002</v>
      </c>
      <c r="J1353" s="92" t="s">
        <v>338</v>
      </c>
      <c r="K1353" s="85" t="s">
        <v>344</v>
      </c>
      <c r="L1353" s="9"/>
    </row>
    <row r="1354" spans="1:12" s="33" customFormat="1" ht="126.75" customHeight="1">
      <c r="A1354" s="22">
        <v>39</v>
      </c>
      <c r="B1354" s="92" t="s">
        <v>349</v>
      </c>
      <c r="C1354" s="91" t="s">
        <v>330</v>
      </c>
      <c r="D1354" s="92" t="s">
        <v>348</v>
      </c>
      <c r="E1354" s="92" t="s">
        <v>25</v>
      </c>
      <c r="F1354" s="83">
        <v>1</v>
      </c>
      <c r="G1354" s="45"/>
      <c r="H1354" s="86">
        <v>779464.29</v>
      </c>
      <c r="I1354" s="86">
        <f t="shared" si="78"/>
        <v>873000.00480000011</v>
      </c>
      <c r="J1354" s="92" t="s">
        <v>338</v>
      </c>
      <c r="K1354" s="85" t="s">
        <v>344</v>
      </c>
      <c r="L1354" s="9"/>
    </row>
    <row r="1355" spans="1:12" s="33" customFormat="1" ht="126.75" customHeight="1">
      <c r="A1355" s="22">
        <v>40</v>
      </c>
      <c r="B1355" s="92" t="s">
        <v>353</v>
      </c>
      <c r="C1355" s="91" t="s">
        <v>352</v>
      </c>
      <c r="D1355" s="135" t="s">
        <v>354</v>
      </c>
      <c r="E1355" s="92" t="s">
        <v>25</v>
      </c>
      <c r="F1355" s="83">
        <v>1</v>
      </c>
      <c r="G1355" s="45"/>
      <c r="H1355" s="85">
        <v>1248000</v>
      </c>
      <c r="I1355" s="85">
        <f>H1355*1.12</f>
        <v>1397760.0000000002</v>
      </c>
      <c r="J1355" s="92" t="s">
        <v>355</v>
      </c>
      <c r="K1355" s="85" t="s">
        <v>22</v>
      </c>
      <c r="L1355" s="9"/>
    </row>
    <row r="1356" spans="1:12" s="33" customFormat="1" ht="126.75" customHeight="1">
      <c r="A1356" s="22">
        <v>41</v>
      </c>
      <c r="B1356" s="92" t="s">
        <v>356</v>
      </c>
      <c r="C1356" s="91" t="s">
        <v>352</v>
      </c>
      <c r="D1356" s="92" t="s">
        <v>357</v>
      </c>
      <c r="E1356" s="92" t="s">
        <v>25</v>
      </c>
      <c r="F1356" s="83">
        <v>1</v>
      </c>
      <c r="G1356" s="46"/>
      <c r="H1356" s="86">
        <v>1523340</v>
      </c>
      <c r="I1356" s="86">
        <f>H1356*1.12</f>
        <v>1706140.8</v>
      </c>
      <c r="J1356" s="92" t="s">
        <v>355</v>
      </c>
      <c r="K1356" s="86" t="s">
        <v>22</v>
      </c>
      <c r="L1356" s="9"/>
    </row>
    <row r="1357" spans="1:12" s="33" customFormat="1" ht="93.75" customHeight="1">
      <c r="A1357" s="22">
        <v>42</v>
      </c>
      <c r="B1357" s="92" t="s">
        <v>362</v>
      </c>
      <c r="C1357" s="92" t="s">
        <v>352</v>
      </c>
      <c r="D1357" s="92" t="s">
        <v>363</v>
      </c>
      <c r="E1357" s="92" t="s">
        <v>25</v>
      </c>
      <c r="F1357" s="132">
        <v>1</v>
      </c>
      <c r="G1357" s="92"/>
      <c r="H1357" s="86">
        <v>21568500</v>
      </c>
      <c r="I1357" s="86">
        <f t="shared" ref="I1357:I1363" si="79">H1357*1.12</f>
        <v>24156720.000000004</v>
      </c>
      <c r="J1357" s="92" t="s">
        <v>296</v>
      </c>
      <c r="K1357" s="92" t="s">
        <v>22</v>
      </c>
      <c r="L1357" s="9"/>
    </row>
    <row r="1358" spans="1:12" s="33" customFormat="1" ht="96.75" customHeight="1">
      <c r="A1358" s="22">
        <v>43</v>
      </c>
      <c r="B1358" s="92" t="s">
        <v>364</v>
      </c>
      <c r="C1358" s="92" t="s">
        <v>352</v>
      </c>
      <c r="D1358" s="92" t="s">
        <v>365</v>
      </c>
      <c r="E1358" s="92" t="s">
        <v>25</v>
      </c>
      <c r="F1358" s="132">
        <v>1</v>
      </c>
      <c r="G1358" s="92"/>
      <c r="H1358" s="86">
        <v>11761813</v>
      </c>
      <c r="I1358" s="86">
        <f t="shared" si="79"/>
        <v>13173230.560000001</v>
      </c>
      <c r="J1358" s="92" t="s">
        <v>296</v>
      </c>
      <c r="K1358" s="92" t="s">
        <v>22</v>
      </c>
      <c r="L1358" s="9"/>
    </row>
    <row r="1359" spans="1:12" s="33" customFormat="1" ht="70.5" customHeight="1">
      <c r="A1359" s="22">
        <v>44</v>
      </c>
      <c r="B1359" s="92" t="s">
        <v>366</v>
      </c>
      <c r="C1359" s="92" t="s">
        <v>330</v>
      </c>
      <c r="D1359" s="92" t="s">
        <v>367</v>
      </c>
      <c r="E1359" s="92" t="s">
        <v>337</v>
      </c>
      <c r="F1359" s="132">
        <v>1</v>
      </c>
      <c r="G1359" s="92"/>
      <c r="H1359" s="86"/>
      <c r="I1359" s="86"/>
      <c r="J1359" s="92" t="s">
        <v>368</v>
      </c>
      <c r="K1359" s="92" t="s">
        <v>22</v>
      </c>
      <c r="L1359" s="9" t="s">
        <v>329</v>
      </c>
    </row>
    <row r="1360" spans="1:12" s="33" customFormat="1" ht="96" customHeight="1">
      <c r="A1360" s="22">
        <v>45</v>
      </c>
      <c r="B1360" s="92" t="s">
        <v>369</v>
      </c>
      <c r="C1360" s="92" t="s">
        <v>330</v>
      </c>
      <c r="D1360" s="92" t="s">
        <v>376</v>
      </c>
      <c r="E1360" s="92" t="s">
        <v>337</v>
      </c>
      <c r="F1360" s="132">
        <v>1</v>
      </c>
      <c r="G1360" s="92"/>
      <c r="H1360" s="86"/>
      <c r="I1360" s="86"/>
      <c r="J1360" s="92" t="s">
        <v>368</v>
      </c>
      <c r="K1360" s="92" t="s">
        <v>22</v>
      </c>
      <c r="L1360" s="9" t="s">
        <v>329</v>
      </c>
    </row>
    <row r="1361" spans="1:12" s="33" customFormat="1" ht="68.25" customHeight="1">
      <c r="A1361" s="22">
        <v>46</v>
      </c>
      <c r="B1361" s="92" t="s">
        <v>370</v>
      </c>
      <c r="C1361" s="92" t="s">
        <v>371</v>
      </c>
      <c r="D1361" s="92" t="s">
        <v>372</v>
      </c>
      <c r="E1361" s="92" t="s">
        <v>25</v>
      </c>
      <c r="F1361" s="132">
        <v>1</v>
      </c>
      <c r="G1361" s="92"/>
      <c r="H1361" s="86">
        <v>528042</v>
      </c>
      <c r="I1361" s="86">
        <f t="shared" si="79"/>
        <v>591407.04</v>
      </c>
      <c r="J1361" s="92" t="s">
        <v>360</v>
      </c>
      <c r="K1361" s="92" t="s">
        <v>22</v>
      </c>
      <c r="L1361" s="9"/>
    </row>
    <row r="1362" spans="1:12" s="33" customFormat="1" ht="70.5" customHeight="1">
      <c r="A1362" s="22">
        <v>47</v>
      </c>
      <c r="B1362" s="92" t="s">
        <v>373</v>
      </c>
      <c r="C1362" s="92" t="s">
        <v>371</v>
      </c>
      <c r="D1362" s="92" t="s">
        <v>1416</v>
      </c>
      <c r="E1362" s="92" t="s">
        <v>337</v>
      </c>
      <c r="F1362" s="132">
        <v>1</v>
      </c>
      <c r="G1362" s="92"/>
      <c r="H1362" s="86">
        <v>127788</v>
      </c>
      <c r="I1362" s="86">
        <f t="shared" si="79"/>
        <v>143122.56000000003</v>
      </c>
      <c r="J1362" s="92" t="s">
        <v>360</v>
      </c>
      <c r="K1362" s="92" t="s">
        <v>22</v>
      </c>
      <c r="L1362" s="9" t="s">
        <v>1460</v>
      </c>
    </row>
    <row r="1363" spans="1:12" s="33" customFormat="1" ht="123" customHeight="1">
      <c r="A1363" s="22">
        <v>48</v>
      </c>
      <c r="B1363" s="92" t="s">
        <v>374</v>
      </c>
      <c r="C1363" s="92" t="s">
        <v>330</v>
      </c>
      <c r="D1363" s="92" t="s">
        <v>375</v>
      </c>
      <c r="E1363" s="92" t="s">
        <v>337</v>
      </c>
      <c r="F1363" s="83">
        <v>1</v>
      </c>
      <c r="G1363" s="92"/>
      <c r="H1363" s="86">
        <v>3125000</v>
      </c>
      <c r="I1363" s="86">
        <f t="shared" si="79"/>
        <v>3500000.0000000005</v>
      </c>
      <c r="J1363" s="92" t="s">
        <v>172</v>
      </c>
      <c r="K1363" s="92" t="s">
        <v>331</v>
      </c>
      <c r="L1363" s="9"/>
    </row>
    <row r="1364" spans="1:12" s="33" customFormat="1" ht="111" customHeight="1">
      <c r="A1364" s="22">
        <v>49</v>
      </c>
      <c r="B1364" s="92" t="s">
        <v>387</v>
      </c>
      <c r="C1364" s="92" t="s">
        <v>330</v>
      </c>
      <c r="D1364" s="92" t="s">
        <v>1008</v>
      </c>
      <c r="E1364" s="29" t="s">
        <v>25</v>
      </c>
      <c r="F1364" s="83">
        <v>1</v>
      </c>
      <c r="G1364" s="20"/>
      <c r="H1364" s="82">
        <v>178000</v>
      </c>
      <c r="I1364" s="21">
        <f>H1364*1.12</f>
        <v>199360.00000000003</v>
      </c>
      <c r="J1364" s="92" t="s">
        <v>296</v>
      </c>
      <c r="K1364" s="92" t="s">
        <v>124</v>
      </c>
      <c r="L1364" s="91"/>
    </row>
    <row r="1365" spans="1:12" s="33" customFormat="1" ht="111" customHeight="1">
      <c r="A1365" s="22">
        <v>50</v>
      </c>
      <c r="B1365" s="92" t="s">
        <v>522</v>
      </c>
      <c r="C1365" s="92" t="s">
        <v>523</v>
      </c>
      <c r="D1365" s="92" t="s">
        <v>521</v>
      </c>
      <c r="E1365" s="29" t="s">
        <v>25</v>
      </c>
      <c r="F1365" s="83">
        <v>1</v>
      </c>
      <c r="G1365" s="20"/>
      <c r="H1365" s="82">
        <v>492023</v>
      </c>
      <c r="I1365" s="21">
        <f>H1365*1.12</f>
        <v>551065.76</v>
      </c>
      <c r="J1365" s="92" t="s">
        <v>524</v>
      </c>
      <c r="K1365" s="92" t="s">
        <v>22</v>
      </c>
      <c r="L1365" s="91"/>
    </row>
    <row r="1366" spans="1:12" s="33" customFormat="1" ht="102">
      <c r="A1366" s="22">
        <v>51</v>
      </c>
      <c r="B1366" s="92" t="s">
        <v>558</v>
      </c>
      <c r="C1366" s="91" t="s">
        <v>352</v>
      </c>
      <c r="D1366" s="92" t="s">
        <v>559</v>
      </c>
      <c r="E1366" s="91" t="s">
        <v>25</v>
      </c>
      <c r="F1366" s="83">
        <v>1</v>
      </c>
      <c r="G1366" s="34"/>
      <c r="H1366" s="82">
        <v>14241000</v>
      </c>
      <c r="I1366" s="21">
        <f t="shared" ref="I1366:I1367" si="80">H1366*1.12</f>
        <v>15949920.000000002</v>
      </c>
      <c r="J1366" s="135" t="s">
        <v>355</v>
      </c>
      <c r="K1366" s="92" t="s">
        <v>22</v>
      </c>
      <c r="L1366" s="91"/>
    </row>
    <row r="1367" spans="1:12" s="33" customFormat="1" ht="76.5">
      <c r="A1367" s="22">
        <v>52</v>
      </c>
      <c r="B1367" s="92" t="s">
        <v>560</v>
      </c>
      <c r="C1367" s="91" t="s">
        <v>352</v>
      </c>
      <c r="D1367" s="92" t="s">
        <v>561</v>
      </c>
      <c r="E1367" s="91" t="s">
        <v>25</v>
      </c>
      <c r="F1367" s="83">
        <v>1</v>
      </c>
      <c r="G1367" s="34"/>
      <c r="H1367" s="82">
        <v>21150000</v>
      </c>
      <c r="I1367" s="21">
        <f t="shared" si="80"/>
        <v>23688000.000000004</v>
      </c>
      <c r="J1367" s="135" t="s">
        <v>355</v>
      </c>
      <c r="K1367" s="92" t="s">
        <v>22</v>
      </c>
      <c r="L1367" s="91"/>
    </row>
    <row r="1368" spans="1:12" s="33" customFormat="1" ht="83.25" customHeight="1">
      <c r="A1368" s="22">
        <v>53</v>
      </c>
      <c r="B1368" s="92" t="s">
        <v>575</v>
      </c>
      <c r="C1368" s="92" t="s">
        <v>352</v>
      </c>
      <c r="D1368" s="92" t="s">
        <v>576</v>
      </c>
      <c r="E1368" s="92" t="s">
        <v>337</v>
      </c>
      <c r="F1368" s="83">
        <v>1</v>
      </c>
      <c r="G1368" s="52"/>
      <c r="H1368" s="82"/>
      <c r="I1368" s="21"/>
      <c r="J1368" s="135" t="s">
        <v>573</v>
      </c>
      <c r="K1368" s="92" t="s">
        <v>30</v>
      </c>
      <c r="L1368" s="9" t="s">
        <v>329</v>
      </c>
    </row>
    <row r="1369" spans="1:12" s="33" customFormat="1" ht="76.5">
      <c r="A1369" s="90">
        <v>54</v>
      </c>
      <c r="B1369" s="41" t="s">
        <v>577</v>
      </c>
      <c r="C1369" s="92" t="s">
        <v>352</v>
      </c>
      <c r="D1369" s="92" t="s">
        <v>578</v>
      </c>
      <c r="E1369" s="92" t="s">
        <v>337</v>
      </c>
      <c r="F1369" s="83">
        <v>1</v>
      </c>
      <c r="G1369" s="52"/>
      <c r="H1369" s="82"/>
      <c r="I1369" s="21"/>
      <c r="J1369" s="135" t="s">
        <v>573</v>
      </c>
      <c r="K1369" s="134" t="s">
        <v>30</v>
      </c>
      <c r="L1369" s="9" t="s">
        <v>329</v>
      </c>
    </row>
    <row r="1370" spans="1:12" s="33" customFormat="1" ht="76.5">
      <c r="A1370" s="90" t="s">
        <v>689</v>
      </c>
      <c r="B1370" s="41" t="s">
        <v>575</v>
      </c>
      <c r="C1370" s="92" t="s">
        <v>352</v>
      </c>
      <c r="D1370" s="41" t="s">
        <v>3664</v>
      </c>
      <c r="E1370" s="92" t="s">
        <v>337</v>
      </c>
      <c r="F1370" s="83">
        <v>1</v>
      </c>
      <c r="G1370" s="41"/>
      <c r="H1370" s="82">
        <v>1805617.43</v>
      </c>
      <c r="I1370" s="21">
        <f>H1370*1.12</f>
        <v>2022291.5216000001</v>
      </c>
      <c r="J1370" s="135" t="s">
        <v>355</v>
      </c>
      <c r="K1370" s="89" t="s">
        <v>30</v>
      </c>
      <c r="L1370" s="49" t="s">
        <v>326</v>
      </c>
    </row>
    <row r="1371" spans="1:12" s="33" customFormat="1" ht="76.5">
      <c r="A1371" s="90" t="s">
        <v>785</v>
      </c>
      <c r="B1371" s="87" t="s">
        <v>786</v>
      </c>
      <c r="C1371" s="87" t="s">
        <v>330</v>
      </c>
      <c r="D1371" s="87" t="s">
        <v>787</v>
      </c>
      <c r="E1371" s="88" t="s">
        <v>25</v>
      </c>
      <c r="F1371" s="85">
        <v>1</v>
      </c>
      <c r="G1371" s="85"/>
      <c r="H1371" s="85"/>
      <c r="I1371" s="85"/>
      <c r="J1371" s="89" t="s">
        <v>784</v>
      </c>
      <c r="K1371" s="88" t="s">
        <v>788</v>
      </c>
      <c r="L1371" s="49" t="s">
        <v>979</v>
      </c>
    </row>
    <row r="1372" spans="1:12" s="33" customFormat="1" ht="63.75">
      <c r="A1372" s="22" t="s">
        <v>814</v>
      </c>
      <c r="B1372" s="87" t="s">
        <v>816</v>
      </c>
      <c r="C1372" s="87" t="s">
        <v>330</v>
      </c>
      <c r="D1372" s="66" t="s">
        <v>816</v>
      </c>
      <c r="E1372" s="88" t="s">
        <v>25</v>
      </c>
      <c r="F1372" s="85">
        <v>1</v>
      </c>
      <c r="G1372" s="85"/>
      <c r="H1372" s="85">
        <v>53571</v>
      </c>
      <c r="I1372" s="85">
        <f>H1372*1.12</f>
        <v>59999.520000000004</v>
      </c>
      <c r="J1372" s="75" t="s">
        <v>812</v>
      </c>
      <c r="K1372" s="88" t="s">
        <v>815</v>
      </c>
      <c r="L1372" s="49" t="s">
        <v>1130</v>
      </c>
    </row>
    <row r="1373" spans="1:12" s="33" customFormat="1" ht="76.5">
      <c r="A1373" s="90" t="s">
        <v>824</v>
      </c>
      <c r="B1373" s="87" t="s">
        <v>1070</v>
      </c>
      <c r="C1373" s="92" t="s">
        <v>352</v>
      </c>
      <c r="D1373" s="87" t="s">
        <v>1149</v>
      </c>
      <c r="E1373" s="88" t="s">
        <v>25</v>
      </c>
      <c r="F1373" s="85">
        <v>1</v>
      </c>
      <c r="G1373" s="86"/>
      <c r="H1373" s="86">
        <v>1776696</v>
      </c>
      <c r="I1373" s="85">
        <f t="shared" ref="I1373:I1388" si="81">H1373*1.12</f>
        <v>1989899.5200000003</v>
      </c>
      <c r="J1373" s="89" t="s">
        <v>355</v>
      </c>
      <c r="K1373" s="88" t="s">
        <v>1071</v>
      </c>
      <c r="L1373" s="49" t="s">
        <v>326</v>
      </c>
    </row>
    <row r="1374" spans="1:12" s="33" customFormat="1" ht="76.5">
      <c r="A1374" s="22" t="s">
        <v>825</v>
      </c>
      <c r="B1374" s="87" t="s">
        <v>1072</v>
      </c>
      <c r="C1374" s="92" t="s">
        <v>352</v>
      </c>
      <c r="D1374" s="87" t="s">
        <v>1150</v>
      </c>
      <c r="E1374" s="88" t="s">
        <v>25</v>
      </c>
      <c r="F1374" s="85">
        <v>1</v>
      </c>
      <c r="G1374" s="86"/>
      <c r="H1374" s="86">
        <v>5146429</v>
      </c>
      <c r="I1374" s="85">
        <f t="shared" si="81"/>
        <v>5764000.4800000004</v>
      </c>
      <c r="J1374" s="89" t="s">
        <v>355</v>
      </c>
      <c r="K1374" s="88" t="s">
        <v>1071</v>
      </c>
      <c r="L1374" s="49" t="s">
        <v>326</v>
      </c>
    </row>
    <row r="1375" spans="1:12" s="33" customFormat="1" ht="63.75">
      <c r="A1375" s="90" t="s">
        <v>826</v>
      </c>
      <c r="B1375" s="88" t="s">
        <v>1273</v>
      </c>
      <c r="C1375" s="87" t="s">
        <v>523</v>
      </c>
      <c r="D1375" s="88" t="s">
        <v>1274</v>
      </c>
      <c r="E1375" s="88" t="s">
        <v>25</v>
      </c>
      <c r="F1375" s="85">
        <v>1</v>
      </c>
      <c r="G1375" s="85"/>
      <c r="H1375" s="79">
        <v>43014000</v>
      </c>
      <c r="I1375" s="85">
        <f t="shared" si="81"/>
        <v>48175680.000000007</v>
      </c>
      <c r="J1375" s="87" t="s">
        <v>1276</v>
      </c>
      <c r="K1375" s="88" t="s">
        <v>22</v>
      </c>
      <c r="L1375" s="49" t="s">
        <v>1282</v>
      </c>
    </row>
    <row r="1376" spans="1:12" s="33" customFormat="1" ht="67.5" customHeight="1">
      <c r="A1376" s="22" t="s">
        <v>827</v>
      </c>
      <c r="B1376" s="88" t="s">
        <v>1378</v>
      </c>
      <c r="C1376" s="87" t="s">
        <v>352</v>
      </c>
      <c r="D1376" s="88" t="s">
        <v>1379</v>
      </c>
      <c r="E1376" s="88" t="s">
        <v>25</v>
      </c>
      <c r="F1376" s="85">
        <v>1</v>
      </c>
      <c r="G1376" s="85"/>
      <c r="H1376" s="79">
        <v>800000</v>
      </c>
      <c r="I1376" s="85">
        <v>896000.00000000012</v>
      </c>
      <c r="J1376" s="87" t="s">
        <v>355</v>
      </c>
      <c r="K1376" s="88" t="s">
        <v>22</v>
      </c>
      <c r="L1376" s="49" t="s">
        <v>1380</v>
      </c>
    </row>
    <row r="1377" spans="1:12" s="33" customFormat="1" ht="89.25" customHeight="1">
      <c r="A1377" s="90" t="s">
        <v>828</v>
      </c>
      <c r="B1377" s="88" t="s">
        <v>1381</v>
      </c>
      <c r="C1377" s="87" t="s">
        <v>352</v>
      </c>
      <c r="D1377" s="88" t="s">
        <v>1382</v>
      </c>
      <c r="E1377" s="88" t="s">
        <v>25</v>
      </c>
      <c r="F1377" s="85">
        <v>1</v>
      </c>
      <c r="G1377" s="85"/>
      <c r="H1377" s="79">
        <v>600000</v>
      </c>
      <c r="I1377" s="85">
        <v>672000.00000000012</v>
      </c>
      <c r="J1377" s="87" t="s">
        <v>355</v>
      </c>
      <c r="K1377" s="88" t="s">
        <v>22</v>
      </c>
      <c r="L1377" s="49" t="s">
        <v>1380</v>
      </c>
    </row>
    <row r="1378" spans="1:12" s="33" customFormat="1" ht="93.75" customHeight="1">
      <c r="A1378" s="22" t="s">
        <v>829</v>
      </c>
      <c r="B1378" s="88" t="s">
        <v>1383</v>
      </c>
      <c r="C1378" s="87" t="s">
        <v>352</v>
      </c>
      <c r="D1378" s="88" t="s">
        <v>1384</v>
      </c>
      <c r="E1378" s="88" t="s">
        <v>25</v>
      </c>
      <c r="F1378" s="85">
        <v>1</v>
      </c>
      <c r="G1378" s="85"/>
      <c r="H1378" s="79">
        <v>500000</v>
      </c>
      <c r="I1378" s="85">
        <v>560000</v>
      </c>
      <c r="J1378" s="87" t="s">
        <v>355</v>
      </c>
      <c r="K1378" s="88" t="s">
        <v>22</v>
      </c>
      <c r="L1378" s="49" t="s">
        <v>1380</v>
      </c>
    </row>
    <row r="1379" spans="1:12" s="33" customFormat="1" ht="130.5" customHeight="1">
      <c r="A1379" s="90" t="s">
        <v>830</v>
      </c>
      <c r="B1379" s="89" t="s">
        <v>2567</v>
      </c>
      <c r="C1379" s="89" t="s">
        <v>2569</v>
      </c>
      <c r="D1379" s="89" t="s">
        <v>2568</v>
      </c>
      <c r="E1379" s="88" t="s">
        <v>25</v>
      </c>
      <c r="F1379" s="86">
        <v>1</v>
      </c>
      <c r="G1379" s="86"/>
      <c r="H1379" s="94">
        <v>60000000</v>
      </c>
      <c r="I1379" s="86">
        <f t="shared" si="81"/>
        <v>67200000</v>
      </c>
      <c r="J1379" s="89" t="s">
        <v>1345</v>
      </c>
      <c r="K1379" s="88" t="s">
        <v>22</v>
      </c>
      <c r="L1379" s="92" t="s">
        <v>2579</v>
      </c>
    </row>
    <row r="1380" spans="1:12" s="33" customFormat="1" ht="130.5" customHeight="1">
      <c r="A1380" s="90" t="s">
        <v>831</v>
      </c>
      <c r="B1380" s="84" t="s">
        <v>39</v>
      </c>
      <c r="C1380" s="89" t="s">
        <v>37</v>
      </c>
      <c r="D1380" s="92" t="s">
        <v>1405</v>
      </c>
      <c r="E1380" s="88" t="s">
        <v>25</v>
      </c>
      <c r="F1380" s="86">
        <v>1</v>
      </c>
      <c r="G1380" s="86"/>
      <c r="H1380" s="94">
        <v>216071.43</v>
      </c>
      <c r="I1380" s="86">
        <f t="shared" si="81"/>
        <v>242000.00160000002</v>
      </c>
      <c r="J1380" s="92" t="s">
        <v>47</v>
      </c>
      <c r="K1380" s="88" t="s">
        <v>30</v>
      </c>
      <c r="L1380" s="49" t="s">
        <v>1408</v>
      </c>
    </row>
    <row r="1381" spans="1:12" s="33" customFormat="1" ht="130.5" customHeight="1">
      <c r="A1381" s="90" t="s">
        <v>832</v>
      </c>
      <c r="B1381" s="84" t="s">
        <v>1508</v>
      </c>
      <c r="C1381" s="91" t="s">
        <v>352</v>
      </c>
      <c r="D1381" s="92" t="s">
        <v>1509</v>
      </c>
      <c r="E1381" s="92" t="s">
        <v>25</v>
      </c>
      <c r="F1381" s="86">
        <v>1</v>
      </c>
      <c r="G1381" s="85"/>
      <c r="H1381" s="85">
        <v>369270</v>
      </c>
      <c r="I1381" s="86">
        <f t="shared" si="81"/>
        <v>413582.4</v>
      </c>
      <c r="J1381" s="135" t="s">
        <v>355</v>
      </c>
      <c r="K1381" s="135" t="s">
        <v>1510</v>
      </c>
      <c r="L1381" s="49" t="s">
        <v>2547</v>
      </c>
    </row>
    <row r="1382" spans="1:12" s="33" customFormat="1" ht="130.5" customHeight="1">
      <c r="A1382" s="90" t="s">
        <v>833</v>
      </c>
      <c r="B1382" s="84" t="s">
        <v>1511</v>
      </c>
      <c r="C1382" s="91" t="s">
        <v>352</v>
      </c>
      <c r="D1382" s="92" t="s">
        <v>1512</v>
      </c>
      <c r="E1382" s="92" t="s">
        <v>25</v>
      </c>
      <c r="F1382" s="86">
        <v>1</v>
      </c>
      <c r="G1382" s="85"/>
      <c r="H1382" s="85">
        <v>549750</v>
      </c>
      <c r="I1382" s="86">
        <f t="shared" si="81"/>
        <v>615720.00000000012</v>
      </c>
      <c r="J1382" s="135" t="s">
        <v>355</v>
      </c>
      <c r="K1382" s="92" t="s">
        <v>22</v>
      </c>
      <c r="L1382" s="49" t="s">
        <v>2547</v>
      </c>
    </row>
    <row r="1383" spans="1:12" s="33" customFormat="1" ht="130.5" customHeight="1">
      <c r="A1383" s="90" t="s">
        <v>834</v>
      </c>
      <c r="B1383" s="84" t="s">
        <v>2542</v>
      </c>
      <c r="C1383" s="91" t="s">
        <v>2543</v>
      </c>
      <c r="D1383" s="92" t="s">
        <v>2544</v>
      </c>
      <c r="E1383" s="92" t="s">
        <v>25</v>
      </c>
      <c r="F1383" s="86">
        <v>1</v>
      </c>
      <c r="G1383" s="85"/>
      <c r="H1383" s="85">
        <v>132750</v>
      </c>
      <c r="I1383" s="85">
        <f t="shared" si="81"/>
        <v>148680</v>
      </c>
      <c r="J1383" s="135" t="s">
        <v>2545</v>
      </c>
      <c r="K1383" s="135" t="s">
        <v>2546</v>
      </c>
      <c r="L1383" s="49" t="s">
        <v>2555</v>
      </c>
    </row>
    <row r="1384" spans="1:12" s="33" customFormat="1" ht="130.5" customHeight="1">
      <c r="A1384" s="90" t="s">
        <v>835</v>
      </c>
      <c r="B1384" s="84" t="s">
        <v>2590</v>
      </c>
      <c r="C1384" s="91" t="s">
        <v>330</v>
      </c>
      <c r="D1384" s="92" t="s">
        <v>2631</v>
      </c>
      <c r="E1384" s="92" t="s">
        <v>25</v>
      </c>
      <c r="F1384" s="86">
        <v>1</v>
      </c>
      <c r="G1384" s="86"/>
      <c r="H1384" s="86">
        <v>780960</v>
      </c>
      <c r="I1384" s="86">
        <f t="shared" si="81"/>
        <v>874675.20000000007</v>
      </c>
      <c r="J1384" s="92" t="s">
        <v>784</v>
      </c>
      <c r="K1384" s="85" t="s">
        <v>344</v>
      </c>
      <c r="L1384" s="49" t="s">
        <v>2593</v>
      </c>
    </row>
    <row r="1385" spans="1:12" s="33" customFormat="1" ht="89.25" customHeight="1">
      <c r="A1385" s="90" t="s">
        <v>836</v>
      </c>
      <c r="B1385" s="84" t="s">
        <v>2648</v>
      </c>
      <c r="C1385" s="91" t="s">
        <v>330</v>
      </c>
      <c r="D1385" s="135" t="s">
        <v>2649</v>
      </c>
      <c r="E1385" s="92" t="s">
        <v>25</v>
      </c>
      <c r="F1385" s="86">
        <v>1</v>
      </c>
      <c r="G1385" s="85"/>
      <c r="H1385" s="85">
        <v>117381</v>
      </c>
      <c r="I1385" s="85">
        <f t="shared" si="81"/>
        <v>131466.72</v>
      </c>
      <c r="J1385" s="92" t="s">
        <v>784</v>
      </c>
      <c r="K1385" s="85" t="s">
        <v>344</v>
      </c>
      <c r="L1385" s="49" t="s">
        <v>2978</v>
      </c>
    </row>
    <row r="1386" spans="1:12" s="33" customFormat="1" ht="77.25" customHeight="1">
      <c r="A1386" s="90" t="s">
        <v>837</v>
      </c>
      <c r="B1386" s="84" t="s">
        <v>2650</v>
      </c>
      <c r="C1386" s="91" t="s">
        <v>330</v>
      </c>
      <c r="D1386" s="135" t="s">
        <v>3113</v>
      </c>
      <c r="E1386" s="92" t="s">
        <v>25</v>
      </c>
      <c r="F1386" s="86">
        <v>1</v>
      </c>
      <c r="G1386" s="85"/>
      <c r="H1386" s="85">
        <v>114454</v>
      </c>
      <c r="I1386" s="85">
        <f t="shared" si="81"/>
        <v>128188.48000000001</v>
      </c>
      <c r="J1386" s="92" t="s">
        <v>784</v>
      </c>
      <c r="K1386" s="85" t="s">
        <v>344</v>
      </c>
      <c r="L1386" s="49" t="s">
        <v>3124</v>
      </c>
    </row>
    <row r="1387" spans="1:12" s="33" customFormat="1" ht="144" customHeight="1">
      <c r="A1387" s="90" t="s">
        <v>838</v>
      </c>
      <c r="B1387" s="84" t="s">
        <v>2651</v>
      </c>
      <c r="C1387" s="91" t="s">
        <v>330</v>
      </c>
      <c r="D1387" s="135" t="s">
        <v>2652</v>
      </c>
      <c r="E1387" s="92" t="s">
        <v>25</v>
      </c>
      <c r="F1387" s="86">
        <v>1</v>
      </c>
      <c r="G1387" s="85"/>
      <c r="H1387" s="85">
        <v>357142</v>
      </c>
      <c r="I1387" s="85">
        <f t="shared" si="81"/>
        <v>399999.04000000004</v>
      </c>
      <c r="J1387" s="92" t="s">
        <v>784</v>
      </c>
      <c r="K1387" s="85" t="s">
        <v>344</v>
      </c>
      <c r="L1387" s="49" t="s">
        <v>2978</v>
      </c>
    </row>
    <row r="1388" spans="1:12" s="33" customFormat="1" ht="144" customHeight="1">
      <c r="A1388" s="90" t="s">
        <v>839</v>
      </c>
      <c r="B1388" s="84" t="s">
        <v>2979</v>
      </c>
      <c r="C1388" s="91" t="s">
        <v>229</v>
      </c>
      <c r="D1388" s="135" t="s">
        <v>3171</v>
      </c>
      <c r="E1388" s="92" t="s">
        <v>25</v>
      </c>
      <c r="F1388" s="86">
        <v>1</v>
      </c>
      <c r="G1388" s="85"/>
      <c r="H1388" s="85">
        <v>4830592.8</v>
      </c>
      <c r="I1388" s="85">
        <f t="shared" si="81"/>
        <v>5410263.9360000007</v>
      </c>
      <c r="J1388" s="135" t="s">
        <v>3667</v>
      </c>
      <c r="K1388" s="85" t="s">
        <v>3172</v>
      </c>
      <c r="L1388" s="49" t="s">
        <v>3668</v>
      </c>
    </row>
    <row r="1389" spans="1:12" ht="12.75" customHeight="1">
      <c r="A1389" s="141" t="s">
        <v>33</v>
      </c>
      <c r="B1389" s="160"/>
      <c r="C1389" s="161"/>
      <c r="D1389" s="135"/>
      <c r="E1389" s="135"/>
      <c r="F1389" s="31"/>
      <c r="G1389" s="81"/>
      <c r="H1389" s="47">
        <f>SUM(H1316:H1388)</f>
        <v>538986159.38754463</v>
      </c>
      <c r="I1389" s="47">
        <f>SUM(I1316:I1388)</f>
        <v>603664498.51405025</v>
      </c>
      <c r="J1389" s="19"/>
      <c r="K1389" s="19"/>
      <c r="L1389" s="92"/>
    </row>
    <row r="1390" spans="1:12" ht="12.75" customHeight="1">
      <c r="A1390" s="141" t="s">
        <v>16</v>
      </c>
      <c r="B1390" s="142"/>
      <c r="C1390" s="143"/>
      <c r="D1390" s="92"/>
      <c r="E1390" s="92"/>
      <c r="F1390" s="31"/>
      <c r="G1390" s="31"/>
      <c r="H1390" s="47">
        <f>H1389+H1314+H1309</f>
        <v>1023969347.3975446</v>
      </c>
      <c r="I1390" s="47">
        <f>I1389+I1314+I1309</f>
        <v>1146845669.0852501</v>
      </c>
      <c r="J1390" s="9"/>
      <c r="K1390" s="9"/>
      <c r="L1390" s="92"/>
    </row>
    <row r="1391" spans="1:12">
      <c r="A1391" s="140" t="s">
        <v>17</v>
      </c>
      <c r="B1391" s="140"/>
      <c r="C1391" s="140"/>
      <c r="D1391" s="92"/>
      <c r="E1391" s="92"/>
      <c r="F1391" s="31"/>
      <c r="G1391" s="31"/>
      <c r="H1391" s="47">
        <f>H1390+H1225</f>
        <v>1714803782.0634446</v>
      </c>
      <c r="I1391" s="47">
        <f>I1390+I1225</f>
        <v>1920580235.9110582</v>
      </c>
      <c r="J1391" s="9"/>
      <c r="K1391" s="9"/>
      <c r="L1391" s="9"/>
    </row>
  </sheetData>
  <autoFilter ref="A12:L1391"/>
  <mergeCells count="28">
    <mergeCell ref="K338:K339"/>
    <mergeCell ref="A1227:J1227"/>
    <mergeCell ref="A1224:C1224"/>
    <mergeCell ref="A1225:C1225"/>
    <mergeCell ref="A1226:K1226"/>
    <mergeCell ref="A1310:L1310"/>
    <mergeCell ref="A1391:C1391"/>
    <mergeCell ref="A1309:C1309"/>
    <mergeCell ref="A1389:C1389"/>
    <mergeCell ref="A1390:C1390"/>
    <mergeCell ref="A1315:L1315"/>
    <mergeCell ref="A1314:G1314"/>
    <mergeCell ref="A13:K13"/>
    <mergeCell ref="A1137:C1137"/>
    <mergeCell ref="A1138:L1138"/>
    <mergeCell ref="A1120:L1120"/>
    <mergeCell ref="A14:L14"/>
    <mergeCell ref="A1119:G1119"/>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yermek.yussupov</cp:lastModifiedBy>
  <cp:lastPrinted>2013-11-21T10:53:16Z</cp:lastPrinted>
  <dcterms:created xsi:type="dcterms:W3CDTF">2011-06-29T08:00:36Z</dcterms:created>
  <dcterms:modified xsi:type="dcterms:W3CDTF">2014-09-05T09:28:48Z</dcterms:modified>
</cp:coreProperties>
</file>