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845" windowWidth="18195" windowHeight="6900"/>
  </bookViews>
  <sheets>
    <sheet name="ПЗ" sheetId="12" r:id="rId1"/>
  </sheets>
  <externalReferences>
    <externalReference r:id="rId2"/>
    <externalReference r:id="rId3"/>
  </externalReferences>
  <definedNames>
    <definedName name="_GoBack" localSheetId="0">ПЗ!#REF!</definedName>
    <definedName name="_xlnm._FilterDatabase" localSheetId="0" hidden="1">ПЗ!$A$12:$L$1129</definedName>
    <definedName name="OLE_LINK3" localSheetId="0">ПЗ!#REF!</definedName>
  </definedNames>
  <calcPr calcId="145621"/>
  <fileRecoveryPr autoRecover="0"/>
</workbook>
</file>

<file path=xl/calcChain.xml><?xml version="1.0" encoding="utf-8"?>
<calcChain xmlns="http://schemas.openxmlformats.org/spreadsheetml/2006/main">
  <c r="I979" i="12" l="1"/>
  <c r="H979" i="12"/>
  <c r="I978" i="12"/>
  <c r="H870" i="12" l="1"/>
  <c r="I870" i="12" s="1"/>
  <c r="I869" i="12"/>
  <c r="H869" i="12"/>
  <c r="H868" i="12"/>
  <c r="I868" i="12" s="1"/>
  <c r="H867" i="12"/>
  <c r="I867" i="12" s="1"/>
  <c r="H866" i="12"/>
  <c r="I866" i="12" s="1"/>
  <c r="H865" i="12"/>
  <c r="I865" i="12" s="1"/>
  <c r="H864" i="12"/>
  <c r="I864" i="12" s="1"/>
  <c r="H863" i="12"/>
  <c r="I863" i="12" s="1"/>
  <c r="H862" i="12"/>
  <c r="I862" i="12" s="1"/>
  <c r="I861" i="12"/>
  <c r="H861" i="12"/>
  <c r="H860" i="12"/>
  <c r="I860" i="12" s="1"/>
  <c r="H859" i="12"/>
  <c r="I859" i="12" s="1"/>
  <c r="H858" i="12"/>
  <c r="I858" i="12" s="1"/>
  <c r="H857" i="12"/>
  <c r="I857" i="12" s="1"/>
  <c r="H856" i="12"/>
  <c r="I856" i="12" s="1"/>
  <c r="H855" i="12"/>
  <c r="I855" i="12" s="1"/>
  <c r="H854" i="12"/>
  <c r="I854" i="12" s="1"/>
  <c r="I853" i="12"/>
  <c r="H853" i="12"/>
  <c r="H852" i="12"/>
  <c r="I852" i="12" s="1"/>
  <c r="H851" i="12"/>
  <c r="I851" i="12" s="1"/>
  <c r="H850" i="12"/>
  <c r="I850" i="12" s="1"/>
  <c r="H849" i="12"/>
  <c r="I849" i="12" s="1"/>
  <c r="H848" i="12"/>
  <c r="I848" i="12" s="1"/>
  <c r="H847" i="12"/>
  <c r="I847" i="12" s="1"/>
  <c r="H846" i="12"/>
  <c r="I846" i="12" s="1"/>
  <c r="I845" i="12"/>
  <c r="H845" i="12"/>
  <c r="H844" i="12"/>
  <c r="I844" i="12" s="1"/>
  <c r="H843" i="12"/>
  <c r="I843" i="12" s="1"/>
  <c r="H842" i="12"/>
  <c r="I842" i="12" s="1"/>
  <c r="H841" i="12"/>
  <c r="I841" i="12" s="1"/>
  <c r="H840" i="12"/>
  <c r="I840" i="12" s="1"/>
  <c r="H839" i="12"/>
  <c r="I839" i="12" s="1"/>
  <c r="H838" i="12"/>
  <c r="I838" i="12" s="1"/>
  <c r="I837" i="12"/>
  <c r="H837" i="12"/>
  <c r="H836" i="12"/>
  <c r="I836" i="12" s="1"/>
  <c r="H835" i="12"/>
  <c r="I835" i="12" s="1"/>
  <c r="H834" i="12"/>
  <c r="I834" i="12" s="1"/>
  <c r="H833" i="12"/>
  <c r="I833" i="12" s="1"/>
  <c r="H832" i="12"/>
  <c r="I832" i="12" s="1"/>
  <c r="H831" i="12"/>
  <c r="I831" i="12" s="1"/>
  <c r="H830" i="12"/>
  <c r="I830" i="12" s="1"/>
  <c r="I829" i="12"/>
  <c r="H829" i="12"/>
  <c r="H828" i="12"/>
  <c r="I828" i="12" s="1"/>
  <c r="H827" i="12"/>
  <c r="I827" i="12" s="1"/>
  <c r="H826" i="12"/>
  <c r="I826" i="12" s="1"/>
  <c r="H825" i="12"/>
  <c r="I825" i="12" s="1"/>
  <c r="H824" i="12"/>
  <c r="I824" i="12" s="1"/>
  <c r="H823" i="12"/>
  <c r="I823" i="12" s="1"/>
  <c r="H822" i="12"/>
  <c r="I822" i="12" s="1"/>
  <c r="I821" i="12"/>
  <c r="H821" i="12"/>
  <c r="H820" i="12"/>
  <c r="I820" i="12" s="1"/>
  <c r="H819" i="12"/>
  <c r="I819" i="12" s="1"/>
  <c r="H818" i="12"/>
  <c r="I818" i="12" s="1"/>
  <c r="H817" i="12"/>
  <c r="I817" i="12" s="1"/>
  <c r="H816" i="12"/>
  <c r="I816" i="12" s="1"/>
  <c r="H815" i="12"/>
  <c r="I815" i="12" s="1"/>
  <c r="H814" i="12"/>
  <c r="I814" i="12" s="1"/>
  <c r="I813" i="12"/>
  <c r="H813" i="12"/>
  <c r="H812" i="12"/>
  <c r="I812" i="12" s="1"/>
  <c r="H811" i="12"/>
  <c r="I811" i="12" s="1"/>
  <c r="H810" i="12"/>
  <c r="I810" i="12" s="1"/>
  <c r="H809" i="12"/>
  <c r="I809" i="12" s="1"/>
  <c r="H808" i="12"/>
  <c r="I808" i="12" s="1"/>
  <c r="H807" i="12"/>
  <c r="I807" i="12" s="1"/>
  <c r="H806" i="12"/>
  <c r="I806" i="12" s="1"/>
  <c r="I805" i="12"/>
  <c r="H805" i="12"/>
  <c r="H804" i="12"/>
  <c r="I804" i="12" s="1"/>
  <c r="H803" i="12"/>
  <c r="I803" i="12" s="1"/>
  <c r="H802" i="12"/>
  <c r="I802" i="12" s="1"/>
  <c r="H801" i="12"/>
  <c r="I801" i="12" s="1"/>
  <c r="H800" i="12"/>
  <c r="I800" i="12" s="1"/>
  <c r="H799" i="12"/>
  <c r="I799" i="12" s="1"/>
  <c r="H798" i="12"/>
  <c r="I798" i="12" s="1"/>
  <c r="I797" i="12"/>
  <c r="H797" i="12"/>
  <c r="H796" i="12"/>
  <c r="I796" i="12" s="1"/>
  <c r="H795" i="12"/>
  <c r="I795" i="12" s="1"/>
  <c r="H794" i="12"/>
  <c r="I794" i="12" s="1"/>
  <c r="H793" i="12"/>
  <c r="I793" i="12" s="1"/>
  <c r="H792" i="12"/>
  <c r="I792" i="12" s="1"/>
  <c r="H791" i="12"/>
  <c r="I791" i="12" s="1"/>
  <c r="H790" i="12"/>
  <c r="I790" i="12" s="1"/>
  <c r="I789" i="12"/>
  <c r="H789" i="12"/>
  <c r="H788" i="12"/>
  <c r="I788" i="12" s="1"/>
  <c r="H787" i="12"/>
  <c r="I787" i="12" s="1"/>
  <c r="H786" i="12"/>
  <c r="I786" i="12" s="1"/>
  <c r="H785" i="12"/>
  <c r="I785" i="12" s="1"/>
  <c r="H784" i="12"/>
  <c r="I784" i="12" s="1"/>
  <c r="H783" i="12"/>
  <c r="I783" i="12" s="1"/>
  <c r="H782" i="12"/>
  <c r="I782" i="12" s="1"/>
  <c r="I781" i="12"/>
  <c r="H781" i="12"/>
  <c r="H780" i="12"/>
  <c r="I780" i="12" s="1"/>
  <c r="H779" i="12"/>
  <c r="I779" i="12" s="1"/>
  <c r="H778" i="12"/>
  <c r="I778" i="12" s="1"/>
  <c r="H777" i="12"/>
  <c r="I777" i="12" s="1"/>
  <c r="H776" i="12"/>
  <c r="I776" i="12" s="1"/>
  <c r="H775" i="12"/>
  <c r="I775" i="12" s="1"/>
  <c r="H774" i="12"/>
  <c r="I774" i="12" s="1"/>
  <c r="I773" i="12"/>
  <c r="H773" i="12"/>
  <c r="H772" i="12"/>
  <c r="I772" i="12" s="1"/>
  <c r="H771" i="12"/>
  <c r="I771" i="12" s="1"/>
  <c r="H770" i="12"/>
  <c r="I770" i="12" s="1"/>
  <c r="H769" i="12"/>
  <c r="I769" i="12" s="1"/>
  <c r="H768" i="12"/>
  <c r="I768" i="12" s="1"/>
  <c r="H767" i="12"/>
  <c r="I767" i="12" s="1"/>
  <c r="H766" i="12"/>
  <c r="I766" i="12" s="1"/>
  <c r="I765" i="12"/>
  <c r="H765" i="12"/>
  <c r="H764" i="12"/>
  <c r="I764" i="12" s="1"/>
  <c r="H763" i="12"/>
  <c r="I763" i="12" s="1"/>
  <c r="H762" i="12"/>
  <c r="I762" i="12" s="1"/>
  <c r="H761" i="12"/>
  <c r="I761" i="12" s="1"/>
  <c r="H760" i="12"/>
  <c r="I760" i="12" s="1"/>
  <c r="I759" i="12"/>
  <c r="H759" i="12"/>
  <c r="H758" i="12"/>
  <c r="I758" i="12" s="1"/>
  <c r="I757" i="12"/>
  <c r="H757" i="12"/>
  <c r="H756" i="12"/>
  <c r="I756" i="12" s="1"/>
  <c r="H755" i="12"/>
  <c r="I755" i="12" s="1"/>
  <c r="H754" i="12"/>
  <c r="I754" i="12" s="1"/>
  <c r="H753" i="12"/>
  <c r="I753" i="12" s="1"/>
  <c r="H752" i="12"/>
  <c r="I752" i="12" s="1"/>
  <c r="I751" i="12"/>
  <c r="H751" i="12"/>
  <c r="H750" i="12"/>
  <c r="I750" i="12" s="1"/>
  <c r="I749" i="12"/>
  <c r="H749" i="12"/>
  <c r="H748" i="12"/>
  <c r="I748" i="12" s="1"/>
  <c r="H747" i="12"/>
  <c r="I747" i="12" s="1"/>
  <c r="H746" i="12"/>
  <c r="I746" i="12" s="1"/>
  <c r="H745" i="12"/>
  <c r="I745" i="12" s="1"/>
  <c r="H744" i="12"/>
  <c r="I744" i="12" s="1"/>
  <c r="I743" i="12"/>
  <c r="H743" i="12"/>
  <c r="H742" i="12"/>
  <c r="I742" i="12" s="1"/>
  <c r="I741" i="12"/>
  <c r="H741" i="12"/>
  <c r="H740" i="12"/>
  <c r="I740" i="12" s="1"/>
  <c r="H739" i="12"/>
  <c r="I739" i="12" s="1"/>
  <c r="H738" i="12"/>
  <c r="I738" i="12" s="1"/>
  <c r="H737" i="12"/>
  <c r="I737" i="12" s="1"/>
  <c r="H736" i="12"/>
  <c r="I736" i="12" s="1"/>
  <c r="I735" i="12"/>
  <c r="H735" i="12"/>
  <c r="H734" i="12"/>
  <c r="I734" i="12" s="1"/>
  <c r="I733" i="12"/>
  <c r="H733" i="12"/>
  <c r="H732" i="12"/>
  <c r="I732" i="12" s="1"/>
  <c r="H731" i="12"/>
  <c r="I731" i="12" s="1"/>
  <c r="H730" i="12"/>
  <c r="I730" i="12" s="1"/>
  <c r="H729" i="12"/>
  <c r="I729" i="12" s="1"/>
  <c r="H728" i="12"/>
  <c r="I728" i="12" s="1"/>
  <c r="I727" i="12"/>
  <c r="H727" i="12"/>
  <c r="H726" i="12"/>
  <c r="I726" i="12" s="1"/>
  <c r="I725" i="12"/>
  <c r="H725" i="12"/>
  <c r="H724" i="12"/>
  <c r="I724" i="12" s="1"/>
  <c r="H723" i="12"/>
  <c r="I723" i="12" s="1"/>
  <c r="H722" i="12"/>
  <c r="I722" i="12" s="1"/>
  <c r="H721" i="12"/>
  <c r="I721" i="12" s="1"/>
  <c r="H720" i="12"/>
  <c r="I720" i="12" s="1"/>
  <c r="I719" i="12"/>
  <c r="H719" i="12"/>
  <c r="H718" i="12"/>
  <c r="I718" i="12" s="1"/>
  <c r="I717" i="12"/>
  <c r="H717" i="12"/>
  <c r="H716" i="12"/>
  <c r="I716" i="12" s="1"/>
  <c r="H715" i="12"/>
  <c r="I715" i="12" s="1"/>
  <c r="H714" i="12"/>
  <c r="I714" i="12" s="1"/>
  <c r="H713" i="12"/>
  <c r="I713" i="12" s="1"/>
  <c r="H712" i="12"/>
  <c r="I712" i="12" s="1"/>
  <c r="I711" i="12"/>
  <c r="H711" i="12"/>
  <c r="H710" i="12"/>
  <c r="I710" i="12" s="1"/>
  <c r="I709" i="12"/>
  <c r="H709" i="12"/>
  <c r="H872" i="12"/>
  <c r="I872" i="12" s="1"/>
  <c r="H873" i="12"/>
  <c r="I873" i="12" s="1"/>
  <c r="H874" i="12"/>
  <c r="I874" i="12" s="1"/>
  <c r="H875" i="12"/>
  <c r="I875" i="12" s="1"/>
  <c r="H876" i="12"/>
  <c r="I876" i="12" s="1"/>
  <c r="H877" i="12"/>
  <c r="I877" i="12" s="1"/>
  <c r="H878" i="12"/>
  <c r="I878" i="12" s="1"/>
  <c r="H879" i="12"/>
  <c r="I879" i="12" s="1"/>
  <c r="H880" i="12"/>
  <c r="I880" i="12"/>
  <c r="H881" i="12"/>
  <c r="I881" i="12" s="1"/>
  <c r="H882" i="12"/>
  <c r="I882" i="12" s="1"/>
  <c r="H883" i="12"/>
  <c r="I883" i="12" s="1"/>
  <c r="H884" i="12"/>
  <c r="I884" i="12" s="1"/>
  <c r="H885" i="12"/>
  <c r="I885" i="12" s="1"/>
  <c r="H886" i="12"/>
  <c r="I886" i="12" s="1"/>
  <c r="H887" i="12"/>
  <c r="I887" i="12" s="1"/>
  <c r="H888" i="12"/>
  <c r="I888" i="12"/>
  <c r="I891" i="12"/>
  <c r="I892" i="12"/>
  <c r="I893" i="12"/>
  <c r="H894" i="12"/>
  <c r="I894" i="12" s="1"/>
  <c r="I896" i="12"/>
  <c r="I897" i="12"/>
  <c r="B901" i="12"/>
  <c r="I902" i="12"/>
  <c r="I905" i="12"/>
  <c r="I906" i="12"/>
  <c r="I907" i="12"/>
  <c r="I908" i="12"/>
  <c r="I909" i="12"/>
  <c r="I910" i="12"/>
  <c r="I911" i="12"/>
  <c r="I912" i="12"/>
  <c r="I913" i="12"/>
  <c r="I914" i="12"/>
  <c r="I915" i="12"/>
  <c r="I916" i="12"/>
  <c r="I918" i="12"/>
  <c r="I919" i="12"/>
  <c r="I920" i="12"/>
  <c r="I922" i="12"/>
  <c r="I923" i="12"/>
  <c r="I924" i="12"/>
  <c r="I925" i="12"/>
  <c r="I930" i="12"/>
  <c r="I932" i="12"/>
  <c r="I935" i="12"/>
  <c r="I936" i="12"/>
  <c r="I937" i="12"/>
  <c r="I938" i="12"/>
  <c r="I939" i="12"/>
  <c r="I942" i="12"/>
  <c r="I943" i="12"/>
  <c r="I944" i="12"/>
  <c r="I945" i="12"/>
  <c r="I946" i="12"/>
  <c r="I947" i="12"/>
  <c r="I949" i="12"/>
  <c r="I950" i="12"/>
  <c r="I951" i="12"/>
  <c r="I952" i="12"/>
  <c r="I953" i="12"/>
  <c r="H954" i="12"/>
  <c r="I954" i="12"/>
  <c r="G955" i="12"/>
  <c r="I956" i="12"/>
  <c r="I957" i="12"/>
  <c r="I958" i="12"/>
  <c r="I959" i="12"/>
  <c r="I960" i="12"/>
  <c r="I962" i="12"/>
  <c r="I964" i="12"/>
  <c r="I965" i="12"/>
  <c r="I966" i="12"/>
  <c r="I967" i="12"/>
  <c r="I968" i="12"/>
  <c r="I969" i="12"/>
  <c r="I971" i="12"/>
  <c r="I972" i="12"/>
  <c r="I973" i="12"/>
  <c r="I974" i="12"/>
  <c r="I975" i="12"/>
  <c r="I976" i="12"/>
  <c r="I977" i="12"/>
  <c r="H983" i="12"/>
  <c r="I983" i="12" s="1"/>
  <c r="F984" i="12"/>
  <c r="I984" i="12"/>
  <c r="F985" i="12"/>
  <c r="I985" i="12"/>
  <c r="F986" i="12"/>
  <c r="I986" i="12"/>
  <c r="H987" i="12"/>
  <c r="I987" i="12" s="1"/>
  <c r="H988" i="12"/>
  <c r="I988" i="12"/>
  <c r="H989" i="12"/>
  <c r="I989" i="12" s="1"/>
  <c r="H990" i="12"/>
  <c r="I990" i="12" s="1"/>
  <c r="H991" i="12"/>
  <c r="I991" i="12" s="1"/>
  <c r="H992" i="12"/>
  <c r="I992" i="12" s="1"/>
  <c r="H993" i="12"/>
  <c r="I993" i="12" s="1"/>
  <c r="H994" i="12"/>
  <c r="I994" i="12" s="1"/>
  <c r="H995" i="12"/>
  <c r="I995" i="12" s="1"/>
  <c r="H996" i="12"/>
  <c r="I996" i="12" s="1"/>
  <c r="H997" i="12"/>
  <c r="I997" i="12" s="1"/>
  <c r="H998" i="12"/>
  <c r="I998" i="12" s="1"/>
  <c r="H999" i="12"/>
  <c r="I999" i="12" s="1"/>
  <c r="H1000" i="12"/>
  <c r="I1000" i="12"/>
  <c r="H1030" i="12"/>
  <c r="I1030" i="12" s="1"/>
  <c r="H1031" i="12"/>
  <c r="I1031" i="12" s="1"/>
  <c r="H1032" i="12"/>
  <c r="I1032" i="12" s="1"/>
  <c r="H1033" i="12"/>
  <c r="I1033" i="12" s="1"/>
  <c r="H871" i="12"/>
  <c r="I871" i="12" s="1"/>
  <c r="I903" i="12" l="1"/>
  <c r="H903" i="12"/>
  <c r="I1052" i="12" l="1"/>
  <c r="H346" i="12" l="1"/>
  <c r="I346" i="12" s="1"/>
  <c r="H281" i="12"/>
  <c r="I281" i="12" s="1"/>
  <c r="I1126" i="12" l="1"/>
  <c r="I1125" i="12" l="1"/>
  <c r="I1124" i="12"/>
  <c r="H708" i="12" l="1"/>
  <c r="I708" i="12" s="1"/>
  <c r="H706" i="12" l="1"/>
  <c r="I706" i="12" s="1"/>
  <c r="H707" i="12"/>
  <c r="I707" i="12" s="1"/>
  <c r="H705" i="12"/>
  <c r="I705" i="12" s="1"/>
  <c r="H704" i="12"/>
  <c r="I704" i="12" s="1"/>
  <c r="H703" i="12" l="1"/>
  <c r="I703" i="12" s="1"/>
  <c r="H702" i="12" l="1"/>
  <c r="I702" i="12" s="1"/>
  <c r="H701" i="12" l="1"/>
  <c r="I701" i="12" s="1"/>
  <c r="I1123" i="12" l="1"/>
  <c r="H700" i="12" l="1"/>
  <c r="I700" i="12" s="1"/>
  <c r="H265" i="12" l="1"/>
  <c r="I265" i="12" s="1"/>
  <c r="H264" i="12"/>
  <c r="I264" i="12" s="1"/>
  <c r="H263" i="12"/>
  <c r="I263" i="12" s="1"/>
  <c r="H262" i="12"/>
  <c r="I262" i="12" s="1"/>
  <c r="H261" i="12"/>
  <c r="I261" i="12" s="1"/>
  <c r="H259" i="12"/>
  <c r="I259" i="12" s="1"/>
  <c r="H258" i="12"/>
  <c r="I258" i="12" s="1"/>
  <c r="H256" i="12"/>
  <c r="I256" i="12" s="1"/>
  <c r="H255" i="12"/>
  <c r="I255" i="12" s="1"/>
  <c r="H254" i="12"/>
  <c r="I254" i="12" s="1"/>
  <c r="H253" i="12"/>
  <c r="I253" i="12" s="1"/>
  <c r="H252" i="12"/>
  <c r="I252" i="12" s="1"/>
  <c r="H251" i="12"/>
  <c r="I251" i="12" s="1"/>
  <c r="H250" i="12"/>
  <c r="I250" i="12" s="1"/>
  <c r="H699" i="12" l="1"/>
  <c r="I699" i="12"/>
  <c r="I1122" i="12" l="1"/>
  <c r="H698" i="12" l="1"/>
  <c r="I698" i="12" s="1"/>
  <c r="H697" i="12"/>
  <c r="I697" i="12" s="1"/>
  <c r="H696" i="12"/>
  <c r="I696" i="12" s="1"/>
  <c r="H695" i="12"/>
  <c r="I695" i="12" s="1"/>
  <c r="H694" i="12"/>
  <c r="I694" i="12" s="1"/>
  <c r="H693" i="12"/>
  <c r="I693" i="12" s="1"/>
  <c r="H692" i="12"/>
  <c r="I692" i="12" s="1"/>
  <c r="H691" i="12"/>
  <c r="I691" i="12" s="1"/>
  <c r="H690" i="12"/>
  <c r="I690" i="12" s="1"/>
  <c r="H689" i="12"/>
  <c r="I689" i="12" s="1"/>
  <c r="H688" i="12"/>
  <c r="I688" i="12" s="1"/>
  <c r="H687" i="12"/>
  <c r="I687" i="12" s="1"/>
  <c r="H686" i="12"/>
  <c r="I686" i="12" s="1"/>
  <c r="H685" i="12"/>
  <c r="I685" i="12" s="1"/>
  <c r="H684" i="12"/>
  <c r="I684" i="12" s="1"/>
  <c r="H683" i="12"/>
  <c r="I683" i="12" s="1"/>
  <c r="H682" i="12"/>
  <c r="I682" i="12" s="1"/>
  <c r="H681" i="12"/>
  <c r="I681" i="12" s="1"/>
  <c r="H680" i="12"/>
  <c r="I680" i="12" s="1"/>
  <c r="H679" i="12"/>
  <c r="I679" i="12" s="1"/>
  <c r="H678" i="12"/>
  <c r="I678" i="12" s="1"/>
  <c r="H677" i="12"/>
  <c r="I677" i="12" s="1"/>
  <c r="H676" i="12"/>
  <c r="I676" i="12" s="1"/>
  <c r="H675" i="12"/>
  <c r="I675" i="12" s="1"/>
  <c r="H674" i="12"/>
  <c r="I674" i="12" s="1"/>
  <c r="H673" i="12"/>
  <c r="I673" i="12" s="1"/>
  <c r="H672" i="12"/>
  <c r="I672" i="12" s="1"/>
  <c r="H671" i="12"/>
  <c r="I671" i="12" s="1"/>
  <c r="H670" i="12"/>
  <c r="I670" i="12" s="1"/>
  <c r="H669" i="12"/>
  <c r="I669" i="12" s="1"/>
  <c r="H668" i="12"/>
  <c r="I668" i="12" s="1"/>
  <c r="H667" i="12"/>
  <c r="I667" i="12" s="1"/>
  <c r="H666" i="12"/>
  <c r="I666" i="12" s="1"/>
  <c r="H665" i="12"/>
  <c r="I665" i="12" s="1"/>
  <c r="H664" i="12"/>
  <c r="I664" i="12" s="1"/>
  <c r="H663" i="12"/>
  <c r="I663" i="12" s="1"/>
  <c r="H662" i="12"/>
  <c r="I662" i="12" s="1"/>
  <c r="H661" i="12"/>
  <c r="I661" i="12" s="1"/>
  <c r="H660" i="12"/>
  <c r="I660" i="12" s="1"/>
  <c r="H659" i="12"/>
  <c r="I659" i="12" s="1"/>
  <c r="H658" i="12"/>
  <c r="I658" i="12" s="1"/>
  <c r="H657" i="12"/>
  <c r="I657" i="12" s="1"/>
  <c r="H656" i="12"/>
  <c r="I656" i="12" s="1"/>
  <c r="H655" i="12"/>
  <c r="I655" i="12" s="1"/>
  <c r="H654" i="12"/>
  <c r="I654" i="12" s="1"/>
  <c r="H653" i="12"/>
  <c r="I653" i="12" s="1"/>
  <c r="H652" i="12"/>
  <c r="I652" i="12" s="1"/>
  <c r="H651" i="12"/>
  <c r="I651" i="12" s="1"/>
  <c r="H650" i="12"/>
  <c r="I650" i="12" s="1"/>
  <c r="H649" i="12"/>
  <c r="I649" i="12" s="1"/>
  <c r="H648" i="12"/>
  <c r="I648" i="12" s="1"/>
  <c r="H647" i="12"/>
  <c r="I647" i="12" s="1"/>
  <c r="H646" i="12"/>
  <c r="I646" i="12" s="1"/>
  <c r="H645" i="12"/>
  <c r="I645" i="12" s="1"/>
  <c r="H644" i="12"/>
  <c r="I644" i="12" s="1"/>
  <c r="H643" i="12"/>
  <c r="I643" i="12" s="1"/>
  <c r="H642" i="12"/>
  <c r="I642" i="12" s="1"/>
  <c r="H641" i="12"/>
  <c r="I641" i="12" s="1"/>
  <c r="H640" i="12"/>
  <c r="I640" i="12" s="1"/>
  <c r="H639" i="12"/>
  <c r="I639" i="12" s="1"/>
  <c r="H638" i="12"/>
  <c r="I638" i="12" s="1"/>
  <c r="H637" i="12"/>
  <c r="I637" i="12" s="1"/>
  <c r="H636" i="12"/>
  <c r="I636" i="12" s="1"/>
  <c r="H635" i="12"/>
  <c r="I635" i="12" s="1"/>
  <c r="H634" i="12"/>
  <c r="I634" i="12" s="1"/>
  <c r="H633" i="12"/>
  <c r="I633" i="12" s="1"/>
  <c r="I632" i="12"/>
  <c r="H632" i="12"/>
  <c r="H631" i="12"/>
  <c r="I631" i="12" s="1"/>
  <c r="H630" i="12"/>
  <c r="I630" i="12" s="1"/>
  <c r="H629" i="12"/>
  <c r="I629" i="12" s="1"/>
  <c r="H628" i="12"/>
  <c r="I628" i="12" s="1"/>
  <c r="H627" i="12"/>
  <c r="I627" i="12" s="1"/>
  <c r="H626" i="12"/>
  <c r="I626" i="12" s="1"/>
  <c r="H625" i="12"/>
  <c r="I625" i="12" s="1"/>
  <c r="H624" i="12"/>
  <c r="I624" i="12" s="1"/>
  <c r="H623" i="12"/>
  <c r="I623" i="12" s="1"/>
  <c r="H622" i="12"/>
  <c r="I622" i="12" s="1"/>
  <c r="H621" i="12"/>
  <c r="I621" i="12" s="1"/>
  <c r="H620" i="12"/>
  <c r="I620" i="12" s="1"/>
  <c r="H619" i="12"/>
  <c r="I619" i="12" s="1"/>
  <c r="H618" i="12"/>
  <c r="I618" i="12" s="1"/>
  <c r="H617" i="12"/>
  <c r="I617" i="12" s="1"/>
  <c r="H616" i="12"/>
  <c r="I616" i="12" s="1"/>
  <c r="H615" i="12"/>
  <c r="I615" i="12" s="1"/>
  <c r="H614" i="12"/>
  <c r="I614" i="12" s="1"/>
  <c r="H613" i="12"/>
  <c r="I613" i="12" s="1"/>
  <c r="H612" i="12"/>
  <c r="I612" i="12" s="1"/>
  <c r="H611" i="12"/>
  <c r="I611" i="12" s="1"/>
  <c r="H610" i="12"/>
  <c r="I610" i="12" s="1"/>
  <c r="H609" i="12"/>
  <c r="I609" i="12" s="1"/>
  <c r="H608" i="12"/>
  <c r="I608" i="12" s="1"/>
  <c r="H607" i="12"/>
  <c r="I607" i="12" s="1"/>
  <c r="H606" i="12"/>
  <c r="I606" i="12" s="1"/>
  <c r="H605" i="12"/>
  <c r="I605" i="12" s="1"/>
  <c r="H604" i="12"/>
  <c r="I604" i="12" s="1"/>
  <c r="H603" i="12"/>
  <c r="I603" i="12" s="1"/>
  <c r="H602" i="12"/>
  <c r="I602" i="12" s="1"/>
  <c r="H601" i="12"/>
  <c r="I601" i="12" s="1"/>
  <c r="H600" i="12"/>
  <c r="I600" i="12" s="1"/>
  <c r="H599" i="12"/>
  <c r="I599" i="12" s="1"/>
  <c r="H598" i="12"/>
  <c r="I598" i="12" s="1"/>
  <c r="H597" i="12"/>
  <c r="I597" i="12" s="1"/>
  <c r="H596" i="12"/>
  <c r="I596" i="12" s="1"/>
  <c r="H595" i="12"/>
  <c r="I595" i="12" s="1"/>
  <c r="H594" i="12"/>
  <c r="I594" i="12" s="1"/>
  <c r="H593" i="12"/>
  <c r="I593" i="12" s="1"/>
  <c r="H592" i="12"/>
  <c r="I592" i="12" s="1"/>
  <c r="H591" i="12"/>
  <c r="I591" i="12" s="1"/>
  <c r="H590" i="12"/>
  <c r="I590" i="12" s="1"/>
  <c r="H589" i="12"/>
  <c r="I589" i="12" s="1"/>
  <c r="H588" i="12"/>
  <c r="I588" i="12" s="1"/>
  <c r="H587" i="12"/>
  <c r="I587" i="12" s="1"/>
  <c r="H586" i="12"/>
  <c r="I586" i="12" s="1"/>
  <c r="H585" i="12"/>
  <c r="I585" i="12" s="1"/>
  <c r="H584" i="12"/>
  <c r="I584" i="12" s="1"/>
  <c r="H583" i="12"/>
  <c r="I583" i="12" s="1"/>
  <c r="H582" i="12"/>
  <c r="I582" i="12" s="1"/>
  <c r="H581" i="12"/>
  <c r="I581" i="12" s="1"/>
  <c r="H580" i="12"/>
  <c r="I580" i="12" s="1"/>
  <c r="H579" i="12"/>
  <c r="I579" i="12" s="1"/>
  <c r="H578" i="12"/>
  <c r="I578" i="12" s="1"/>
  <c r="H577" i="12"/>
  <c r="I577" i="12" s="1"/>
  <c r="H576" i="12"/>
  <c r="I576" i="12" s="1"/>
  <c r="H575" i="12"/>
  <c r="I575" i="12" s="1"/>
  <c r="H574" i="12"/>
  <c r="I574" i="12" s="1"/>
  <c r="H573" i="12"/>
  <c r="I573" i="12" s="1"/>
  <c r="H572" i="12"/>
  <c r="I572" i="12" s="1"/>
  <c r="H571" i="12"/>
  <c r="I571" i="12" s="1"/>
  <c r="H570" i="12"/>
  <c r="I570" i="12" s="1"/>
  <c r="H569" i="12"/>
  <c r="I569" i="12" s="1"/>
  <c r="H568" i="12"/>
  <c r="I568" i="12" s="1"/>
  <c r="H567" i="12"/>
  <c r="I567" i="12" s="1"/>
  <c r="H566" i="12"/>
  <c r="I566" i="12" s="1"/>
  <c r="H565" i="12"/>
  <c r="I565" i="12" s="1"/>
  <c r="H564" i="12"/>
  <c r="I564" i="12" s="1"/>
  <c r="H563" i="12"/>
  <c r="I563" i="12" s="1"/>
  <c r="H562" i="12"/>
  <c r="I562" i="12" s="1"/>
  <c r="H561" i="12"/>
  <c r="I561" i="12" s="1"/>
  <c r="H559" i="12"/>
  <c r="I559" i="12" s="1"/>
  <c r="H558" i="12"/>
  <c r="I558" i="12" s="1"/>
  <c r="H557" i="12"/>
  <c r="I557" i="12" s="1"/>
  <c r="H556" i="12"/>
  <c r="I556" i="12" s="1"/>
  <c r="H555" i="12"/>
  <c r="I555" i="12" s="1"/>
  <c r="H554" i="12"/>
  <c r="I554" i="12" s="1"/>
  <c r="H553" i="12"/>
  <c r="I553" i="12" s="1"/>
  <c r="H552" i="12"/>
  <c r="I552" i="12" s="1"/>
  <c r="H551" i="12"/>
  <c r="I551" i="12" s="1"/>
  <c r="H550" i="12"/>
  <c r="I550" i="12" s="1"/>
  <c r="H549" i="12"/>
  <c r="I549" i="12" s="1"/>
  <c r="H548" i="12"/>
  <c r="I548" i="12" s="1"/>
  <c r="H547" i="12"/>
  <c r="I547" i="12" s="1"/>
  <c r="H546" i="12"/>
  <c r="I546" i="12" s="1"/>
  <c r="H545" i="12"/>
  <c r="I545" i="12" s="1"/>
  <c r="H544" i="12"/>
  <c r="I544" i="12" s="1"/>
  <c r="H543" i="12"/>
  <c r="I543" i="12" s="1"/>
  <c r="H542" i="12"/>
  <c r="I542" i="12" s="1"/>
  <c r="H541" i="12"/>
  <c r="I541" i="12" s="1"/>
  <c r="H540" i="12"/>
  <c r="I540" i="12" s="1"/>
  <c r="H539" i="12"/>
  <c r="I539" i="12" s="1"/>
  <c r="H538" i="12"/>
  <c r="I538" i="12" s="1"/>
  <c r="H537" i="12"/>
  <c r="I537" i="12" s="1"/>
  <c r="H536" i="12"/>
  <c r="I536" i="12" s="1"/>
  <c r="H535" i="12"/>
  <c r="I535" i="12" s="1"/>
  <c r="H534" i="12"/>
  <c r="I534" i="12" s="1"/>
  <c r="H533" i="12"/>
  <c r="I533" i="12" s="1"/>
  <c r="H532" i="12"/>
  <c r="I532" i="12" s="1"/>
  <c r="H531" i="12"/>
  <c r="I531" i="12" s="1"/>
  <c r="H530" i="12"/>
  <c r="I530" i="12" s="1"/>
  <c r="H529" i="12"/>
  <c r="I529" i="12" s="1"/>
  <c r="H528" i="12"/>
  <c r="I528" i="12" s="1"/>
  <c r="H527" i="12"/>
  <c r="I527" i="12" s="1"/>
  <c r="H526" i="12"/>
  <c r="I526" i="12" s="1"/>
  <c r="H525" i="12"/>
  <c r="I525" i="12" s="1"/>
  <c r="H524" i="12"/>
  <c r="I524" i="12" s="1"/>
  <c r="H523" i="12"/>
  <c r="I523" i="12" s="1"/>
  <c r="H522" i="12"/>
  <c r="I522" i="12" s="1"/>
  <c r="H521" i="12"/>
  <c r="I521" i="12" s="1"/>
  <c r="H520" i="12"/>
  <c r="I520" i="12" s="1"/>
  <c r="H519" i="12"/>
  <c r="I519" i="12" s="1"/>
  <c r="H518" i="12"/>
  <c r="I518" i="12" s="1"/>
  <c r="H517" i="12"/>
  <c r="I517" i="12" s="1"/>
  <c r="H516" i="12"/>
  <c r="I516" i="12" s="1"/>
  <c r="H515" i="12"/>
  <c r="I515" i="12" s="1"/>
  <c r="H514" i="12"/>
  <c r="I514" i="12" s="1"/>
  <c r="H513" i="12"/>
  <c r="I513" i="12" s="1"/>
  <c r="H512" i="12"/>
  <c r="I512" i="12" s="1"/>
  <c r="H511" i="12"/>
  <c r="I511" i="12" s="1"/>
  <c r="H510" i="12"/>
  <c r="I510" i="12" s="1"/>
  <c r="H509" i="12"/>
  <c r="I509" i="12" s="1"/>
  <c r="H508" i="12"/>
  <c r="I508" i="12" s="1"/>
  <c r="H507" i="12"/>
  <c r="I507" i="12" s="1"/>
  <c r="H506" i="12"/>
  <c r="I506" i="12" s="1"/>
  <c r="H505" i="12"/>
  <c r="I505" i="12" s="1"/>
  <c r="H504" i="12"/>
  <c r="I504" i="12" s="1"/>
  <c r="H503" i="12"/>
  <c r="I503" i="12" s="1"/>
  <c r="H502" i="12"/>
  <c r="I502" i="12" s="1"/>
  <c r="H501" i="12"/>
  <c r="I501" i="12" s="1"/>
  <c r="H500" i="12"/>
  <c r="I500" i="12" s="1"/>
  <c r="H499" i="12"/>
  <c r="I499" i="12" s="1"/>
  <c r="H498" i="12"/>
  <c r="I498" i="12" s="1"/>
  <c r="H497" i="12"/>
  <c r="I497" i="12" s="1"/>
  <c r="H496" i="12"/>
  <c r="I496" i="12" s="1"/>
  <c r="H495" i="12"/>
  <c r="I495" i="12" s="1"/>
  <c r="H494" i="12"/>
  <c r="I494" i="12" s="1"/>
  <c r="H493" i="12"/>
  <c r="I493" i="12" s="1"/>
  <c r="H492" i="12"/>
  <c r="I492" i="12" s="1"/>
  <c r="H491" i="12"/>
  <c r="I491" i="12" s="1"/>
  <c r="H490" i="12"/>
  <c r="I490" i="12" s="1"/>
  <c r="H489" i="12"/>
  <c r="I489" i="12" s="1"/>
  <c r="H488" i="12"/>
  <c r="I488" i="12" s="1"/>
  <c r="H487" i="12"/>
  <c r="I487" i="12" s="1"/>
  <c r="H486" i="12"/>
  <c r="I486" i="12" s="1"/>
  <c r="H485" i="12"/>
  <c r="I485" i="12" s="1"/>
  <c r="H484" i="12"/>
  <c r="I484" i="12" s="1"/>
  <c r="H483" i="12"/>
  <c r="I483" i="12" s="1"/>
  <c r="H482" i="12"/>
  <c r="I482" i="12" s="1"/>
  <c r="H481" i="12"/>
  <c r="I481" i="12" s="1"/>
  <c r="H480" i="12"/>
  <c r="I480" i="12" s="1"/>
  <c r="H479" i="12"/>
  <c r="I479" i="12" s="1"/>
  <c r="H478" i="12"/>
  <c r="I478" i="12" s="1"/>
  <c r="H477" i="12"/>
  <c r="I477" i="12" s="1"/>
  <c r="H476" i="12"/>
  <c r="I476" i="12" s="1"/>
  <c r="H475" i="12"/>
  <c r="I475" i="12" s="1"/>
  <c r="H474" i="12"/>
  <c r="I474" i="12" s="1"/>
  <c r="H473" i="12"/>
  <c r="I473" i="12" s="1"/>
  <c r="H472" i="12"/>
  <c r="I472" i="12" s="1"/>
  <c r="H471" i="12"/>
  <c r="I471" i="12" s="1"/>
  <c r="H470" i="12"/>
  <c r="I470" i="12" s="1"/>
  <c r="H469" i="12"/>
  <c r="I469" i="12" s="1"/>
  <c r="H468" i="12"/>
  <c r="I468" i="12" s="1"/>
  <c r="H467" i="12"/>
  <c r="I467" i="12" s="1"/>
  <c r="H466" i="12"/>
  <c r="I466" i="12" s="1"/>
  <c r="H465" i="12"/>
  <c r="I465" i="12" s="1"/>
  <c r="H464" i="12"/>
  <c r="I464" i="12" s="1"/>
  <c r="H463" i="12"/>
  <c r="I463" i="12" s="1"/>
  <c r="H462" i="12"/>
  <c r="I462" i="12" s="1"/>
  <c r="H461" i="12"/>
  <c r="I461" i="12" s="1"/>
  <c r="H460" i="12"/>
  <c r="I460" i="12" s="1"/>
  <c r="H459" i="12"/>
  <c r="I459" i="12" s="1"/>
  <c r="H458" i="12"/>
  <c r="I458" i="12" s="1"/>
  <c r="H457" i="12"/>
  <c r="I457" i="12" s="1"/>
  <c r="H456" i="12"/>
  <c r="I456" i="12" s="1"/>
  <c r="H455" i="12"/>
  <c r="I455" i="12" s="1"/>
  <c r="H454" i="12"/>
  <c r="I454" i="12" s="1"/>
  <c r="H453" i="12"/>
  <c r="I453" i="12" s="1"/>
  <c r="H452" i="12"/>
  <c r="I452" i="12" s="1"/>
  <c r="H451" i="12"/>
  <c r="I451" i="12" s="1"/>
  <c r="H450" i="12"/>
  <c r="I450" i="12" s="1"/>
  <c r="H449" i="12"/>
  <c r="I449" i="12" s="1"/>
  <c r="H448" i="12"/>
  <c r="I448" i="12" s="1"/>
  <c r="H447" i="12"/>
  <c r="I447" i="12" s="1"/>
  <c r="H446" i="12"/>
  <c r="I446" i="12" s="1"/>
  <c r="H445" i="12"/>
  <c r="I445" i="12" s="1"/>
  <c r="H444" i="12"/>
  <c r="I444" i="12" s="1"/>
  <c r="H443" i="12"/>
  <c r="I443" i="12" s="1"/>
  <c r="H442" i="12"/>
  <c r="I442" i="12" s="1"/>
  <c r="H441" i="12"/>
  <c r="I441" i="12" s="1"/>
  <c r="H440" i="12"/>
  <c r="I440" i="12" s="1"/>
  <c r="H439" i="12"/>
  <c r="I439" i="12" s="1"/>
  <c r="H438" i="12"/>
  <c r="I438" i="12" s="1"/>
  <c r="H437" i="12"/>
  <c r="I437" i="12" s="1"/>
  <c r="H436" i="12"/>
  <c r="I436" i="12" s="1"/>
  <c r="H435" i="12"/>
  <c r="I435" i="12" s="1"/>
  <c r="H434" i="12"/>
  <c r="I434" i="12" s="1"/>
  <c r="H433" i="12"/>
  <c r="I433" i="12" s="1"/>
  <c r="H432" i="12"/>
  <c r="I432" i="12" s="1"/>
  <c r="H431" i="12"/>
  <c r="I431" i="12" s="1"/>
  <c r="H430" i="12"/>
  <c r="I430" i="12" s="1"/>
  <c r="H429" i="12"/>
  <c r="I429" i="12" s="1"/>
  <c r="H428" i="12"/>
  <c r="I428" i="12" s="1"/>
  <c r="H427" i="12"/>
  <c r="I427" i="12" s="1"/>
  <c r="H426" i="12"/>
  <c r="I426" i="12" s="1"/>
  <c r="H425" i="12"/>
  <c r="I425" i="12" s="1"/>
  <c r="H424" i="12"/>
  <c r="I424" i="12" s="1"/>
  <c r="H423" i="12"/>
  <c r="I423" i="12" s="1"/>
  <c r="H422" i="12"/>
  <c r="I422" i="12" s="1"/>
  <c r="H421" i="12"/>
  <c r="I421" i="12" s="1"/>
  <c r="H420" i="12"/>
  <c r="I420" i="12" s="1"/>
  <c r="H419" i="12"/>
  <c r="I419" i="12" s="1"/>
  <c r="H418" i="12"/>
  <c r="I418" i="12" s="1"/>
  <c r="H417" i="12"/>
  <c r="I417" i="12" s="1"/>
  <c r="H416" i="12"/>
  <c r="I416" i="12" s="1"/>
  <c r="H415" i="12"/>
  <c r="I415" i="12" s="1"/>
  <c r="H414" i="12"/>
  <c r="I414" i="12" s="1"/>
  <c r="H413" i="12"/>
  <c r="I413" i="12" s="1"/>
  <c r="H412" i="12"/>
  <c r="I412" i="12" s="1"/>
  <c r="H411" i="12"/>
  <c r="I411" i="12" s="1"/>
  <c r="H410" i="12"/>
  <c r="I410" i="12" s="1"/>
  <c r="H409" i="12"/>
  <c r="I409" i="12" s="1"/>
  <c r="H408" i="12"/>
  <c r="I408" i="12" s="1"/>
  <c r="H407" i="12"/>
  <c r="I407" i="12" s="1"/>
  <c r="H406" i="12"/>
  <c r="I406" i="12" s="1"/>
  <c r="H405" i="12"/>
  <c r="I405" i="12" s="1"/>
  <c r="H404" i="12"/>
  <c r="I404" i="12" s="1"/>
  <c r="H403" i="12"/>
  <c r="I403" i="12" s="1"/>
  <c r="H402" i="12"/>
  <c r="I402" i="12" s="1"/>
  <c r="H401" i="12"/>
  <c r="I401" i="12" s="1"/>
  <c r="H400" i="12"/>
  <c r="I400" i="12" s="1"/>
  <c r="H399" i="12"/>
  <c r="I399" i="12" s="1"/>
  <c r="H398" i="12"/>
  <c r="I398" i="12" s="1"/>
  <c r="H397" i="12"/>
  <c r="I397" i="12" s="1"/>
  <c r="H396" i="12"/>
  <c r="I396" i="12" s="1"/>
  <c r="H395" i="12"/>
  <c r="I395" i="12" s="1"/>
  <c r="H394" i="12"/>
  <c r="I394" i="12" s="1"/>
  <c r="H393" i="12"/>
  <c r="I393" i="12" s="1"/>
  <c r="H392" i="12"/>
  <c r="I392" i="12" s="1"/>
  <c r="H391" i="12"/>
  <c r="I391" i="12" s="1"/>
  <c r="H390" i="12"/>
  <c r="I390" i="12" s="1"/>
  <c r="H389" i="12"/>
  <c r="I389" i="12" s="1"/>
  <c r="H388" i="12"/>
  <c r="I388" i="12" s="1"/>
  <c r="H387" i="12"/>
  <c r="I387" i="12" s="1"/>
  <c r="H386" i="12"/>
  <c r="I386" i="12" s="1"/>
  <c r="H385" i="12"/>
  <c r="I385" i="12" s="1"/>
  <c r="H384" i="12"/>
  <c r="I384" i="12" s="1"/>
  <c r="H383" i="12"/>
  <c r="I383" i="12" s="1"/>
  <c r="H382" i="12"/>
  <c r="I382" i="12" s="1"/>
  <c r="H381" i="12"/>
  <c r="I381" i="12" s="1"/>
  <c r="H380" i="12"/>
  <c r="I380" i="12" s="1"/>
  <c r="H379" i="12"/>
  <c r="I379" i="12" s="1"/>
  <c r="H378" i="12"/>
  <c r="I378" i="12" s="1"/>
  <c r="H377" i="12"/>
  <c r="I377" i="12" s="1"/>
  <c r="H376" i="12"/>
  <c r="I376" i="12" s="1"/>
  <c r="H375" i="12"/>
  <c r="I375" i="12" s="1"/>
  <c r="H374" i="12"/>
  <c r="I374" i="12" s="1"/>
  <c r="H373" i="12"/>
  <c r="I373" i="12" s="1"/>
  <c r="H372" i="12"/>
  <c r="I372" i="12" s="1"/>
  <c r="H371" i="12"/>
  <c r="I371" i="12" s="1"/>
  <c r="H370" i="12"/>
  <c r="I370" i="12" s="1"/>
  <c r="H369" i="12"/>
  <c r="I369" i="12" s="1"/>
  <c r="H368" i="12"/>
  <c r="I368" i="12" s="1"/>
  <c r="H367" i="12"/>
  <c r="I367" i="12" s="1"/>
  <c r="H366" i="12"/>
  <c r="I366" i="12" s="1"/>
  <c r="H365" i="12"/>
  <c r="I365" i="12" s="1"/>
  <c r="H364" i="12"/>
  <c r="I364" i="12" s="1"/>
  <c r="H363" i="12"/>
  <c r="I363" i="12" s="1"/>
  <c r="H362" i="12"/>
  <c r="I362" i="12" s="1"/>
  <c r="H361" i="12"/>
  <c r="I361" i="12" s="1"/>
  <c r="H360" i="12"/>
  <c r="I360" i="12" s="1"/>
  <c r="H359" i="12"/>
  <c r="I359" i="12" s="1"/>
  <c r="H358" i="12"/>
  <c r="I358" i="12" s="1"/>
  <c r="H357" i="12"/>
  <c r="I357" i="12" s="1"/>
  <c r="H356" i="12"/>
  <c r="I356" i="12" s="1"/>
  <c r="H355" i="12"/>
  <c r="I355" i="12" s="1"/>
  <c r="H354" i="12"/>
  <c r="I354" i="12" s="1"/>
  <c r="H353" i="12"/>
  <c r="I353" i="12" s="1"/>
  <c r="H352" i="12"/>
  <c r="I352" i="12" s="1"/>
  <c r="H351" i="12"/>
  <c r="I351" i="12" s="1"/>
  <c r="H350" i="12"/>
  <c r="I350" i="12" s="1"/>
  <c r="H349" i="12"/>
  <c r="I349" i="12" s="1"/>
  <c r="H348" i="12"/>
  <c r="I348" i="12" s="1"/>
  <c r="H347" i="12"/>
  <c r="I347" i="12" l="1"/>
  <c r="I1121" i="12"/>
  <c r="I1120" i="12"/>
  <c r="H343" i="12" l="1"/>
  <c r="I343" i="12"/>
  <c r="H342" i="12"/>
  <c r="I342" i="12" s="1"/>
  <c r="H341" i="12"/>
  <c r="I341" i="12" s="1"/>
  <c r="H340" i="12" l="1"/>
  <c r="I340" i="12" s="1"/>
  <c r="H338" i="12" l="1"/>
  <c r="I338" i="12" s="1"/>
  <c r="H337" i="12" l="1"/>
  <c r="H336" i="12"/>
  <c r="I336" i="12"/>
  <c r="H335" i="12"/>
  <c r="I335" i="12" s="1"/>
  <c r="I337" i="12" l="1"/>
  <c r="I1119" i="12" l="1"/>
  <c r="H327" i="12" l="1"/>
  <c r="I327" i="12" s="1"/>
  <c r="H1048" i="12" l="1"/>
  <c r="I1048" i="12" s="1"/>
  <c r="H1047" i="12"/>
  <c r="I1047" i="12" s="1"/>
  <c r="H1046" i="12"/>
  <c r="H1045" i="12"/>
  <c r="I1045" i="12" s="1"/>
  <c r="H1044" i="12"/>
  <c r="I1044" i="12" s="1"/>
  <c r="I1046" i="12" l="1"/>
  <c r="H1043" i="12" l="1"/>
  <c r="I1043" i="12" s="1"/>
  <c r="H326" i="12" l="1"/>
  <c r="I326" i="12" s="1"/>
  <c r="H325" i="12" l="1"/>
  <c r="I325" i="12"/>
  <c r="H324" i="12"/>
  <c r="I324" i="12" s="1"/>
  <c r="H323" i="12"/>
  <c r="I323" i="12" s="1"/>
  <c r="I1118" i="12" l="1"/>
  <c r="H320" i="12" l="1"/>
  <c r="I320" i="12" s="1"/>
  <c r="H319" i="12"/>
  <c r="I319" i="12" s="1"/>
  <c r="H318" i="12"/>
  <c r="I318" i="12" s="1"/>
  <c r="H316" i="12"/>
  <c r="H315" i="12"/>
  <c r="I315" i="12" s="1"/>
  <c r="H314" i="12"/>
  <c r="I314" i="12" s="1"/>
  <c r="H313" i="12"/>
  <c r="I316" i="12" l="1"/>
  <c r="I313" i="12"/>
  <c r="I306" i="12"/>
  <c r="I310" i="12"/>
  <c r="H306" i="12"/>
  <c r="H307" i="12"/>
  <c r="I307" i="12" s="1"/>
  <c r="H308" i="12"/>
  <c r="I308" i="12" s="1"/>
  <c r="H309" i="12"/>
  <c r="I309" i="12" s="1"/>
  <c r="H310" i="12"/>
  <c r="H311" i="12"/>
  <c r="I311" i="12" s="1"/>
  <c r="H312" i="12"/>
  <c r="I312" i="12" s="1"/>
  <c r="H305" i="12"/>
  <c r="I305" i="12" s="1"/>
  <c r="I1114" i="12" l="1"/>
  <c r="H304" i="12" l="1"/>
  <c r="I304" i="12" s="1"/>
  <c r="H303" i="12"/>
  <c r="I303" i="12" s="1"/>
  <c r="H302" i="12"/>
  <c r="I302" i="12" s="1"/>
  <c r="H301" i="12"/>
  <c r="I301" i="12" s="1"/>
  <c r="H300" i="12"/>
  <c r="I300" i="12" s="1"/>
  <c r="H299" i="12"/>
  <c r="I299" i="12" s="1"/>
  <c r="H298" i="12"/>
  <c r="I298" i="12" s="1"/>
  <c r="H297" i="12"/>
  <c r="I297" i="12" s="1"/>
  <c r="H296" i="12"/>
  <c r="I296" i="12" s="1"/>
  <c r="H295" i="12"/>
  <c r="I295" i="12" s="1"/>
  <c r="H294" i="12"/>
  <c r="I294" i="12" s="1"/>
  <c r="H293" i="12"/>
  <c r="I293" i="12" s="1"/>
  <c r="H292" i="12"/>
  <c r="I292" i="12" s="1"/>
  <c r="H291" i="12"/>
  <c r="I291" i="12" s="1"/>
  <c r="H290" i="12"/>
  <c r="I290" i="12" s="1"/>
  <c r="H289" i="12"/>
  <c r="I289" i="12" s="1"/>
  <c r="H288" i="12"/>
  <c r="I288" i="12" s="1"/>
  <c r="H287" i="12" l="1"/>
  <c r="I287" i="12" s="1"/>
  <c r="H283" i="12" l="1"/>
  <c r="I283" i="12" s="1"/>
  <c r="H284" i="12"/>
  <c r="I284" i="12" s="1"/>
  <c r="H285" i="12"/>
  <c r="I285" i="12" s="1"/>
  <c r="H286" i="12"/>
  <c r="I286" i="12" s="1"/>
  <c r="H282" i="12" l="1"/>
  <c r="I282" i="12" s="1"/>
  <c r="H279" i="12" l="1"/>
  <c r="I279" i="12" s="1"/>
  <c r="H278" i="12"/>
  <c r="H277" i="12"/>
  <c r="I277" i="12" s="1"/>
  <c r="H276" i="12"/>
  <c r="I276" i="12" s="1"/>
  <c r="I278" i="12" l="1"/>
  <c r="H1034" i="12"/>
  <c r="I1034" i="12" s="1"/>
  <c r="H1035" i="12"/>
  <c r="I1035" i="12" s="1"/>
  <c r="H1036" i="12"/>
  <c r="I1036" i="12" s="1"/>
  <c r="H1037" i="12"/>
  <c r="I1037" i="12" s="1"/>
  <c r="H1038" i="12"/>
  <c r="I1038" i="12" s="1"/>
  <c r="H1039" i="12"/>
  <c r="I1039" i="12" s="1"/>
  <c r="H1040" i="12"/>
  <c r="I1040" i="12" s="1"/>
  <c r="H1041" i="12"/>
  <c r="I1041" i="12" s="1"/>
  <c r="H1042" i="12"/>
  <c r="I1042" i="12" s="1"/>
  <c r="H275" i="12" l="1"/>
  <c r="I275" i="12" s="1"/>
  <c r="H274" i="12"/>
  <c r="I274" i="12" s="1"/>
  <c r="H273" i="12"/>
  <c r="I273" i="12" s="1"/>
  <c r="H272" i="12"/>
  <c r="I272" i="12" s="1"/>
  <c r="H271" i="12"/>
  <c r="I271" i="12" s="1"/>
  <c r="H270" i="12"/>
  <c r="H269" i="12"/>
  <c r="I269" i="12" s="1"/>
  <c r="H268" i="12"/>
  <c r="I268" i="12" s="1"/>
  <c r="H267" i="12"/>
  <c r="I267" i="12" s="1"/>
  <c r="I270" i="12" l="1"/>
  <c r="H266" i="12"/>
  <c r="I266" i="12" s="1"/>
  <c r="H249" i="12" l="1"/>
  <c r="H248" i="12"/>
  <c r="I248" i="12" s="1"/>
  <c r="H247" i="12"/>
  <c r="I247" i="12" s="1"/>
  <c r="H246" i="12"/>
  <c r="I246" i="12" s="1"/>
  <c r="I249" i="12" l="1"/>
  <c r="I1112" i="12"/>
  <c r="I1113" i="12"/>
  <c r="H242" i="12" l="1"/>
  <c r="H243" i="12"/>
  <c r="I243" i="12" s="1"/>
  <c r="H244" i="12"/>
  <c r="I244" i="12" s="1"/>
  <c r="H245" i="12"/>
  <c r="I245" i="12" s="1"/>
  <c r="H241" i="12"/>
  <c r="I241" i="12" s="1"/>
  <c r="I242" i="12" l="1"/>
  <c r="H240" i="12"/>
  <c r="I240" i="12" s="1"/>
  <c r="H239" i="12"/>
  <c r="I239" i="12" l="1"/>
  <c r="H1053" i="12"/>
  <c r="I1053" i="12"/>
  <c r="H209" i="12" l="1"/>
  <c r="I209" i="12" s="1"/>
  <c r="H208" i="12"/>
  <c r="I208" i="12" s="1"/>
  <c r="H207" i="12" l="1"/>
  <c r="I207" i="12" s="1"/>
  <c r="H206" i="12"/>
  <c r="I206" i="12" s="1"/>
  <c r="G205" i="12"/>
  <c r="H205" i="12" s="1"/>
  <c r="I205" i="12" s="1"/>
  <c r="H204" i="12"/>
  <c r="I204" i="12" s="1"/>
  <c r="H115" i="12" l="1"/>
  <c r="I115" i="12" s="1"/>
  <c r="I1111" i="12" l="1"/>
  <c r="H203" i="12"/>
  <c r="I203" i="12" s="1"/>
  <c r="I198" i="12"/>
  <c r="I199" i="12"/>
  <c r="I200" i="12"/>
  <c r="I201" i="12"/>
  <c r="I202" i="12"/>
  <c r="I1109" i="12" l="1"/>
  <c r="I1090" i="12" l="1"/>
  <c r="H148" i="12" l="1"/>
  <c r="I148" i="12" s="1"/>
  <c r="H149" i="12"/>
  <c r="I149" i="12" s="1"/>
  <c r="H150" i="12"/>
  <c r="I150" i="12" s="1"/>
  <c r="H151" i="12"/>
  <c r="I151" i="12" s="1"/>
  <c r="H152" i="12"/>
  <c r="I152" i="12" s="1"/>
  <c r="H153" i="12"/>
  <c r="I153" i="12" s="1"/>
  <c r="H154" i="12"/>
  <c r="I154" i="12" s="1"/>
  <c r="H155" i="12"/>
  <c r="I155" i="12" s="1"/>
  <c r="H156" i="12"/>
  <c r="I156" i="12" s="1"/>
  <c r="H157" i="12"/>
  <c r="I157" i="12" s="1"/>
  <c r="H158" i="12"/>
  <c r="I158" i="12" s="1"/>
  <c r="H159" i="12"/>
  <c r="I159" i="12" s="1"/>
  <c r="H160" i="12"/>
  <c r="I160" i="12" s="1"/>
  <c r="H161" i="12"/>
  <c r="I161" i="12" s="1"/>
  <c r="H162" i="12"/>
  <c r="I162" i="12" s="1"/>
  <c r="H163" i="12"/>
  <c r="I163" i="12" s="1"/>
  <c r="H164" i="12"/>
  <c r="I164" i="12" s="1"/>
  <c r="H165" i="12"/>
  <c r="I165" i="12" s="1"/>
  <c r="H166" i="12"/>
  <c r="I166" i="12" s="1"/>
  <c r="H167" i="12"/>
  <c r="I167" i="12" s="1"/>
  <c r="H168" i="12"/>
  <c r="I168" i="12" s="1"/>
  <c r="H169" i="12"/>
  <c r="I169" i="12" s="1"/>
  <c r="H170" i="12"/>
  <c r="I170" i="12" s="1"/>
  <c r="H171" i="12"/>
  <c r="I171" i="12" s="1"/>
  <c r="H172" i="12"/>
  <c r="I172" i="12" s="1"/>
  <c r="H173" i="12"/>
  <c r="I173" i="12" s="1"/>
  <c r="H174" i="12"/>
  <c r="I174" i="12" s="1"/>
  <c r="H175" i="12"/>
  <c r="I175" i="12" s="1"/>
  <c r="H176" i="12"/>
  <c r="I176" i="12" s="1"/>
  <c r="H177" i="12"/>
  <c r="I177" i="12" s="1"/>
  <c r="H178" i="12"/>
  <c r="I178" i="12" s="1"/>
  <c r="H179" i="12"/>
  <c r="I179" i="12" s="1"/>
  <c r="H180" i="12"/>
  <c r="I180" i="12" s="1"/>
  <c r="H181" i="12"/>
  <c r="I181" i="12" s="1"/>
  <c r="H182" i="12"/>
  <c r="I182" i="12" s="1"/>
  <c r="H183" i="12"/>
  <c r="I183" i="12" s="1"/>
  <c r="H184" i="12"/>
  <c r="I184" i="12" s="1"/>
  <c r="H185" i="12"/>
  <c r="I185" i="12" s="1"/>
  <c r="H187" i="12"/>
  <c r="I187" i="12" s="1"/>
  <c r="H15" i="12" l="1"/>
  <c r="I15" i="12" l="1"/>
  <c r="H116" i="12" l="1"/>
  <c r="H117" i="12"/>
  <c r="I117" i="12" s="1"/>
  <c r="H118" i="12"/>
  <c r="I118" i="12" s="1"/>
  <c r="H119" i="12"/>
  <c r="I119" i="12" s="1"/>
  <c r="H120" i="12"/>
  <c r="I120" i="12" s="1"/>
  <c r="H121" i="12"/>
  <c r="I121" i="12" s="1"/>
  <c r="H122" i="12"/>
  <c r="I122" i="12" s="1"/>
  <c r="H123" i="12"/>
  <c r="I123" i="12" s="1"/>
  <c r="H124" i="12"/>
  <c r="I124" i="12" s="1"/>
  <c r="H125" i="12"/>
  <c r="I125" i="12" s="1"/>
  <c r="H126" i="12"/>
  <c r="I126" i="12" s="1"/>
  <c r="H127" i="12"/>
  <c r="I127" i="12" s="1"/>
  <c r="H128" i="12"/>
  <c r="I128" i="12" s="1"/>
  <c r="H129" i="12"/>
  <c r="I129" i="12" s="1"/>
  <c r="H130" i="12"/>
  <c r="I130" i="12" s="1"/>
  <c r="H131" i="12"/>
  <c r="I131" i="12" s="1"/>
  <c r="H132" i="12"/>
  <c r="I132" i="12" s="1"/>
  <c r="H133" i="12"/>
  <c r="I133" i="12" s="1"/>
  <c r="H134" i="12"/>
  <c r="I134" i="12" s="1"/>
  <c r="H135" i="12"/>
  <c r="I135" i="12" s="1"/>
  <c r="H136" i="12"/>
  <c r="I136" i="12" s="1"/>
  <c r="H137" i="12"/>
  <c r="I137" i="12" s="1"/>
  <c r="H138" i="12"/>
  <c r="I138" i="12" s="1"/>
  <c r="H139" i="12"/>
  <c r="I139" i="12" s="1"/>
  <c r="H140" i="12"/>
  <c r="I140" i="12" s="1"/>
  <c r="H141" i="12"/>
  <c r="I141" i="12" s="1"/>
  <c r="H142" i="12"/>
  <c r="I142" i="12" s="1"/>
  <c r="H144" i="12"/>
  <c r="I144" i="12" s="1"/>
  <c r="H145" i="12"/>
  <c r="I145" i="12" s="1"/>
  <c r="H146" i="12"/>
  <c r="I146" i="12" s="1"/>
  <c r="H147" i="12"/>
  <c r="I116" i="12" l="1"/>
  <c r="I147" i="12"/>
  <c r="I1105" i="12"/>
  <c r="I1106" i="12"/>
  <c r="I1104" i="12" l="1"/>
  <c r="H113" i="12" l="1"/>
  <c r="I113" i="12" s="1"/>
  <c r="H114" i="12" l="1"/>
  <c r="I114" i="12" s="1"/>
  <c r="H112" i="12"/>
  <c r="I112" i="12" s="1"/>
  <c r="H111" i="12"/>
  <c r="I111" i="12" s="1"/>
  <c r="H110" i="12"/>
  <c r="I110" i="12" s="1"/>
  <c r="H109" i="12"/>
  <c r="I109" i="12" s="1"/>
  <c r="H108" i="12"/>
  <c r="I108" i="12" s="1"/>
  <c r="H107" i="12"/>
  <c r="I107" i="12" s="1"/>
  <c r="H106" i="12"/>
  <c r="I106" i="12" s="1"/>
  <c r="H105" i="12"/>
  <c r="I105" i="12" s="1"/>
  <c r="H104" i="12"/>
  <c r="I104" i="12" s="1"/>
  <c r="H103" i="12"/>
  <c r="I103" i="12" s="1"/>
  <c r="H102" i="12"/>
  <c r="I102" i="12" s="1"/>
  <c r="H101" i="12"/>
  <c r="I101" i="12" s="1"/>
  <c r="H100" i="12"/>
  <c r="I100" i="12" s="1"/>
  <c r="H99" i="12"/>
  <c r="I99" i="12" s="1"/>
  <c r="H98" i="12"/>
  <c r="I98" i="12" s="1"/>
  <c r="H97" i="12"/>
  <c r="I97" i="12" s="1"/>
  <c r="H96" i="12"/>
  <c r="I96" i="12" s="1"/>
  <c r="H95" i="12"/>
  <c r="I95" i="12" s="1"/>
  <c r="H94" i="12"/>
  <c r="I94" i="12" s="1"/>
  <c r="H93" i="12"/>
  <c r="I93" i="12" s="1"/>
  <c r="H92" i="12"/>
  <c r="I92" i="12" s="1"/>
  <c r="H91" i="12"/>
  <c r="I91" i="12" s="1"/>
  <c r="H90" i="12"/>
  <c r="I90" i="12" s="1"/>
  <c r="H89" i="12"/>
  <c r="I89" i="12" s="1"/>
  <c r="H88" i="12"/>
  <c r="I88" i="12" s="1"/>
  <c r="H87" i="12"/>
  <c r="H86" i="12"/>
  <c r="I86" i="12" s="1"/>
  <c r="H85" i="12"/>
  <c r="I85" i="12" s="1"/>
  <c r="H84" i="12"/>
  <c r="I84" i="12" s="1"/>
  <c r="H83" i="12"/>
  <c r="I83" i="12" s="1"/>
  <c r="H82" i="12"/>
  <c r="I82" i="12" s="1"/>
  <c r="H81" i="12"/>
  <c r="I81" i="12" s="1"/>
  <c r="H80" i="12"/>
  <c r="I80" i="12" s="1"/>
  <c r="H79" i="12"/>
  <c r="I79" i="12" s="1"/>
  <c r="H78" i="12"/>
  <c r="I78" i="12" s="1"/>
  <c r="H77" i="12"/>
  <c r="I77" i="12" s="1"/>
  <c r="H76" i="12"/>
  <c r="I76" i="12" s="1"/>
  <c r="H75" i="12"/>
  <c r="I75" i="12" s="1"/>
  <c r="H74" i="12"/>
  <c r="I74" i="12" s="1"/>
  <c r="H73" i="12"/>
  <c r="I73" i="12" s="1"/>
  <c r="H72" i="12"/>
  <c r="I72" i="12" s="1"/>
  <c r="H71" i="12"/>
  <c r="I71" i="12" s="1"/>
  <c r="H70" i="12"/>
  <c r="I70" i="12" s="1"/>
  <c r="H69" i="12"/>
  <c r="I69" i="12" s="1"/>
  <c r="H68" i="12"/>
  <c r="I68" i="12" s="1"/>
  <c r="H67" i="12"/>
  <c r="I67" i="12" s="1"/>
  <c r="H66" i="12"/>
  <c r="I66" i="12" s="1"/>
  <c r="H65" i="12"/>
  <c r="I65" i="12" s="1"/>
  <c r="H64" i="12"/>
  <c r="I64" i="12" s="1"/>
  <c r="H63" i="12"/>
  <c r="I63" i="12" s="1"/>
  <c r="H62" i="12"/>
  <c r="I62" i="12" s="1"/>
  <c r="H61" i="12"/>
  <c r="I61" i="12" s="1"/>
  <c r="H60" i="12"/>
  <c r="I60" i="12" s="1"/>
  <c r="H59" i="12"/>
  <c r="I59" i="12" s="1"/>
  <c r="H58" i="12"/>
  <c r="H57" i="12"/>
  <c r="I57" i="12" s="1"/>
  <c r="I58" i="12" l="1"/>
  <c r="I87" i="12"/>
  <c r="H56" i="12"/>
  <c r="I56" i="12" s="1"/>
  <c r="I1103" i="12" l="1"/>
  <c r="I1096" i="12" l="1"/>
  <c r="I1097" i="12"/>
  <c r="I1100" i="12"/>
  <c r="I1101" i="12"/>
  <c r="I1102" i="12"/>
  <c r="I1095" i="12"/>
  <c r="I1094" i="12"/>
  <c r="H1049" i="12" l="1"/>
  <c r="H17" i="12" l="1"/>
  <c r="H18" i="12"/>
  <c r="H20" i="12"/>
  <c r="H21" i="12"/>
  <c r="H24" i="12"/>
  <c r="H27" i="12"/>
  <c r="H28" i="12"/>
  <c r="H34" i="12"/>
  <c r="H889" i="12" l="1"/>
  <c r="H980" i="12" s="1"/>
  <c r="I17" i="12"/>
  <c r="I1088" i="12"/>
  <c r="I1089" i="12"/>
  <c r="I1091" i="12"/>
  <c r="I1092" i="12"/>
  <c r="I1093" i="12"/>
  <c r="I1087" i="12"/>
  <c r="I18" i="12" l="1"/>
  <c r="I889" i="12" s="1"/>
  <c r="I20" i="12"/>
  <c r="I21" i="12"/>
  <c r="I24" i="12"/>
  <c r="I27" i="12"/>
  <c r="I28" i="12"/>
  <c r="I34" i="12"/>
  <c r="I980" i="12" l="1"/>
  <c r="H1068" i="12"/>
  <c r="I1068" i="12" s="1"/>
  <c r="H1067" i="12"/>
  <c r="I1067" i="12" s="1"/>
  <c r="H1066" i="12"/>
  <c r="H1065" i="12"/>
  <c r="H1064" i="12"/>
  <c r="H1061" i="12"/>
  <c r="H1060" i="12"/>
  <c r="H1059" i="12"/>
  <c r="H1058" i="12"/>
  <c r="H1057" i="12"/>
  <c r="H1056" i="12"/>
  <c r="H1055" i="12"/>
  <c r="I1078" i="12"/>
  <c r="I1079" i="12"/>
  <c r="I1080" i="12"/>
  <c r="H1127" i="12" l="1"/>
  <c r="H1128" i="12" s="1"/>
  <c r="I1049" i="12"/>
  <c r="I1055" i="12"/>
  <c r="I1077" i="12"/>
  <c r="I1076" i="12" l="1"/>
  <c r="I1075" i="12"/>
  <c r="I1074" i="12"/>
  <c r="I1073" i="12"/>
  <c r="I1072" i="12"/>
  <c r="I1071" i="12"/>
  <c r="I1070" i="12"/>
  <c r="I1069" i="12"/>
  <c r="I1066" i="12"/>
  <c r="I1065" i="12"/>
  <c r="I1064" i="12"/>
  <c r="I1063" i="12"/>
  <c r="I1062" i="12"/>
  <c r="I1061" i="12"/>
  <c r="I1060" i="12"/>
  <c r="I1059" i="12"/>
  <c r="I1058" i="12"/>
  <c r="I1056" i="12"/>
  <c r="I1057" i="12" l="1"/>
  <c r="I1127" i="12" s="1"/>
  <c r="I1128" i="12" l="1"/>
  <c r="I1129" i="12" l="1"/>
  <c r="H1129" i="12"/>
</calcChain>
</file>

<file path=xl/sharedStrings.xml><?xml version="1.0" encoding="utf-8"?>
<sst xmlns="http://schemas.openxmlformats.org/spreadsheetml/2006/main" count="8473" uniqueCount="3045">
  <si>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</si>
  <si>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</si>
  <si>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</si>
  <si>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</si>
  <si>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Наименование закупаемых товаров, работ, услуг</t>
  </si>
  <si>
    <t xml:space="preserve">Способ осуществления закупок </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</si>
  <si>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</si>
  <si>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</si>
  <si>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</si>
  <si>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</si>
  <si>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</si>
  <si>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</si>
  <si>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</si>
  <si>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</si>
  <si>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</si>
  <si>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</si>
  <si>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</si>
  <si>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</si>
  <si>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</si>
  <si>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</si>
  <si>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</si>
  <si>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«University Service Managеment»</t>
  </si>
  <si>
    <t>г. Астана, пр. Кабанбай батыра, 53</t>
  </si>
  <si>
    <t xml:space="preserve">Дизельное топливо Л-0,2-40 ГОСТ 305-82 для отопления зданий Назарбаев Университет </t>
  </si>
  <si>
    <t>м3</t>
  </si>
  <si>
    <t>Услуга</t>
  </si>
  <si>
    <t>г. Астана, ул. Достык, 5/2, ЖК "Северное Сияние"</t>
  </si>
  <si>
    <t>г. Астана, ул. Ахмет Байтурсынулы, 5, ЖК "Хайвил Астана"</t>
  </si>
  <si>
    <t>1</t>
  </si>
  <si>
    <t>Приложение</t>
  </si>
  <si>
    <t>г. Астана</t>
  </si>
  <si>
    <t>Тендер</t>
  </si>
  <si>
    <t>Литр</t>
  </si>
  <si>
    <t>Итого по Услугам:</t>
  </si>
  <si>
    <t>Примечание</t>
  </si>
  <si>
    <t>(дата и номер приказа об утверждении/уточнении ПЗ)</t>
  </si>
  <si>
    <t>к приказу Генерального директора</t>
  </si>
  <si>
    <t>Без применения норм Правил (пп. 33 п. 15)</t>
  </si>
  <si>
    <t>Без применения норм Правил (пп. 34 п. 15)</t>
  </si>
  <si>
    <t>Услуги по предоставлению гостиничных номеров</t>
  </si>
  <si>
    <t>«Дизельное топливо для отопления зданий «Назарбаев Университет»</t>
  </si>
  <si>
    <t>По заявкам Заказчика, со дня вступления в силу Договора и до 31 декабря 2014 года</t>
  </si>
  <si>
    <t xml:space="preserve">Без применения норм Правил (пп. 24 п. 15) </t>
  </si>
  <si>
    <t>По заявкам Заказчика, со дня вступления в силу Договора и до подведения итогов тендера</t>
  </si>
  <si>
    <t>Водоснабжение зданий АОО «Назарбаев Университет»</t>
  </si>
  <si>
    <t>Со дня вступления в силу Договора и до 31 декабря 2014 года</t>
  </si>
  <si>
    <t xml:space="preserve">Отвод сточных вод АОО "Назарбаев Университет" </t>
  </si>
  <si>
    <t>Со дня  вступления в силу договора по 31 декабря 2014г. по заявке Заказчика</t>
  </si>
  <si>
    <t xml:space="preserve">Теплоэнергия ЖК "Северное Сияние" </t>
  </si>
  <si>
    <t xml:space="preserve">Теплоэнергия ЖК "Хайвил Астана" </t>
  </si>
  <si>
    <t xml:space="preserve">Техническое обслуживание лифтов ЖК "Северное Сияние" </t>
  </si>
  <si>
    <t xml:space="preserve">Услуги по техническому обслуживанию и ремонту домофонной системы ЖК "Северное Сияние" </t>
  </si>
  <si>
    <t>Теплоэнергия ЖК "Северное Сияние" (количество  квартир-64)</t>
  </si>
  <si>
    <t>Теплоэнергия ЖК "Хайвил Астана" (количество квартир-130)</t>
  </si>
  <si>
    <t>Техническое обслуживание лифтов ЖК "Северное Сияние" (количество квартир: 64)</t>
  </si>
  <si>
    <t>Услуга по техническому обслуживанию и ремонту домофонной системы ЖК "Северное Сияние" (количество  квартир- 64)</t>
  </si>
  <si>
    <t xml:space="preserve">Оказание услуг по технической эксплуатации и содержанию квартир ЖК "Северное сияние" (количество квартир-64) </t>
  </si>
  <si>
    <t>Оказание услуг по технической эксплуатации и содержанию квартир ЖК "Северное сияние"</t>
  </si>
  <si>
    <t>Эксплуатационные услуги по обслуживанию паркинга" ЖК "Северное сияние"</t>
  </si>
  <si>
    <t>Эксплуатационные услуги по обслуживанию паркинга" ЖК "Северное Сияние" (количество машиномест-30)</t>
  </si>
  <si>
    <t xml:space="preserve">Услуги по управлению и обслуживанию парковочных мест" ЖК "Северное Сияние" </t>
  </si>
  <si>
    <t>Услуги по управлению и обслуживанию парковочных мест" ЖК "Северное Сияние" (количество машиномест-2)</t>
  </si>
  <si>
    <t xml:space="preserve">Эксплуатационные услуги по управлению, содержанию и обслуживанию парковочных мест ЖК "Хайвил Астана" </t>
  </si>
  <si>
    <t xml:space="preserve"> Эксплуатационные услуги по управлению, содержанию и обслуживанию парковочных мест  ЖК "Хайвил Астана" (количество машиномест-20)</t>
  </si>
  <si>
    <t xml:space="preserve">Телекоммуникационные услуги (абонентская плата) ЖК "Северное Сияние" </t>
  </si>
  <si>
    <t>Телекоммуникационные услуги (абонентская плата) ЖК "Северное Сияние". Количество квартир -64.</t>
  </si>
  <si>
    <t xml:space="preserve"> Интернет услуги (абонентская плата) ЖК "Северное Сияние" </t>
  </si>
  <si>
    <t xml:space="preserve"> Интернет услуги (абонентская плата) ЖК "Северное Сияние". Количество квартир-64.</t>
  </si>
  <si>
    <t xml:space="preserve">Услуги кабельного телевидения (абонентская плата) ЖК "Северное Сияние" </t>
  </si>
  <si>
    <t xml:space="preserve">Услуги кабельного телевидения (абонентская плата) ЖК "Северное Сияние". Количество квартир  - 64. </t>
  </si>
  <si>
    <t>Услуги телефонии, доступа к сети интернет и цифрового интерактивного телевидения в квартирах ЖК "Хайвил Астана". (Количество  квартир-130)</t>
  </si>
  <si>
    <t>Услуги синхронного перевода для организации обучения по программе Executive MBA во время конференции в Университете Фукуа</t>
  </si>
  <si>
    <t>Без применения норм Правил (пп. 34 п.15)</t>
  </si>
  <si>
    <t>Синхронный перевод с английского на русский и с русского на английский, с выездом по месту оказания услуг (3 переводчика на 8 часовой рабочий день, 10 дней, 240 часов)</t>
  </si>
  <si>
    <t>С 11 января 2014 года по 25 января 2014 г.</t>
  </si>
  <si>
    <t>США, г. Дерем, Университет Дьюк им. Фукуа</t>
  </si>
  <si>
    <t>2</t>
  </si>
  <si>
    <t>Запрос ценовых предложений</t>
  </si>
  <si>
    <t xml:space="preserve">с 1 января по 31 декабря 2014 года </t>
  </si>
  <si>
    <t>Техническое обслуживание лифтов АОО «Назарбаев Университет»</t>
  </si>
  <si>
    <t>Без применения норм Правил (пп.33 п. 15 Правил)</t>
  </si>
  <si>
    <t>Техническое обслуживание лифтов АО «Национальный Медицинский Холдинг»</t>
  </si>
  <si>
    <t xml:space="preserve">г. Астана:  пр. Туран, 34/1 (РНЦН); ул. Сыганак, 2 (РДЦ); ул. Керей, 3 (РНЦСМП) </t>
  </si>
  <si>
    <t>Вывоз ТБО АОО "Назарбаев Университет", ЖК "Северное сияние"</t>
  </si>
  <si>
    <t>г. Астана, район Есиль, ул. Достык, 5/2</t>
  </si>
  <si>
    <t>Вывоз ТБО АО "Национальный Медицинский Холдинг"</t>
  </si>
  <si>
    <t>Без применения норм Правил (пп.14 п. 15 Правил)</t>
  </si>
  <si>
    <t xml:space="preserve">г. Астана, пр. Кабанбай батыра, 53 </t>
  </si>
  <si>
    <t>Техническое обслуживание, до 44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</si>
  <si>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Услуги телефонии, доступа к сети интернет и цифрового интерактивного телевидения в квартирах ЖК "Хайвил Астана"</t>
  </si>
  <si>
    <t>Производить сбор твердо-бытовых отходов:
1) с 4 мусорных контейнеров общим объемом – 4,4 м3, ежедневно;
2) с 6 мусорных контейнеров общим объемом – 2,6 м3, ежедневно;
3) с 8-ми мусорных контейнеров общим объемом – 5,5 м3, ежедневно.</t>
  </si>
  <si>
    <t>Услуги по вывозу снега</t>
  </si>
  <si>
    <t>Аренда автопаркинга</t>
  </si>
  <si>
    <t>г. Астана, р-он Есиль</t>
  </si>
  <si>
    <t>Услуги по перевозке обучающихся</t>
  </si>
  <si>
    <t>Услуги автомойки автобусов</t>
  </si>
  <si>
    <t>Автомойка автобусов марки Foton в количестве 2 единиц, общее количество моек – 52. В мойку 1 автобуса входит мойка кузова и салона</t>
  </si>
  <si>
    <t>Услуги автомойки микроавтобусов</t>
  </si>
  <si>
    <t>Услуги автомойки грузового автомобиля</t>
  </si>
  <si>
    <t>Автомойка грузового автомобиля марки Volkswagen Transporter в количестве 1 единицы, общее количество моек – 26. В мойку 1 грузового автомобиля входит мойка кузова и салона</t>
  </si>
  <si>
    <t>Услуги автомойки внедорожных автомобилей</t>
  </si>
  <si>
    <t>Автомойка внедорожных автомобилей: Volkswagen Touareg 2 единицы – 104 моек, Ssang Yong 1 единица – 52 мойки, Volkswagen Tiguan 2 единицы – 104 моек. Общее количество моек – 260. В мойку 1 внедорожного автомобиля входит мойка кузова и салона</t>
  </si>
  <si>
    <t>Услуги автомойки легковых автомобилей</t>
  </si>
  <si>
    <t>Автомойка легковых автомобилей: Volkswagen Passat 7 единиц – 364 моек, Volkswagen Jetta 4 единицы – 208 моек, Lexus – 1 единица – 52 мойки. Общее количество моек – 624. В мойку 1 легкового автомобиля входит мойка кузова и салона</t>
  </si>
  <si>
    <t>Абонентские услуги спутникового слежения и мониторинга автотранспорта (GPS) на 7 единиц автомобилей: автобусов Foton - 2 единицы, Volkswagen Transporter – 1 единица, Volkswagen Caravella – 4 единицы</t>
  </si>
  <si>
    <t>Без применения норм, согласно (п.п. 33 п. 15 Правил)</t>
  </si>
  <si>
    <t>Со дня вступления в силу Договора и по 31 декабря 2014 года</t>
  </si>
  <si>
    <t>3</t>
  </si>
  <si>
    <t>4</t>
  </si>
  <si>
    <t>5</t>
  </si>
  <si>
    <t>6</t>
  </si>
  <si>
    <t>7</t>
  </si>
  <si>
    <t>8</t>
  </si>
  <si>
    <t>9</t>
  </si>
  <si>
    <t>10</t>
  </si>
  <si>
    <t>11</t>
  </si>
  <si>
    <t>12</t>
  </si>
  <si>
    <t>Абонентские услуги спутникового слежения и мониторинга автотранспорта</t>
  </si>
  <si>
    <t>Абонентские услуги транковой связи</t>
  </si>
  <si>
    <t xml:space="preserve">Со дня  вступления в силу договора и по 31 декабря 2014 года </t>
  </si>
  <si>
    <t>13</t>
  </si>
  <si>
    <t>14</t>
  </si>
  <si>
    <t>15</t>
  </si>
  <si>
    <t>16</t>
  </si>
  <si>
    <t>17</t>
  </si>
  <si>
    <t>18</t>
  </si>
  <si>
    <t>19</t>
  </si>
  <si>
    <t>г. Астана, ул. Керей Жанибек хандары, д. 3.</t>
  </si>
  <si>
    <t>Техническое обслуживание дизель-генераторной установки АО "Республиканский диагностический центр"</t>
  </si>
  <si>
    <t>г. Астана, ул. Сыганак, 2.</t>
  </si>
  <si>
    <t>Обслуживание и техническая поддержка источника бесперебойного питания АО "Республиканский диагностический центр"</t>
  </si>
  <si>
    <t>г. Астана, пр. Туран, 34/1.</t>
  </si>
  <si>
    <t>ДГУ мощностью 1000кВА.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</si>
  <si>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</si>
  <si>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</si>
  <si>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</si>
  <si>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"Северное сияние"</t>
  </si>
  <si>
    <t>г. Астана, ул. Достык 5/2</t>
  </si>
  <si>
    <t>Электроэнергия ЖК "Хайвил Астана"</t>
  </si>
  <si>
    <t>г. Астана, ул. А. Байтурсынова, д.5</t>
  </si>
  <si>
    <t>Питьевая вода</t>
  </si>
  <si>
    <t>Штука</t>
  </si>
  <si>
    <t>г.Астана, пр. Кабанбай батыра, 53</t>
  </si>
  <si>
    <t>Вода питьевая, в 19 литровых бутылях. Цена указана без учета емкости для воды (бутыля). На предоставленный наполненный бутыль с водой, будет возвращен пустой бутыль без воды. Питьевая вода, не менее 8 степеней очистки, бутыли из поликарбоната. Озонированная, насыщенная кислородом. С содержанием йода и фтора.</t>
  </si>
  <si>
    <t xml:space="preserve">Вода бутилированная  </t>
  </si>
  <si>
    <t>Архивные коробки</t>
  </si>
  <si>
    <t>Со дня вступления в силу Договора до 31 декабря 2014 года по заявке заказчика</t>
  </si>
  <si>
    <t>Металлический шкаф</t>
  </si>
  <si>
    <t>Рулон</t>
  </si>
  <si>
    <t>20</t>
  </si>
  <si>
    <t>21</t>
  </si>
  <si>
    <t>Переводческие услуги: письменный двусторонний перевод (англо – русский, русско-английский)</t>
  </si>
  <si>
    <t>Переводческие услуги: письменный двусторонний перевод (казахско-русский, русско-казахский) </t>
  </si>
  <si>
    <t>По 31 декабря 2014 года со дня вступления в силу Договора</t>
  </si>
  <si>
    <t xml:space="preserve">Пожарная охрана 
АОО «Назарбаев Университет» 
</t>
  </si>
  <si>
    <t xml:space="preserve">Услуги по предсменному медицинскому освидетельствованию </t>
  </si>
  <si>
    <t>Проводить предсменное медицинское освидетельствование работников Заказчика в количестве до 50 человек, в соответствии с Правилами проведения обязательных медицинских осмотров утвержденных Постановлением Правительства   Республики Казахстан от 25.01.2012 г. №166</t>
  </si>
  <si>
    <t>Техническое обслуживание, до 28 лифтов,  производить в соответствии с документацией по эксплуатации и Техническим  регламентом  «Требования к безопасности лифтов»,  утвержденным Постановлением Правительства
Республики Казахстан от 3 марта 2010 
года № 172. Производить ежедневный осмотр лифтов или контроль за работой лифта посредством устройства диспетчерского контроля, согласно Требованиям  промышленной безопасности по устройству и эксплуатации лифтов,  утвержденными Приказом Министра по ЧС от 25.07.2008 г. №132</t>
  </si>
  <si>
    <t>22</t>
  </si>
  <si>
    <t>23</t>
  </si>
  <si>
    <t>24</t>
  </si>
  <si>
    <t>25</t>
  </si>
  <si>
    <t>26</t>
  </si>
  <si>
    <t>27</t>
  </si>
  <si>
    <t xml:space="preserve">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виде.
3.Чистка контактов и проверка работоспособности системы учета и программирования теплосчетчика.
</t>
  </si>
  <si>
    <t>Астана, ул. Сыганак, 2</t>
  </si>
  <si>
    <t>Сервисное обслуживание котельной на территории "Назарбаев Университет"</t>
  </si>
  <si>
    <t>Услуги по аренде офиса в городе Алматы</t>
  </si>
  <si>
    <t>Без применения норм, согласно (п.п. 36 п. 15 Правил)</t>
  </si>
  <si>
    <t>г. Алматы</t>
  </si>
  <si>
    <t>С даты вступления в силу договора до 31 декабря  2013</t>
  </si>
  <si>
    <t>г. Астана,пр. Кабанбай батыра, 53</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</si>
  <si>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</si>
  <si>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 xml:space="preserve">г. Астана,
пр. Кабанбай батыра, 53
</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</si>
  <si>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</si>
  <si>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С даты вступления в силу договора до 31 декабря  2014</t>
  </si>
  <si>
    <t>г. Астана, ул. Сыгынак, 2</t>
  </si>
  <si>
    <t>г. Астан, ул. Керей, Жанибек ханов, 3</t>
  </si>
  <si>
    <t>г. Астана, ул. Туран,34/1</t>
  </si>
  <si>
    <t>Проведение полного бактериологического, санитарно-гигиенического, химического, вирусологического анализа воды</t>
  </si>
  <si>
    <t>Питьевая вода, объемом - 0,5 л., в пластиковых бутылках, негазированная</t>
  </si>
  <si>
    <t>Архивные коробки, материал изготовления: Картон переплетный. Толщина картона от 2,0 – до 2,5 мм. Обклейка  углов материалом – бум винилохлорид. Коробка должна иметь открывающиеся и закрывающиеся вовнутрь крышку петлей не менее 5 см. Размеры:  высота не менее 17, 5 см.,  ширина не менее 27,5 см, длина не менее 36 см.</t>
  </si>
  <si>
    <t xml:space="preserve">Термопленка </t>
  </si>
  <si>
    <t>Термопленка для факсового аппарата Panasonic KX-FA52A длина рулона не менее 30м.</t>
  </si>
  <si>
    <t>Шкаф архивный металлический. Предназначен для хранения архивов, офисной документации. Три регулируемые по высоте полки. Замок повышенной секретности. Полимерное порошковое покрытие. Размеры: высота не менее 1860см, ширина не менее 850см, глубина не менее 500см.</t>
  </si>
  <si>
    <t>28</t>
  </si>
  <si>
    <t>29</t>
  </si>
  <si>
    <t>30</t>
  </si>
  <si>
    <t xml:space="preserve">Услуги по предоставлению  гостиничных номеров (стандартные, одноместные) для обучающихся по программе EMBA  NU GSB в отели не менее 3 звезды, количество  не менее 30 стандартных, одноместных номеров. Согласно технической спецификации. </t>
  </si>
  <si>
    <t>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не менее 114299 кв. м.</t>
  </si>
  <si>
    <t>Автопаркинг для 2 едениц автобусов  площадью не менее – 140 м. кв., высота потолка не менее – 4,5 метров, высота и ширина въездных ворот не менее – 4,3 метров. Наличие горячей и холодной воды. Помещение отапливаемое. Освещение внутреннее и наружное, охраняемая территория</t>
  </si>
  <si>
    <t>Абонентские услуги транковой связи (услуга связи, рации в количестве 21 штуки, в том числе 1 стационарная рация)</t>
  </si>
  <si>
    <t>Техническое обслуживание источников бесперебойного питания АО "Респубиканский научный центр неотложной медицинской помощи"</t>
  </si>
  <si>
    <t>Техническое обслуживание распределительного устройства 10 Кв (ТП-10/0,4кВ) АО "Респубиканский научный центр неотложной медицинской помощи"</t>
  </si>
  <si>
    <t xml:space="preserve">ТП10/0,4кВ  №1640, силовой трансформатор ТМ1600кВА – 2шт., ВВ ячейки КСО-2-10-7шт.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
</t>
  </si>
  <si>
    <t>Техническое обслуживание распределительного устройства 0,4 Кв (ТП-10/0,4кВ) АО "Респубиканский научный центр неотложной медицинской помощи"</t>
  </si>
  <si>
    <t>ТП10/0,4кВ  №1640, распределительные щиты - ЩО70-96У3  -  5шт., автоматические выключатели  LВА-25S-SEC 2500А -  7шт. Поддержание надежной работы и увеличение безаварийного срока эксплуатации оборудования трансформаторной подстанции.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Техническая поддержка и консультация в вопросах эксплуатации электрооборудования по телефону "горячей" линии. Оперативный выезд сервисного персонала в случае возникновения неисправности в работе  в течении срока действия договора.</t>
  </si>
  <si>
    <t>Техническое обслуживание дизель-генераторных установок АО "Респубиканский научный центр неотложной медицинской помощи"</t>
  </si>
  <si>
    <t>Техническое обслуживание источников бесперебойного питания АО "Республиканский научный центр нейрохирургии"</t>
  </si>
  <si>
    <t>Письменный перевод текстовой информации с английского языка на русский язык и с русского языка на английский язык в количестве не менее 6360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</si>
  <si>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3135 страниц (1 страница – не менее 1800 знаков с пробелами)</t>
  </si>
  <si>
    <t>Сервисное обслуживание приборов учета тепловой энергии в  АО "Республиканский диагностический центр"</t>
  </si>
  <si>
    <t>Сервисное обслуживание чиллеров МРТ и ПЭТ в  АО "Республиканский диагностический центр"</t>
  </si>
  <si>
    <t>Сервисное обслуживание приборов учета тепловой энергии  АО "Республиканский научный центр скорой медицинской помощи"</t>
  </si>
  <si>
    <t>Сервисное обслуживание чиллеров охлаждения МРТ  АО "Республиканский научный центр нейрохирургии"</t>
  </si>
  <si>
    <t>Сервисное обслуживание приборов учета тепловой энергии  АО "Республиканский научный центр нейрохирургии"</t>
  </si>
  <si>
    <t>Полный бактериологический, санитарно-гигиенический, химический анализ воды (СЭС) в АО "Республиканский научный центр нейрохирургии"</t>
  </si>
  <si>
    <t>Чистка горелок, наладка горелок, наладка насосов, обслуживание оборудования котельной, наладка оборудования последовательного умягчения воды. Согласно технической спецификации.</t>
  </si>
  <si>
    <t>Услуги охраны АО "Республиканский научный центр неотложной медицинской помощи"</t>
  </si>
  <si>
    <t>Услуги охраны АО "Республиканский научный центр нейрохирургии"</t>
  </si>
  <si>
    <t>Источник бесперебойного питания 800кВА - 4*Gamatronik UPS-SP 200кВА.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</si>
  <si>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 xml:space="preserve">ДГУ марки TEKSANTJ1540MS5A, мощность - 1540 кВА. Поддержание надежной работы и увеличение безаварийного срока эксплуатации дизель генераторной установки.
Организация системы профилактического         технического обслуживания и ремонта, планово-предупредительных осмотров и ремонтов, обеспечивающих своевременное восстановление технико-эксплуатационных характеристик ДГУ.
Техническая поддержка и консультация в вопросах эксплуатации ДГУ по телефону "горячей" линии. Оперативный выезд сервисного персонала в случае возникновения неисправности в работе ДГУ в течении срока действия договора.
</t>
  </si>
  <si>
    <t>ИБП: Socomec 2*100 кВА - 1 шт, trinerdy 800 кВА - 1 шт. Поддержание надежной работы и увеличение безаварийного срока эксплуатации источников бесперебойного питания.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</si>
  <si>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Поддержание надежной работы и увеличение безаварийного срока эксплуатации источников бесперебойного питания в количестве 12 штук. Организация системы профилактического технического обслуживания, планово-предупредительных осмотров и ремонтов, обеспечивающих своевременное восстановление технико-эксплуатационных характеристик  источников бесперебойного питания и аккумуляторных батарей. Техническая поддержка и консультация в вопросах эксплуатации ИБП (UPS) по телефону "горячей" линии. Оперативный выезд сервисного персонала в случае возникновения неисправности в работе ИБП в течении срока действия договора.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</si>
  <si>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</si>
  <si>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илт электронном носителях. 3.Чистка контактов и проверка работоспособности системы учета и программирования теплосчетчика.</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</si>
  <si>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</si>
  <si>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Обеспечивать правильную техническую эксплуатацию, бесперебойную работу теплосчетчиков в здании котельной  
Осуществлять подготовку оборудование к работе, производить технический осмотр отдельных устройств и узлов, контролировать параметры и надежность теплосчетчиков </t>
  </si>
  <si>
    <t xml:space="preserve">Эксплуатационные услуги по управлению, содержанию и обслуживанию ЖК "Хайвил Астана" </t>
  </si>
  <si>
    <t>Эксплуатационные услуги по управлению, содержанию и обслуживанию ЖК "Хайвил Астана"  (Количество квартир-130)</t>
  </si>
  <si>
    <t xml:space="preserve">Без применения норм пп. 1
п. 15 Правил
</t>
  </si>
  <si>
    <t>Без применения норм Правил (пп.31 п. 15 Правил)</t>
  </si>
  <si>
    <t>Услуги по аренде служебного помещения, включчая коммунальные расходы, услуги связи и уборку помещений. Площадь не менее 415 кв.м.</t>
  </si>
  <si>
    <t xml:space="preserve">Услуги по техническому обслуживанию систем автоматической пожарной сигнализации, система звукового и речевого оповещения в АОО «Назарбаев Университет» </t>
  </si>
  <si>
    <t>Услуги по техническому обслуживанию систем  автоматического и аэрозольного пожаротушения в АОО «Назарбаев Университет»</t>
  </si>
  <si>
    <t>Услуги по техническому обслуживанию систем контроля управления доступом в АОО «Назарбаев Университет»</t>
  </si>
  <si>
    <t>Услуги по техническому обслуживанию системы  автоматической пожарной сигнализации, системы звукового и речевого оповещения в АО "Республиканцский диагностический центр"</t>
  </si>
  <si>
    <t>Без применения норм, согласно (п.п. 31 п. 15 Правил)</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</si>
  <si>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</si>
  <si>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Услуги по техническому обслуживанию системы  автоматической пожарной сигнализации, системы звукового и речевого оповещения в АО "Республиканский научный центр неотложной медицинской помощи"</t>
  </si>
  <si>
    <t>Сервисное обслуживание системы охранной сигнализации в аптеке АО "Республиканский центр нейрохирургии"</t>
  </si>
  <si>
    <t>Сервисное обслуживание системы охранной сигнализации в комнате хранения прекурсоров и аптеке для АО "Республиканский научный центр неотложной медицинской помощи"</t>
  </si>
  <si>
    <t>Без применения норм Правил (пп. 24 п. 15)</t>
  </si>
  <si>
    <t>Услуги охраны АО Республиканский научный центр нейрохирургии</t>
  </si>
  <si>
    <t>г. Астана, ул.Туран, 34/2</t>
  </si>
  <si>
    <t>г. Астана, ул.Туран, 34/1</t>
  </si>
  <si>
    <t>г. Астана, ул. Сыганак, 2</t>
  </si>
  <si>
    <t>С даты вступления в силу договора и до подведения итогов тендера</t>
  </si>
  <si>
    <t>от  «13» декабря 2013 года №255</t>
  </si>
  <si>
    <t xml:space="preserve">Поломоечная машина </t>
  </si>
  <si>
    <t>Стиральная машина автомат</t>
  </si>
  <si>
    <t xml:space="preserve">Размеры: (В*Ш*Г) не менее 85*60*45 см. Загрузка не менее 7 кг; отжим не менее 1200 об/мин. Стальной барабан. Максимальный расход воды не более 47 литров. С наличием программ деликатной/бережной стирки, дополнительное полоскание, отжим. Класс отжима: B. Класс стирки: A. Класс энергопотребления: A. Цвет: по согласованию с Заказчиком </t>
  </si>
  <si>
    <t>Пылесос для сухой уборки</t>
  </si>
  <si>
    <t xml:space="preserve">Профессиональное оборудование. Пылесос для сухой уборки помещений с низким уровнем шума до 62 дцб. Наличие сетевого кабеля. Длина сетевого кабеля не менее 5 м, защита от случайного разъединения штекера питания, держателем аксессуаров, резиновый предохранитель корпуса, ручка для перемещения с пазом для трубки, большой ножной выключатель, клик-замок. Емкость бака не менее 15 л, с мешком для сбора пыли многоразового использования, диаметр не менее 32 мм. Насадка  со сменной головкой для мебели и оргтехники, разряжение  2000 мм Н2О. Параметры элекросети: 220 В, 50 гц. </t>
  </si>
  <si>
    <t>Роторная машина по уходу за полами</t>
  </si>
  <si>
    <t>Профессиональное оборудование. Максимально потребляемая мощность не более 1500 Вт, Рабочая ширина не более 44 см, длина кабеля не менее 12,5 м., снаряженная масса не менее 34 кг, скорость вращения щеток не более 180 об/мин, бак моющего раствора не менее 15 литров.</t>
  </si>
  <si>
    <t>Пылесос для сухой и влажной уборки</t>
  </si>
  <si>
    <t>Профессиональное оборудование. Габаритные размеры не менее 38*38*59 см, максимальная потребляемая мощность не менее 1100/230 Вт/В, лифтинг (сила всасывания ) не менее 2000 мм, объем бака для сбора жидкой грязи не менее 11 л, снаряженная масса не менее 10 кг, уровень шума не менее 62 дБ, длина кабеля не менее 10 м.</t>
  </si>
  <si>
    <t>Веник и совок в комплекте</t>
  </si>
  <si>
    <t xml:space="preserve">Веник и совок: материал-пластик, веник с густой, жесткой щетиной, высота веника не менее 70-75 см, с пазом для соединения веника с совком </t>
  </si>
  <si>
    <t>Комплект</t>
  </si>
  <si>
    <t xml:space="preserve">Комплект для чистки стеклянных поверхностей </t>
  </si>
  <si>
    <t xml:space="preserve">Комплект по уходу за полами </t>
  </si>
  <si>
    <t>1) Швабра (держатель волокон) с основой не менее 50 см, материал: полипропилен. 2) Волокно: хлопок, размер не менее 50 см,  выдерживает не менее 200 стирок. 3) Волокно: полиэстер (синтетика) и хлопок, размер не менее 50 см, выдерживает не менее 500 стирок. 4) Алюминиевая ручка: основание алюминий, рукоятка не менее 140 см, удобная, надежная, эргономичная ручка к держателю волокон.</t>
  </si>
  <si>
    <t>Шланг для наполнения ведер водой</t>
  </si>
  <si>
    <t xml:space="preserve">Термостойкий, гибкий шланг длинной не менее 1,5 м.  с двумя резиновыми наконечниками. Диаметр не менее 18,5 мм. </t>
  </si>
  <si>
    <t>Тележка сервисная для профессиональной уборки</t>
  </si>
  <si>
    <t>Тележка уборочная с двумя ведрами</t>
  </si>
  <si>
    <t>Приставная алюминиевая лестница</t>
  </si>
  <si>
    <t>Сигнальный предупредительный знак «Осторожно мокрый пол»</t>
  </si>
  <si>
    <t>Униформа для операторов уборки</t>
  </si>
  <si>
    <t>Мешок для мусора</t>
  </si>
  <si>
    <t xml:space="preserve">Протирочный материал микрофибра </t>
  </si>
  <si>
    <t xml:space="preserve">Протирочный материал микрофибра (салфетки, с цветной кодировкой) в упаковке 4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Выдерживает не менее 250 машинных стирок (до 95 градусов) </t>
  </si>
  <si>
    <t>Губка средней жесткости</t>
  </si>
  <si>
    <t>Губка из поролона с образивом, размеры не менее 9,5*7 см.</t>
  </si>
  <si>
    <t>Очищающая спираль</t>
  </si>
  <si>
    <t xml:space="preserve">Очищающаяя спираль, подходит для удаления 
затвердевшей грязи.  Материал: металл. 
</t>
  </si>
  <si>
    <t>Жесткая ручная щетка</t>
  </si>
  <si>
    <t>Щетка для удаления грязи в труднодоступных местах, для обеспечения лучшей гигиены. Термостойкая (до 137 градусов), специальное крепление ворса, предотвращающее его выпадение. Материал ручки: пластик.</t>
  </si>
  <si>
    <t>Резиновые перчатки многоцелевые</t>
  </si>
  <si>
    <t>Плотные хозяйственные перчатки на основе натурального латекса с внутренним хлопковым напылением, бесшовные, с рифленой поверхностью рабочих частей.</t>
  </si>
  <si>
    <t>Пара</t>
  </si>
  <si>
    <t>Ветошь</t>
  </si>
  <si>
    <t>Полотно холстопрошивное,  в рулоне не менее 100 метров,  обтирочный материал.</t>
  </si>
  <si>
    <t>Волокно вафельное</t>
  </si>
  <si>
    <t>Вафельное в рулоне не менее 100 метров, обтирочное полотно (состав:  хлопок) отбеленное</t>
  </si>
  <si>
    <t xml:space="preserve">Мыло хозяйственное </t>
  </si>
  <si>
    <t>Масса 250гр (72%). Состав: натриевые соли натуральных жирных кислот животных жиров, растительных масел и жиров, вода, соль.</t>
  </si>
  <si>
    <t>Стиральный порошок для автоматической стирки</t>
  </si>
  <si>
    <t>Стиральный порошок для ручной стирки</t>
  </si>
  <si>
    <t>Жидкое отбеливающее и дезинфицирующее средство</t>
  </si>
  <si>
    <t xml:space="preserve">Чистящее средство  </t>
  </si>
  <si>
    <t>Упаковка</t>
  </si>
  <si>
    <t xml:space="preserve">Дезинфицирующее средство </t>
  </si>
  <si>
    <t>Состав: действующее вещество натриевая соль дихлоризоциануровой кислоты с содержанием 1,5 г (44,2%) активного хлора. Консистенция, свойства: таблетки весом 3.4 г. 
Свойства: Хорошо растворимо в воде. Водные растворы прозрачные и бесцветные, имеют слабый запах хлора. 
В упаковке 300 таблеток</t>
  </si>
  <si>
    <t>Средство универсальное для мытья полов</t>
  </si>
  <si>
    <t>Концентрированное, универсальное нейтральное моющее средство для ежедневной уборки всех влагостойких типов полов (глянец, матовая поверхность, линолеум, ламинат), без запаха,  удаляющее жирные, масляные пятна) и поверхностей без необходимости смывания с использованием поломоечных машин. Концентрация допустимая: 20-40мл на 10л воды. Для использования в поломоечной машине допускается разведение 10-20мл на 10л воды. Активный компонент: анионные, амфотерные ПАВ, амид кокосового масла, функциональные добавки. ph: 8,7</t>
  </si>
  <si>
    <t xml:space="preserve">Кислотное профессиональное моющее средство РН 1-2 </t>
  </si>
  <si>
    <t xml:space="preserve">Концентрат.  Водорастворимое сильнокислотное специальное моющее средство для дезинфекции и удаления  въевшихся осадков ржавчины, минеральных отложений, известкового налета, водного камня, мыльных подтеков в санитарных зонах здания. </t>
  </si>
  <si>
    <t xml:space="preserve">Щелочное профессиональное моющее средство РН 12-14 2-0 </t>
  </si>
  <si>
    <t xml:space="preserve">Концентрированное жидкое низкопенное нейтральное дезинфицирующее средство. Предназначено для дезинфекции поверхностей в помещениях, санитарно-технического и пищевого оборудования, жесткой мебели. </t>
  </si>
  <si>
    <t>Средство для чистки стеклянных поверхностей</t>
  </si>
  <si>
    <t>Нейтральное моющее средство  для ежедневного мытья всех стеклянных поверхностей. Концентрация -20-50мл на 10л воды.  Активный компонент: ионные ПАВ, консервирующие вещества           Запах: без запаха ph: &gt;8</t>
  </si>
  <si>
    <t xml:space="preserve">Пятновыводитель для текстиля и  ковровых покрытий </t>
  </si>
  <si>
    <t>Активное обезжиривающее пенное моющее средство для чистки особо загрязненных полов, ковровых покрытий. Активный компонент: гидроксид натрия  соли органических кислот функциональные добавки, повышающие моющую активность, синергетическая композиция ПАВ ph: 14</t>
  </si>
  <si>
    <t>Средство для удаления устойчивых загрязнений</t>
  </si>
  <si>
    <t xml:space="preserve">Обезжиривающий растворитель на алифатической основе для удаления продуктов нефтераспада с металлов любого типа, пластиковых, резиновых поверхностей и синтетических материалов. Готовое к применению средство для локальной уборки масляных загрязнений, а также жевательной резинки, битума, скотча, силикона Цвет: прозрачный </t>
  </si>
  <si>
    <t>С момента подписания Договора и до 31.12.2014 года</t>
  </si>
  <si>
    <t>С момента подписания Договора до 31.12.2014 года, по заявке заказчика</t>
  </si>
  <si>
    <t>10 календарных дней с момента подачи письменной заявки</t>
  </si>
  <si>
    <t xml:space="preserve"> В течении 35 календарных дней с даты подписания Договора</t>
  </si>
  <si>
    <t>В течении 10 календарных дней с момента подачи письменной заявки</t>
  </si>
  <si>
    <t>В течении 35 календарных дней с даты подписания Договора</t>
  </si>
  <si>
    <t>В течении 30 календарных дней с момента подачи письменной заявки</t>
  </si>
  <si>
    <t>В течении 10 дней с момента подачи письменной заявки</t>
  </si>
  <si>
    <t>В течении 14 календарных дней с момента подачи письменной заявки</t>
  </si>
  <si>
    <t xml:space="preserve"> В течении 10 календарных дней с момента подачи письменной заявки</t>
  </si>
  <si>
    <t>Профессиональное оборудование. Производительность: не менее 2000 м2/ч, аккумуляторная, с приводом, роликовая или с плавающим щеточным узлом, что позволит  использовать машину на неровных поверхностях. Регулировка подачи моющего раствора. Материал баков для чистой/грязной воды – полипропилен. Объем баков чистой/грязной воды не менее 55/56 литров соответственно. Регулятор скорости движения  машинки. Потребляемая мощность не менее 1300 W. Рабочая ширина не менее 500 мм. Частота вращения щетки от 35 об/м. Максимальный уклон рабочей поверхности не менее 10%. Скорость вперед от 4 до 10 км/ч. Полный вес машины 130-160 кг. Зарядное устройство. Уровень шума до 60 дц. Ширина по всасыванию не менее 500 мм, ширина очистки от 500 мм.</t>
  </si>
  <si>
    <t>1) Щетка для мытья окон в сборе: с поворотным механизмом для удобного доступа к стеклянным поверхностям. С эффективной микроволоконной насадкой не менее 35 см, 2) запасная моющая насадка, не менее 35 см. 3) Склиз в сборе: для удаления влаги после мытья окон. Оснащен двумя поворотными механизмами для простого и удобного доступа к стеклянной поверхности. Эффективное и долговечное резиновое лезвие, не менее 35 см, 4) скребок: для удаления краски и других устойчивых загрязнений. Может крепиться на каркас от склиза и щетки для удобства работы и использования на удлиняющей ручке, 5) Удлиняющаяя ручка: ручка для  мытья окон на большой высоте, телескопическая, состоит из двух колен. Специальный наконечник для надежной фиксации склиза или щетки для мытья окон, металлическая, размер не менее 2*200 см.</t>
  </si>
  <si>
    <t>Тележка сервисная для профессиональной уборки состоит из: одно ведро объемом не менее 25 л с отжимом, ручка отжима из нержавеющей стали с внутренней фиксацией. Четыре колеса диаметром не менее 80 мм с низким уровнем шума и резиновым покрытием.  Два ведра не менее по 4 л каждое с подставкой. Держатель мусорного мешка не менее 50 л. Два крючка для дополнительных аксессуаров. Подставка для моющих средств, фиксатор для швабры, вращающийся фиксатор для веника. Размеры: не менее 52*71*112 см.</t>
  </si>
  <si>
    <t>Тележка двухведерная с пластиковой ручкой, с двумя ведрами  не менее по 25 л каждое, отжим, ручка отжима из нержавеющей стали с внутренней фиксацией, фиксатор для швабры, Колеса диаметром не менее 80 мм с низким уровнем шума с резиновым покрытием. Размеры: не менее 43*73*94 см.</t>
  </si>
  <si>
    <t>Рабочая высота: не менее 3,30 м. Двухсекционная алюминиевая лестница с перекладинами: применяется как двусторонняя стремянка или как приставная лестница. Система безопасности с фиксирующими шарнирами, с одновременной разблокировкой шарниров одной рукой. Профилированные со всех сторон перекладины для безопасного подъема и спуска. Боковины из алюминиевого прессованного профиля с дополнительным усилением в наиболее нагруженных местах для повышения жесткости и защиты кромок. Широкая поперечная траверса обеспечивает высокую устойчивость.</t>
  </si>
  <si>
    <t>Сигнальный предупредительный знак, устойчивый. Материал: пластик Цвет: желтый. Размеры: Высота не менее 620 мм. с надписью на английском и русском языках. Ширина не менее 300 мм.</t>
  </si>
  <si>
    <t>Плотные мешки, в рулоне по 20 шт. Цвет: черный. Объем- 30 литров</t>
  </si>
  <si>
    <t>Плотные мешки, в рулоне по 20 шт. Цвет: черный. Объем- 60 литров</t>
  </si>
  <si>
    <t>Состав: 5-15% анионные ПАВ, кислотосодержащие отбеливатели, 5% ЭДТА и ее соли, неионогенные ПАВ, фосфаты, поликарбоксилаты, цеолиты, оптические отбеливатели, энзимы, ароматизированные добавки, гексилкоричный альдегид, лимонная кислота. В упаковке не менее 10 кг.</t>
  </si>
  <si>
    <t>Водный раствор гипохлорита натрия со стабилизирующей добавкой. Состав: водный раствор гипохлорита натрия (NaClO), массовая концентрация активного хлора, г/дм³ - 70-85, массовая концентрация щелочных компонентов в пересчете на NaOH, г/дм³ - 7-15. Полимерные бутылки с навинчивающимися колпачками емкостью - 1 литр.</t>
  </si>
  <si>
    <t>Чистящее средство, порошкообразное  используется для всех видов поверхностей. Очищает как свежие, так и глубоко въевшиеся, застарелые пятна. Состав: 5% анионные ПАВ, хлоросодержащие отбеливатели, отдушка, дезинфектанты, в упаковке не менее 400 гр.</t>
  </si>
  <si>
    <t>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t>
  </si>
  <si>
    <t>Круглосуточная охрана объектов зданий и прилегающей территории АО "Республиканский научный центр неотложной медицинской помощи" путем организации охраняемых постов. Не менее 8 постов. Согласно технической спецификации.</t>
  </si>
  <si>
    <t xml:space="preserve">Круглосуточная охрана объектов зданий и прилегающей территории АО Республиканский научный центр нейрохирургии  путем организации охраняемых постов. Не менее 6 постов. Согласно технической спецификации.                                                                                                                                                                                   </t>
  </si>
  <si>
    <t xml:space="preserve">Услуга предназначена для поддержания систем в рабочем состоянии, проведения профилактических мероприятий согласно графику, тестирования систем, при необходимости замены элементов и узлов. Согласно технической спецификации.                                                                                                                                                                                     </t>
  </si>
  <si>
    <t xml:space="preserve">Краткая характеристика (описание) товаров, работ, услуг  </t>
  </si>
  <si>
    <t>гр. 10</t>
  </si>
  <si>
    <t>гр. 4</t>
  </si>
  <si>
    <t>31</t>
  </si>
  <si>
    <t>Автомойка микроавтобусов марки Volkswagen Caravella в количестве 3 единиц, общее количество моек – 156. В мойку 1 микроавтобуса входит мойка кузова и салона</t>
  </si>
  <si>
    <t>гр. 4. 7. 8. 10</t>
  </si>
  <si>
    <t>Дополнено</t>
  </si>
  <si>
    <t>Автомойка микроавтобусов марки Volkswagen Caravella в количестве 1 единицы, общее количество моек – 52. В мойку микроавтобуса входит мойка кузова и салона</t>
  </si>
  <si>
    <t>Рубашка: свободный силуэт, блузон с запахом (в стиле кимоно), полупояса завязывающиеся сзади, рукав короткий, накладные карманы. Брюки: свободный покрой, регулировка по талии брюк. Ткань смесовая (состав: 65% полиэфир, 35% хлопок), плотность 120гр/м2. Размер и цвет: по согласованию с Заказчиком.</t>
  </si>
  <si>
    <t>Исключена</t>
  </si>
  <si>
    <t>Без применения норм Правил (пп. 31 п. 15)</t>
  </si>
  <si>
    <t>г. Астана, ул. Туран, 34/1</t>
  </si>
  <si>
    <t>г. Астана, ул. Туран, 34/2</t>
  </si>
  <si>
    <t>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</si>
  <si>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 xml:space="preserve">Дизельное топливо ДТ.Л.К.2 ТР ТС 013/2011 для отопления зданий Назарбаев Университет </t>
  </si>
  <si>
    <t>Водоснабжение и отвод сточных вод ЖК «Северное сияние»</t>
  </si>
  <si>
    <t>ЖК «Северное Сияние» Водоснабжение и отвод сточных вод (Количество  квартир-64)"</t>
  </si>
  <si>
    <t xml:space="preserve">Услуга </t>
  </si>
  <si>
    <t>С момента заключения Договора по 31 декабря 2014г.</t>
  </si>
  <si>
    <t xml:space="preserve">г. Астана, ул. Достык, 5/2, ЖК </t>
  </si>
  <si>
    <t>Водоснабжение и отвод сточных вод ЖК «Хайвилл Астана»</t>
  </si>
  <si>
    <t>ЖК «Хайвилл Астана» Водоснабжение и отвод сточных вод (Количество  квартир-130)"</t>
  </si>
  <si>
    <t>г. Астана, ул. Ахмет Байтурсынулы, 5</t>
  </si>
  <si>
    <t>Услуги по сервисному обслуживанию прачечного оборудования АО "Республиканский научный центр нейрохирургий"</t>
  </si>
  <si>
    <t>г. Астана, пр. Туран, 34/1</t>
  </si>
  <si>
    <t>Услуги по сервисному обслуживанию кухонного оборудования АО "Республиканский научный центр нейрохирургий"</t>
  </si>
  <si>
    <t>Услуги по сервисному обслуживанию прачечного оборудования для обеспечения бесперебойного функционирования следующего оборудования: 1) Стиральная машина IPSO HF 304 – 2 шт. 2) Стиральная машина IPSO HF 135 – 1 шт. 3) Стиральная машина IPSO DR 80 – 2 шт.
4) Стиральная машина IPSO DR 35 – 1 шт.
5) Гладильный каток IPSO MAIХIMA 2004 FM/500 – 1 шт. 6) Подогреваемая вакуумная доска Rotondi PVT 38 – 1 шт. 7) Пресс-утюг для прачечной Rotondi BL CО 90 – 1 шт. 8) Воздушный компрессор MALKAN C-205 – 1 шт.
Согласно технической спецификации.</t>
  </si>
  <si>
    <t>Услуги по сервисному обслуживанию кухонного оборудования для обеспечения бесперебойного функционирования следующего оборудования: 1) Банкетная тележка INOKSAN – 5 шт. 2) Бенмари для соуса INOKSAN 9 ВЕ 200 – 1 шт. 3) Мухоловка – 5 шт. 4)  Машина для нарезки продуктов – 1 шт. 5) Машина для очистки картофеля – 1 шт. 6) Машина для шинкования овощей, 250 кг – 1 шт. 7) Машинка для нарезки хлеба – 1 шт. 8) Котел для кипячения, электрический – 2 шт.
9) Мясорубка МИМ 300М – 2 шт.
10) Печь 4-х камфорная INOKSAN 9КЕ300 – 2 шт. 11) Печь для тортов и пиццы – 1 шт.
12) Печь комбинированная, паровой генератор – 1 шт. 13) Пила для мяса, костей – 1 шт.
14) Планетарный миксер – 1 шт. 15) Пресс-машинка для овощей – 1 шт. 16) Электрическая духовка INOKSAN – 1 шт. 17) Электрическая жаровня INOKSAN – 1 шт. 18) Электрическая печь INOKSAN – 1 шт. 19) Электрическая фритюрница настольная INOKSAN – 1 шт. 20) Соковыжималка для твердых – 1 шт. 21) Сковородка опрокидываемая INOKSAN – 1 шт. 22) Холодильник 600 л INOKSAN – 7 шт.
23) Холодильник настольного типа INOKSAN – 1 шт. 24) Соковыжималка – 1 шт.
25) Посудомоечная машина INOKSAN ВКЕ 210 – 1 шт. 26) Картофелечистка INOKSAN MPS 010 – 1 шт. 27) Тестомешалка SPAR SP-40M – 1 шт. 
Согласно технической спецификации.</t>
  </si>
  <si>
    <t>Услуги пр обслуживанию и ремонту промышленного холодильного оборудования для обеспечения бесперебойного функционирования холодильников TECHNOBLOK - 10 шт.  Согласно технической спецификации.</t>
  </si>
  <si>
    <t>Услуги по обслуживанию и ремонту промышленного холодильного оборудования АО "Республиканский научный центр нейрохирургий"</t>
  </si>
  <si>
    <t xml:space="preserve">(дата и номер приказа о внесении изменений и/или </t>
  </si>
  <si>
    <t>дополнений в ПЗ)</t>
  </si>
  <si>
    <t>Без применения норм Правил (пп. 1 п. 15)</t>
  </si>
  <si>
    <t>Услуги питания для организации семинаров и конференции (стандарт)</t>
  </si>
  <si>
    <t>Услуги питания (стандарт). Меню в расчёте на одного человека в расчёте на одного человека по одной штуке: хачапури, эклер, чай, шу с киви, вода без газа-0,5 л., самса. Количество участников 2080 (две тысячи восемьдесят) человек</t>
  </si>
  <si>
    <t xml:space="preserve">С момента подписания Договора до 31.12.2014 года, по заявке заказчика </t>
  </si>
  <si>
    <t>Услуги питания для организации семинаров и конференции (эконом)</t>
  </si>
  <si>
    <t>Услуги питания (эконом). Меню в расчёте на одного человека в расчёте на одного человека по одной штуке: хачапури, кофе растворимый, кортошка-пироженое. Количество участников 7020 (семь тысяч двадцать) человек</t>
  </si>
  <si>
    <t>Услуги по подключению сценического и музыкального оборудования</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</si>
  <si>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 235/45R18 – 1 автомобиль</t>
  </si>
  <si>
    <t>С даты подписания Договора  по 31 декабря 2014 года</t>
  </si>
  <si>
    <t>Услуги по техническому обслуживанию и ремонту транспортных средств</t>
  </si>
  <si>
    <t>Услуги питания для организации семинаров и конференции (бизнес)</t>
  </si>
  <si>
    <t>Услуги питания (бизнес). Меню в расчёте на одного человека по одной штуке: чай с молоком, кофе растворимый, яблочный сок 0,25 л., эклер, куриный пирог, мини клаб сендвич, йогурт, блины с мясом, пирог медовый. Количество участников 14 379 (четырнадцать тысяч триста семьдесят девять) человек</t>
  </si>
  <si>
    <t>Услуги питания для организации семинаров и конференции (люкс)</t>
  </si>
  <si>
    <t>Услуги питания (люкс). Меню в расчёте на одного человека по одной штуке: чай с молоком, кофе варёный, валованы с икрой, самса с мясом, тирамису, блины с мясом, малиновый пирог, щелкунчик с фундуком, вода без газа-0,5 л., яблочный сок-0,25 л.. Количество участников 4529 (четыре тысячи двадцать девять) человек</t>
  </si>
  <si>
    <t>Дератизация, дезинсекция. АО "Республиканский научный центр нейрохирургии"</t>
  </si>
  <si>
    <t>Дератизация - борьба с грызунами (мыши, крысы и т.д.), дезинсекция - борьба с мухами, комарами и тараканами.  Общая площадь помещений – не более 19 475 кв.м., открытые территории – не более 1,5 га.</t>
  </si>
  <si>
    <t>С даты вступления в силу Договора по 31 декабря 2014 года</t>
  </si>
  <si>
    <t>Дератизация, дезинсекция, дезинфекция АО "Респубиканский научный центр неотложной медицинской помощи"</t>
  </si>
  <si>
    <t>Страхование гражданско-правовой ответственности владельцев транспортных средств</t>
  </si>
  <si>
    <t>Без применения норм Правил (пп. 4 п. 15)</t>
  </si>
  <si>
    <t>Страхование гражданско-правовой ответственности владельцев транспортных средств в количестве 24 единиц транспортных средств</t>
  </si>
  <si>
    <t>Страхование гражданско-правовой ответственности перевозчика перед пассажирами</t>
  </si>
  <si>
    <t>Система автоматической пожарной сигнализации, система звукового и речевого оповещения в АО "Республиканский научный центр нейрохирургии"</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</si>
  <si>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</si>
  <si>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Дезинфекция - борьба с бытовыми насекомыми. Дератизация - борьба с грызунами (мыши, крысы и т.д.). Дезинсекция - борьба с мухами и комарами. Общая площадь помещений – не более 3 200 кв.м. Общая  площадь открытых территорий - не более 3000 кв.м (0.3 га).</t>
  </si>
  <si>
    <t>Шиномонтажные услуги легкового, внедорожного автомобиля и микроавтобусов</t>
  </si>
  <si>
    <t>Шиномонтажные услуги автобусов</t>
  </si>
  <si>
    <t>Разовая замена всесезонных шин автобусов марки Foton – 2 единицы. Размеры шин: 10.00 R 20</t>
  </si>
  <si>
    <t>Шиномонтажные услуги спецтехники</t>
  </si>
  <si>
    <t>Разовая замена всесезонных шин спецтехники марки МКСМ – 2 единицы. Размеры шин: 10.0/75  R 15</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</si>
  <si>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</si>
  <si>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Услуги по техническому обслуживание и ремонт автомобиля Volswagen Caravella</t>
  </si>
  <si>
    <t>Техническое обслуживание и ремонт по потребности согласно перечня услуг с заменой запасных частей, с расходными материалами и запасными частями для автомобиля Volswagen Caravella – 1 единица.</t>
  </si>
  <si>
    <t>По заявкам Заказчика, с 1 февраля до 28 февраля 2014 года</t>
  </si>
  <si>
    <t xml:space="preserve">Дизельное топливо марки ДТ.Л.К2 ТР ТС 013/2011 для отопления зданий Назарбаев Университет </t>
  </si>
  <si>
    <t>Сервисное обслуживание приборов учета тепловой энергии  АО "Республиканский научный центр неотложной медицинской помощи"</t>
  </si>
  <si>
    <t>Туалетная бумага</t>
  </si>
  <si>
    <t>В течение 5 (пяти) рабочих дней с даты  получения письменной заявки Заказчика</t>
  </si>
  <si>
    <t>Бумага А3</t>
  </si>
  <si>
    <t>Бумага А3 для принтера, в пачке 500 л., плотность - 80 гр., яркость - 94%, белизна - 146%, класс "С"</t>
  </si>
  <si>
    <t>пачка</t>
  </si>
  <si>
    <t>В течение 5 календарных дней со дня получения заявки от Заказчика</t>
  </si>
  <si>
    <t>Бумага А4</t>
  </si>
  <si>
    <t>Бумага А4 для принтера, в пачке 500 л., плотность - 80 гр., яркость - 94%, белизна - 146%, класс "С"</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</si>
  <si>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</si>
  <si>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</si>
  <si>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Ватман А1</t>
  </si>
  <si>
    <t>Бумага чертежная м.А (ватман) ф.А1 (не менее 610х860мм), пл.200г/м кв. с вод. знаками ГОСТ 597-73, белого цвета</t>
  </si>
  <si>
    <t>Гребешки 12мм</t>
  </si>
  <si>
    <t>Материал пластик, количество переплетаемых листов не менее 90, цвет черный</t>
  </si>
  <si>
    <t xml:space="preserve">Штука </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</si>
  <si>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</si>
  <si>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</si>
  <si>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</si>
  <si>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</si>
  <si>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Гребешки 8мм</t>
  </si>
  <si>
    <t>Материал пластик, количество переплетаемых листов не менее 70, цвет черный</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</si>
  <si>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</si>
  <si>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 xml:space="preserve">Журнал </t>
  </si>
  <si>
    <t>Журнал, твердый переплет, обложка кожзаменитель, формат А4, для регистрации документов, не менее 96 листов</t>
  </si>
  <si>
    <t>Зажим для бумаг 15 мм</t>
  </si>
  <si>
    <t>Пачка</t>
  </si>
  <si>
    <t>Зажим для бумаг 19 мм</t>
  </si>
  <si>
    <t>Зажим для бумаг 25 мм</t>
  </si>
  <si>
    <t>Металлические для скрепления бумаг без перфорирования, ширина 25мм, цвет черный,  в пачке 12 штук.</t>
  </si>
  <si>
    <t>Зажим для бумаг 41 мм</t>
  </si>
  <si>
    <t>Металлические для скрепления бумаг без перфорирования,  ширина 41мм, цвет черный, в пачке 12 штук.</t>
  </si>
  <si>
    <t>Закладка-постик</t>
  </si>
  <si>
    <t>Бумага д/заметок - 76х76 мм 100л. клейкий слой, 76*76  мм, 4 неоновых цвета, 100 л. в каждом блоке.</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</si>
  <si>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</si>
  <si>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</si>
  <si>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</si>
  <si>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</si>
  <si>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Карандаш механический</t>
  </si>
  <si>
    <t>Пластиковый корпус с клипом. Пишущий узел 0,5-0,7м. Подача стержня осуществляется по мере необходимости.</t>
  </si>
  <si>
    <t>Книга канцелярская</t>
  </si>
  <si>
    <t>Книга канцелярская для учета, формат А4 с различной разлиновкой, обложки картонные, размер 200*300мм, не менее 60 листов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</si>
  <si>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</si>
  <si>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</si>
  <si>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Линейка</t>
  </si>
  <si>
    <t>Линейка из пластика, односторонняя шкала, прозрачная, четкое нанесение шкалы делений, 30 см.</t>
  </si>
  <si>
    <t>Лоток 6 секционный вертикальный</t>
  </si>
  <si>
    <t>Пластиковый накопитель для бумаг формата А4+, вертикальный, 6 секционный, из плотного твердого пластика, литой, с глянцевой поверхностью, устойчивый, с местом для маркировки на корешке.</t>
  </si>
  <si>
    <t>Магнит</t>
  </si>
  <si>
    <t>Цветной магнит, в упаковке 6 штук, диаметр 20 мм, круглая форма</t>
  </si>
  <si>
    <t>Маркер для доски</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</si>
  <si>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</si>
  <si>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 xml:space="preserve">Набор настольный </t>
  </si>
  <si>
    <t>Набор настольный, трехсекционный, раздвижной, пластик прозрачного цвета, эргономичный дизайн. Комплект канцелярских принадлежностей из 12 предметов (2 карандаша, ручка, точилка, ластик, линейка, скрепки, бумага для заметок, степлер, скобы, канцелярский нож)</t>
  </si>
  <si>
    <t>Настольный комплект руководителя</t>
  </si>
  <si>
    <t xml:space="preserve">Набор настольный:  Подложка для письма, подставка для 2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</si>
  <si>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Нож канцелярский/макетный</t>
  </si>
  <si>
    <t>Эргономичная ручка. Автоматический блокиратор для лезвия, универсальные ножи-каттеры и острые лезвия.</t>
  </si>
  <si>
    <t>Ножницы</t>
  </si>
  <si>
    <t>Канцелярские, выполнены из нержавеющей стали. Оригинальный дизайн эргономичные ручки для удобства работы. Острые лезвия.</t>
  </si>
  <si>
    <t>Папка подвесная 240*365 мм</t>
  </si>
  <si>
    <t>Формат А4. Папка из тонкого плотного картона с прочными металлическими направляющими. Наличие индексных ярлыков для ускорения поиска нужного документа. 240* 365 мм</t>
  </si>
  <si>
    <t xml:space="preserve">Папка регистратор </t>
  </si>
  <si>
    <t>Файл архивный, ламинированный. Используется для хранения бумаг. Формат А4,вмещает от 350 до 550 листов. На корешке пластиковое окно, ширина 50мм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</si>
  <si>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</si>
  <si>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</si>
  <si>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 xml:space="preserve">Папка с файлами </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</si>
  <si>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</si>
  <si>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Папка-конверт пластиковая на кнопке</t>
  </si>
  <si>
    <t>папка формата А4 из прозрачного пластика, с кнопочной застежкой  в середине</t>
  </si>
  <si>
    <t>Папка-планшет</t>
  </si>
  <si>
    <t>Пластиковая, твердая, с верхнем зажимом. Подходит для документов формата А4 прочный механизм , прочная обложка из полифома, обьем 75 листов, дополнительный карман для отдельных документов.</t>
  </si>
  <si>
    <t>Портфель для документов пластиковый</t>
  </si>
  <si>
    <t>Портфель с двумя ручками для документов формата А4, пластиковый, застежка на молнии, цвет по согласованию с Заказчиком</t>
  </si>
  <si>
    <t>Разделитель 1-12</t>
  </si>
  <si>
    <t xml:space="preserve">пластиковый разделитель, в пачке 12 разноцветных листов </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</si>
  <si>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</si>
  <si>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</si>
  <si>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Ручка шариковая</t>
  </si>
  <si>
    <t xml:space="preserve">Шариковая ручка с резиновым держателем со стержнем, цвет пасты по согласованию с Заказчиком </t>
  </si>
  <si>
    <t>Скобы для степлера</t>
  </si>
  <si>
    <t>Стальные оцинкованные скобы, в упаковке 1000 штук. Размер скоба №23/23</t>
  </si>
  <si>
    <t>Скоросшиватель картонный</t>
  </si>
  <si>
    <t>Папка формата А4, для сшивания бумаг хранения и активной работы с документацией. Плотность не менее 300 гр. Цвет белый, вместимость не менее 50 листов</t>
  </si>
  <si>
    <t>Скоросшиватель пластиковый</t>
  </si>
  <si>
    <t>Стандартный пластиковый скоросшиватель с прозрачным цветным верхом и лейблом для маркировки размером формата А4, вместимость не менее 50 листов</t>
  </si>
  <si>
    <t>Скотч 19 мм с диспенсером</t>
  </si>
  <si>
    <t>Диспенсер настольный прозрачный, в комплекте со скотчем 19 мм, длиной не менее 65 м</t>
  </si>
  <si>
    <t>Скотч 50 мм</t>
  </si>
  <si>
    <t xml:space="preserve">Скотч 50мм*60м, цвет прозрачный, изготовлена из полипропилена </t>
  </si>
  <si>
    <t>Скрепки</t>
  </si>
  <si>
    <t>скрепки 28  мм, металлические, в пачке 100 штук</t>
  </si>
  <si>
    <t>Скрепки цветные</t>
  </si>
  <si>
    <t>скрепки 26  мм, металлические, с цветным покрытием, в пачке 100 штук</t>
  </si>
  <si>
    <t>Скрепочница магнитная</t>
  </si>
  <si>
    <t>корпус пластиковый, с магнитом, наличие не менее 20 скрепок  в комплекте</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</si>
  <si>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</si>
  <si>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</si>
  <si>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</si>
  <si>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150 листов</t>
  </si>
  <si>
    <t>Степлер</t>
  </si>
  <si>
    <t>Степлер канцелярский с металлическими частями стальным основанием с пластиковой скользящей основой. Вместимость контейнера не менее 100 скоб. Пробивает  не менее 210 листов</t>
  </si>
  <si>
    <t>Стикеры 5 цветов</t>
  </si>
  <si>
    <t>Стикеры - закладки неоновые, в одной пачке 5 цветов, по 25 закладок каждого цвета, размер 4,5 мм*10мм, с клейкой основой</t>
  </si>
  <si>
    <t xml:space="preserve">Тетрадь общая </t>
  </si>
  <si>
    <t>Формат А 5, в клетку, не менее 96 листов, обложка ПВХ</t>
  </si>
  <si>
    <t xml:space="preserve">Точилка с контейнером </t>
  </si>
  <si>
    <t>Для карандашей различных диаметров. Выполнена из пластика, с контейнером для стружек</t>
  </si>
  <si>
    <t>Указка лазерная</t>
  </si>
  <si>
    <t>Файл</t>
  </si>
  <si>
    <t>Файл прозрачный, формат А4, плотность пленки 50-70 мкр, в упаковке 100 штук</t>
  </si>
  <si>
    <t>Шило</t>
  </si>
  <si>
    <t>Шило металлическое с крючком, для прошивки документов толстое, с большим ушком, деревянный держатель</t>
  </si>
  <si>
    <t>Штрих</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</si>
  <si>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</si>
  <si>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 xml:space="preserve">Туалетная бумага, рулонная. Применяется для диспенсеров. Наличие обертки: в полиэтиленовой обтяжке. Качество исходного сырья: первичное сырье (целлюлоза). Цвет: белый. Наличие перфорации: с отрывными листами. Количество впитывающих слоев: двухслойная. Длина намотки бумажного полотна: не менее 150 метров в рулоне. Ширина бумажного полотна:  не менее 90 мм. Наличие внутренней втулки: со втулкой. Диаметр втулки – не менее 60 мм. </t>
  </si>
  <si>
    <t>Диспенсер напольный</t>
  </si>
  <si>
    <t>Диспенсер для воды, тип напольный, со шкафчиком. Охлаждение и нагрев воды. Напряжение: не менее 220 В. Цвет: согласовывается с Заказчиком. Гарантия: не менее 12 месяцев, размеры не менее 34см х 33 см х 98 см</t>
  </si>
  <si>
    <t>Работа</t>
  </si>
  <si>
    <t>Техническое обслуживание и ремонт транспортных средств</t>
  </si>
  <si>
    <t>Техническое обслуживание и ремонт автомобиля Volswagen Caravella</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</si>
  <si>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следующих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</si>
  <si>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Техническое обслуживание и ремонт по потребности согласно перечня работ с заменой запасных частей, с расходными материалами и запасными частями для автомобиля Volswagen Caravella – 1 единица.</t>
  </si>
  <si>
    <t>Техническое обслуживание и ремонт транспортных средств АО "РНЦНХ"</t>
  </si>
  <si>
    <t>Техническое обслуживание и ремонт согласно перечня работ с заменой запасных частей, с расходными материалами и запасными частями для следующих транспортных средств: Nissan Teana – 1 единица, Toyota Corolla – 1 единица, Hyundai H-1 – 1 единица, Hyundai Caynti – 1 единица, Газ 33023 – 1 единица, МКСМ 800Н – 1 единица</t>
  </si>
  <si>
    <t>Услуги автомойки микроавтобуса АО "РНЦНХ"</t>
  </si>
  <si>
    <t>Автомойка микроавтобусов марки Хундай Каунти в количестве 1 единицы, общее количество моек – 12. В мойку 1 микроавтобуса входит мойка кузова и салона</t>
  </si>
  <si>
    <t>Со дня вступления в силу Договора  по 31 декабря 2014 года</t>
  </si>
  <si>
    <t>Услуги автомойки грузового автомобиля АО "РНЦНХ"</t>
  </si>
  <si>
    <t>Автомойка грузового автомобиля марки Газ 33023  в количестве 1 единицы, общее количество моек – 12. В мойку 1 грузового автомобиля входит мойка кузова и салона</t>
  </si>
  <si>
    <t>Услуги автомойки легковых автомобилей АО "РНЦНХ"</t>
  </si>
  <si>
    <t>Автомойка легковых автомобилей: Nissan Teana в количесте 1 единицы – 30 моек, Toyota Corolla в количестве 1 единицы – 14 моек. Общее количество моек – 44. В мойку 1 легкового автомобиля входит мойка кузова и салона</t>
  </si>
  <si>
    <t>исключено</t>
  </si>
  <si>
    <t>г. Астана, пр. Кабанбай батыра, 53; пр.Туран, 34/1, ул. Сыганак, 2, ул. Жанибек Керей хандары, 3</t>
  </si>
  <si>
    <t>Обязательное страхование работника от несчастных случаев при исполнении им трудовых (служебных) обязанностей на 393 человека</t>
  </si>
  <si>
    <t>Обязательное страхование работника от несчастных случаев при исполнении им трудовых (служебных) обязанностей</t>
  </si>
  <si>
    <t>Без применения норм Правил (пп. 4) п. 15)</t>
  </si>
  <si>
    <t>с 08.02.2014г. по 07.02.2015г.</t>
  </si>
  <si>
    <t>Вывоз снега с территории  грузовым автотранспортом 1350 рейсов. Очистка дорог от снега тяжелым автогрейдером 36 часов. Погрузка снега погрузчиком 96 часов.</t>
  </si>
  <si>
    <t>Комплект,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</si>
  <si>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С даты вступления в силу договора до 31.12.2014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</si>
  <si>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</si>
  <si>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</si>
  <si>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Постельный комплект - односпальный (1 простыня, 2 наволочки, 1 пододеяльник)</t>
  </si>
  <si>
    <t>Подушка</t>
  </si>
  <si>
    <t xml:space="preserve"> Одеяло, размер 205х140 cм,  холлофайбер, облегченное (ткань полиэстер)</t>
  </si>
  <si>
    <t>Покрывало, размер: 200х160 cм,  Материал ультрастеп.</t>
  </si>
  <si>
    <t>Жалюзи</t>
  </si>
  <si>
    <t>Состав: 70 %- полиэстер, 30%- шелк, ширина -0.89 мм., полузатемняющая, с пылеотталкивающей  пропиткой.Цвет по согласованию с Заказчиком.</t>
  </si>
  <si>
    <t xml:space="preserve">Дверные замки с ручками в комплекте </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</si>
  <si>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</si>
  <si>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Доводчик дверной</t>
  </si>
  <si>
    <t>Доводчик дверной,металлический на магните, масса двери не менее 85 кг.</t>
  </si>
  <si>
    <t>Сердцевина для замка заводского исполнения размер 35х35мм(7см), с ключами не менее 5 штук. Тип ключа «английский», с поперечными нарезками. По согласованию с Заказчиком.</t>
  </si>
  <si>
    <t>Сиденье для унитазов</t>
  </si>
  <si>
    <t>Сиденье для унитаза, пластиковые. По согласованию с Заказчиком.</t>
  </si>
  <si>
    <t>Сместитель для душа</t>
  </si>
  <si>
    <t>Сместитель для душа, рычажный  с длинным гусаком, с выходом для подключения душевого шланга.По согласованию с Заказчиком.</t>
  </si>
  <si>
    <t>Сместитель для кухни</t>
  </si>
  <si>
    <t>Сместитель для кухни, рычажный  с длинным гусаком.По согласованию с Заказчиком.</t>
  </si>
  <si>
    <t>Шланг сантехнический</t>
  </si>
  <si>
    <t>Шланг сантехнический в металлической оплетке для воды.По согласованию с Заказчиком.</t>
  </si>
  <si>
    <t>Шланг для душа</t>
  </si>
  <si>
    <t>Шланг с ниточной и никелированной оплеткой. Длина 1,5-2 метра. По согласованию с Заказчиком.</t>
  </si>
  <si>
    <t>Гофрошланг</t>
  </si>
  <si>
    <t xml:space="preserve">Гофрированный шланг сантехнический, d40, L-1,2
в полиэтиленовой упаковке с вкладышем, где указаны комплектация, технические характеристики и инструкция по монтажу.
</t>
  </si>
  <si>
    <t>Жидкие профессиональные моющие средства</t>
  </si>
  <si>
    <t>Стиральный порошок для цветного белья с добавками содержащее добавки энзима,пригодное для использования в мягкой и средней жесткости воде.Используются в любой стиральной машине промышленного типа.Эффективен при любой температуре.Химический состав: содержит анионо и нонионо поверхностно-активного вещества 5-15 %, мыло &lt;5, фосфат 15-30%, вещества предотвращающее серость, оптический отбеливатель(в упаковке не менее 10 кг.)</t>
  </si>
  <si>
    <t>Средство для удаления жира и грязи</t>
  </si>
  <si>
    <t>Вспомогательное средство для удаления жира и грязи.Используются в любой стиральной машине промышленного типа.Не подвержено воздействию жесткости воды.Применяется при стирки любого текстиля и в особенности шерстяного и нежного белья.Химический состав: нонионо поверхностно-активного вещества &lt;%30.рН 7, жидкость безцветного цвета.(масса не менее 4.85 кг. в бидоне )</t>
  </si>
  <si>
    <t>Пакеты</t>
  </si>
  <si>
    <t>Услуги по реставрации мебели</t>
  </si>
  <si>
    <t>Со дня вступления в силу договора до 31 декабря 2014 года по заявке заказчика</t>
  </si>
  <si>
    <t>г.Астана</t>
  </si>
  <si>
    <t>Услуги мойки витражей</t>
  </si>
  <si>
    <t xml:space="preserve">Услуг по текущему ремонту жилых помещений </t>
  </si>
  <si>
    <t>Услуги по техническому обслуживанию бытового оборудования</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</si>
  <si>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</si>
  <si>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Набор наушников и ИК –приемников на 50 чел., 20 настольных микрофонов, 1 радиомикрофон, 2 пульта переводчиков, 1 центр. процессор, 1 трансмиттер, 1 излучатель, 1 кабина для переводчиков, 2 петличных микрофона (101 день, 8 часов в день)</t>
  </si>
  <si>
    <t>Услуги синхронного перевода для организации обучения по программе Executive MBA</t>
  </si>
  <si>
    <t>Синхронный перевод с английского на русский/казахский и русского/казахского на английский. 2 переводчика на 8-часовой рабочий день (2 256 часов)</t>
  </si>
  <si>
    <t xml:space="preserve"> Дератизация - борьба с грызунами (мыши, крысы и т.д.), дезинсекция - борьба с мухами, комарами и тараканами и другими бытовыми насекомыми.  Обработка постельных принадлежностей. Услуги осуществляются на территории трех объектов. Комплекс зданий Назарбаев Университета: общая площадь помещений – не более  35 286,3 кв.м,открытые территории – не более 15 га.  Республиканский научный центр нейрохирургии: общая площадь помещений не более 19475 кв.м, открытых территорий не более 15 га. Республиканский научный центр неотложной медицинской помощи: общая площадь помещений не более 3200 кв.м, открытые территории не более 3200 кв.м</t>
  </si>
  <si>
    <t>Комплект состоит из : 1)Жидкий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2)Жидкий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3)Жидкий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4)Средство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5)Кондиционер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</si>
  <si>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В течении 60 календарных дней со дня вступления в силу договора</t>
  </si>
  <si>
    <t>Тепловизионная камера</t>
  </si>
  <si>
    <t>Мойка витражей в ЖК "Северное сияние" и в  зданиях студенческих общежитий 3255 кв.м</t>
  </si>
  <si>
    <t>Услуги по текущему ремонту жилых помещений  1176 кв.м согласно дефектных актов и технической спецификации.</t>
  </si>
  <si>
    <t>Файл архивный, ламинированный. Используется для хранения бумаг. Формат А4,вмещает от 350 до 550 листов. На корешке пластиковое окно, ширина 75 мм</t>
  </si>
  <si>
    <t>гр.7, 8, 9</t>
  </si>
  <si>
    <t>Выходная мощность 6 милливатт Миниатюрные размеры и вес - 14 на 160мм (металлический корпус в виде ручки), 90 граммДлина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- 1,1ммПотребляемая энергия - менее 200мА, питание от двух батареек АААСрок службы - более 5000 часов Время работы от одного комплекта батареек: 2-3 часа (зависит от качества энергоносителя).</t>
  </si>
  <si>
    <t>гр.4</t>
  </si>
  <si>
    <t xml:space="preserve">Услуги фотографа </t>
  </si>
  <si>
    <t>Запрос ценовых предлложений</t>
  </si>
  <si>
    <t xml:space="preserve">С момента ступления в силу Договора до 31.12.2014 года, по заявке заказчика </t>
  </si>
  <si>
    <t>г. Астана, пр. Кабанбай батыра 53</t>
  </si>
  <si>
    <t>Услуги питания для организации обучения по программе Executive MBA (1 меню)</t>
  </si>
  <si>
    <t>Услуги питания (меню 1). Меню в расчете по одной штуке: салат, горячее блюдо, десерт, напитки (соки, вода, чай). Количество участников 50 человек.</t>
  </si>
  <si>
    <t>Услуги питания для организации обучения по программе Executive MBA (2 меню)</t>
  </si>
  <si>
    <t>Услуги питания (меню 2). Меню в расчете по одной штуке: салат, горячее блюдо, десерт, напитки (соки, вода, чай). Количество участников 45 человек.</t>
  </si>
  <si>
    <t>Профессиональная выездная репортажная фотосъёмка профессиональным фотоаппаратом (34 часа). Согласно технической спецификации.</t>
  </si>
  <si>
    <t xml:space="preserve">Дырокол </t>
  </si>
  <si>
    <t>Металлические для скрепления бумаг без перфорирования,  ширина 15мм, цвет черный,  в картонной упаковке, в пачке 12 штук.</t>
  </si>
  <si>
    <t>Металлические для скрепления бумаг без перфорирования, цвет черный, ширина 19мм,   в картонной упаковке, в пачке 12 штук.</t>
  </si>
  <si>
    <t>По заявкам Заказчика, со дня подписания Договора и до заключения договора о закупках по итогам тендера</t>
  </si>
  <si>
    <t xml:space="preserve">Без применения норм Правил (пп. 40 п. 15) </t>
  </si>
  <si>
    <t>Футболка с логотипом</t>
  </si>
  <si>
    <t>Футболка белая с логотипом. Ткань:хлопок 100%. Ворот: О-образный. Размеры: 10 шт. –S, 20 шт. – M, 20 шт. –L. Способ нанесения логотипа оговаривается с Заказчиком.</t>
  </si>
  <si>
    <t>Блокнот с логотипом</t>
  </si>
  <si>
    <t>Блокнот формата А5, в клетку 50 листов (отрывные) с логотипом на обложке и листах. Способ нанесения логотипа оговаривается с Заказчиком</t>
  </si>
  <si>
    <t>Ручка с логотипом</t>
  </si>
  <si>
    <t>Шариковая ручка черного либо золотистого цвета с синей пастой, с нанесением логотипа. Способ нанесения логотипа оговаривается с Заказчиком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</si>
  <si>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</si>
  <si>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</si>
  <si>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</si>
  <si>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Пакет бумажный с логотипом</t>
  </si>
  <si>
    <t>Имиджевый бейдж</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</si>
  <si>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</si>
  <si>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</si>
  <si>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Карандаш с логотипом</t>
  </si>
  <si>
    <t>Простой карандаш черного цвета с нанесением логотипа. Способ нанесения логотипа оговаривается с Заказчиком</t>
  </si>
  <si>
    <t>Кувертка</t>
  </si>
  <si>
    <t>USB- флеш-карта с логотипом</t>
  </si>
  <si>
    <t>Флеш-карта из черного/белого пластика либо из металла не менее 4 Гб памяти. Способ нанесения логотипа оговаривается с Заказчиком</t>
  </si>
  <si>
    <t>Бейсболки с логотипом</t>
  </si>
  <si>
    <t>Мяч баскетбольный, женский, «игровой»</t>
  </si>
  <si>
    <t>Мяч баскетбольный, женский, «тренировочный»</t>
  </si>
  <si>
    <t>Мяч баскетбольный, мужской, «игровой»</t>
  </si>
  <si>
    <t>Мяч баскетбольный, мужской, «тренировочный»</t>
  </si>
  <si>
    <t>Медбол</t>
  </si>
  <si>
    <t>Мяч воллейбольный</t>
  </si>
  <si>
    <t>Мяч футбольный</t>
  </si>
  <si>
    <t>Сетка для настольного тенниса</t>
  </si>
  <si>
    <t>Сетка для баскетбольного кольца</t>
  </si>
  <si>
    <t>Насос ручной с иглой</t>
  </si>
  <si>
    <t>Кубки золото</t>
  </si>
  <si>
    <t>Вратарские перчатки</t>
  </si>
  <si>
    <t>Медали</t>
  </si>
  <si>
    <t>Щитки футбольные</t>
  </si>
  <si>
    <t>Наколенники для воллейбола</t>
  </si>
  <si>
    <t>Гиря  24 кг</t>
  </si>
  <si>
    <t>Гриф 20 кг</t>
  </si>
  <si>
    <t>Гриф 18 кг</t>
  </si>
  <si>
    <t>Блины тяжелоатлетические  5 кг</t>
  </si>
  <si>
    <t>Блины тяжелоатлетические 10 кг</t>
  </si>
  <si>
    <t>Блины тяжелоатлетические 20 кг</t>
  </si>
  <si>
    <t>Лапы боксерские</t>
  </si>
  <si>
    <t>Футы (защита голени)</t>
  </si>
  <si>
    <t>Капа боксерская</t>
  </si>
  <si>
    <t>Форма для вратаря</t>
  </si>
  <si>
    <t>Форма для волейбола женская</t>
  </si>
  <si>
    <t>Форма для волейбола мужская</t>
  </si>
  <si>
    <t>Форма для футбола женская</t>
  </si>
  <si>
    <t>Форма для футбола мужская</t>
  </si>
  <si>
    <t>Форма для баскетбола мужская</t>
  </si>
  <si>
    <t>Форма для баскетбола женская</t>
  </si>
  <si>
    <t>Кимоно для дзюдо</t>
  </si>
  <si>
    <t>Кимоно для казакша курес</t>
  </si>
  <si>
    <t>Сетка воллейбольная с тросом</t>
  </si>
  <si>
    <t>Сетка для большого тенниса</t>
  </si>
  <si>
    <t>Весы</t>
  </si>
  <si>
    <t>Пады (ручные макивары)</t>
  </si>
  <si>
    <t>Макивары большие</t>
  </si>
  <si>
    <t>Защитные сетки</t>
  </si>
  <si>
    <t>Спортивные костюмы</t>
  </si>
  <si>
    <t>Официальный мяч FIBA «BGL6»,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6 (длина окружности 720—740 мм, масса 500—540 г).</t>
  </si>
  <si>
    <t>Тренировочный мяч «BDL6»,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либо из улучшенной синтетической кожи, размер: 6 (длина окружности 720—740 мм, масса 500—540 г).</t>
  </si>
  <si>
    <t>Официальный мяч FIBA «BGL7»,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</si>
  <si>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Тренировочный мяч «BDL7», для игры в крытых помещениях, мяч должен иметь сферическую форму и быть установленного оттенка оранжевого цвета с традиционным рисунком из восьми вставок и черных швов, изготовлен из натуральной кожи, размер: 7 (длина окружности 750—780 мм, масса 567—650 г).</t>
  </si>
  <si>
    <t>Медицинский мяч, вес: 4 кг, материал исполнения - натуральная или композитная (модифицированная, улучшенная синтетическая) кожа. Диаметр не менее 330 мм. Цвет по согласованию с Заказчиком.</t>
  </si>
  <si>
    <t>Матовая синтетическая кожа (полиуретан), бутиловая камера, 2 слоя подкладочной ткани из полиэстера. Тип соединения панелей - шов, укрепленный проклейкой. Длина окружности не менее 680 мм и не более  700 мм, давление внутри мяча 0,6-1,1 BAR. Вес  не менее 410 г, но не более 450 г. Цвет по согласованию с Заказчиком.</t>
  </si>
  <si>
    <t>Высококачественный нейлон. Диаметр (внутренний) баскетбольного кольца - 450 мм, крепление сетки - "поросячий хвостик". Цвет по согласованию с Заказчиком.</t>
  </si>
  <si>
    <t>Насос ручной для накачивания мячей. Длина: 29 см, диаметр: 3,6 см. С иглой и гибким шлангом.</t>
  </si>
  <si>
    <t>Цвет – золото, высота 29 мм, диаметр 12 мм. Матерал: нижняя часть кубка - пластик, основная верхняя часть - металл.</t>
  </si>
  <si>
    <t>Гибкая защита пальцев; спресованный поролон, Изогнутая форма. Настраиваемый ремешок на запястье. Анатомическая форма кисти. Размер – взрослый.</t>
  </si>
  <si>
    <t>Комплект медалей со шнурками. Диаметр: 60 мм. В комплекте 1 медаль золотого, 1 бронзового, и 1 серебренного цветов. Материал исполнения: металл.</t>
  </si>
  <si>
    <t>Щитки на голень с панелью из полипропилена с отверстиями для вентиляции, обеспечивающие амортизацию и защиту голени от ударов для игры в футбол. Щитки без голеностопа. Фиксируются на липучках.</t>
  </si>
  <si>
    <t>Наколенники с панелью обеспечивающие амортизацию и защиту коленей от ударов для игры в волейбол и гандобол, а также других видов спорта в зале. Материал – полиэстер.</t>
  </si>
  <si>
    <t>Металлическая сферическая гиря с ручкой. Вес - 24 кг.</t>
  </si>
  <si>
    <t>Гриф олимпийский. Изготовлен из металла. Длина - не менее 1200 мм. Посадочный диаметр грифа - 50мм. В комплекте: замок - гайка Вейдера. Внешнее покрытие – хром. Вес – 20 кг.</t>
  </si>
  <si>
    <t>Гриф. Изготовлен из металла. Длина - не менее 1800 мм, толщина 25 мм. В комплекте: замок - гайка Вейдера. Внешнее покрытие – хром. Вес – 18 кг.</t>
  </si>
  <si>
    <t>Диск обрезиненый, рекордный. Диаметр отверстия не менее 52 мм. Вес – 5 кг.</t>
  </si>
  <si>
    <t>Диск обрезиненый. Диаметр отверстия не менее 52 мм. Вес – 10 кг.</t>
  </si>
  <si>
    <t>Диск обрезиненный. Диаметр отверстия не менее 52 мм. Вес – 20 кг.</t>
  </si>
  <si>
    <t>Материал: искусственная кожа; Крепление: на липучках; Цвет по согласованию с Заказчиком.</t>
  </si>
  <si>
    <t>Одночелюстная. Материал: силикон. Цвет по согласованию с Заказчиком.</t>
  </si>
  <si>
    <t>Комплект: футболка с длинным рукавом, трико.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</si>
  <si>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Состав: 92% полиэстер, 8% эластан. размеры - по согласованию с Заказчиком, с логотипом NU и номерами по согласованию с Заказчиком.</t>
  </si>
  <si>
    <t>Комплект: футболка с коротким рукавом, шорты. Материал: 100% полиэстер. Размеры - по согласованию с Заказчиком, с логотипом NU и номерами по согласованию с Заказчиком.</t>
  </si>
  <si>
    <t>Комплект: майка без рукавов, шорты. Состав: 92% полиэстер, 8% эластан. размеры - по согласованию с Заказчиком, с логотипом NU и номерами по согласованию с Заказчиком.</t>
  </si>
  <si>
    <t xml:space="preserve"> В течении 10 рабочих дней с момента подачи письменной заявки</t>
  </si>
  <si>
    <t xml:space="preserve">Мяч волейбольный, материал покрышки - синт. кожа (микрофибра), материал камеры - бутиловая, материал обмотки камеры – нейлон.  Тип соединения панелей - клееный, количество панелей - 8. Окружность – 650-670 мм. Вес – 280 граммов. Давление – 0, 325 кг/кв.см. Цвет по согласованию с Заказчиком.
</t>
  </si>
  <si>
    <t xml:space="preserve">Высококачественный нейлон, натяжка сетки: регулируемая, крепление: винтовое. Размер сетки (высота, длина): 15,25 см на 152,5 см.
Цвет по согласованию с Заказчиком.
</t>
  </si>
  <si>
    <t>Сетка тренировочная, черная с металлическим тросом (трос 3 мм, длинна 11 м, коуши, зажимы троса).</t>
  </si>
  <si>
    <t>Сетка для центральной линии в большом тенисе  (регулятор высоты, маркер для теннисной сетки с петлей и анкером в грунт (пол)). Диаметр нити не менее 2 мм,  размер ячейки: 40 мм, размер сетки: 1,07 м х 12,8 м.</t>
  </si>
  <si>
    <t>Предел взвешивания – 150 кг. Дискретность  мг 0,01. Диаметр платформы мм 85. Калибровка внутренняя (автоматическая), питание 230В 50Гц/11В АС.</t>
  </si>
  <si>
    <t>Материал: кожа, наполнитель: пенополиэтилен, размеры: 40 см х 20 см, толщина: 7-7,5 см.</t>
  </si>
  <si>
    <t>Макевары, изготовленные из натуральной кожи, по бокам из коровьей кожи с набивкой из дюрафлекса, резины и пены. Размеры (приблизительно): 60х35х15 см.</t>
  </si>
  <si>
    <t xml:space="preserve"> В течении 10 рабочих дней с момента подачи письменной заявки </t>
  </si>
  <si>
    <t xml:space="preserve">Оформление зданий баннерами приуроченным к государственным праздникам </t>
  </si>
  <si>
    <t xml:space="preserve">Изготовление, монтаж и демонтаж баннеров - 24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t>
  </si>
  <si>
    <t>С момента подписания договора до 31 декабря 2014 года</t>
  </si>
  <si>
    <t xml:space="preserve">Услуга предназначена для поддержания системы в рабочем состоянии, проведения профилактических мероприятий согласно графику, тестирования системы, при необходимости замены элементов и узлов.    Согласно технической спецификации                                                                                       </t>
  </si>
  <si>
    <t>Перевозка обучающихся АОО «Назарбаев Университет». Не менее 1000 часов. Согласно технической спецификации.</t>
  </si>
  <si>
    <t>гр. 4,8,9</t>
  </si>
  <si>
    <t>Услуги по организации и обеспечению питанием обучающихся "Назарбаев Университет"</t>
  </si>
  <si>
    <t>Обеспечение ежедневным питанием обучающихся в "Назарбаев Университет". Количество студентов - не более 536. Количество дней в году - не более 246. Ежедневное 4-х разовое питание (завтрак, обед, полдник, ужин)</t>
  </si>
  <si>
    <t>С 1 января 2014 года по 31 декабря 2014 года</t>
  </si>
  <si>
    <t>Портативная цифровая радиостанция носимая (в комплекте с ретранслятором)</t>
  </si>
  <si>
    <t>11 274 910,72</t>
  </si>
  <si>
    <t xml:space="preserve">В течение 80 рабочих дней с момента вступления договора в силу. </t>
  </si>
  <si>
    <t>55</t>
  </si>
  <si>
    <t>Услуги питания (меню 1). Меню в расчёте по одной штуке : салат, горячее блюдо, десерт, напитки (соки, вода, чай). Количество участников 95 человек)</t>
  </si>
  <si>
    <t>Учебник по французскому языку с DVD диском «Alter Ego + 2, Livre de l'élève + DVD-ROM»</t>
  </si>
  <si>
    <t>Учебник по французскому языку с DVD диском, авторы - Annie Berthet, Emmanuelle Daill, Catherine Hugot, Véronique M Kizirian, Monique Waendendries, год издания – не ранее 2012 года, количество страниц - 224</t>
  </si>
  <si>
    <t>Тетрадь для заданий по французскому языку «Alter Ego + 2, Cahier d'activités»</t>
  </si>
  <si>
    <t>Пособие для преподавателя по французскому языку «Alter Ego + 2, Guide pédagogique»</t>
  </si>
  <si>
    <t>Пособие для преподавателя по французскому языку, авторы - Annie Berthet, Emmanuelle Daill, Catherine Hugot, Véronique M Kizirian, Béatrix Sampsonis, год издания – не ранее 2013 года, количество страниц - 240</t>
  </si>
  <si>
    <t>Пособие для проектов «Alter Ego + 2, Livrets Projets (+1 et 2)»</t>
  </si>
  <si>
    <t>Пособие для проектов, авторы - Annie Berthet, Emmanuelle Daill, Catherine Hugot, Véronique M Kizirian, Monique Waendendries, год издания – не ранее 2013 года, количество страниц – 112</t>
  </si>
  <si>
    <t>3 500,00</t>
  </si>
  <si>
    <t>Учебник «Французский язык в международных отношениях с CD диском «Objectif Diplomatie 1 , Livre de l'élève + CD audio.  A1 / A2.»</t>
  </si>
  <si>
    <t>Французский язык в международных отношениях с CD диском, авторы - Laurence Riehl, Michel Soignet, Marie-Hélène Amiot, год издания – не ранее 2010 года, количество страниц - 192</t>
  </si>
  <si>
    <t>6 200,00</t>
  </si>
  <si>
    <t>Учебник «Французский язык в международных отношениях «Objectif Diplomatie 2, Livre de l'élève + CD audio.  A2 / B1»</t>
  </si>
  <si>
    <t>Французский язык в международных отношениях, автор - Michel Soignet, год издания – не ранее 2010 года, количество страниц -  192</t>
  </si>
  <si>
    <t>6 400,00</t>
  </si>
  <si>
    <t>Учебник «Французский язык для юристов «Le français juridique, Livret d'activités»</t>
  </si>
  <si>
    <t>Французский язык для юристов, автор - Michel Soignet, год издания – не ранее 2003 года, количество страниц -  128</t>
  </si>
  <si>
    <t>5 500,00</t>
  </si>
  <si>
    <t>Тетрадь для заданий по французскому языку, авторы - Annie Berthet, Emmanuelle Daill, Catherine Hugot, Véronique M Kizirian, Monique Waendendries. Год издания – не ранее 2012 года,количество страниц -  128</t>
  </si>
  <si>
    <t>CD диск - Профессиональный французский «Le français juridique, CD AUDIO"</t>
  </si>
  <si>
    <t>CD диск - Профессиональный французский, автор -  Michel Soignet, Издательство - Hachette, издан - 26/06/2003</t>
  </si>
  <si>
    <t>11 200,00</t>
  </si>
  <si>
    <t>С момента подписания Договора до 31.12.2013 года, по заявке заказчика</t>
  </si>
  <si>
    <t>Пластиковая стойка-кувертка, размеры не менее 280*95 мм (по горизонтали)</t>
  </si>
  <si>
    <t>Создание теплового изображения:температурная чувствительность/NETD: не менее &lt;45  мK при 30°C; ИК-разрешение: не менее 320 × 240 пикселей; Масштабирование: 1–4× плавное цифровое с панорамированием; Угол обзора / минимальное фокусное расстояние: 25° × 19° / 0.4 м; Спектральный диапазон: не менее 7.5 - 13 мкм; Пространственное разрешение (мгновенное поле зрения): не менее 1.36 мрад; Фокусировка: Автоматическая или ручная; Просмотр изображения: Режимы изображения: ИК/визуальное + Thermal Fusion; Дисплей: Встроенный сенсорный экран, цветной ЖК-дисплей не менее 3.5", 320 x 240 пикселей; Измерения: Диапазон температур предмета От –20 °C до +650 °C не менее в 3 диапазонах: от -20°C до +120°C, или от 0°C до +350°C, или от +200°C до+650°C; Погрешность: не более ±2°C или 2% от показания. Хранение изображений: Тип: карта памяти SD; Формат файла: стандартный JPEG, включая данные измерений; Цифровая камера: Встроенная цифровая камера: не менее 3.1 мегапиксела (2048 × 1536 пикселей) и два светодиода. Физические характеристики: Вес камеры, включая батарею: не более 0.88 кг; Размеры камеры: (Д × Ш × В) не менее 106 × 201 × 125 мм. Отгрузочные габариты: не менее 180 x 500 x 360 мм; Отгрузочный вес: не менее 5.6 кг. В комплект входят: Тепловизионная камера, прочный транспортировочный кейс, ИК-камера с объективами, аккумулятор, микроадаптер Bluetooth® USB, зарядное устройство, калибровочный сертификат, компакт-диск с программным обеспечением, гарнитура, сетевой кабель, карта памяти с адаптером, блок питания, печатное руководство по началу работы на русском или казахском языке, солнцезащитная ширма, USB-кабель, компакт-диск с пользовательской документацией, видеокабель, карта продления гарантийного срока или регистрационная карта.</t>
  </si>
  <si>
    <t>32</t>
  </si>
  <si>
    <t>33</t>
  </si>
  <si>
    <t>34</t>
  </si>
  <si>
    <t>35</t>
  </si>
  <si>
    <t>36</t>
  </si>
  <si>
    <t>37</t>
  </si>
  <si>
    <t>38</t>
  </si>
  <si>
    <t>39</t>
  </si>
  <si>
    <t>40</t>
  </si>
  <si>
    <t>41</t>
  </si>
  <si>
    <t>42</t>
  </si>
  <si>
    <t>43</t>
  </si>
  <si>
    <t>44</t>
  </si>
  <si>
    <t>45</t>
  </si>
  <si>
    <t>46</t>
  </si>
  <si>
    <t>47</t>
  </si>
  <si>
    <t>Ремень приводной клиновый В 17х1700 для АО "Республиканский научный центр неотложной медицинской помощи"</t>
  </si>
  <si>
    <t xml:space="preserve">Без применения норм Правил (пп. 31 п. 15) </t>
  </si>
  <si>
    <t>Ремень приводной клиновый В 17х1700, ГОСТ 5813-93</t>
  </si>
  <si>
    <t>Ремень приводной клиновый В 17х1800 для АО "Республиканский научный центр неотложной медицинской помощи"</t>
  </si>
  <si>
    <t>Ремень приводной клиновый В 17х1800, ГОСТ 5813-93</t>
  </si>
  <si>
    <t>Ремень приводной клиновый В 17х1900 для АО "Республиканский научный центр неотложной медицинской помощи"</t>
  </si>
  <si>
    <t>Ремень приводной клиновый В 17х1900, ГОСТ 5813-93</t>
  </si>
  <si>
    <t>Ремень приводной клиновый В 17х2000 для АО "Республиканский научный центр неотложной медицинской помощи"</t>
  </si>
  <si>
    <t>Ремень приводной клиновый В 17х2000, ГОСТ 5813-93</t>
  </si>
  <si>
    <t>Ремень приводной клиновый В 17х2120 для АО "Республиканский научный центр неотложной медицинской помощи"</t>
  </si>
  <si>
    <t>Ремень приводной клиновый В 17х2120, ГОСТ 5813-93</t>
  </si>
  <si>
    <t>Ремень приводной клиновый В 17х2240 для АО "Республиканский научный центр неотложной медицинской помощи"</t>
  </si>
  <si>
    <t>Ремень приводной клиновый В 17х2240, ГОСТ 5813-93</t>
  </si>
  <si>
    <t>Ремень клиновый, на приточно-вытяжную вентиляцию А13 х 900 mm для АО "Национальный  центр нейрохирургии"</t>
  </si>
  <si>
    <t>Ремень клиновый, на приточно-вытяжную вентиляцию А13 х 900 mm, ГОСТ 5813-93</t>
  </si>
  <si>
    <t>Ремень клиновый, на приточно-вытяжную вентиляцию А13 х 950 mm для АО "Национальный центр нейрохирургии"</t>
  </si>
  <si>
    <t>Ремень клиновый, на приточно-вытяжную вентиляцию А13 х 950 mm, ГОСТ 5813-93</t>
  </si>
  <si>
    <t>Ремень клиновый, на приточно-вытяжную вентиляцию А13 х 975 mm для АО "Национальный центр нейрохирургии"</t>
  </si>
  <si>
    <t>Ремень клиновый, на приточно-вытяжную вентиляцию А13 х 975 mm, ГОСТ 5813-93</t>
  </si>
  <si>
    <t>Ремень клиновый, на приточно-вытяжную вентиляцию А13 х 1050 mm  для АО "Национальный центр нейрохирургии"</t>
  </si>
  <si>
    <t>Ремень клиновый, на приточно-вытяжную вентиляцию А13 х 1050 mm, ГОСТ 5813-93</t>
  </si>
  <si>
    <t>Ремень клиновый, на приточно-вытяжную вентиляцию А13 х 1075 mm  для АО "Национальный центр нейрохирургии"</t>
  </si>
  <si>
    <t>Ремень клиновый, на приточно-вытяжную вентиляцию А13 х 1075 mm, ГОСТ 5813-93</t>
  </si>
  <si>
    <t>Ремень клиновый, на приточно-вытяжную вентиляцию А13 х 1175 mm  для АО "Национальный центр нейрохирургии"</t>
  </si>
  <si>
    <t>Ремень клиновый, на приточно-вытяжную вентиляцию А13 х 1175 mm, ГОСТ 5813-93</t>
  </si>
  <si>
    <t>Ремень клиновый, на приточно-вытяжную вентиляцию А13 х 1200 mm  для АО "Национальный центр нейрохирургии"</t>
  </si>
  <si>
    <t>Ремень клиновый, на приточно-вытяжную вентиляцию А13 х 1200 mm, ГОСТ 5813-93</t>
  </si>
  <si>
    <t>Ремень клиновый, на приточно-вытяжную вентиляцию А13 х 1225 mm  для АО "Национальный центр нейрохирургии"</t>
  </si>
  <si>
    <t>Ремень клиновый, на приточно-вытяжную вентиляцию А13 х 1225 mm, ГОСТ 5813-93</t>
  </si>
  <si>
    <t>Ремень клиновый, на приточно-вытяжную вентиляцию А13 х 1275 mm  для АО "Национальный центр нейрохирургии"</t>
  </si>
  <si>
    <t>Ремень клиновый, на приточно-вытяжную вентиляцию А13 х 1275 mm, ГОСТ 5813-93</t>
  </si>
  <si>
    <t>Ремень клиновый, на приточно-вытяжную вентиляцию А13 х 1300 mm  для АО "Национальный центр нейрохирургии"</t>
  </si>
  <si>
    <t>Ремень клиновый, на приточно-вытяжную вентиляцию А13 х 1300 mm, ГОСТ 5813-93</t>
  </si>
  <si>
    <t>Ремень клиновый, на приточно-вытяжную вентиляцию А13 х 1375 mm  для АО "Национальный центр нейрохирургии"</t>
  </si>
  <si>
    <t>Ремень клиновый, на приточно-вытяжную вентиляцию А13 х 1375 mm, ГОСТ 5813-93</t>
  </si>
  <si>
    <t>Ремень клиновый, на приточно-вытяжную вентиляцию А13 х 1450 mm  для АО "Национальный центр нейрохирургии"</t>
  </si>
  <si>
    <t>Ремень клиновый, на приточно-вытяжную вентиляцию А13 х 1450 mm, ГОСТ 5813-93</t>
  </si>
  <si>
    <t>Ремень клиновый, на приточно-вытяжную вентиляцию А13 х 1675 mm  для АО "Национальный центр нейрохирургии"</t>
  </si>
  <si>
    <t>Ремень клиновый, на приточно-вытяжную вентиляцию А13 х 1675 mm, ГОСТ 5813-93</t>
  </si>
  <si>
    <t>Ремень клиновый, на приточно-вытяжную вентиляцию А13 х 1750 mm  для АО "Национальный центр нейрохирургии"</t>
  </si>
  <si>
    <t>Ремень клиновый, на приточно-вытяжную вентиляцию А13 х 1750 mm, ГОСТ 5813-93</t>
  </si>
  <si>
    <t>Ремень клиновый, на приточно-вытяжную вентиляцию А13 х 2350 mm  для АО "Национальный центр нейрохирургии"</t>
  </si>
  <si>
    <t>Ремень клиновый, на приточно-вытяжную вентиляцию А13 х 2350 mm, ГОСТ 5813-93</t>
  </si>
  <si>
    <t>Ремень клиновый, на приточно-вытяжную вентиляцию А17 х 1900 mm  для АО "Национальный центр нейрохирургии"</t>
  </si>
  <si>
    <t>Ремень клиновый, на приточно-вытяжную вентиляцию А 17 х 1900 mm, ГОСТ 5813-93</t>
  </si>
  <si>
    <t>Ремень клиновый, на приточно-вытяжную вентиляцию А17 х 2000 mm  для АО "Национальный центр нейрохирургии"</t>
  </si>
  <si>
    <t>Ремень клиновый, на приточно-вытяжную вентиляцию А 17 х 2000 mm, ГОСТ 5813-93</t>
  </si>
  <si>
    <t>НЕРА фильтр Н13 to EN1822 Фильтр абсолютной очистки воздуха Опер. блок АО "РНЦН"</t>
  </si>
  <si>
    <t>Фильтр абсолютной очистки воздуха для операционных, эффективность 99,99%, номинальный поток  1200 м3/час, начальное сопротивление 250 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</si>
  <si>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ОАРИТ АО "РНЦН"</t>
  </si>
  <si>
    <t>Фильтра абсолютной очистки воздуха эффективность 99,95%, номинальный поток  600 м3/час,  начальное сопротивление 250Па, конечное сопротивление 500 Па, рабочая температура 70 С0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воздуха.Фильтра должны иметь паспорт, европейский   сертификат прохождения теста EN1822 и соответствовать всем эпидемиологическим нормам РК.</t>
  </si>
  <si>
    <t>НЕРА фильтр Н13 to EN1822 Фильтр абсолютной очистки воздуха  опер. блок комната пробуждения АО "РНЦН"</t>
  </si>
  <si>
    <t>НЕРА фильтр Н13 to EN1822 Фильтр абсолютной очистки воздуха  ЦСО АО "РНЦН"</t>
  </si>
  <si>
    <t>НЕРА фильтр Н13 to EN1822 Фильтр абсолютной очистки воздуха ангиография АО "РНЦН"</t>
  </si>
  <si>
    <t>По заявкам Заказчика, со дня вступления в силу Договора и по 31 декабря 2014 года.</t>
  </si>
  <si>
    <t>56</t>
  </si>
  <si>
    <t>«Поверка прибора учета тепловой энергии АО «Республиканский научный центр неотложной медицинской помощи»</t>
  </si>
  <si>
    <t>1. Поверка теплосчетчика, диаметр расходомеров 100 мм; 2. Подтверждение метрологического класса прибора учета тепловой энергии; 3. Монтаж и демонтаж прибора учета с разборкой, чисткой и промывкой теплосчетчика.</t>
  </si>
  <si>
    <t>г. Астан, ул. Керей, Жанибек ханов, д. 3</t>
  </si>
  <si>
    <t>Размер: 26х21х6 см. Глянцевый, полиуритан. Многослойный наполнитель. Перчатки с застежкой на липучке.</t>
  </si>
  <si>
    <t>Дизель генератор (система гарантированного электропитания центральной серверной IT)</t>
  </si>
  <si>
    <t>Гр. 4,5</t>
  </si>
  <si>
    <t>Гр. 5</t>
  </si>
  <si>
    <t>Гр. 4</t>
  </si>
  <si>
    <t>Гр. 7,8,9</t>
  </si>
  <si>
    <t>по 31 декабря 2014 года со дня вступления в силу Договора</t>
  </si>
  <si>
    <t>г. Астана, пр. Кабанбай батыра, д. 53.</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</si>
  <si>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</si>
  <si>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t>
  </si>
  <si>
    <t>Услуги по проверке знаний на квалификационную группу допуска  по электробезопасности</t>
  </si>
  <si>
    <t>Проведение периодической проверки знаний электротехнического персонала на квалификационную группу (ІІ, III, IV, V группа) допуска по электробезопасности. Предоставление протокола квалификационной проверки по окончанию оказания услуги. Численность электротехнического персонала: 140 человек.</t>
  </si>
  <si>
    <t>В течение 20 рабочих дней со дня получения заявки от Заказчика</t>
  </si>
  <si>
    <t>Папка для бумаг с логотипом.Формат А4 с внутренним кармашком. Плотность бумаги – 300 г., препресс обложки матовый, цветность 2+0, кармашек внутренный с одной стороны, беговка. Способ нанесения логотипа оговаривается с Заказчиком</t>
  </si>
  <si>
    <t>Пакет с логотипом бумажный. Размеры (ШхВхГ): не менее 25х35х9 см. Плотность – 250 г., цветность 2+0, матовый препресс, печать с одной стороны, горизонтальное расположение. Способ нанесения логотипа оговаривается с Заказчиком.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</si>
  <si>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Цветность 4+0. Способ нанесения логотипа оговаривается с Заказчиком</t>
  </si>
  <si>
    <t>Гр.4</t>
  </si>
  <si>
    <t>Куртка мужская летняя</t>
  </si>
  <si>
    <t>Полукомбинезон мужской летний</t>
  </si>
  <si>
    <t>Халат женский</t>
  </si>
  <si>
    <t>30 календарных днейс даты вступления в силу договора</t>
  </si>
  <si>
    <t>Полуботинки мужские,  кожаные, летние</t>
  </si>
  <si>
    <t xml:space="preserve">Перчатки  трикотажные с ПВХ </t>
  </si>
  <si>
    <t>30 календарных дней с даты вступления в силу договора</t>
  </si>
  <si>
    <t>Мониторинг производственного экологического контроля</t>
  </si>
  <si>
    <t>57</t>
  </si>
  <si>
    <t>г. Астан, пр. Туран, ул. Сыганак, д. 2 (РДЦ)</t>
  </si>
  <si>
    <t>Услуга по установке ограничения доступа на лифты УСК-3</t>
  </si>
  <si>
    <t>48</t>
  </si>
  <si>
    <t>49</t>
  </si>
  <si>
    <t>50</t>
  </si>
  <si>
    <t>51</t>
  </si>
  <si>
    <t>52</t>
  </si>
  <si>
    <t>53</t>
  </si>
  <si>
    <t>54</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</si>
  <si>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</si>
  <si>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</si>
  <si>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</si>
  <si>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</si>
  <si>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</si>
  <si>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</si>
  <si>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</si>
  <si>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</si>
  <si>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</si>
  <si>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</si>
  <si>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</si>
  <si>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</si>
  <si>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</si>
  <si>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</si>
  <si>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</si>
  <si>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</si>
  <si>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</si>
  <si>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</si>
  <si>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</si>
  <si>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</si>
  <si>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</si>
  <si>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</si>
  <si>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</si>
  <si>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</si>
  <si>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</si>
  <si>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</si>
  <si>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</si>
  <si>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</si>
  <si>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</si>
  <si>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</si>
  <si>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</si>
  <si>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</si>
  <si>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</si>
  <si>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</si>
  <si>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</si>
  <si>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</si>
  <si>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</si>
  <si>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</si>
  <si>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</si>
  <si>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</si>
  <si>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</si>
  <si>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</si>
  <si>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</si>
  <si>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</si>
  <si>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</si>
  <si>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</si>
  <si>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</si>
  <si>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</si>
  <si>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</si>
  <si>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</si>
  <si>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</si>
  <si>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</si>
  <si>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</si>
  <si>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</si>
  <si>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</si>
  <si>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</si>
  <si>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</si>
  <si>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</si>
  <si>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</si>
  <si>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</si>
  <si>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</si>
  <si>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</si>
  <si>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</si>
  <si>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</si>
  <si>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</si>
  <si>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</si>
  <si>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</si>
  <si>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</si>
  <si>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</si>
  <si>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</si>
  <si>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</si>
  <si>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</si>
  <si>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</si>
  <si>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</si>
  <si>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</si>
  <si>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</si>
  <si>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</si>
  <si>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</si>
  <si>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</si>
  <si>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</si>
  <si>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</si>
  <si>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</si>
  <si>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</si>
  <si>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</si>
  <si>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</si>
  <si>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</si>
  <si>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</si>
  <si>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</si>
  <si>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</si>
  <si>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</si>
  <si>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</si>
  <si>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</si>
  <si>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</si>
  <si>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</si>
  <si>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</si>
  <si>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</si>
  <si>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</si>
  <si>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</si>
  <si>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</si>
  <si>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</si>
  <si>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</si>
  <si>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</si>
  <si>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</si>
  <si>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</si>
  <si>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</si>
  <si>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</si>
  <si>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</si>
  <si>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</si>
  <si>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</si>
  <si>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</si>
  <si>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</si>
  <si>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</si>
  <si>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</si>
  <si>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</si>
  <si>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</si>
  <si>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</si>
  <si>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</si>
  <si>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</si>
  <si>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</si>
  <si>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</si>
  <si>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</si>
  <si>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</si>
  <si>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</si>
  <si>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</si>
  <si>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</si>
  <si>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</si>
  <si>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</si>
  <si>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</si>
  <si>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</si>
  <si>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</si>
  <si>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</si>
  <si>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</si>
  <si>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Кв.м.</t>
  </si>
  <si>
    <t>Комплект состоит из: 1. Портативная радиостанция – 90 штук. В комплект поставки входит: радиостанция, антенна, аккумулятор Li-ion емкостью не менее 1500 мАч.Диапазон рабочих частот: не менее 403 МГц и не более 527 МГц.Количество  каналов: не менее 16.Выходная мощность: не менее 1/4 Вт.Работа в цифровом режиме.Время работы (цикл 5/5/90): не менее 11,5 часов в цифровом режиме.Стандарт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2. Ретранслятор (репитер) – 1 штука. Цифровой ретранслятор для монтажа в стойку. Работа в транкинговом режиме. Должен вдвое повышать пропускную способность радиосвязи,  обеспечивать устойчивость и повышать дальность радиосвязи. Выходная мощность: не менее 40 Вт.100% нагрузка. Цифровой режим работы.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существующую систему, оформление санитарного паспорта, оформление и подача заявки на  получение радиочастот - согласно технической спецификации).
3.  Временные радиостанции - 26 штук. До момента поставки основного оборудования настройки и получения радиочастотного спектра для стабильной и бесперебойной работы Службы  обеспечения контрольно-пропускного режима, поставщик поставляет временные радиостанции для обеспечения базовой качественной радиосвязи.</t>
  </si>
  <si>
    <t>Гр. 2,8,9</t>
  </si>
  <si>
    <t xml:space="preserve">Комплект  «Welcome package» </t>
  </si>
  <si>
    <t xml:space="preserve">Постельный комплект - односпальный (1 простыня, 1 наволочки, 1 пододеяльник) </t>
  </si>
  <si>
    <t>Гр. 2,4</t>
  </si>
  <si>
    <t>Постельный комплект  (1 наволочка размером не менее 50*70см (без замков и молнии) , 1 пододеяльник размером не менее 160*220см  и 1 простыня размером не менее 160*240см .Материал хлопок. Цвет белый.</t>
  </si>
  <si>
    <t xml:space="preserve">Одеяло односпальное  </t>
  </si>
  <si>
    <t xml:space="preserve">Одеяло двуспальное  </t>
  </si>
  <si>
    <t>Подушка, размер: 50x70 cм, чехол: 100% хлопок. Наполнение: 100% силиконовый наполнитель. Цвет белый.</t>
  </si>
  <si>
    <t>Наматрасник односпальный</t>
  </si>
  <si>
    <t xml:space="preserve">Наматрасник двуспальный  </t>
  </si>
  <si>
    <t>Гр. 2</t>
  </si>
  <si>
    <t xml:space="preserve">Покрывало односпальное  </t>
  </si>
  <si>
    <t xml:space="preserve">Покрывало двуспальное </t>
  </si>
  <si>
    <t xml:space="preserve">Полотенце лицевое </t>
  </si>
  <si>
    <t xml:space="preserve">Полотенце банное </t>
  </si>
  <si>
    <t xml:space="preserve">Одеяло односпальное </t>
  </si>
  <si>
    <t>Подушка, размер: 50x70 cм, наполение силикон.Цвет белый.</t>
  </si>
  <si>
    <t xml:space="preserve">Полотенце 50*80 см, махровое полотно 480 г/м2, хорошо впитывающее влагу. </t>
  </si>
  <si>
    <t>Полотенце банное</t>
  </si>
  <si>
    <t xml:space="preserve">Банное полотенце 170*90 см, махровое полотно 480 г/м2, хорошо впитывающее влагу. </t>
  </si>
  <si>
    <t>Сердцевина для замков</t>
  </si>
  <si>
    <t>Исключено</t>
  </si>
  <si>
    <t>190</t>
  </si>
  <si>
    <t>191</t>
  </si>
  <si>
    <t>192</t>
  </si>
  <si>
    <t>193</t>
  </si>
  <si>
    <t>Жидкий пятновыводитель для вывдения трудно выводимых и жирных пятен</t>
  </si>
  <si>
    <t xml:space="preserve">Жидкий пятновыводитель для вывдения трудно выводимых и жирных пятен, используется только через Смарт систему. Состав 15-30 % неоанизированые активные вещества, защитные вещества, включающие в себя красящие, оптические и отбеливающие вещества. Жидкость синего цвета (не менее 20,35 кг в бидоне).  </t>
  </si>
  <si>
    <t>Жидкий отбеливатель</t>
  </si>
  <si>
    <t xml:space="preserve">Жидкий отбеливатель на кислородной основе, используется через Смарт систему. Состав: 30 % гидроген пероксид, рН 2.5-4.Жидкость прозрачного цвета (не менее 22,00 кг в бидоне).           </t>
  </si>
  <si>
    <t>Средство для пассивации железа</t>
  </si>
  <si>
    <t xml:space="preserve"> Средство для пассивации железа, используется только через Смарт систему. Состав: 30 % фосфорная кислота, нонионические активные вещества, органическая кислота. Жидкость прозрачного цвета ( не менее 21,50 кг в бидоне).              </t>
  </si>
  <si>
    <t xml:space="preserve"> Кондиционер </t>
  </si>
  <si>
    <t xml:space="preserve"> Кондиционер для белья, придает мягкость белью, используется только через  Смарт систему. Состав: содержит катионо активного вещества, защитные антибактериальные вещества, краску и ароматизатор, рН 4-5, белая жидкость (масса  не менее 29.8 кг в бидоне).</t>
  </si>
  <si>
    <t>Стиральный порошок для цветного белья</t>
  </si>
  <si>
    <t xml:space="preserve"> Пакеты  из ПВХ для прачечной, толщина 16.5 мкр, материал ПНД, размер 40*45 см.</t>
  </si>
  <si>
    <t>Гр. 2,4,10</t>
  </si>
  <si>
    <t>Услуги по регулировке стеклопакетов и замене механизмов «Schuco»</t>
  </si>
  <si>
    <t>С момента вступления в силу Договора до 31.12.2014 года, по заявке заказчика.</t>
  </si>
  <si>
    <t>Услуги по реставрации мебели с материалами Поставщика. Кресло рабочее белое на хромированных ножках -2 шт. Кровать двухъярусная с деревянным корпусом на металлических ножках 96*84*211 см. - 3 шт. Шкаф-гардероб деревянный 2-х дверной 60*90*205 см- 2 шт., скамья -1шт., журнальный столик 50*110 см-16 шт., кресло на хромированных ножках – 26 шт, кресло рабочее на роликах (бежевое)-2 шт., кресло на роликах (черное)- 1 шт., шкаф со стеклянными дверцами наполовину 193*40*80 см- 1 шт., кресло мягкое гостевое для отдыха -1 шт., стул деревянный – 2 шт. Подробная техническая характеристика указана в технической спецификации.</t>
  </si>
  <si>
    <t xml:space="preserve">Текущий  ремонт жилых помещений </t>
  </si>
  <si>
    <t>Ремонт жилых помещений согласно дефектных актов и технической спецификации 1176 кв.м.</t>
  </si>
  <si>
    <t xml:space="preserve">  Сервисное обслуживание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шт.По заявке Заказчика.
</t>
  </si>
  <si>
    <t>194</t>
  </si>
  <si>
    <t>195</t>
  </si>
  <si>
    <t>Радиостанция носимая</t>
  </si>
  <si>
    <t xml:space="preserve">В комплект входит радиостанция, антенна, аккумулятор Li-iOn емкостью не менее 1500 мАч.
Диапазон рабочих частот UHF: не менее 403 МГц, но не более 527 МГц.
Количество каналов: не менее 16.
Выходная мощность: не менее 1/4 Вт.
Работа в цифровом режиме.
Время работы (цикл 5/5/90): не менее 11,5 часов в цифровом режиме.
Стандарт пыле и влагозащиты: IP55. Совместимость с существующей системой (в соответствии с технической спецификацией), работающей на территории и в зданиях  «Назарбаев Университет», программирование в существующий радиочастотный спектр
</t>
  </si>
  <si>
    <t>В течение 40 рабочих дней с момента вступления договора в силу</t>
  </si>
  <si>
    <t>В течение 80 рабочих дней с момента вступления договора в силу</t>
  </si>
  <si>
    <t>Репитер (ретранслятор)</t>
  </si>
  <si>
    <t>1.Проведение полного технического обслуживания и тестирования теплосчетчика Multical 66 CDE-07-1- 80. 2.Обеспечение съема данных за период и предоставление показаний на бумажном или электронном носителях. 3.Чистка контактов и проверка работоспособности системы учета и программирования теплосчетчика.</t>
  </si>
  <si>
    <t>Бейсболки белого цвета, регулируются под охват головы. Плотность ткани – 430 г/м2. Ткань: 100 % хлопок. Способ нанесения логотипа оговаривается с Заказчиком</t>
  </si>
  <si>
    <t>Комплект: куртка, шорты, пояс. Униформа для занятий казакша курес. Состав: хлопок 100 % + вставки из синтетического материала. Размеры по согласованию с Заказчиком.</t>
  </si>
  <si>
    <t>Защитные сетки из нейлона. Размер ячеек: 4 см х 4 см. Крепление сетки – «поросячий хвостик», размер: 6 м х 8 м.</t>
  </si>
  <si>
    <t>Комплект: спортивная куртка на замке, брюки. Состав из комбинации полиэстера 92 %, эластана 4% и хлопка 4 %. Размеры – по согласованию с Заказчиком, с логотипом NU.</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</si>
  <si>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</si>
  <si>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</si>
  <si>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</si>
  <si>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</si>
  <si>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</si>
  <si>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</si>
  <si>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</si>
  <si>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</si>
  <si>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</si>
  <si>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</si>
  <si>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</si>
  <si>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</si>
  <si>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</si>
  <si>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</si>
  <si>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</si>
  <si>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</si>
  <si>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</si>
  <si>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</si>
  <si>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</si>
  <si>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</si>
  <si>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</si>
  <si>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</si>
  <si>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</si>
  <si>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</si>
  <si>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</si>
  <si>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</si>
  <si>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</si>
  <si>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</si>
  <si>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</si>
  <si>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 xml:space="preserve">Размеры юрты: 1. Диаметр юрты –не менее 7 метров. 2. Диаметр шаңырака – не менее 2 метров. 3. Количество кереге –не менее 4-х шт. 4. Количество уыков – не менее 50 шт.
5. Длина уыков – не менее 3.5 метров. 6. Высота юрты  4 – 4.5 м.  Материал изготовления
1. Уыки, кереге, шанырак, двери – дерево, ручная работа. 2. Покрытие – ткань белого цвета. Мебель для юрты: 1. Сандық (сундук) – 1 шт. (дерево, металл).  2. Жозы (круглый стол) – 1 шт. (дерево). 3. Алаша. 4. Национальные ковры. Музыкальные инструменты: 
1. Домбра – 1 шт. Предметы быта: 1. Көрпешелер. 2. Дастархан – 1шт. 3. Камшы – 1 шт.
4. Жел-бау – 2 шт. 5. Бау шашак – 10шт. 6. Иргелик – 1шт. 7. Тус кииз – 6шт. 8. Бас аркан – 1 шт. Сопутствующие услуги: Поставщик обязан доставить, разгрузить и собрать, разложить, развесить, установить  весь материал необходимый для организации услуги на территории  Заказчика, по окончании мероприятия собрать, загрузить весь материал, а также вывезти упаковочный материал и мусор. Срок аренды: Один день.
</t>
  </si>
  <si>
    <t>В течение 3 (трех) рабочих дней с даты  получения письменной заявки Заказчика</t>
  </si>
  <si>
    <t xml:space="preserve">Аренда демонстрационной юрты
в комплекте  с внутренним убранством
</t>
  </si>
  <si>
    <t>Гр. 8,9</t>
  </si>
  <si>
    <t>Без применение норм Правил (пп. 31 п. 15)</t>
  </si>
  <si>
    <t>Очистка фасадов, витражей методом промышленного альпинизма</t>
  </si>
  <si>
    <t>Очистка кровли от снега и наледи методом промышленного альпинизма</t>
  </si>
  <si>
    <t>Аутсорсинг погрузочно-разгрузочных услуг</t>
  </si>
  <si>
    <t>Производятся работы по удалению с кровли всего скопившегося снега и образовавшиеся наледи. Удаляются свисающие с кровли сосульки. Общее количество 34 048 кв.м. Кровли</t>
  </si>
  <si>
    <t xml:space="preserve">Очистка поверхности фасадов и витражей от атмосферного или других видов загрязнения. В зависимости от типа фасадного покрытия выполняется либо вручную, либо аппаратом высокого давления.
Проведение клининговых работ на фасаде здания осуществляется с помощью профессионального инструмента и с использованием химических средств. Общее количество 22 101 кв.м.
</t>
  </si>
  <si>
    <t>С момента вступления договора в силу до 31 декабря, по заявке.</t>
  </si>
  <si>
    <t>В течение  3 (трех) рабочих дней с даты  получения письменной заявки Заказчика</t>
  </si>
  <si>
    <t>225</t>
  </si>
  <si>
    <t>226</t>
  </si>
  <si>
    <t>Сейф огнестойкий</t>
  </si>
  <si>
    <t>Шкаф металлический для офиса</t>
  </si>
  <si>
    <t>Дезинфекция, дезинсекция и дератизация</t>
  </si>
  <si>
    <t>Назарбаев Университет, г. Астана, пр. Кабанбай батыра, 53; Республиканский научный центр нейрохирургии,  г. Астана пр. Туран 34/1; Республиканский научный центр неотложной медицинской помощи,  г.Астана ул. Керей, Жанибек хандар, 3</t>
  </si>
  <si>
    <t>227</t>
  </si>
  <si>
    <t>228</t>
  </si>
  <si>
    <t>229</t>
  </si>
  <si>
    <t>230</t>
  </si>
  <si>
    <t>231</t>
  </si>
  <si>
    <t xml:space="preserve">С даты вступления в силу договора до 31.12.2014 года </t>
  </si>
  <si>
    <t xml:space="preserve">Доска информационная  </t>
  </si>
  <si>
    <t xml:space="preserve">Доска пробковая </t>
  </si>
  <si>
    <t xml:space="preserve">Шкафы для ключей </t>
  </si>
  <si>
    <t xml:space="preserve">Машина для запаивания пакетов </t>
  </si>
  <si>
    <t>Весы для прачечной</t>
  </si>
  <si>
    <t xml:space="preserve"> Материал изготовления - пластик поливинилхлорид, толщина не менее 8 мм, акрилового оргстекла толщиной, не менее 4 мм, размер доски не менее 754х1000 мм, ширина рамки доски не более 80мм. </t>
  </si>
  <si>
    <t>Поверхность пробковая, рамка из алюминия, размер 120х180 см.</t>
  </si>
  <si>
    <t>Металлический шкаф для хранения ключей, размеры 240х80х300 см.</t>
  </si>
  <si>
    <t>Машина для запаивания пакетов с ножом, габариты 440*85*225 мм, напряжение-220 В, мощность-0,43 кВт, время запаивания 0,43 сек.</t>
  </si>
  <si>
    <t xml:space="preserve">Платформа весов -51х40 см, наибольший предел взвешивания(НПВ) -60 кг., наименьший предел взвешивания(НмПВ)-0,2 кг. </t>
  </si>
  <si>
    <t>Услуги питания для организации обучения по программе Executive MBA (3 меню)</t>
  </si>
  <si>
    <t>г. Астана, Отель Парк Инн от Рэдиссон, пр. Сарыарка 8А</t>
  </si>
  <si>
    <t>Услуги питания для организации обучения по программе Executive MBA (4 меню)</t>
  </si>
  <si>
    <t>232</t>
  </si>
  <si>
    <t>233</t>
  </si>
  <si>
    <t>234</t>
  </si>
  <si>
    <t>235</t>
  </si>
  <si>
    <t>Тележка архивная</t>
  </si>
  <si>
    <t>Настольный светильник</t>
  </si>
  <si>
    <t>Сейф электронный</t>
  </si>
  <si>
    <t>Металлический шкаф для офиса</t>
  </si>
  <si>
    <t>Архивная тележка имеет размеры (Д*Ш*В): не менее 845х465*800 мм. Цельносварной каркас из трубы 20х40 и трубы диаметром 30 мм. Вкладные полки из ЛДСП или МДФ. Обрезиненные колеса диаметром 100 мм, с углом вращения 360 градусов; два колеса со стопорным механизмом. Наличие ручки для держания. Боковые ограничители в виде металлической планки должны быть установлены на расстоянии не менее 8 см от основной полки с четырех сторон на верхней полке и трех сторон на нижней полке. Максимальная нагрузка: не менее 150 кг. Гарантия 6 месяцев.</t>
  </si>
  <si>
    <t>Настольный светодиодный светильник. Мощность: не менее 10 Вт. Напряжение: 220V. Цветовая температура, К: 3000-6000. Освещенность до 2000Lx. Режим работы: не менее 6 режимов. Кнопки: сенсорные. Размеры: длина лампы – не менее 160 мм; высота – не менее 350 мм; длина подставки – не менее 150 мм. Цвет: по согласованию с Заказчиком. Гарантия 12 месяцев.</t>
  </si>
  <si>
    <t>Металлический шкаф предназначен для хранения больших объемов документации, служебной и деловой информации в офисе. Размеры шкафа: высота  не менее 1996 мм, ширина не менее 915 мм, глубина не менее  458 мм. Вместимость: не менее 60 папок регистраторов 75 мм. Количество полок – 4. Во внутренней части нет вертикальной перегородки. Шкаф с двумя распашными дверями. Тип замка: ключевой. Цвет: серый. Гарантия 12 месяцев.</t>
  </si>
  <si>
    <t>В течение 15 (пятнадцати) рабочих дней с даты  получения письменной заявки Заказчика</t>
  </si>
  <si>
    <t>В течение 30 (тридцати) календарных дней с даты  получения письменной заявки Заказчика</t>
  </si>
  <si>
    <t>В течение 10 (десяти) календарных дней с даты  получения письменной заявки Заказчика</t>
  </si>
  <si>
    <t>236</t>
  </si>
  <si>
    <t>237</t>
  </si>
  <si>
    <t>238</t>
  </si>
  <si>
    <t>239</t>
  </si>
  <si>
    <t>240</t>
  </si>
  <si>
    <t>241</t>
  </si>
  <si>
    <t>242</t>
  </si>
  <si>
    <t>243</t>
  </si>
  <si>
    <t>244</t>
  </si>
  <si>
    <t>245</t>
  </si>
  <si>
    <t>246</t>
  </si>
  <si>
    <t>247</t>
  </si>
  <si>
    <t>248</t>
  </si>
  <si>
    <t>249</t>
  </si>
  <si>
    <t>250</t>
  </si>
  <si>
    <t>251</t>
  </si>
  <si>
    <t>252</t>
  </si>
  <si>
    <t>Ученический стул с металлическими ножками</t>
  </si>
  <si>
    <t>В течение 15 рабочих дней с момента подписания договора</t>
  </si>
  <si>
    <t>Кресла на роликах</t>
  </si>
  <si>
    <t>Кожаное кресло на роликах</t>
  </si>
  <si>
    <t>Стойка ресепшн</t>
  </si>
  <si>
    <t>Стойка для печатной продукции (буклетница)</t>
  </si>
  <si>
    <t>Столы лабораторные с выдвижными ящиками</t>
  </si>
  <si>
    <t>Шкаф с открытыми полками</t>
  </si>
  <si>
    <t>Стол рабочий</t>
  </si>
  <si>
    <t>Тумбочка с выдвижными ящиками</t>
  </si>
  <si>
    <t>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t>
  </si>
  <si>
    <t>Шкаф со стеклянными дверцами</t>
  </si>
  <si>
    <t>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t>
  </si>
  <si>
    <t>Стол для библиотеки</t>
  </si>
  <si>
    <t>Стол для читального зала</t>
  </si>
  <si>
    <t>Стол круглый</t>
  </si>
  <si>
    <t>Диван</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</si>
  <si>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1500 мм; ширина не менее 800 мм; высота не менее 790 мм. Цвет согласовывается с заказчиком.</t>
  </si>
  <si>
    <t>Жидкий стиральный порошок</t>
  </si>
  <si>
    <t xml:space="preserve">Жидкий стиральный порошок для прачечной, используется только через Смарт систему. Состав: каустическая сода 15-30%, фосфаты, вещества предотвращающие серость белья.Щелочная жидкость желтого цвета (не менее 26,00 кг в бидоне)            </t>
  </si>
  <si>
    <t>Ткань смесовая. Состав сырья: 65 % полиэстер, 35 % хлопок. Застежка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вентиляционные отверстия. Ширина куртки регулируется по низу. Цвет и размер по согласованию заказчика.</t>
  </si>
  <si>
    <t>Ткань смесовая. Состав сырья: 65 % полиэстер, 35 % хлопок. Многофункциональные карманы, специальный карман для инструмента, усилительные наколенники, защищающие от истирания. Цвет и размер по согласованию заказчика.</t>
  </si>
  <si>
    <t>Халат с центральной застежкой на пуговицы, с накладными карманами. Состав: 100 % хлопок. Цвет и  размер по согласованию заказчика.</t>
  </si>
  <si>
    <t>Верх обуви: натуральная кожа. Подкладка: натуральная подкладочная кожа. Подошва: однослойный полиуретан. Метод крепления: литьевой. Цвет и  размер по согласованию заказчика</t>
  </si>
  <si>
    <t>Состав пряжи: 70% хлопок, 30% П/Э точечное поливинилхлорид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 Цвет и  размер по согласованию заказчика</t>
  </si>
  <si>
    <t>Контейнеры для сбора твердо-бытовых отходов</t>
  </si>
  <si>
    <t>Гр.3</t>
  </si>
  <si>
    <t>ежеквартально до 10 числа месяца следующего за отчётным кварталом</t>
  </si>
  <si>
    <t>253</t>
  </si>
  <si>
    <t>254</t>
  </si>
  <si>
    <t>255</t>
  </si>
  <si>
    <t>256</t>
  </si>
  <si>
    <t>257</t>
  </si>
  <si>
    <t>258</t>
  </si>
  <si>
    <t>259</t>
  </si>
  <si>
    <t>260</t>
  </si>
  <si>
    <t>261</t>
  </si>
  <si>
    <t>Домбра</t>
  </si>
  <si>
    <t>Бубен</t>
  </si>
  <si>
    <t>Кыл- кобыз</t>
  </si>
  <si>
    <t>Дауылпаз</t>
  </si>
  <si>
    <t>Сыбызгы</t>
  </si>
  <si>
    <t>Саз-сырнай</t>
  </si>
  <si>
    <t>Шан-кобыз</t>
  </si>
  <si>
    <t>Костюмы для танцевального клуба</t>
  </si>
  <si>
    <t xml:space="preserve">Услуги
Руководителя ансамбля народных инструментов
</t>
  </si>
  <si>
    <t>По заявке Заказчика в течение 5 (пяти) рабочих дней с момента подачи заявки</t>
  </si>
  <si>
    <t xml:space="preserve"> Услуги питания (меню 3). Меню в расчёте по одной штуке: бананы, десерт, напитки (соки, вода, чай). Количество участников 1 206 человек) </t>
  </si>
  <si>
    <t xml:space="preserve"> Услуги питания (меню 4). Меню в расчёте по одной штуке: первое, салат, второе, десерт, напитки (соки, вода, чай). Количество участников 1 310 человек) </t>
  </si>
  <si>
    <t>Проведения 4 ежеквартальных циклов наблюдений в соответствии с Проектом нормативов предельно допустимых выбросов вредных (загрязняющих) веществ в атмосферу АОО «Назарбаев Университет» на период 2013-2017 годы. По результатам наблюдений предоставление  отчёта в соответствии с Требований к отчетности по результатам производственного экологического контроля (Приказ Министра охраны окружающей среды Республики Казахстан от 14 февраля 2013 года № 16-Ө).Проведения замеров из источников выбросов, цикла наблюдений, подготовить отчёты по производственному экологическому контролю согласно технической спецификации.</t>
  </si>
  <si>
    <t>263</t>
  </si>
  <si>
    <t>9 подключений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t>
  </si>
  <si>
    <t>262</t>
  </si>
  <si>
    <t>Изготовление дубликатов ключей</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</si>
  <si>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в количестве 2000 штук.</t>
  </si>
  <si>
    <t>В течение 80 рабочих дней с даты подписания договора</t>
  </si>
  <si>
    <t>Услуги по  регулировке стеклопакетов и замене механизмов «Schuco» в блоках №11, 19, 20, 21, замена уплотнительной резины, при необходимости с заменой стеклопакетов. Согласно технической спецификации. Общее количество 85 окон.</t>
  </si>
  <si>
    <t>Сервисное обслуживание прачечного оборудования.Стиральные машины: Samsung 5 kg -8 шт., LG 8 kg- 4 шт., Tolon 25 kg- 1 шт.,Tolon 40 kg-2 шт.Сушильные машины: Tolon-2 шт.  По заявке Заказчика.</t>
  </si>
  <si>
    <t xml:space="preserve">Пускатель SH SIEMENS </t>
  </si>
  <si>
    <t>Преобразователь BIODYN25CBR</t>
  </si>
  <si>
    <t xml:space="preserve">Фотоэлемент </t>
  </si>
  <si>
    <t>Материнская плата SMICE 63Q A</t>
  </si>
  <si>
    <t>Включатель KB MP310SCE09 NO</t>
  </si>
  <si>
    <t>Включатель KB MP310SCE08 NC</t>
  </si>
  <si>
    <t xml:space="preserve">Без применения норм Правил (пп. 11 п. 15) </t>
  </si>
  <si>
    <r>
      <t xml:space="preserve">Пускатель SH SIEMENS  </t>
    </r>
    <r>
      <rPr>
        <sz val="12"/>
        <color rgb="FF000000"/>
        <rFont val="Times New Roman"/>
        <family val="1"/>
        <charset val="204"/>
      </rPr>
      <t>5TT57302XX02.</t>
    </r>
  </si>
  <si>
    <t>Guide shoe liner - вкладыши кабины (башмаки) </t>
  </si>
  <si>
    <t>Oiler for guide rail - смазывающее устройство для направляющих (масленки)</t>
  </si>
  <si>
    <t>Магнитный тормоз (Seria: 0917356)</t>
  </si>
  <si>
    <t xml:space="preserve">Этажная кнопка LOP 
(2 кнопки)
</t>
  </si>
  <si>
    <t xml:space="preserve">Этажная кнопка LOP 
(2 кнопки). ID 55504070 </t>
  </si>
  <si>
    <t xml:space="preserve">Этажная кнопка LOP 
(1 кнопки)
</t>
  </si>
  <si>
    <t xml:space="preserve">Этажная кнопка LOP 
(1 кнопки).
ID 55503684
</t>
  </si>
  <si>
    <t>Преобразователь BIODYN25CBR.ID 59400893</t>
  </si>
  <si>
    <t xml:space="preserve">Герконовый датчик PHS switch (Slot type sensor) </t>
  </si>
  <si>
    <t xml:space="preserve">Герконовый датчик PHS switch (Slot type sensor). ID 55501736  </t>
  </si>
  <si>
    <t xml:space="preserve">Фотоэлемент.
ID 593728
</t>
  </si>
  <si>
    <t>Материнская плата SMICE 63Q A.ID 594305</t>
  </si>
  <si>
    <t>Вкладыши кабины (башмаки)</t>
  </si>
  <si>
    <t>Смазывающее устройство для направляющих (масленки)</t>
  </si>
  <si>
    <t>Магнитный тормоз</t>
  </si>
  <si>
    <t xml:space="preserve">        60 календарных дней с даты вступления в силу договора</t>
  </si>
  <si>
    <t>264</t>
  </si>
  <si>
    <t>265</t>
  </si>
  <si>
    <t>Зеркало</t>
  </si>
  <si>
    <t>Резак для бумаги</t>
  </si>
  <si>
    <t>Переплетная машина (брошюровщик)</t>
  </si>
  <si>
    <t>Настенные часы</t>
  </si>
  <si>
    <t>Тип переплета: на пластиковую пружину. Максимальный формат используемой бумаги: А4. Способ перфорации: механический. Положение листов при перфорации: горизонтальное. Максимальное количество одновременно перфорируемых (пробиваемых) листов: не менее 15. Максимальное количество переплетаемых листов: не менее 250. Максимальный диаметр используемой пружины (мм): 32. Шаг используемой пружины: 9:16. Функциональные характеристики: одна рукоятка для управления перфорацией и переплетом; регулировка глубины (отступа) перфорации; регулировка по формату переплетаемой бумаги. Металлический корпус. Габаритные размеры: длина (мм) – не менее 390, ширина (мм) – не менее 290, высота (мм) – не менее 170. Гарантийный срок: 12 месяцев.</t>
  </si>
  <si>
    <t xml:space="preserve">Механизм кварцевый. Элемент питания часов - АА/1.5V. Пластиковый корпус. Форма: круглая. Диаметр: не менее 240 мм, но не более 330 мм.
Часы должны быть офисного стиля. Цвет: по согласованию с Заказчиком.
</t>
  </si>
  <si>
    <t>Тип резака: сабельный. Тип прижима: механический. Длина реза: не менее 448 мм. Высота стопы (70г/м2): не менее 20 листов. Рабочий стол резака изготовлен из металла, нож - из стали. На основании резака присутствует разметка под форматы А6-А3. Особенности: сменное лезвие; механический прижим; удобная ручка ножа; фиксатор ножа; ручка для переноса резака; разметка в миллиметрах и дюймах; ограничительная планка, регулируемая винтом; пластиковый защитный экран. Гарантийный срок: 12 месяцев.</t>
  </si>
  <si>
    <t>Настенное зеркало, овальной формы, размер не менее 90х60 см.</t>
  </si>
  <si>
    <t>266</t>
  </si>
  <si>
    <t>267</t>
  </si>
  <si>
    <t>Сейф</t>
  </si>
  <si>
    <t xml:space="preserve"> г. Астана, пр. Кабанбай батыра, 53 </t>
  </si>
  <si>
    <t>Сейф напольный</t>
  </si>
  <si>
    <t xml:space="preserve">Сейф предназначен для сохранности документов и ценностей при пожаре и взломе. Устойчивость к взлому:  ГОСТ Р 50862-2005, класс 1. Огнестойкость: ГОСТ Р 50862-2005, класс 60Б. Габаритные размеры, мм: высота не менее 900, но не более 1000; ширина не менее 500, но не более 550; глубина не менее 400, но не более 500. Внутренний объем, л: не менее 80. Общая толщина двери: не менее 92 мм. Толщина боковых стенок: не менее 56 мм. Вес: не менее 138 кг. Тип замка: ключевой. Система запирания: 3-сторонняя ригельная.Защита замка от высверливания и выбивания. Внутри сейфа: запираемое кассовое отделение и съемная полка. Предусмотрена возможность крепления сейфа к полу.  Количество полок: 2 шт. Срок гарантии: 12 месяцев.
</t>
  </si>
  <si>
    <t xml:space="preserve">Сейф взломостойкий предназначен для хранения документов и ценностей.Устойчивость к взлому - ГОСТ Р 50862-2005, класс Н0. Двух ригельная система запирания. Тип замка: ключевой. Защита замка от высверливания. Предусмотрена возможность
 анкерного крепления к полу и стене. Внешние размеры: высота - не менее 460 мм; ширина – не менее 440 мм, глубина – не менее 355. Толщина лицевой панели: не менее 5 мм. Толщина боковых стенок: не менее 2 мм. Вес: не менее 27 кг. Внутренний объем: 60 л. Оснащен полкой. Срок гарантии: 12 месяцев.
</t>
  </si>
  <si>
    <t>С момента вступления договора в силу до 31 декабря 2014г., по заявке.</t>
  </si>
  <si>
    <t>268</t>
  </si>
  <si>
    <t>Защитные сетки за футбольными воротами из нейлона. Размер ячеек: 4см х 4см. Размер сетки: 25м х 5м. Диаметр нити не менее 2 мм. Натяжка сетки регулируемая. Крепление сетки «поросячий хвостик». Цвет по согласованию с Заказчиком.</t>
  </si>
  <si>
    <t xml:space="preserve">В течение 10 рабочих дней с момента
получения заявки Заказчика
</t>
  </si>
  <si>
    <t>Сервисное обслуживание чиллеров</t>
  </si>
  <si>
    <t xml:space="preserve">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  </t>
  </si>
  <si>
    <t>269</t>
  </si>
  <si>
    <t>270</t>
  </si>
  <si>
    <t>271</t>
  </si>
  <si>
    <t>272</t>
  </si>
  <si>
    <t>Фильтр воздушный НЕРА Н14 to EN1822,   203х762х149 mm, АО"Национальный центр нейрохирургии"</t>
  </si>
  <si>
    <t>Фильтр воздушный НЕРА Н13 to EN1822,  305х305х78 mm, АО"Национальный центр нейрохирургии"</t>
  </si>
  <si>
    <t>НЕРА фильтр Н13 to EN1822, 575 x 575 x 78 mm, АО"Национальный центр нейрохирургии"</t>
  </si>
  <si>
    <t>НЕРА фильтр Н13 to EN1822, 458 x 458 x 78 mm, АО"Национальный центр нейрохирургии"</t>
  </si>
  <si>
    <t>273</t>
  </si>
  <si>
    <t xml:space="preserve">Стол рабочий с ножками формы U. Материал столешницы из ДСП; толщина столешницы 25 мм; кромка ПВХ толщиной 2 мм. Опоры: металлические 40 мм на 40 мм;
Размеры стола (Д х Ш х В): длина не менее 1795 мм и не более 1805 мм, ширина не менее 795 мм и не более 805 мм, высота не менее  745 мм и не более 755 мм.
Цвет согласовывается с Заказчиком
</t>
  </si>
  <si>
    <t>Цифровой ретранслятор для диапазона частот не менее  403 МГц  но не более 527 МГц для монтажа в стойку. Максимальное количество поддерживаемых каналов (разговорных): не менее 16. Выходная мощность: не менее 1-25 Вт. 100% нагрузка. Цифровой режим работы. Работа в транкинговом режиме. Должен повышать пропускную способность радиосвязи (емкость до 150 радиостанций), обеспечивать устойчивость, повышать дальность радиосвязи (в радиусе до 4 км). В комплекте с UPS, антенной, кабелем, разъёмами, дуплексным фильтром. Совместимость с существующей системой (в соответствии с технической спецификацией), работающей на территории и в зданиях  «Назарбаев Университет». С учетом монтажа, настройки дуплекса и антенны, сопутствующие услуги (монтаж, настройка и интеграция ретранслятора в существующею систему, оформление и подача заявки на получение радиочастот – согласно технической спецификации). Полная техническая характеристика согласно технической спецификации.».</t>
  </si>
  <si>
    <t>Дополнено Приказ №67 от 22.04.14</t>
  </si>
  <si>
    <t>Гр.4 Приказ №67 от 22.04.14</t>
  </si>
  <si>
    <t>274</t>
  </si>
  <si>
    <t xml:space="preserve">Шлагбаум </t>
  </si>
  <si>
    <t xml:space="preserve">30 календарных дней с момента заключения договора </t>
  </si>
  <si>
    <t>275</t>
  </si>
  <si>
    <t>276</t>
  </si>
  <si>
    <t>277</t>
  </si>
  <si>
    <t>278</t>
  </si>
  <si>
    <t>279</t>
  </si>
  <si>
    <t>280</t>
  </si>
  <si>
    <t>281</t>
  </si>
  <si>
    <t>282</t>
  </si>
  <si>
    <t>283</t>
  </si>
  <si>
    <t>284</t>
  </si>
  <si>
    <t>285</t>
  </si>
  <si>
    <t>286</t>
  </si>
  <si>
    <t>287</t>
  </si>
  <si>
    <t>288</t>
  </si>
  <si>
    <t>289</t>
  </si>
  <si>
    <t>290</t>
  </si>
  <si>
    <t>Автошина зимняя, 255/65/17</t>
  </si>
  <si>
    <t>Автошина зимняя, 225/70/16</t>
  </si>
  <si>
    <t>Автошина зимняя, 235/45/17</t>
  </si>
  <si>
    <t>Автошина зимняя, 215/55/16</t>
  </si>
  <si>
    <t>Автошина зимняя, 235/55/17С</t>
  </si>
  <si>
    <t>Автошина зимняя, 215/65/16С</t>
  </si>
  <si>
    <t>Автошина зимняя, 215/65/16</t>
  </si>
  <si>
    <t>Автошина летняя, 215/65/16</t>
  </si>
  <si>
    <t>Автошина всесезонная, 10.00/75/ R15</t>
  </si>
  <si>
    <t>Автошина всесезонная, 10.00/R20</t>
  </si>
  <si>
    <t>Аккумулятор 6 СТ 75 Ач</t>
  </si>
  <si>
    <t>Аккумулятор 6 СТ 90 Ач</t>
  </si>
  <si>
    <t>Аккумулятор 6 СТ 190 Ач</t>
  </si>
  <si>
    <t>Автошина летняя, 215/55/17</t>
  </si>
  <si>
    <t>Автошина зимняя, 215/70/16</t>
  </si>
  <si>
    <t>Аккумулятор 6 СТ 66 Ач</t>
  </si>
  <si>
    <t>Аккумулятор 6 ст  66 Ач, предназначенный для стартерных двигателей. Емкость – 75 А*час, Номинальное напряжение  - 12 V,  пусковой ток не менее 520 А, европейское расположение клемм</t>
  </si>
  <si>
    <t xml:space="preserve">Автошина 215/70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</si>
  <si>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Аккумулятор 6 ст  190 Ач, предназначенный для стартерных двигателей. Емкость – 190 А*час, Номинальное напряжение  - 12 V,  пусковой ток не менее 1000 А, европейское расположение клемм</t>
  </si>
  <si>
    <t>Аккумулятор 6 ст  90 Ач, предназначенный для стартерных двигателей. Емкость – 90 А*час, Номинальное напряжение  - 12 V,  пусковой ток не менее 720 А, европейское расположение клемм</t>
  </si>
  <si>
    <t>Аккумулятор 6 ст  75 Ач, предназначенный для стартерных двигателей. Емкость – 75 А*час, Номинальное напряжение  - 12 V,  пусковой ток не менее 570 А, европейское расположение клемм</t>
  </si>
  <si>
    <t xml:space="preserve">Автошина 255/65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</si>
  <si>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B течении 5 рабочих дней со дня подписания Договора</t>
  </si>
  <si>
    <t>В течении 15 рабочих дней с момента подписания договора</t>
  </si>
  <si>
    <t xml:space="preserve">Автошина 225/70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</si>
  <si>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235/45 R17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</si>
  <si>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215/55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</si>
  <si>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235/55 R17С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</si>
  <si>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R16С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</si>
  <si>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</si>
  <si>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215/65 R16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</si>
  <si>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10.00/75 R15 всесезонная для специальной техники.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</si>
  <si>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 xml:space="preserve">Автошина 10.00 R20 всесезонная для автобусов.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знак и номер соответствия типу ЕСЕ; модель шины. Плечевая зона с широкими канавками и применением четырех слоев резиновой смеси с различными химическими свойствами.
</t>
  </si>
  <si>
    <t xml:space="preserve">Автошина 215/55 R17 летняя.
В соответствии со стандартом на покрышке должны быть надписи и обозначения: требования по максимальной нагрузке и давлению; страна производитель; ширина, высота профиля, диаметр обода; дата изготовления; индекс скорости - Н, индекс нагрузки от 105 до 113 знак и номер соответствия типу ЕСЕ; модель шины.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
</t>
  </si>
  <si>
    <t>Добровольное страхование  на случай болезни</t>
  </si>
  <si>
    <t xml:space="preserve">Добровольное  страхование  на случай болезни </t>
  </si>
  <si>
    <t>Шлагбаум базовый, электрический, скоростной. В комплект входит: встроенный блок управления,  ключ-кнопка, пульт управления и фотоэллементы. Длина стрелы  3м. Материал стрелы - металл. Сопутствующие услуги: установка, монтаж, подключение. Подробная техническая характеристика согласно Технической спецификации.</t>
  </si>
  <si>
    <t>29 апреля 2014 года по 28 апреля 2015 года</t>
  </si>
  <si>
    <t>Кимоно для дзюдо (дзюдоги) изготовлено из высококачественной 100% хлопковой ткани, плотностью 600 г/м2. Комплект: куртка, брюки, пояс. Куртка ниже пояса. Брюки с укрепленными коленями, из более тонкой ткани, плотностью 300-350 г/м2. Цвет и размер по согласованию с Заказчиком.</t>
  </si>
  <si>
    <t>Исключено (Приказ №70, от 25.04.14)</t>
  </si>
  <si>
    <t>Гр. 4 (Приказ №70, от 25.04.14)</t>
  </si>
  <si>
    <t>Дополнено (Приказ №70, от 25.04.14)</t>
  </si>
  <si>
    <t>Дополнено (Приказ №71, от 25.04.14)</t>
  </si>
  <si>
    <t>Дополнено (Приказ №72 от 25.04.14)</t>
  </si>
  <si>
    <t>Изготовление дубликатов ключей офисных и служебных помещений на все виды ключей, в том числе: плоские, вертикальные, крестовые, флажковые, помповые и шкафные. Изготовление дубликатов ключей по мере необходимости, согласно заявке заказчика, в количестве 2000 штук.</t>
  </si>
  <si>
    <t xml:space="preserve">Аутсорсинг грузчиков будет производится для подготовки к крупным мероприятиям, выполнению складских работ, на время отсутствия либо невозможности использования постоянного штата грузчиков. Не менее 10 грузчиков для перемещения товарно-материальных ценностей Заказчика. График оказания услуг  не менее 4 000 часов, по заявкам Заказчика. </t>
  </si>
  <si>
    <t>Материал изготовления - сосна,  орех, бук, красное дерево.  Длина корпуса не менее - 32 см., ширина не менее - 24 см., высота не менее - 12см., длина накладки на грифе не менее - 48 см., общая длина не менее - 98 см. Домбра профессиональная,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</si>
  <si>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клен, отделка – кожа. Диаметр не менее - 50 см, боковина не менее-30 см. Две колотушки: 1-плетенная с кожи,  2- материал кожа. Деревянная крестовина с кованными из метала колокольчиками. Обод - из массива дерева полированный клен. Бубен профессиональный, ручной работы. Материал изготовления обрабатывается вручную. Полная техническая характеристика согласно технической спецификации.</t>
  </si>
  <si>
    <t>Материал изготовления – цельный кусок дерева из хвойной арчи. Нижняя часть корпуса- верблюжья кожа.  Струны 2 шт. из конского волоса. Смычек, материал изготовления – трость из дерева, конский волос. Футляр – утепленный,  покрытый синтетической тканью. Кыл-кобыз профессиональный, ручной работы. Инструмент изготавливается из высококачественных сортов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</si>
  <si>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береза, отделка- кожа. Диаметр не менее -32 см, высота не менее - 27 см. Дауылпаз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</si>
  <si>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Асатаяк, перкуссии (ударные инструменты)</t>
  </si>
  <si>
    <t>Материал изготовления сосна, колокольчики из  кованного металла. Длина не менее - 43см, ширина не менее - 12 см. Асатаяк, перкуссии профессиональные,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</si>
  <si>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Материал изготовления – дерево из высококачественного  шпона. Длина не менее - 75 см, диаметр не менее - 1,9 см. Толщина трубки не менее - 1мм.  Строй - in A, in С. Сыбызгы профессиональный, ручной работы. Инструмент изготавливается из высококачественного сорта дерева. Материал изготовления обрабатывается вручную. Полная техническая характеристика согласно технической спецификации.</t>
  </si>
  <si>
    <t xml:space="preserve"> Материал изготовления – обожжённая глина с семью отверстиями. С одним отверстием для подвески. Строй - in A. Длина не менее - 11 см, Диаметр не менее -17 см. Саз-сырнай профессиональный, ручной работы. Полная техническая характеристика согласно технической спецификации.</t>
  </si>
  <si>
    <t>Материал изготовления – качественная калиброванная сталь. Строй - in G, in A.     Длина не менее - 6 см, ширина не менее - 3см. Длина язычка не менее - 8 см. Шан-кобыз профессиональный. Полная техническая характеристика согласно технической спецификации.</t>
  </si>
  <si>
    <t>Головной убор с фатой, перьями и мехом (бархат, шифон, стразы, натуральные перья, искусственный мех, казахские национальные орнаменты, узоры). Камзол (бархат, атлас, стразы, казахские национальные орнаменты, узоры).  Платье (шифон). Штаны под платье (атлас). Размер 42-44. Платье должно быть регулируемой по длине. Цвет  по согласованию с заказчиком. Полная техническая характеристика согласно технической спецификации.</t>
  </si>
  <si>
    <t>Руководитель оркестра должен быть: знатоком фольклорной музыки Казахского Народа; членом Союза композиторов Республики Казахстан;  Лауреатом международных конкурсов, обладателем государственных наград (медали, ордена, знаки, звания); профессионалом своего дела; композитором; мультиинструменталистом; преподавателем музыкально-теоретических дисциплин;  не менее выпускник Государственной Консерватории или Академии искусств. Предпочтительно заслуженный деятель Республики Казахстан. Общий стаж работы не менее 20 лет. Срок оказания услуги 6 (шесть) месяцев.</t>
  </si>
  <si>
    <t>Сервисное обслуживание чиллера приточной вентиляции АО"НЦН"</t>
  </si>
  <si>
    <t>Обслуживание чиллеров АО "РНЦНМП"</t>
  </si>
  <si>
    <t xml:space="preserve"> Чистка оборудования, выпрямление пластинчатых ребер конденсаторного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</si>
  <si>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Обслуживание чиллеров АО "РНЦНМП" в количестве трех штук. Чистка оборудования, выпрямление пластинчатых ребер онденсаторного блока, слив и продувка водяного теплообменника, заправка фреоном, заправка азотом, замена масла, вакуумирование системы, устранение утечки. Проверка давления всасывания. Проверка давления нагнетания. Проверка уровня хладагента. Проверка перепада давления на жидкостном фильтре. Проверка эффективности работы системы маслоотделения. Проверка перепада давления на масляном фильтре. Проверка перепада давления на всасывающем фильтре.
Проверка ТРВ. Проверка утечек хладагента теплообменника.</t>
  </si>
  <si>
    <t>г. Астана, пр. Туран, 34/2</t>
  </si>
  <si>
    <t>Сейф огнестойкий предназначен для сохранности документов и ценностей при пожаре. Соответствует ГОСТу Р 50862-2005, класс 60Б. Ригельная система запирания. Сейф оборудован колесами. Предусмотрено анкерное крепление к полу. Внешние размеры: высота – не менее 732 мм; ширина – не менее 485 мм; глубина – не менее 430, мм. Внутренний объем, л: не менее 49. Вес: не менее 86 кг. Количество полок: 1. Кассовая ячейка: трейзер. Тип замка: кодовый электронный и ключевой. Гарантия: 12 месяцев.</t>
  </si>
  <si>
    <t>Гр. 4 (Приказ №75, от 30.04.14)</t>
  </si>
  <si>
    <t>Дополнено  (Приказ №75, от 30.04.14)</t>
  </si>
  <si>
    <t>Исключено  (Приказ №75, от 30.04.14)</t>
  </si>
  <si>
    <t>Шкаф металлический для офиса предназначен для хранения документации. Изделие сертифицировано на соответствие требованиям ГОСТ 16371-93.Наличие магнитных защелок, фиксирующих дверь в закрытом состоянии при открытом замке. Внешние размеры: высота – не менее 1830 мм; ширина – не менее 915 мм; глубина – не менее 370 мм. Максимальная нагрузка на полку не менее 60 кг. Вместимость: не менее 60 папок 75 мм. Количество полок: 4. Во внутренней части нет вертикальной перегородки. Тип замка: ключевой. Цвет: серый. Вес: не менее 45 кг.  Гарантия: 12 месяцев.</t>
  </si>
  <si>
    <t>Сейф электронный огнеупорный: огнестойкость – JIS S 1037-1973 – 2 час, что соответствует ГОСТу Р 50862-2005, класс 90Б. Утолщенная дверь с микропористым бетоном внутри. Болты на двери для блокировки с четырех сторон изготовлены из твердой стали.  Внешний размер ШхГхВ, (мм): не менее 655х560х1220 и не более  690х597х1275. Вес: не более 295 кг. Объем: не менее 207 л. Наличие ящика с замком (трейзер): 1 шт. Полка: не менее 2 шт. Замок: электронный кодовый и ключевой. Гарантия 12 месяцев.</t>
  </si>
  <si>
    <t>Услуги по устройству цветников</t>
  </si>
  <si>
    <t>С даты  вступления в силу договора и до 30 сентября 2014года</t>
  </si>
  <si>
    <t>г. Астана, ул.Жанибек Керей хандары 3</t>
  </si>
  <si>
    <t>г. Астана, пр.Кабанбай батыра, 53</t>
  </si>
  <si>
    <t>Услуги по подвозу воды для полива</t>
  </si>
  <si>
    <t xml:space="preserve">Производить сбор твердо-бытовых отходов:
1) с 11-ти контейнеров общим объемом – 12,1 м3 в период с 1 января по 31 декабря ежедневно, и с 2-х контейнеров общим объемом – 2,2 м3 в период с 1 мая  по 31 декабря  ежедневно; 2) с 10-ти контейнеров общим объемом – 0,379 м3, ежедневно. 
</t>
  </si>
  <si>
    <t xml:space="preserve">Объем - 631,58 кв.м. Устройство цветников включают: - планировку и перекопку основания цветника; - подвозку и разравнивание растительной земли;  - нанесение рисунка; - посадка рассады цветов; - полив. Содержание цветников включают: -прополку растений с рыхлением и уборкой сорняков;-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 </t>
  </si>
  <si>
    <t>Общий объем воды составляет 6 300 куб. м. Услуги по подвозу воды включают:                                                                                                                                                                                                                                                                                                                       - доставку воды, пригодной для полива зеленых насаждений на территорию АОО "Назарбаев Университет"; - закачку в емкость системы полива (объем - 67 куб.м);                                                                                                                - подвоз осуществляется по заявке заказчика в период действия договора. Полная техническая характеристика согласно технической спецификации.</t>
  </si>
  <si>
    <t>Дополнено (Приказ №81, от 05.05.14)</t>
  </si>
  <si>
    <t>Гр.4, 8, 9,10 Приказ №67 от 22.04.14.              Гр.4 (Приказ №81, от 05.05.14)</t>
  </si>
  <si>
    <t>Гр. 4 (Приказ №81, от 05.05.14)</t>
  </si>
  <si>
    <t xml:space="preserve">  Гр.4  (Приказ №81, от 05.05.14)</t>
  </si>
  <si>
    <t>Гр.4 (Приказ №81, от 05.05.14)</t>
  </si>
  <si>
    <t>Гр.4,6,8,9(Приказ №81, от 05.05.14)</t>
  </si>
  <si>
    <t>Дополнено (Приказ №82, от 05.05.14)</t>
  </si>
  <si>
    <t>291</t>
  </si>
  <si>
    <t>292</t>
  </si>
  <si>
    <t>293</t>
  </si>
  <si>
    <t>294</t>
  </si>
  <si>
    <t>295</t>
  </si>
  <si>
    <t>296</t>
  </si>
  <si>
    <t>297</t>
  </si>
  <si>
    <t>298</t>
  </si>
  <si>
    <t>299</t>
  </si>
  <si>
    <t>300</t>
  </si>
  <si>
    <t>301</t>
  </si>
  <si>
    <t>302</t>
  </si>
  <si>
    <t>303</t>
  </si>
  <si>
    <t>304</t>
  </si>
  <si>
    <t>305</t>
  </si>
  <si>
    <t>306</t>
  </si>
  <si>
    <t xml:space="preserve">Доска магнитно-маркерная, двухсторонняя </t>
  </si>
  <si>
    <t>Флипчарт двухсторонний</t>
  </si>
  <si>
    <t>Доска пробковая 90х120</t>
  </si>
  <si>
    <t>Доска пробковая 60х90</t>
  </si>
  <si>
    <t>Магнитно-маркерная доска 120х80</t>
  </si>
  <si>
    <t>Доска пробковая 90х180</t>
  </si>
  <si>
    <t xml:space="preserve">Магнитно-маркерная доска 90х120 </t>
  </si>
  <si>
    <t xml:space="preserve">Магнитно-маркерная доска 120х160 </t>
  </si>
  <si>
    <t>Магнитно-маркерная доска, размер: 120x80 см, настенная.  Поверхность: лакированная, для писания сухо-стираемыми маркерами и прикрепления информации магнитами. Цвет поверхности: белый. Рама: из алюминия. Комплектация: крепежные элементы.  Гарантия: не менее 12 месяцев.</t>
  </si>
  <si>
    <t xml:space="preserve">г. Астана:   пр. Туран, 34/1 (РНЦН); ул. Сыганак, 2 (РДЦ); ул. Керей, Жанибек ханов 3 (РНЦСМП)   
</t>
  </si>
  <si>
    <t>Со дня подписания договора до 31 декабря 2014 года</t>
  </si>
  <si>
    <t xml:space="preserve">Объем - 120 кв.м. Устройство цветников включает:- нанесение рисунка; - посадка рассады цветов;  - полив. Полная техническая характеристика согласно технической спецификации. </t>
  </si>
  <si>
    <t>г. Астана, пр. Туран 34/1</t>
  </si>
  <si>
    <t>г. Астана, пр.Туран 34/1</t>
  </si>
  <si>
    <t>307</t>
  </si>
  <si>
    <t>308</t>
  </si>
  <si>
    <t>309</t>
  </si>
  <si>
    <t>310</t>
  </si>
  <si>
    <t>311</t>
  </si>
  <si>
    <t>Уничтожитель бумаги</t>
  </si>
  <si>
    <t>Сейф офисный, взломостойкий</t>
  </si>
  <si>
    <t>Тележка гидравлическая</t>
  </si>
  <si>
    <t xml:space="preserve">Тележка гидравлическая. Полная гидравлическая система. 
 Грузоподъемность: не менее 2000 кг, но  не более 2500 кг. Тип: ручная. Металлическая конструкция. Ручка покрыта полимерным материалом. Размер рулевого колеса: не менее 160 мм. Размер колес малых: не менее 70 мм. Материал колес: нейлоновые или полиуретановые или резиновые. Число колес спереди/ сзади: 2/4. Высота подъема: не менее 190 мм. Минимальная высота вил от пола: не менее 75 мм. Длина вил: не менее 1150 мм. Общая ширина: не более 540 мм. Гарантийный срок: не менее 6 месяцев.
</t>
  </si>
  <si>
    <t>Холодильник однокамерный</t>
  </si>
  <si>
    <t>Холодильник однокамерный имеет общий объем, л: не менее 43 л. Класс энергопотребления: не менее класса А. Холодильная камера: морозильное отделение, пластиковая полка; дверной карман; лоток для яиц. Цвет: по согласованию Заказчика. Дополнительно: ручное размораживание. Размеры (Ш х В х Г): не менее 44.3 x 50.1 x 45 см. Вес изделия: не менее 15 кг. Гарантийный срок: не менее 12 месяцев.</t>
  </si>
  <si>
    <t xml:space="preserve">Переплетная машина
имеет 40 перфорационных ножей с шагом 3:1. Тип переплета: на металлическую пружину. Способ перфорации: механический. Положение листов при перфорации: горизонтальное. Длина перфорации:  не менее 360 мм без ограничения длины материала. Максимальная толщина переплета: не менее 120 листов. Одновременная  перфорация: не менее 20 листов А4 (плотностью 75 гр). Размер пружины: 3/16"~9/16". Функциональные возможности: раздельное управление перфорацией и переплетом; устройство подбора нужного диаметра пружины. Металлический корпус. Габаритные размеры, (мм): не менее 440х440х315. Гарантийный срок: 12 месяцев.
</t>
  </si>
  <si>
    <t>312</t>
  </si>
  <si>
    <t>Москитная сетка</t>
  </si>
  <si>
    <t>Москитная сетка с установкой, смонтированная в алюминиевую рамку, с деталями крепления на оконную раму,сетка белая  из стекловолокна.Цвет рамки-коричневый. Размеры москитных сеток по согласованию с Заказчиком.</t>
  </si>
  <si>
    <t>кв.м.</t>
  </si>
  <si>
    <t>В течение 45 (сорок  пять) календарных дней с даты  получения заявки от Заказчика</t>
  </si>
  <si>
    <t>г.Астана, в месте указанном Заказчиком</t>
  </si>
  <si>
    <t>По заявкам Заказчика, со дня вступления в силу Договора и до подведения  итогов тендера</t>
  </si>
  <si>
    <t>Работы по ремонту электродвигателей</t>
  </si>
  <si>
    <t>Ремонт по степени разрушения и износа, перемотка с заменой активной части (медная обмотка электродвигателей) разборка электродвигателей,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электродвигателей. Замер электрических параметров с выдачей протокола испытаний.</t>
  </si>
  <si>
    <t>Сервисное обслуживание 12 источников бесперебойного электропитания (ИБЭ) комплекса АОО "Назарбаев Университет"</t>
  </si>
  <si>
    <t xml:space="preserve">Сервисное обслуживание: 1. Планово - профилактические работы: общая очистка, проверка, регулировка, визуальный осмотр оборудования, не менее 2 раз в год. 2. Техническая поддержка: e-mail, по телефону - круглосуточно. Время реагирования сервисных инженеров в случае аварии – 24 часа. 3. Замена запасных частей и изделий ИБЭ. 
4. Отчет о рабочем состоянии ИБЭ и дальнейшей эксплуатации.
</t>
  </si>
  <si>
    <t>Гр. 4,8,9 (Приказ №84 от 06.05.14)</t>
  </si>
  <si>
    <t>Гр. 8,9,10,11 (Приказ №84 от 06.05.14)</t>
  </si>
  <si>
    <t>Гр.2,3,8,9,11.               Гр. 8,9 (Приказ № 84 от 06.05.14)</t>
  </si>
  <si>
    <t>Гр. 4, 8, 9, 10 (Приказ № 84 от 06.05.14)</t>
  </si>
  <si>
    <t>Исключено (Приказ №85, от 15.05.14)</t>
  </si>
  <si>
    <t>Дополнено Приказ №67 от 22.04.14              Гр. 6,8,9 (Приказ №85, от 15.05.14)</t>
  </si>
  <si>
    <t>Гр. 2,4           Гр.8,9 (Приказ №85, от 15.05.14)</t>
  </si>
  <si>
    <t>Услуги по организации питания для международной конференции «CESS-ASEEES» (кофе-брейк)</t>
  </si>
  <si>
    <t>Услуги питания кофе-брейк. Меню в расчёте на одного человека по одной штуке: куырма самса, учпучмак, хачапури, бутерброды с сыром и колбасой, пирожок, пирожное медовое, фаршированный помидор, чай, кофе, сок. Количество участников 1120 (тысяча сто двадцать) человек</t>
  </si>
  <si>
    <t>Дополнено (Приказ №86 от 19.05.14)</t>
  </si>
  <si>
    <t>Услуги по организации питания для международной конференции «CESS-ASEEES» (обед)</t>
  </si>
  <si>
    <t>Услуги питания обед. Меню в расчёте на одного человека по одной штуке: салат по-тайский, щи зеленые, рис, филе утки по-мекcикански, чай, хлеб, компот, пирожное "Наполеон". Количество участников 560 (пятьсот шестьдесят) человек</t>
  </si>
  <si>
    <t>Услуги по организации питания для международной конференции «CESS-ASEEES» (ужин)</t>
  </si>
  <si>
    <t>Услуги питания ужин. Меню в расчёте на одного человека по одной штуке: салат с грибами, салат «весенний», овощное ассорти, салат из спаржи, рыбное ассорти, рыба жареная (судак), медальоны из говядины, овощное рагу, перец фаршированный (вегетарианский), чай, кофе, пирожное "Вавилон", сок, баурсаки, фруктовое ассорти. Количество участников 280 (двести восемьдесят) человек</t>
  </si>
  <si>
    <t>Прогроммы для конференции ASEEES-CESS</t>
  </si>
  <si>
    <t xml:space="preserve">Программа всей конференции: расписание и описание каждой из сессий, имена спикеров, место проведение сессий, схемы прохода, описание каждой организации, которая организует эту конференцию. Цветная печать.Формат 210*290 мм в готовом виде, бумага обложки мелованная матовая 300 гр, полноцветная печать 4+0 . Внутренняя бумага мелованная матовая  115 гр. Печать 4+4. 70 страниц, бесшвейное клеевое скрепление.
</t>
  </si>
  <si>
    <t>С момента подписания Договора в течении 2-х календарных дней, по заявке Заказчика</t>
  </si>
  <si>
    <t xml:space="preserve">Абстракты
для конференции ASEEES-CESS
</t>
  </si>
  <si>
    <t xml:space="preserve">Краткое изложение работ спикеров конференции, которые другие участники могут использовать в качестве обзора.
Черно-белая распечатка внутренних страниц + цветная обложка. 
Формат 210*290 мм в готовом виде, бумага обложки мелованная матовая 300 гр, полноцветная печать 4+0.  Внутренняя бумага офсетная 80гр/м2. Печать 1+1. 70 страниц, бесшвейное клеевое скрепление.
</t>
  </si>
  <si>
    <t xml:space="preserve">Бейдж с пластиковым кармашком
для конференции ASEEES-CESS
</t>
  </si>
  <si>
    <t xml:space="preserve">Бейджы, которые будут выдаваться в день конференции для тех участников, которые  планируют оплатить/
регистрироваться в первый день конференции.
В комплект входит ленточка с карабином, пластиковый кармашек, вкладыш.
</t>
  </si>
  <si>
    <t xml:space="preserve">Бейджи именные
для конференции ASEEES-CESS
</t>
  </si>
  <si>
    <t xml:space="preserve">Именные бейджы для спикеров, участников и организаторов конференции. На бейдже: лого 3-х организации (НУ, ASEEES, CESS), имя участника, место и дата конференции (Май 22-24, Астана Казахстан). В комплект входит ленточка с карабином, ламинированный бейдж с цветной печатью 4+0.
</t>
  </si>
  <si>
    <t xml:space="preserve">Баннер
для конференции ASEEES-CESS
</t>
  </si>
  <si>
    <t xml:space="preserve">Баннер для стойки  регистрации. На баннере: лого 
3-х организации (НУ, ASEEES, CESS); дата и место конференции (Май 22-24, Астана Казахстан). 3х4 метра печать 4+0 на баннерной ткани, проклейка по периметру,  люверсы через каждый 50 см.
</t>
  </si>
  <si>
    <t>313</t>
  </si>
  <si>
    <t xml:space="preserve">Беседка </t>
  </si>
  <si>
    <t>Беседка облегченная, рабочая высота 2,7м, высота под «конёк» не менее 3,5м.Крытая деревянная конструкция  с ажурными элементами, с деревянным полом из сосны.С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использования.Цвет беседки по согласованию с Заказчиком.</t>
  </si>
  <si>
    <t>В течение 30 рабочих дней со дня получения заявки от Заказчика</t>
  </si>
  <si>
    <t>Профилактическая очистка резервуара хозяйственно-питьевой воды  АО "РНЦНМП"</t>
  </si>
  <si>
    <t xml:space="preserve">Разовая услуга по профилактической очистке резервуара хозяйственно-питьевой воды объемом 1300 м3. 1.Откачка воды из резервуара. 2.Удаление осадков и отложений со дна резервуара. 3.Очистка стен и колонн от грязи и слизи металичесткими щетками. 4.Промывка и очистка стен, колонн и днища резервуара хлорированием, откачка воды. 5.Вторичная промывка внутренней поверхности резервуара из брандспойта и откачка воды. 6.Заполнение резервуара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</si>
  <si>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г. Астана, ул. Керей, Жанибек ханов, 3</t>
  </si>
  <si>
    <t>«Подготовка  теплового пункта к отопительному сезону   в  АО «РНЦНМП»</t>
  </si>
  <si>
    <t>Абонентские услуги спутникового слежения и мониторинга автотранспорта (GPS) на 12 единиц автомобилей: Volkswagen Passat- 5 единиц, Volkswagen Jetta - 4 единицы, Ssang Yong - 1 единица, Volkswagen Tiguan - 2 единицы.</t>
  </si>
  <si>
    <t xml:space="preserve">Услуги по предоставлению  гостиничных номеров (стандартные) для докладчиков  конференции «CESS-ASEEES» в отеле не менее 4 звезды, количество номеров: один номер-одноместный, один номер -двухместный. Согласно технической спецификации. </t>
  </si>
  <si>
    <t>Работы по ремонту помещений</t>
  </si>
  <si>
    <t>Ремонт помещений №№3143, 3129, 3132, 3145 блока 3 и №71554А блока 7. Ремонт помещений будут выполняться согласно проектно-сметной документации.</t>
  </si>
  <si>
    <t>Дополнено (Приказ №95 от 22.05.14)</t>
  </si>
  <si>
    <t>Исключено   (Приказ №95 от 22.05.14)</t>
  </si>
  <si>
    <t>Дополнено Приказ №92 от 21.05.14</t>
  </si>
  <si>
    <t>гр.6,8,9              гр.7,8,9 (Приказ №90, от 20.05.14)</t>
  </si>
  <si>
    <t>Исключено  (Приказ №90, от 20.05.14)</t>
  </si>
  <si>
    <t>Дополнено (Приказ №90, от 20.05.14)</t>
  </si>
  <si>
    <t>Дополнено  (Приказ №97, от 23.05.14)</t>
  </si>
  <si>
    <t>гр. 4                            Гр.4,8,9 (Приказ №97 от 23.05.2014)</t>
  </si>
  <si>
    <t>Страхование гражданско-правовой ответственности перевозчика перед пассажирами в количестве 4 единиц транспортных средств</t>
  </si>
  <si>
    <t> Состав: смесь анионных,  неионных,  катионных ПАВ,  сода, силикат натрия, балласт из солей в качестве разбавителя (сульфат натрия), химические и оптические отбеливатели, отдушки. В упаковке не менее 5 кг.</t>
  </si>
  <si>
    <t>Учебник по французскому языку с DVD диском, авторы - Annie Berthet, Emmanuelle Daill, Catherine Hugot, Véronique M Kizirian, Monique Waendendries, год издания – не ранее 2012 года.</t>
  </si>
  <si>
    <t>Тетрадь для заданий по французскому языку, авторы - Annie Berthet, Emmanuelle Daill, Catherine Hugot, Véronique M Kizirian, Monique Waendendries. Год издания – не ранее 2012 года.</t>
  </si>
  <si>
    <t>Пособие для преподавателя по французскому языку, авторы - Annie Berthet, Emmanuelle Daill, Catherine Hugot, Véronique M Kizirian, Béatrix Sampsonis, год издания – не ранее 2013 года.</t>
  </si>
  <si>
    <t>Пособие для проектов, авторы - Annie Berthet, Emmanuelle Daill, Catherine Hugot, Véronique M Kizirian, Monique Waendendries, год издания – не ранее 2013 года.</t>
  </si>
  <si>
    <t>Французский язык в международных отношениях с CD диском, авторы - Laurence Riehl, Michel Soignet, Marie-Hélène Amiot, год издания – не ранее 2010 года.</t>
  </si>
  <si>
    <t>Французский язык в международных отношениях, автор - Michel Soignet, год издания – не ранее 2010 года.</t>
  </si>
  <si>
    <t>Французский язык для юристов, автор - Michel Soignet, год издания – не ранее 2003 года.</t>
  </si>
  <si>
    <t xml:space="preserve">Дополнено  (Приказ №85, от 15.05.14)                         </t>
  </si>
  <si>
    <t>314</t>
  </si>
  <si>
    <t>315</t>
  </si>
  <si>
    <t>316</t>
  </si>
  <si>
    <t>317</t>
  </si>
  <si>
    <t>318</t>
  </si>
  <si>
    <t>319</t>
  </si>
  <si>
    <t>320</t>
  </si>
  <si>
    <t>Ведро пластмассовое. 10 литров</t>
  </si>
  <si>
    <t>Емкость для замачивания мопов 50 литров</t>
  </si>
  <si>
    <t>Прорезиненная тряпка</t>
  </si>
  <si>
    <t>Мопы (насадка для держателя мопа)</t>
  </si>
  <si>
    <t>Щетка с длинной ручкой</t>
  </si>
  <si>
    <t>Протирочный материал с цветной кодировкой (комплект-3 шт)</t>
  </si>
  <si>
    <t xml:space="preserve">Ведро пластмассовое  предназначено для различных хозяйственных нужд.  Прочное. Материал - полипропилен. Объем - 10 л. </t>
  </si>
  <si>
    <t>Пластиковая емкость для воды.Объем 50 л вертикальная. Габаритные размеры, (Диаметр х Высота) не менее 30мм х 500мм.</t>
  </si>
  <si>
    <t>Прорезиненная тряпка, многократного использования из нетканного материала состоящая из хорошо впитывающих волокон. Состав  80% вискоза-20 % полиэстэр. Допускается стирка в стиральной машине.</t>
  </si>
  <si>
    <t>Мопы (насадка для держателя мопа) 50 см, волокно полиэстэр (синтетика)+хлопок долговечный</t>
  </si>
  <si>
    <t>Мопы (насадка для держателя мопа) 50 см, волокно хлопок долговечный</t>
  </si>
  <si>
    <t>Щетка средней жесткости для уборки стен и полов, подходит для полов с мелкими швами и вдоль плинтусов.Длина щетины  не менее 40 мм. Материал - полипропилен, полиэстер, нержавеющая сталь. Размеры (Д*Ш*В) не менее 240*145*100 мм.</t>
  </si>
  <si>
    <t xml:space="preserve">Протирочный материал (салфетки, с цветной кодировкой) в упаковке 3 шт. Для влажной одношаговой протирки поверхностей: оргтехника, мониторы, мебель, двери, стекла, зеркала. Устраняет жир, отпечатки пальцев. Не оставляет разводов, ворса. </t>
  </si>
  <si>
    <t>321</t>
  </si>
  <si>
    <t>322</t>
  </si>
  <si>
    <t>323</t>
  </si>
  <si>
    <t>Дрель-шуруповерт</t>
  </si>
  <si>
    <t>Индикатор 
напряжения- щуп</t>
  </si>
  <si>
    <t>Электронный регулятор с комплектующим оборудованием</t>
  </si>
  <si>
    <t xml:space="preserve">Характеристики: • функция реверса; • напряжение - 12в; • емкость батареи не менее -1,3Ач; • аккумуляторные батареи (1шт.) без кейса; • частота вращения не менее  0-550об/мин; • крутящий момент не менее  12/10Нм; • число рег. крутящего момента не мене 9 степ; • макс. диаметр шурупов не менее 6мм; • патрон (быстрозажимной) 0,8-10мм; • сверление (дерево/сталь) 20мм./10мм; • время зарядки не более 3-5 час; *вес не более 1.3 кг; •гарантия 12 месяцев. 
</t>
  </si>
  <si>
    <t xml:space="preserve">• Позволяет быстро и безопасно проверять следующие параметры: напряжение переменного и постоянного тока, полярность, целостность цепи. Технические характеристики: • постоянное напряжение до 250 В; • переменное напряжение; Контактный метод 70 - 250 В; бесконтактный — 70 - 10000 В; • частота тока сети 50-500 Гц; • диапазон рабочих температур: - 10 - + 50°С; • определение полярности (постоянный ток) 1,2-36 В; • проверка целостности цепи: «О» = 0-5 «L» = 0-50 «Н» = 0-100 Мом; • индикация плотности электро-магнитного напряжения: «L» = 5 «Н» = 2 мВт/см2; гарантия 6 месяцев.
</t>
  </si>
  <si>
    <t>В течении 40 рабочих дней с даты подписания договора</t>
  </si>
  <si>
    <t>В течении 40 рабочих дней со дня подачи заказчиком заявки</t>
  </si>
  <si>
    <t>В течении 20 рабочих дней с даты подписания договора</t>
  </si>
  <si>
    <t>Объем - 64 кв.м. Устройство цветников включает: - планировку и перекопку основания цветника c вывозкой старого грунта; - устройство дренажно-экранного слоя из крупного песка; - внесение полной дозы специального удобрения "Для цветов"; - подвозку и разравнивание растительной земли;                                      - нанесение рисунка; - посадка рассады цветов; - полив.                               Содержание цветников включает: -прополку растений с рыхлением и уборкой сорняков; - полив и промывку растений; - обрезку отцветших соцветий; мульчирование, внесение минеральных удобрений. Полная техническая характеристика согласно технической спецификации.</t>
  </si>
  <si>
    <t>Со дня вступления в силу договора и до 31 декабря 2014года</t>
  </si>
  <si>
    <t>Услуга по перевозке пассажиров</t>
  </si>
  <si>
    <t>Гр. 10 Приказ №67 от 22.04.14                        Гр. 7,8,9 Приказ №100 от 28.05.14</t>
  </si>
  <si>
    <t xml:space="preserve">Гр. 4,8,9 (Приказ №101, от 28.05.14) </t>
  </si>
  <si>
    <t>Комплект мебели для руководителя. Премиум класс</t>
  </si>
  <si>
    <t>324</t>
  </si>
  <si>
    <t>В течение 10 рабочих дней с момента подписания договора</t>
  </si>
  <si>
    <t xml:space="preserve">Комплект состоит из: 1) Стол письменный угловой – 1 комплект. (подвесная тумба 1шт, приставная тумба 1 шт). 2) Брифинг-приставка для посетителей – 1 шт. 3) Стол переговоров 1 шт. 4) Система низких шкафов 1 комплект (2 секции). 5) Система высоких шкафов 1 комплект (3 секции). 6) Система низких шкафов-бар 1 комплект (3 секции). Весь комплект мебели изготовлен из ценных пород дерева – итальянский орех, покрытие натуральный шпон, экокожа (cтол письменный) и кожа, покрытие лак. Сборка изделий производится на эксцентриковые стяжки, евровинты, шканты и шурупы. Всe столешницы выполнены из массива розового  дерева, отделанная шпоном и покрыта лаком с антибликовым свойством. Скругленные кромки столешниц выполнены из цельного древесного массива итальянского ореха. - Стол письменный угловой.  Размер: ШхГхВ не менее 3220х2380х760 мм. Толщина столешницы не менее 96 мм, оборудована защитной панелью, изготовлена с применением технологии тамбурата, но вместо каркаса из древесного массива в ней для прочности имеется металлокаркас. Рабочая зона столешницы отделана кожаным бюваром, толщина кожи не менее 2 мм. Повышенная степень функциональности, снабжен  приставными тумбами, подвесными и выдвижными ящиками встроенных в столешницу. - Брифинг-приставка для посетителей. Размер: ШхГхВ не менее 1400х800х760 мм. - Стол переговоров: Размер: ШхГхВ не менее 3500х1200х750 мм.  - Система низких шкафов. Размер: ШхГхВ не менее 2040х475х873 мм.  Состоит из 2 шкафов, внутри соединены между собой в один шкаф, дополнительно комплектуется боковыми панелями из натурального дерева  по 20 мм. Каждый шкаф состоит из 2 глухих дверей на замках, внутри имеются по 1 полке. Двери шкафов выполнены из массива дерева итальянского ореха толщина 20 мм, каркас шкафа снизу, сверху, и по бокам выполенен из древесно-стружечной плиты отделанный шпоном натурального дерева итальянского ореха толщиной не менее 20 мм. На поверхности  двух шкафов цельная столешница из древесно-стружечной  плиты отделанная шпоном дерева итальянский орех покрытый лаком. Скругленная кромка столешницы выполнена из цельного древесного массива, толщина не менее 55 мм. Регулируемые по высоте пластиковые ножки закрыты цоколем из массива натурального дерева.- Система высоких шкафов. Размер: ШхГхВ не менее 2540х475х2030 мм.    Состоит из 3 частей: 2 боковые секции со стеклянными дверцами в верхней части шириной 1000 мм и 1 центральной части с глухими дверцами шириной 500 мм. Все три части шкафа соединены между собой в одну целую систему шкафов, с двух сторон дополнены боковыми панелями из массива натурального дерева толщиной не менее 20 мм. Каркас шкафа сверху, снизу, по бокам во внутренней части выполнен из древесно-стружечной плиты покрытый натуральным шпоном итальянского ореха. По всей высоте разделены на 4 полки. Внутренние полки в 23 мм из древесно-стружечной плиты, облицованных шпоном с обеих сторон с  той же отделкой, как и каркас шкафа.   Двери шкафов выполнены из массива дерева итальянского ореха толщина 20 мм, рамки стеклянных дверей   в верхней части шкафа так же выполнены из массива дерева, покрытый натуральным шпоном итальянского ореха,  толщина каленого стекла 4 мм. Скругленные кромки по периметру шкафа выполнены из цельного древесного массива итальянского ореха покрытого лаком. - Система низких шкафов-бар. Размер ШхГхВ  не менее 1470х550 мх610 мм. Система низких шкафов-бар разделена на три части. Первая содержит  встроенный-фригобар. Выкатывается на телескопических направляющих, предназначен   для охлаждения напитков. Вторая часть предназначена для хранения  посуды, состоит из множества ячеек, выкрашенная в черный цвет и выдвигается на металлических направляющих. Третья часть делится на две части  внутренний полкой в 23 мм облицованных шпоном с обеих сторон. Три двери шкафов выполнены из массива дерева итальянского ореха толщина 20 мм, каркас шкафа снизу, сверху, и по бокам выполнен из древесно-стружечной плиты отделанный шпоном натурального дерева итальянского ореха толщиной не менее 20 мм. Ножки роликовые вращаются вокруг своей оси, что позволяет бару быть мобильным.
Цвет согласовывается с заказчиком. Гарантия согласно технической характеристики. Полная техническая характеристика согласно технической спецификации.
</t>
  </si>
  <si>
    <t>325</t>
  </si>
  <si>
    <t xml:space="preserve"> Сплит-кондиционер </t>
  </si>
  <si>
    <t>B течение 3-х рабочих дней со дня подачи Заказчиком заявки</t>
  </si>
  <si>
    <t xml:space="preserve">Настенный сплит кондиционер: с внутренним и наружным блоком; с режимом охлаждения и обогрева, с режимом осушения, с режимом вентиляции (без охлаждения и обогрева), с автоматическим режимом, с возможностью регулировки направления воздушного потока, с функцией запоминания настроек, с пультом дистанционного управления, с регулировкой скорости вращения, с таймером включения/выключения. Мощность в режиме охлаждения не менее 8,79 кВт, потребляемая мощность электроэнергии при охлаждении не более 3,4 кВт; мощность в режиме обогрева не менее 9,08 кВт, потребляемая мощность электроэнергии при обогреве не более 3,5 кВт; размеры внутреннего блока: не более 1320x380x330мм; размеры внешнего блока: не более 945x930x430мм. Рабочее напряжение: 230В, количество фаз: ~1. Расход воздуха: не менее 1300 м³/час . Сопутствующие услуги: Установка, монтаж, наладка кондиционера на уровне 1-го этажа, без применения автовышки. Инсталляция: с использованием медных труб диаметром не менее 9мм (для жидкости) и не менее 15мм (для газа), теплоизоляция медных труб диаметром не менее 10мм (для жидкости) и не менее 16мм (для газа), кабель межблочный сечением не менее 5х2,5мм², кабель управления сечением не менее 2х0,25мм², дренажный шланг диаметром не менее 10мм.-30 м.; многожильный медный кабель питания сечением не менее 3х2,5мм² проложенного в кабелегоне- не менее 100 м. Гарантия 1 год. Полная техническая характеристика согласно технической спецификации.  </t>
  </si>
  <si>
    <t>Доска магнитно-маркерная,  двухсторонняя. Информацию можно размещать с помощью магнитов или записи специальными маркерами. Поверхность доски:  магнитно-маркерная для письма маркерами сухого стирания. Цвет поверхности: белый.  Размер магнитно-маркерной доски: 90х120 см. Основа: софтборд древесного происхождения. Материал рамки и профиль мобильной подставки:  анодированный алюминий.  Мобильная подставка. Ролики с фиксирующим механизмом.  Гарантия: не менее 12 месяцев.</t>
  </si>
  <si>
    <t>Флипчарт двухсторонний. Информацию можно размещать с помощью магнитов или делать записи специальными маркерами для магнитных досок. Поверхность: магнитно-маркерная, сухостираемая. Цвет поверхности: белый.  Размер поверхности: 100х70 см. Основа: софтборд древесного происхождения. Материал рамки и профиль мобильной подставки:  анодированный алюминий.  Подставка на колесиках с механизмом фиксации. Полка для маркеров. Держатель для крепления блокнотов. Гарантия: не менее 12 месяцев.</t>
  </si>
  <si>
    <t>Доска пробковая, настенная. Размер: 60 х 90 см. Материал поверхности: натуральная пробка. Информация вывешивается при помощи силовых кнопок и офисных булавок. Материал рамки: анодированный алюминий. Рамка с прочными пластиковыми уголками. Имеется скрытое крепление к стене. Крепежные элементы в комплекте. Гарантия: не менее 12 месяцев.</t>
  </si>
  <si>
    <t>Доска пробковая, настенная. Размер   90х180 см.  Материал поверхности: натуральная пробка. Доска предназначена для размещения бумажных носителей с помощью кнопок и офисных булавок. Материал рамки: анодированный алюминий. Имеется скрытое крепление к стене. Крепежные элементы в комплекте. Гарантия: не менее 12 месяцев.</t>
  </si>
  <si>
    <t>Магнитно-маркерная доска настенная, с размерами доски:  90х120 см. Поверхность: магнитно-маркерная, сухостираемая; предназначена для письма специальными маркерами и размещения информации при помощи магнитов. Рабочая поверхность белого цвета с  лаковым покрытием. Материал рамки: анодированный алюминий. Укрепленные пластиковые уголки. Имеется скрытое крепление к стене.  Крепежные элементы в комплекте.  Гарантия: не менее 12 месяцев.</t>
  </si>
  <si>
    <t>Доска пробковая размером 90х120 см изготовлена из  натуральной пробки, предназначена для размещения бумажных носителей с помощью кнопок и офисных булавок. Рамка с прочными пластиковыми уголками. Материал рамки: анодированный алюминий. Имеет скрытое крепление к стене. Крепежные элементы в комплекте. Гарантия: не менее 12 месяцев.</t>
  </si>
  <si>
    <t>326</t>
  </si>
  <si>
    <t>327</t>
  </si>
  <si>
    <t>Флипчарт мобильный</t>
  </si>
  <si>
    <t>Флипчарт мобильный, односторонний. Размер доски: 70x100 см.   Основа: софтборд древесного происхождения. Материал рамки и профиль мобильной подставки:  анодированный алюминий.   Поверхность: лакированная, магнитная; предназначена для писания сухо-стираемыми маркерами и прикрепления информации магнитами. Цвет поверхности: белый. Колесики с системой блокировки. Прижимная планка и передвижные держатели для флипчартного блока.  Гарантия: не менее 12 месяцев.</t>
  </si>
  <si>
    <t>Магнитно-маркерная доска 120х180</t>
  </si>
  <si>
    <t>328</t>
  </si>
  <si>
    <t>Ролл-шторы</t>
  </si>
  <si>
    <t>В течение 10 (десяти) рабочих дней с даты  получения письменной заявки Заказчика</t>
  </si>
  <si>
    <t>Светонепроницаемые (блэкаут, Blackout) ролл-шторы. Шторы для абсолютного затемнения. Трехслойная светонепроницаемая ткань. Состав: 100% полиэстер. Тип плетения: сатиновое, трехслойное. Ширина ткани: 180-300 см. Плотность: не менее 274 г/м2. Стандартная ширина ткани: не менее 180 см.</t>
  </si>
  <si>
    <t>Услуги по техническому обслуживанию прачечного оборудования</t>
  </si>
  <si>
    <t>Дополнено  (Приказ №108, от 30.05.14)</t>
  </si>
  <si>
    <t>Дополнено  (Приказ №110, от 04.06.14)</t>
  </si>
  <si>
    <t>Гр. 6,7,8,9 (Приказ №110, от 04.06.14)</t>
  </si>
  <si>
    <t>Исключено  (Приказ №110, от 04.06.14)</t>
  </si>
  <si>
    <t>Дополнено  (Приказ №85, от 15.05.14)                                Гр.4 (Приказ №110, от 04.06.14)</t>
  </si>
  <si>
    <t>Дополнено (Приказ №82, от 05.05.14)                   Гр.4  (Приказ №110, от 04.06.14)</t>
  </si>
  <si>
    <t>Дополнено  (Приказ №111, от 05.06.14)</t>
  </si>
  <si>
    <t>гр.7,8,9 (Приказ №70, от 25.04.14)             гр.6,8,9  (Приказ №111, от 05.06.14)</t>
  </si>
  <si>
    <t>Дополнено  (Приказ №85, от 15.05.14)           Гр.4   (Приказ №111, от 05.06.14)</t>
  </si>
  <si>
    <t>Дополнено  (Приказ №85, от 15.05.14)           Гр.4,6,8,9  (Приказ №111, от 05.06.14)</t>
  </si>
  <si>
    <t>Дополнено  (Приказ №85, от 15.05.14)           Исключен  (Приказ №111, от 05.06.14)</t>
  </si>
  <si>
    <t>Дополнено  (Приказ №85, от 15.05.14)           Гр.4  (Приказ №111, от 05.06.14)</t>
  </si>
  <si>
    <t xml:space="preserve">Переплетная машина </t>
  </si>
  <si>
    <t>Уничтожитель бумаги имеет прямолинейную резку. Размер фрагментов – не более 5,8 мм. Уровень секретности –  не менее 2. Ширина входного паза – не менее 220 мм. Мощность резки (80г/м2) – не менее 7 листов. Объем корзины не менее 18 л. Скорость резки – не менее 1 м/мин. Материал корзины: пластик. Реверс. Защита от перегрева. Размеры (ВхШхГ): не менее 378х320х210 мм. Мощность двигателя – не менее 100 Вт. Гарантия: не менее 12 месяцев.</t>
  </si>
  <si>
    <t>329</t>
  </si>
  <si>
    <t>330</t>
  </si>
  <si>
    <t xml:space="preserve">Ковровое покрытие </t>
  </si>
  <si>
    <t xml:space="preserve">Покрытие грязезащитное сотовое </t>
  </si>
  <si>
    <t xml:space="preserve"> Сверхпрочное иглопробивное грязезащитное ковровое покрытие для помещений с большой проходимостью , ко входной группе зданий, обладает антискользящим, звукопоглощающим свойством.Тип-бытовой ковролин, ширина- не менее 4 м, толщина слоя - не менее 9,5 мм., состав- из 100% антистатического полипропиленового волокна  ,  основа -резина, общий вес-  не менее 1750 гр/м2. Цвет -светло серый,темно серый.</t>
  </si>
  <si>
    <t>в течении 5 календарных дней, со дня получения заявки</t>
  </si>
  <si>
    <t>Услуги по мойке витражей  в АО «Национальный центр нейрохирургии»</t>
  </si>
  <si>
    <t>Сидение изготовлено на основе фанерной склейки и обито тканью гобелен, спинка с мягкой вставкой (поролон). Устойчивая металлическая рама. Размеры: полная высота не менее 809 мм, ширина сидения не менее 474 мм, глубина не менее 526 мм, высота сидения не менее 454 мм. Штабелирование до 20 штук в стопке. Цвет согласовывается с заказчиком</t>
  </si>
  <si>
    <t>Шкаф металлический 4 секционный (Локеры)</t>
  </si>
  <si>
    <t>Способ сборки: зацепы и саморезы. - Ключевой замок (не менее 2000 комбинаций) с возможностью смены цилиндра.- Мастер ключ, обеспечивает вскрытие замка при потери ключа без повреждения (взлома) шкафа, поставляется в количестве 1 (одной) штуки на каждые 40-50 шкафов.- Вентиляционные отверстия.- Конструкция шкафов позволяет скреплять их между собой.- Шкафы укомплектованы дополнительным крючком на двери и набором крепежа для установки двери, как на правую, так и на левую стороны.- Шкафы покрыты порошковым антикоррозийным покрытием в заводских условиях на профессиональном оборудовании. Размеры: высота не менее 1820 мм и не более 1840 мм, ширина не менее 1125 мм и не более 1140 мм, глубина не менее 490 мм и не более 510 мм; количество секций 4 штуки; комплектация в каждой секции полка, перекладина, крючки; масса не менее 55 кг и не более  60 кг. Цвет корпуса и дверей шкафов согласовывается с заказчиком</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</si>
  <si>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не менее 440 мм, ширина посадочного места не менее 455 мм, высота спинки не менее 565 мм. Оснащено механизмом типа «Перманент — контакт». Цвет обивки согласовывается с Заказчиком.</t>
  </si>
  <si>
    <t>Материал: обшит экокожей,  спинки гнутая фанера, подлокотники металлические с пластиковыми накладками,  крестовина металлическая хромированная, колеса пластиковые. Высота спинки не менее 630 мм, ширина спинки не менее 500 мм, ширина сидения  не менее 500 мм, глубина сидения не менее 480мм,   Имеются регулировки высоты и режима качания. Цвет обивки согласовывается с Заказчиком.</t>
  </si>
  <si>
    <t>Габаритные размеры стола (мм): Длина не менее 1500 мм, ширина не менее 750 мм, высота не менее 750 мм. Размер рабочей поверхности стола (мм):  Длина не менее 1500 мм, ширина не менее 750 мм, Макс. равномерно распределенная нагрузка на столешницу (кг):  350. Регулируемые опоры (шт): 4. Масса (кг): 24. Цвет согласовывается с заказчиком</t>
  </si>
  <si>
    <t>Услуги питания во время форума «Eurasian Higher Education Leaders Forum» (фуршет)</t>
  </si>
  <si>
    <t>Услуги питания во время форума «Eurasian Higher Education Leaders Forum» (фуршет). Меню в расчёте на одного человека  по одной штуке: канапе с сыром и виноградом, канапе с копчёной говядиной, шашлык из баранины, шашлык из курицы, мясное плато по-европейски, сырная тарелка, фруктовая палитра. Количество участников 90 (девяноста) человек</t>
  </si>
  <si>
    <t>г. Астана, ул. Сейфулина, 38</t>
  </si>
  <si>
    <t>Услуги питания во время форума «Eurasian Higher Education Leaders Forum» (кофе-брейк)</t>
  </si>
  <si>
    <t>Услуги питания во время форума «Eurasian Higher Education Leaders Forum» (кофе-брейк). Меню в расчёте на одного человека  по одной штуке: куырма самса, канапе с колбасой, канапе с сыром, пирожок с картошкой, пирожное медовое, чай, кофе, сок, вода без газа-0,5 л.Количество участников 750 (семьсот  пятьдесят) человек</t>
  </si>
  <si>
    <t>Декальцит АО "НЦН"</t>
  </si>
  <si>
    <t>Декальцит, жидкость для быстрого и эффективного удаления известкового налета со стенок бассейна. Состав: Соляная кислота 15%, загустители,  вспомогательные вещества, фасовка по 1 л</t>
  </si>
  <si>
    <t xml:space="preserve"> Литр</t>
  </si>
  <si>
    <t>В течении 10 рабочих дней со дня получения письменной заявки от Заказчика</t>
  </si>
  <si>
    <t>Теплоизоляция в рулонах АО "РНЦНМП"</t>
  </si>
  <si>
    <t xml:space="preserve">Теплоизоляция универсальная. Гибкая теплоизоляция для воздуховодов системы вентиляции и кондиционирования из спененного каучука. Цвет -черный. Размер-рулон 20 кв.м., толщина 10 мм. Температура применения от - 200°С  до + 105°С, плотность 65 + 25 Килограмм/м3, теплопроводность 0,038 Вт/мК  </t>
  </si>
  <si>
    <t xml:space="preserve"> Декальцит АО "НЦН"</t>
  </si>
  <si>
    <t xml:space="preserve"> Декальцит, порошок, кислый очиститель для фильтров, фасовка по 1 килограмм.</t>
  </si>
  <si>
    <t>Килограмм</t>
  </si>
  <si>
    <t>PH-минус АО "НЦН"</t>
  </si>
  <si>
    <t>PH-минус, в гранулах; для выравнивания pH уровня воды; Действующее вещество:  концентрированные кислые pH-минус гранулы для снижения рН воды Состав:  готовится с бисульфатом натрия, фасовка по 1 килограмм</t>
  </si>
  <si>
    <t>Аквалайн- гель для ватерлинии АО "НЦН"</t>
  </si>
  <si>
    <t>Аквалайн-гель для очистки ватерлинии, жира и грязи, концетрированный, фасовка по-1 килограмм</t>
  </si>
  <si>
    <t>Дихлор 60 АО "НЦН"</t>
  </si>
  <si>
    <t>Дихлор 60, в гранулах быстрорастворимый; Состояние  твердое вещество в гранулах; Цвет белый; Массовая доля хлора 55 % - 60 %; pH (1%)  6 - 7; Влажность 8,8 %; Растворимость 30 г/100 мл ; фасовка по 1 килограмм</t>
  </si>
  <si>
    <t>Лен сантехнический АОО "НУ"</t>
  </si>
  <si>
    <t>Лен сантехнический, весовой, подмотка для резьбовых соединений сантехнических материалов, груборасчесанный. ГОСТ Р17-05-012-94</t>
  </si>
  <si>
    <t>Литол 24 АО "РНЦНМП"</t>
  </si>
  <si>
    <t xml:space="preserve">Литол типа 24 - многоцелевая антифрикционная пластичная смазка, устойчивая к воздействию воды. Температура каплепадения, С, не ниже 180. Пенетрация при 25 С, х10-1 мм. 200-250. Вязкость при 0°С и 10 с-1, Па*с, не более 280 </t>
  </si>
  <si>
    <t>Многофункциональные хлорные таблетки  АО "НЦН"</t>
  </si>
  <si>
    <t>Многофункциональные хлорные круглые таблетки по 200 гр, 4 в 1 изготовлены из трихлоризоциануровой кислоты, не менее 90% активного хлора, стабилизирован от медленного распада; фасовка по 1 килограмму, медленно действующее средство для дезинфекции воды, против микроорганизмов и бактерий</t>
  </si>
  <si>
    <t>Солидол АО "РНЦНМП"</t>
  </si>
  <si>
    <t>Солидол используемый для уменьшения и предотвращения износа трущихся деталей, смазка. ГОСТ 21150-87</t>
  </si>
  <si>
    <t>Хлор-Лонг АО "НЦН"</t>
  </si>
  <si>
    <t>Хлор-Лонг, химически медленно растворимые круглые таблетки  по 250 гр, изготовлены из трихлоризоциануровой кислоты, не менее 90% активного хлора, стабилизирован от медленного распада; фасовка по 1 Килограмм</t>
  </si>
  <si>
    <t>Термометры биметаллические ТБ
стандартное исполнение (металлический корпус)</t>
  </si>
  <si>
    <t>Номинальный диаметр корпуса: 100 мм. Длина штуцера L: 50 мм. Класс точности (по ГОСТ 2405-88): 1,5; 2,5. Диапазоны измерений: от 0... до +120 °С. Допустимые температуры окружающей среды: -40 ... +60 °С. Чувствительный элемент: биметаллическая спираль. Конструкция присоединения: съемная защитная гильза. Присоединение: защитная гильза с внешней резьбой G1/2”. Защитная гильза: медный сплав. Циферблат: алюминиевый, белого цвета, с ограничительным штукаифтом; шкала черного цвета. Стрелка: алюминиевая, черного цвета. Корпус: алюминиевый. Стекло: пластиковое. Настройка нуля: винт в торце штукаока. Степень защиты - IP 43. Положение присоединения: осевое. В комплект входит термометр биметаллический, съёмная латунная термогильза (резьба G1/2 внешняя), паспорт.</t>
  </si>
  <si>
    <t>Анкер металлическии АО "РНЦНМП"</t>
  </si>
  <si>
    <t>Анкер металлический. Диаметр: М8-200 гр., М10-200 гр., М12-200 гр., М16-200 гр., М20-200 гр. ГОСТ 24379.1-80</t>
  </si>
  <si>
    <t>Комплект метизов АО "РНЦНМП"</t>
  </si>
  <si>
    <t xml:space="preserve">Комплект метизов: болты №12-2 килограмм, №14-2 килограмм, №16-2 Килограмм, №22-2 килограмм, №24-2 Килограмм; гайки №12-1 килограмм, №14-1 килограмм, №16-1 килограмм, №22-2 килограмм, №24-2 килограмм; шайбы №12-500 гр, №14-500 гр, №16-500 гр, №22-500 гр, №24-1 килограмм;  ГОСТ-22356-77 </t>
  </si>
  <si>
    <t>Газовый ключ АО "РНЦНМП"</t>
  </si>
  <si>
    <t>Газовый ключ №0, 1, 2, 3, 4, 5 по 1 штуке, с губками 90°, ГОСТ 18981-73</t>
  </si>
  <si>
    <t>Ершики для чистки сопел  АОО "НУ"</t>
  </si>
  <si>
    <t>10 ершиков в металлической клипсе. Вес одного ершика не менее 20 гр.</t>
  </si>
  <si>
    <t>Многофункциональный контактный и бесконтактный лазерный тахометр</t>
  </si>
  <si>
    <t>Экран: поворачивающийся ЖК экран; возможности экрана: поворот на 180°; дистанция замера лазера: 50 мм - 2000 мм; угол захвата: ± 80°; источник излучения: диодный лазер класса II; погрешность замера: 0,01%, ± 1 цифра; точность отображения: автоматическое изменение точности до 0,001 или ± 1 фиксированная цифра. В комплект входит индикатор нацеливания, индикатор разряда батареек, дистанционный лазерный датчик; контактный датчик; отражающая лента; подставка для дистанционного лазерного датчика; футляр.</t>
  </si>
  <si>
    <t>Комплект наждачной бумаги АО "НЦН"</t>
  </si>
  <si>
    <t>Наждачная бумага в комплекте: №2 - 0,5 м2, №4 - 0,5 м2, на тканевой основе или бумажной основе</t>
  </si>
  <si>
    <t>Сварочный аппарат для пайки медных труб</t>
  </si>
  <si>
    <t>Электрическое устройство для пайки, рассчитанное для использования на стройке, высокая мощность нагрева, 2000 Вт. Размер: Д x Ш x В не более: 260 x 190 x 200 мм, вес не более 10,5 килограмм. Рабочий кабель не менее 4 м. Охлаждающие ребра из нержавеющей стали на обоих рычагах клещей. В комплект входит: сварочный аппарат 2000 230В, паста, припой для фитингов типа 3, ершики для чистки медных труб 10 мм/12 мм/15 мм/18 мм/22 мм по 1 шт, стальной ящик.</t>
  </si>
  <si>
    <t>Труборасширитель (экспандер)</t>
  </si>
  <si>
    <t>Труборасширитель (экспандер) комплект (3/8-1/2-5/8-3/4-7/8-11/8). Для монтажа труб без использования фитингов в системах водо и газоснабжения, отопления, кондиционирования и в холодильной технике.В комплекте клещи, насадки и фаскосниматель. Экспандерные клещи, клапаные головки, внутренний и внешний фаскосниматель, стальной ящик. От 12мм до 42мм.</t>
  </si>
  <si>
    <t xml:space="preserve">Флокулянты АО "НЦН"  </t>
  </si>
  <si>
    <t xml:space="preserve">Флокулянты. За счет своей химической структуры, флокулянт способен адсорбировать нежелательные вещества, после чего связанные частицы образуют флокулы (хлопья), водорастворимый полимер, для образования хлопьевидных частиц в воде и дальнейшего легкого удаления с частицами загрязнений, фасовка по 1 л  </t>
  </si>
  <si>
    <t>Альгицид Дессальгин C (длительного действия) АО "НЦН"</t>
  </si>
  <si>
    <t>Альгицид Дессальгин C (длительного действия) слабопенное средство, препятствующее образованию водорослей с эффектом просветления воды, фасовка по 1 л</t>
  </si>
  <si>
    <t>Альгицид Супер АО "НЦН"</t>
  </si>
  <si>
    <t>Альгицид Супер (быстродействующее). Средство против водорослей, слизи и бактерий в воде бассейна. Препарат подходит для всех видов фильтров и придает прозрачность воде бассейна. Эффективность препарата остается при уровне рН 7.0-7.4., фасовка по 1 л.</t>
  </si>
  <si>
    <t>Труба  ø 1/4 (6 мм) *0,7 мм  АОО "НУ"</t>
  </si>
  <si>
    <t>Бухтовая труба, бесшовная, обожженная, выдерживает до 36 Бар, толщина стенки не менее 0,7мм, материал медь</t>
  </si>
  <si>
    <t>Метр</t>
  </si>
  <si>
    <t>Труба  ø 3/4  (19мм) *0,7мм  АОО "НУ"</t>
  </si>
  <si>
    <t>Труба  ø 3/8 (10мм) *0,7мм  АОО "НУ"</t>
  </si>
  <si>
    <t>Труба  ø 5/8  (16мм) *0,7мм  АОО "НУ"</t>
  </si>
  <si>
    <t>Труба ø 1/2  (12мм) *0,7мм  АОО "НУ"</t>
  </si>
  <si>
    <t>Труба Д-100 АО "РНЦНМП"</t>
  </si>
  <si>
    <t xml:space="preserve"> Труба оцинкованная ВГП электросварная шовная, Д-100 ГОСТ 3262-75</t>
  </si>
  <si>
    <t>Труба Д-133 АО "РНЦНМП"</t>
  </si>
  <si>
    <t>Труба оцинкованная ВГП электросварная шовная, Д-133 ГОСТ 3262-75</t>
  </si>
  <si>
    <t>Труба Д-150 АО "РНЦНМП"</t>
  </si>
  <si>
    <t>Труба оцинкованная ВГП электросварная шовная, Д-150 ГОСТ 3262-75</t>
  </si>
  <si>
    <t>Труба Д-15АО "РНЦНМП"</t>
  </si>
  <si>
    <t>Труба металлическая ВГП электросварная без шовная, Д-15 ГОСТ 3262-75</t>
  </si>
  <si>
    <t>Труба Д-20 АО "РНЦНМП"</t>
  </si>
  <si>
    <t xml:space="preserve"> Труба металлическая ВГП электросварная без шовная, Д-20ГОСТ 3262-75</t>
  </si>
  <si>
    <t>Труба Д-25 АО "РНЦНМП"</t>
  </si>
  <si>
    <t>Труба металлическая ВГП электросварная без шовная, Д-25 ГОСТ 3262-75</t>
  </si>
  <si>
    <t>Труба Д-32 АО "РНЦНМП"</t>
  </si>
  <si>
    <t>Труба ВГП электросварная без шовная, Д-32 ГОСТ 3262-75</t>
  </si>
  <si>
    <t>Труба Д-40 АО "РНЦНМП"</t>
  </si>
  <si>
    <t>Труба ВГП электросварная  шовная, Д-40 ГОСТ 3262-75</t>
  </si>
  <si>
    <t>Труба ППР Д20 АОО "НУ"</t>
  </si>
  <si>
    <t>Труба ППР,  холодной и горячей воды Д20, толщина стенки 3,5 мм</t>
  </si>
  <si>
    <t>Труба ППР Д25  АОО "НУ"</t>
  </si>
  <si>
    <t>Труба ППР, для холодной и горячей воды Д25, толщина стенки 3,5 мм</t>
  </si>
  <si>
    <t>Шланг поливочный АО "РНЦНМП"</t>
  </si>
  <si>
    <t>Шланг поливочный 30 атм., 3-х слойный, армированный. Легкий и прочный трехслойный шланг с сетчатой армировкой. Гибкий, не завязывается в узлы, не перегибается.  Диаметр 20 мм.</t>
  </si>
  <si>
    <t>Фильтрующий материал  АО "НЦН"</t>
  </si>
  <si>
    <t xml:space="preserve">Фильтрующий материал  применяется для замены материи фильтров грубой очистки воздуха на воздухоприемных шахтах вентиляции. Материал: Стекловолокно.
Класс очистки: G3,G4. Начальное сопротивление: от 20 Па.
Рекомендованное конечное сопротивление: 250 Па. </t>
  </si>
  <si>
    <t>Армированная труба из металлопластика Д-20мм АО "НЦН"</t>
  </si>
  <si>
    <t>Армированная труба из металлопластика Д-20мм, армированная стекловолокном, ГОСТ 52134-2003, Максимально допустимое рабочее давление при температуре теплоносителя 90 °С – 6 бар, при транспортировке холодной воды – 20 бар.</t>
  </si>
  <si>
    <t xml:space="preserve">Канализационная труба Д-100  АО "РНЦНМП" </t>
  </si>
  <si>
    <t xml:space="preserve">Труба ПВХ канализационная Д 100 мм, распил по 1 м-5 шт, распил по 2 м-10 шт., ГОСТ 22689.2-89 </t>
  </si>
  <si>
    <t xml:space="preserve">Канализационная труба Д-125 АО "РНЦНМП"  </t>
  </si>
  <si>
    <t>Труба ПВХ канализационная Д 125 мм, распил по 2 метра, ГОСТ 22689.2-91</t>
  </si>
  <si>
    <t xml:space="preserve">Канализационная труба Д-50 АО "РНЦНМП"  </t>
  </si>
  <si>
    <t>Труба ПВХ канализационная Д 50 мм, распил по 1 м-10 штук, распил по 2 м-15 шт, ГОСТ 22689.2-90</t>
  </si>
  <si>
    <t>Труба армированная Д-20 АО "РНЦНМП"</t>
  </si>
  <si>
    <t>Труба армированная ППР Д-20, PN25 ГОСТ 3262-75</t>
  </si>
  <si>
    <t>Труба армированная Д-25 АО "РНЦНМП"</t>
  </si>
  <si>
    <t>Труба армированная ППР Д-25, PN25ГОСТ 3262-75</t>
  </si>
  <si>
    <t>Труба армированная Д-32 АО "РНЦНМП"</t>
  </si>
  <si>
    <t>Труба армированная ППР Д-32, PN25 ГОСТ 3262-75</t>
  </si>
  <si>
    <t>Шланг для полива Д-20  АО "РНЦНМП"</t>
  </si>
  <si>
    <t xml:space="preserve">Шланг для полива на давление 5 атм. Д-20, резиновый </t>
  </si>
  <si>
    <t xml:space="preserve">Крепление для раковины АО "НЦН" </t>
  </si>
  <si>
    <t xml:space="preserve">Крепление для раковины. В наборе 2 шт. Кронштейна, Д 10 с винтовым наконечником и чопиком Д10, длина не менее 70 мм </t>
  </si>
  <si>
    <t>Набор</t>
  </si>
  <si>
    <t>Набор бур по бетону АО "РНЦНМП"</t>
  </si>
  <si>
    <t xml:space="preserve">Набор буров по бетону, победитовые наконечники, 8 штук (3-4-5-6-7-8-9-10 мм), цилиндрический хвостовик </t>
  </si>
  <si>
    <t>Набор динамометрических ключей  АОО "НУ"</t>
  </si>
  <si>
    <t>В наборе: регулируемый динамометрический гаечный ключ (10 - 70 Нм) и 6 головок SW 17, 22, 24, 26, 27 и 29 мм, для соединений отбортовкой на трубах 1/4", 3/8", 1/2" и 5/16". В чехле.</t>
  </si>
  <si>
    <t>Набор инструментов для ремонта холодильных установок  АОО "НУ"</t>
  </si>
  <si>
    <t xml:space="preserve">Набор включает в себя: манифолд (22,134,407,404), набор шлангов, труборез  (ø 6-35), труборез (ø3-16), термометр, пружинный трубогиб (ø10-16), универсальный развальцовщик. Шланги высокого давления. Пластмассовый чемодан. Вес 2,3Килограмм.2-х позиционный манометрический коллектор с соединением 1/4 или 5/16 SAE. </t>
  </si>
  <si>
    <t>Набор ключей АО "РНЦНМП"</t>
  </si>
  <si>
    <t xml:space="preserve">В комплекте набора инструментов: 45 предметов, пластиковый кейс, 18 торцевых головок 1/2": 10, 11, 12 , 13, 14, 15, 16, 17, 18, 19, 20, 21, 22, 23, 24, 27, 30, 32 мм. рещетка с быстрым сбросом 1/2"; вороток Т-образный 1/2" 250 мм. Удлинители 1/2" 125 и 250 мм. Вороток шарнирный 1/2";
    8 комбинированных ключей: 10, 11, 12, 13, 14, 15, 17, 19 мм. 5 отверток: 8х200 мм. (PZ2), 6х100 мм. (-), 6х40 мм. (-), 6х100 мм. (+), 6х40 мм. (+);  клещи переставные 250 мм. Пассатижи 180 мм. 4 шестигранных ключа: 5, 6, 8, 10 мм. Автотестер. В чемодане. </t>
  </si>
  <si>
    <t>Набор ключей для ремонта холодильных установок  АОО "НУ"</t>
  </si>
  <si>
    <t>Материал хромванадиевая сталь, полированный и глянцевохромированный. Подвижная трещотка: Рабочий угол всего 5%: малый рабочий радиус Легкоходная трещотка (72 зубца). Комплектация:  8 – 10 – 11 – 13 – 14 – 17 – 19 мм, пластмассовый чемодан, набор ключей, 7 предметов,вес 1150 гр.</t>
  </si>
  <si>
    <t>Набор отвёрток АО "РНЦНМП"</t>
  </si>
  <si>
    <t>В наборе 14 отверток с различными насадками, длина от 100 мм до 200 мм, 7 шт. крестовых отверток, 7 шт плоских отверток, соответствие ГОСТу 24437-93</t>
  </si>
  <si>
    <t>Набор сверл по металлу АО "РНЦНМП"</t>
  </si>
  <si>
    <t xml:space="preserve">Набор сверл ударных 8 шт. (3-4-5-6-7-8-9-10 мм), цилиндрический хвостовик, ГОСТ 10903-77 </t>
  </si>
  <si>
    <t>Набор слесарно-монтажного инструмента АО "РНЦНМП"</t>
  </si>
  <si>
    <t>Инструменты изготовлены из высококачественной закаленной хромованадиевой стали. Состоит из 84 предметов. Торцовые головки FLANK 1/4" 9 шт - 5, 6, 7, 8, 9, 10, 11, 12, 13 мм. Битодержатель с Т-образной ручкой Адаптер - H1/4 x SQ1/4". Биты 1/4" 25 мм 24 шт - PH1, 2, 3; PZ2, 3; SL4.5, 6.5, 8; H2, 2.5, 3, 4, 5, 7, 8; T10, 15, 20, 25, 27, 30, 35, 40. Торцовые головки SUPER-LOCK 1/2" 14 шт - 10, 11, 12, 13, 14, 15, 16, 17, 19, 21, 22, 24, 27, 30 мм. Шарнир карданный 1/2", удлинитель для торцовых головок 1/2" - 250 мм. Адаптер - 1/4"M х SQ1/2"F. Трещотки, 72 зубца 1/2". Тонкогубцы, 150 мм. Плоскогубцы комбинированные, 180 мм. Имбусовые ключи 9 шт - 1.5, 2, 2.5, 3, 4, 5, 6, 8, 10 мм. Имбусовые ключи Т 9 шт - 10, 15, 20, 25, 27, 30, 40, 45, 50 мм. Комбинированные ключи 11 шт - 6, 7, 8, 9, 10, 11, 12, 13, 14, 17, 19 мм.</t>
  </si>
  <si>
    <t>Набор шестигранников АО "РНЦНМП"</t>
  </si>
  <si>
    <t xml:space="preserve">Набор шестигранников имбус (звездочка) 8 мм, 10 мм, 12 мм, 14 мм, 16 мм, 19 мм по 1 шт., в пластиковом коробе </t>
  </si>
  <si>
    <t xml:space="preserve">Сварочный электрод Д2 АОО "НУ" </t>
  </si>
  <si>
    <t>Сварочный электрод Д2, ГОСТ 9466-75. В пачке 4 килограмм.</t>
  </si>
  <si>
    <t>Сварочный электрод Д3  АОО "НУ"</t>
  </si>
  <si>
    <t>Сварочный электрод Д3, ГОСТ 9466-75. В пачке 4 килограмм.</t>
  </si>
  <si>
    <t>Сварочный электрод Д4  АОО "НУ"</t>
  </si>
  <si>
    <t>Сварочный электрод Д4, ГОСТ 9466-75. В пачке 4 килограмм.</t>
  </si>
  <si>
    <t>Сварочный электроды для сварки меди и ее сплавов АО "РНЦНМП"</t>
  </si>
  <si>
    <t>Универсальный электрод для сварки бронзы, меди, латуни. Тип покрытия-основной. Предел текучести 235 МПа. Предел прочности 330-390 МПа. Удлинение 25% KV+20°C 25 Дж°С 20 Дж. Твердость 95 НВ. В пачке 28 шт.</t>
  </si>
  <si>
    <t>Сварочный электрод АО "РНЦНМП"</t>
  </si>
  <si>
    <t>Сварочные электроды Д 1,5 мм, ГОСТ 9466-75. В пачке 4 килограмм.</t>
  </si>
  <si>
    <t>Лента для герметизации АО "РНЦНМП"</t>
  </si>
  <si>
    <t>Лента для герметизации, клейкая, черная. Длина - 10 м, ширина - 48 мм., толщина основы - 110 мкм, растяжение на обрыв не менее 200%</t>
  </si>
  <si>
    <t xml:space="preserve">Тест – таблетки DPD-1  хлор АО "НЦН"  </t>
  </si>
  <si>
    <t>Тест – таблетки DPD-1  хлор. Препарат предназначен для определения уровня хлораминов при шоковом хлорировании. Реактив pH: фенолфталеин;
Реактив хлора: DPD-1; Состояние – таблетки; Диапазон измерений pH: 6,8-8,2; Диапазон измерений хлора (мг/л): 0,1-6,0; Растворитель – вода</t>
  </si>
  <si>
    <t xml:space="preserve">Тест – таблетки DPD-4  хлор АО "НЦН"  </t>
  </si>
  <si>
    <t>Тест – таблетки DPD-4  хлор. Препарат предназначен для определения уровня хлоросодержащих химикатов в воде бассейнов. Реактив pH: фенолфталеин. Реактив хлора: DPD-4. Состояние – таблетки. Диапазон измерений pH: 6,8-8,2. Диапазон измерений хлора (мг/л): 0,1-6,0. Растворитель – вода</t>
  </si>
  <si>
    <t>Чистящие губки  АОО "НУ"</t>
  </si>
  <si>
    <t>Не содержат металл, для быстрой чистки без повреждения поверхности места пайки на медных трубах. Удаляют оксидный слой, ржавчину, поверхностные загрязнения, следы жира и масла, можно использовать сухими и влажными. Не менее 10 шт в упаковке. Вес упаковки не менее 80г.</t>
  </si>
  <si>
    <t>Сварочная проволока АО "РНЦНМП"</t>
  </si>
  <si>
    <t>Омедненная проволока. Катушки по 18 Килограмм. Диаметр 1,2 мм. Для механизированной сварки. Тип сварочной проволоки: Сплошного сечения. Тип проволоки по содержанию углерода и легирующих элементов: Низкоуглеродистая.</t>
  </si>
  <si>
    <t>Полированная проволока. Катушки по 18 килограмм. Диаметр 1,2 мм. Тип сварочной проволоки по применению. Для механизированной сварки. Сплошного сечения. Тип проволоки по содержанию углерода и легирующих элементов: Низкоуглеродистая.
Вес катушки с проволокой 18.0 (Килограмм)</t>
  </si>
  <si>
    <t>Шурупы АО "РНЦНМП"</t>
  </si>
  <si>
    <t>Шурупы: длина 25 мм, толщина 3 мм, материал оцинкованная сталь, шаг винта - среднее. В упаковке 1 килограмм.</t>
  </si>
  <si>
    <t>Шурупы: длина 50 мм, толщина 4 мм, материал оцинкованная сталь, шаг винта - среднее. В упаковке 1 килограмм.</t>
  </si>
  <si>
    <t>Хлормисепт АО "НЦН"</t>
  </si>
  <si>
    <t>Хлормисепт дезинфицирующее средство для генеральной уборки в бассейне, объем не менее 500 мл в флаконе.</t>
  </si>
  <si>
    <t>Флакон</t>
  </si>
  <si>
    <t xml:space="preserve">                                                    Американка (контрогайка)32 В-В (1 1/4´´),   АОО "НУ"</t>
  </si>
  <si>
    <t>Американка (контрогайка)32 В-В (1 1/4´´), Т- 120°С, Р-10bar</t>
  </si>
  <si>
    <t xml:space="preserve">                                                   Американка (контрогайка) 20 В-В (3/4´´),   АОО "НУ"</t>
  </si>
  <si>
    <t>Американка (контрогайка) 20 В-В (3/4´´), Т- 120°С, Р-10bar</t>
  </si>
  <si>
    <t>Американка (контрогайка) 25 В-В (1´´),   АОО "НУ"</t>
  </si>
  <si>
    <t>Американка (контрогайка) 25 В-В (1´´), Т- 120°С, Р-10bar</t>
  </si>
  <si>
    <t>Автоматическая станция для заполнения системы</t>
  </si>
  <si>
    <t>4 функции: вакуумирование, заполнение, проверка герметичности, кoнтроль за процессом откачки системы.                                         Комплектация: 2-хступенчатый вакуумный насос, 2манометра низкого давления (R22, R410A), 2 напорных шланга с краном по 2.5м (R22, R410A), 2 адаптера (1/4" SAE,5/16" SAE), 2 переходника 1/4" SAE - 5/16" SAE, цифровые весы до 100 килограмм, автомат/ управление, вак.и напор. выкл-ль, минеральное масло. Вес 17 килограмм, вакуум 1*10мбар, область взвешиваниия до 100 килограмм, разрешение 10г, производительность 42л/мин.</t>
  </si>
  <si>
    <t>Адаптор с ВР 20*1/2  АО "РНЦНМП"</t>
  </si>
  <si>
    <t xml:space="preserve"> Адаптор с ВР 20*1/2, прямой, ппр/никелированная латунь ГОСТ Р 51322.2.5-99 (МЭК 60884-2-5-95)</t>
  </si>
  <si>
    <t>Адаптор с НР 20*1/2  АО "РНЦНМП"</t>
  </si>
  <si>
    <t>Адаптор с НР 20*1/2, прямой, ппр/никелированная латунь ГОСТ Р 51322.2.5-99 (МЭК 60884-2-5-95)</t>
  </si>
  <si>
    <t>Американка (контрогайка) 15 В-В (1/2´´),   АОО "НУ"</t>
  </si>
  <si>
    <t>Американка (контрогайка) 15 В-В (1/2´´), Т- 120°С, Р-10bar</t>
  </si>
  <si>
    <t>Медицинский халат АО "НЦН"</t>
  </si>
  <si>
    <t>Медицинский халат размер 46 -1 штука, размер 48 - 1 штука, длинный рукав, с нагрудным карманом, цвет белый, материал ХБ 100%</t>
  </si>
  <si>
    <t>Бобышка шестигранник АОО "НУ"</t>
  </si>
  <si>
    <t>Бобышка шестигранник под сварку предназначена для монтажа монометров, защитных оправ и гильз в трубопровод. Рабочее давление, МПа: 6,3. Материал: сталь. Длинна: 35 мм. Резьба: G1/2".</t>
  </si>
  <si>
    <t>Бочонок переходной АОО "НУ"</t>
  </si>
  <si>
    <t>Бочонок переходной DN-1/2" на DN-1", никелированная латунь, НН</t>
  </si>
  <si>
    <t>Бочонок переходной DN-1/2" на DN-3/4", никелированная латунь, НН</t>
  </si>
  <si>
    <t>Бочонок переходной DN-1/2" на DN-3/8", никелированная латунь, НН</t>
  </si>
  <si>
    <t>Бочонок никелированный АОО "НУ"</t>
  </si>
  <si>
    <t>Бочонок никелированный, латунь DN-3/4", НН</t>
  </si>
  <si>
    <t>Бочонок никелированный, латунь DN-1/2", НН</t>
  </si>
  <si>
    <t>Бочонок никелированный, латунь DN-1", НН</t>
  </si>
  <si>
    <t>Вантуз АОО "НУ"</t>
  </si>
  <si>
    <t>Вантуз резиновый, Д100мм, длина ручки не менее 500 мм. Для прочистки засоренных стоков ванн и раковин</t>
  </si>
  <si>
    <t>Вентиль АО "РНЦНМП"</t>
  </si>
  <si>
    <t>Вентиль Д-1\2"х15 прямой с уплотнителем.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</si>
  <si>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Д-1\2"х15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</si>
  <si>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прямой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</si>
  <si>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Д-3\4х20" угловой с уплотнитель.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</si>
  <si>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проходной  АОО "НУ"</t>
  </si>
  <si>
    <t>Диаметр соединения к радиатору: Ду 15 мм. Диаметр соединения к трубопроводу: Ду 20 мм. Матреиал: никелированная латунь. Муфта-штуцер, с накидной гайкой ("американка"). Максимальная рабочая температура: +110°С. Макимальное рабочее давление: 10 бар.</t>
  </si>
  <si>
    <t>Вентиль радиаторный регулировочно-отсечный угловой  АОО "НУ"</t>
  </si>
  <si>
    <t>Вентиль ручной регулировочный проходной  АОО "НУ"</t>
  </si>
  <si>
    <t>Вентиль ручной регулировочный угловой  АОО "НУ"</t>
  </si>
  <si>
    <t>Воздухоотвотчик автоматический левый/правый АО "НЦН"</t>
  </si>
  <si>
    <t xml:space="preserve">Воздухоотвотчик автоматического сброса воздуха, подключение Д15, установка  левый/правый </t>
  </si>
  <si>
    <t>Гратосниматель  АОО "НУ"</t>
  </si>
  <si>
    <t>Для быстрого снятия грата по краям труб и листов, сменные лезвия, пластмассовая рукоятка, лезвие №1, универсальное, вес не менее 10 гр.</t>
  </si>
  <si>
    <t>Грунтовка АО "РНЦНМП"</t>
  </si>
  <si>
    <t>Грунтовка. Цвет-серый. Степень разбавления грунтовки растворителем,  не более 20%. Время высыхания до степени 3, не более при (105±5)°C, мин - 35, в таре по 20 килограмм. ГОСТ 25129-82</t>
  </si>
  <si>
    <t>Грунтовка. Цвет-красно-коричневый. Степень разбавления грунтовки растворителем, %, не более 20. Время высыхания до степени 3, не более при (105±5)°C, мин - 35, в таре по 20 килограмм. ГОСТ 25129-82</t>
  </si>
  <si>
    <t>Диски для болгарки d-25 АО "РНЦНМП"</t>
  </si>
  <si>
    <t>Диск для болгарки отрезной, 230х3х22, по металлу, ГОСТ 3647-80</t>
  </si>
  <si>
    <t>Диски для болгарки d-80 АО "РНЦНМП"</t>
  </si>
  <si>
    <t>Диск для болгарки отрезной, 125х3х22, по металлу, ГОСТ 3647-80</t>
  </si>
  <si>
    <t>Диски для машинки шлифовальной Д 115  АОО "НУ"</t>
  </si>
  <si>
    <t>Диски для машинки шлифовальной, отрезной, Д 115, абразивный</t>
  </si>
  <si>
    <t>Дисковый затвор Д-100 АО "РНЦНМП"</t>
  </si>
  <si>
    <t>Дисковый затвор - тип трубопроводной арматуры Д-100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</si>
  <si>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Д-125 АО "РНЦНМП"</t>
  </si>
  <si>
    <t>Дисковый затвор - тип трубопроводной арматуры Д-125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</si>
  <si>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Д-150 АО "РНЦНМП"</t>
  </si>
  <si>
    <t>Дисковый затвор - тип трубопроводной арматуры Д-150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</si>
  <si>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Д-200 АО "РНЦНМП"</t>
  </si>
  <si>
    <t>Дисковый затвор - тип трубопроводной арматуры Д-200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</si>
  <si>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Д-40  АО "РНЦНМП"</t>
  </si>
  <si>
    <t>Дисковый затвор - тип трубопроводной арматуры  Д-40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</si>
  <si>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Д-50 АО "РНЦНМП"</t>
  </si>
  <si>
    <t>Дисковый затвор - тип трубопроводной арматуры Д-50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</si>
  <si>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Д-65 АО "РНЦНМП"</t>
  </si>
  <si>
    <t>Дисковый затвор - тип трубопроводной арматуры Д-65 на рабочее давление Рр до 00,1 МПа и условное давление Dy 0,25-2,5 МПа с условными проходами Dy 40-2800 мм с температурой рабочей среды от -60 до +420 град.С.  ГОСТ 12521-89</t>
  </si>
  <si>
    <t>Дисковый затвор Д-80 АО "РНЦНМП"</t>
  </si>
  <si>
    <t>Дисковый затвор - тип трубопроводной арматуры Д-80 на рабочее давление Рр до 00,1 МПа и условное давление Dy 0,25-2,5 МПа с условными проходами Dy 40-2800 мм с температурой рабочей среды от -60 до +420 град.С. ГОСТ 12521-89</t>
  </si>
  <si>
    <t>Дрель-шуруповерт АО "РНЦНМП"</t>
  </si>
  <si>
    <t>Дрель-шуруповерт 2-х скор., литейно-йоновый акуммулятор, реверс, 10мм, 0-350 и 0-1300об/мин, 1.3А/ч, 14.4 В</t>
  </si>
  <si>
    <t>Заглушка в трубу Д-15  АО "РНЦНМП"</t>
  </si>
  <si>
    <t>Заглушка в трубу никелированная латунь Д-15, резьбовой (ГОСТ 6357-81). Максимальная рабочая температура: 200°С. Максимальное рабочее давление: 30 бар (10 бар с паром)</t>
  </si>
  <si>
    <t>Заглушка в трубу Д-20  АО "РНЦНМП"</t>
  </si>
  <si>
    <t>Заглушка в трубу никелированная латунь Д-20, резьбовой (ГОСТ 6357-81). Максимальная рабочая температура: 200°С. Максимальное рабочее давление: 30 бар (10 бар с паром)</t>
  </si>
  <si>
    <t>Замок врезной для металических дверей АО "РНЦНМП"</t>
  </si>
  <si>
    <t>Замок врезной для металических дверей - тип замка-врезной, тип ригелей-цилиндрические, количество ригелей - 3</t>
  </si>
  <si>
    <t>Замок навесной для металических дверей АО "РНЦНМП"</t>
  </si>
  <si>
    <t>Замок навесной для металических дверей - тип замка-навесной, классический, материал корпуса -чугун, диаметр дужки - 11,4 мм., проем дужки: высота - 73 мм., ширина - 32 мм.</t>
  </si>
  <si>
    <t>Катушка АО"НЦН"</t>
  </si>
  <si>
    <t>Катушка, электрический кабель, удлинитель до 50 м в барабане, количество розеток на катушке- 4 шт, 220В, сила тока не менее 16А, вилка - евро, ГОСТ Р 51539-99</t>
  </si>
  <si>
    <t>Клипсы Д-16 АО "РНЦНМП"</t>
  </si>
  <si>
    <t>Клипсы для крепления металлопластиковых труб Д-16. ГОСТ Р 50827—95</t>
  </si>
  <si>
    <t>Клипсы Д-50  АО "РНЦНМП"</t>
  </si>
  <si>
    <t>Клипсы для крепления металлопластиковых труб Д-50. ГОСТ Р 50827—95</t>
  </si>
  <si>
    <t>Клипсы для крепления металлопластиковых труб Д20мм  АОО "НУ"</t>
  </si>
  <si>
    <t>Клипсы для крепления металлопластиковых труб Д20мм. ГОСТ Р 50827—95</t>
  </si>
  <si>
    <t>Клипсы для крепления металлопластиковых труб Д25мм  АОО "НУ"</t>
  </si>
  <si>
    <t>Клипсы для крепления металлопластиковых труб Д25мм. ГОСТ Р 50827—95</t>
  </si>
  <si>
    <t>Ключ разводной АО "РНЦНМП"</t>
  </si>
  <si>
    <t>Ключ разводной. Одна сторона разводного ключа приводится в движение посредством червячной передачи, за счет чего происходит регулирование нужного расстояния между губками ключа. L= не менее 300мм</t>
  </si>
  <si>
    <t>Ключ трубный рычажный КТР-3 АО "РНЦНМП"</t>
  </si>
  <si>
    <t>Ключ трубный рычажный КТР-3. Ключ трубный рычажный изготовлен из высококачественной инструментальной стали. Предназначен для захвата, вращения и удержания труб и соединительных трубных частей</t>
  </si>
  <si>
    <t>Компенсатор трубопроводов АО "РНЦНМП"</t>
  </si>
  <si>
    <t>Компенсатор трубопровдов - устройство, позволяющее воспринимать и компенсировать перемещения, температурные деформации, вибрации и смещения. ОФН-2,5; Д-125, Т до 150С, Р=16 bar</t>
  </si>
  <si>
    <t>Кран Д-15мм АО "НЦН"</t>
  </si>
  <si>
    <t>Кран Д-15 мм шаровой с ручкой "бабочка", внутренная резба, бронзовый, Т- 120°С, Р-10bar</t>
  </si>
  <si>
    <t>Кран Д-20мм АО "НЦН"</t>
  </si>
  <si>
    <t>Кран Д-20 мм шаровой с внутренной резбой, с ручкой "бабочка", бронзовый , Т- 120°С, Р-10bar</t>
  </si>
  <si>
    <t>Кран Д-25мм АО "НЦН"</t>
  </si>
  <si>
    <t>Кран Д-25 мм шаровой  с внутренной резбой, с ручкой "бабочка", бронзовый , Т- 120°С, Р-10bar</t>
  </si>
  <si>
    <t>Кран Маевского АО "РНЦНМП"</t>
  </si>
  <si>
    <t>Кран Маевского - устройство для выпуска воздуха из радиаторов, латунные Д-15 ГОСТ 9544-93</t>
  </si>
  <si>
    <t>Кран шаровый  вн/вн d32  АОО "НУ"</t>
  </si>
  <si>
    <t>Кран шаровый  вн/вн d32, ручка рычаг, бронзовый, Т- 120°С, Р-10bar</t>
  </si>
  <si>
    <t>Кран шаровый  вн/нар d20  АОО "НУ"</t>
  </si>
  <si>
    <t>Кран шаровый  вн/нар d20, ручка рычаг, бронзовый, Т- 120°С, Р-10bar</t>
  </si>
  <si>
    <t>Кран шаровый  вн/нар d25  АОО "НУ"</t>
  </si>
  <si>
    <t>Кран шаровый  вн/нар d25, ручка рычаг, бронзовый, Т- 120°С, Р-10bar</t>
  </si>
  <si>
    <t>Кран шаровый  вн/нар d32  АОО "НУ"</t>
  </si>
  <si>
    <t>Кран шаровый  вн/нар d32, ручка рычаг, бронзовый, Т- 120°С, Р-10bar</t>
  </si>
  <si>
    <t>Кран шаровый вн/нар d15  АОО "НУ"</t>
  </si>
  <si>
    <t>Кран шаровый вн/нар d15, ручка рычаг, бронзовый, Т- 120°С, Р-10bar</t>
  </si>
  <si>
    <t>Кран шаровый гайка Д-15 АО "РНЦНМП"</t>
  </si>
  <si>
    <t>Кран шаровый гайка-штуцер со сгоном, Д-15, разборный корпус на условное давление Ру 1-10 МПа (10-100 Килограммс/см кв.) и условный проход Dу 10-500 мм, ГОСТ 28343-89</t>
  </si>
  <si>
    <t>Кран шаровый гайка Д-20 АО "РНЦНМП"</t>
  </si>
  <si>
    <t>Кран шаровый гайка-штуцер со сгоном, Д-20, разборный корпус на условное давление Ру 1-10 МПа (10-100 Килограммс/см кв.) и условный проход Dу 10-500 мм, ГОСТ 28343-89</t>
  </si>
  <si>
    <t>Кран шаровый гайка  Д-25 АО "РНЦНМП"</t>
  </si>
  <si>
    <t>Кран шаровый гайка-штуцер со сгоном, Д-25, разборный корпус на условное давление Ру 1-10 МПа (10-100 Килограммс/см кв.) и условный проход Dу 10-500 мм, ГОСТ 28343-89</t>
  </si>
  <si>
    <t>Кран шаровый гайк Д-32  АО "РНЦНМП"</t>
  </si>
  <si>
    <t>Кран шаровый гайка-штуцер со сгоном, Д-32, разборный корпус на условное давление Ру 1-10 МПа (10-100 Килограммс/см кв.) и условный проход Dу 10-500 мм, ГОСТ 28343-89</t>
  </si>
  <si>
    <t>Кран шаровый регулирующий приварной Ду80  АОО "НУ"</t>
  </si>
  <si>
    <t xml:space="preserve">Номинальный диаметр 80 мм. Тип соединения: Сварка/Сварка (стандартнопроходные). Максимальное давление: 25 бар. Максимальная температура: 200°С. Корпус: углеродистая сталь (Ст.20). Шар: нержавеющая сталь (20X13). Шток: нержавеющая сталь AISI 304. Уплотнение шток: фторсилоксановый эластомер. Уплотнение шток/подшипник скольжения: PTFE + 20%C. Уплотнение шара: упрочненный фторопласт (hardened PTFE) с дублирующим уплотнением из фторсилоксанового эластомера. Ручка: 
окрашенная углеродистая сталь с полимерным наконечником. </t>
  </si>
  <si>
    <t>Кран шаровый с разборным соединением Д15  АОО "НУ"</t>
  </si>
  <si>
    <t>Кран шаровый с разборным соединением Д15, ручка рычаг, бронзовый, Т- 120°С, Р-10bar</t>
  </si>
  <si>
    <t>Кран шаровый с разборным соединением Д20  АОО "НУ"</t>
  </si>
  <si>
    <t>Кран шаровый с разборным соединением Д20, ручка рычаг, бронзовый, Т- 120°С, Р-10bar</t>
  </si>
  <si>
    <t>Кран шаровый с разборным соединением Д25  АОО "НУ"</t>
  </si>
  <si>
    <t>Кран шаровый с разборным соединением Д25, ручка рычаг, бронзовый, Т- 120°С, Р-10bar</t>
  </si>
  <si>
    <t>Кран шаровый с разборным соединением Д32  АОО "НУ"</t>
  </si>
  <si>
    <t>Кран шаровый с разборным соединением Д32, ручка рычаг, бронзовый, Т- 120°С, Р-10bar</t>
  </si>
  <si>
    <t>Краны шаровые АО "РНЦНМП"</t>
  </si>
  <si>
    <t>Краны шаровые Д-15, полнопроходной, ВВ, ручка рычаг, бронзовый на условное давление Ру 1-10 МПа (10-100 Килограммс/см кв.) и условный проход Dу 10-500 мм, ГОСТ 28343-89</t>
  </si>
  <si>
    <t>Краны шаровые Д-20, полнопроходной, ВВ, ручка рычаг, бронзовый на условное давление Ру 1-10 МПа (10-100 Килограмм/см кв.) и условный проход Dу 10-500 мм, ГОСТ 28343-89</t>
  </si>
  <si>
    <t>Краны шаровые Д-25 АО "РНЦНМП"</t>
  </si>
  <si>
    <t>Краны шаровые Д-25, полнопроходной, ВВ, ручка рычаг, бронзовый на условное давление Ру 1-10 МПа (10-100 Килограмм/см кв.) и условный проход Dу 10-500 мм, ГОСТ 28343-89</t>
  </si>
  <si>
    <t>Краны шаровые Д-32АО "РНЦНМП"</t>
  </si>
  <si>
    <t>Шаровые Д-32, полнопроходной, ВВ, ручка рычаг, бронзовый на условное давление Ру 1-10 МПа (10-100 Килограмм/см кв.) и условный проход Dу 10-500 мм, ГОСТ 28343-89</t>
  </si>
  <si>
    <t>Краны шаровые Д-40АО "РНЦНМП"</t>
  </si>
  <si>
    <t>Краны шаровые Д-40, полнопроходной, ВВ, ручка рычаг, бронзовый на условное давление Ру 1-10 МПа (10-100 Килограмм/см кв.) и условный проход Dу 10-500 мм, ГОСТ 28343-89</t>
  </si>
  <si>
    <t>Краны шаровые Д-50 АО "РНЦНМП"</t>
  </si>
  <si>
    <t>Краны шаровые Д-50, полнопроходной, ВВ, ручка рычаг, бронзовый на условное давление Ру 1-10 МПа (10-100 Килограмм/см кв.) и условный проход Dу 10-500 мм, ГОСТ 28343-89</t>
  </si>
  <si>
    <t>Крепления сидения к унитазу АО "НЦН"</t>
  </si>
  <si>
    <t xml:space="preserve">Крепления сидения к унитазу, материал пластик, длина не менее 80мм, цвет белый, болт Д8мм, гайка М8 </t>
  </si>
  <si>
    <t>Крестовина косой АО "РНЦНМП"</t>
  </si>
  <si>
    <t>Крестовина косой Д-100\100*3, ПВХ. ГОСТ 6942-98</t>
  </si>
  <si>
    <t>Крестовина косой Д-100\ 3*50, ПВХ. ГОСТ 6942-98</t>
  </si>
  <si>
    <t>Крестовина косой Д-50*4, ПВХ ГОСТ 6942-98</t>
  </si>
  <si>
    <t>Лейка для душа АО "НЦН"</t>
  </si>
  <si>
    <t xml:space="preserve">Лейка для душа, не менее Д80 мм, хромированная, возможность переключения в 2-х режимах - струйном и рассевающем </t>
  </si>
  <si>
    <t>Лента фум АО "НЦН"</t>
  </si>
  <si>
    <t xml:space="preserve">Лента фум 19м х1,2 мм х15мм; уплотнитель резьбы;  Материал ленты: политетрафторэтилен, в катушке </t>
  </si>
  <si>
    <t>Лестница-стремянка АО "РНЦНМП"</t>
  </si>
  <si>
    <t xml:space="preserve">Лестница-стремянка. Односторонняя напольная алюминиевая стремянка с широкими ступеньками. Стабильная рама и опорные стойки из алюминиевой прямоугольной трубы. Высокая дуга безопасности (600 мм) с крючком для ведра. Профилированные ступеньки шириной не менее 80 мм для безопасного подъема и надежного размещения. Многократное клепанное соединение между рамой и ступеньками. Защитные наконечники ступенек. Технические характеристики: Тип лестницы- односторонняя; Материал - алюминий; Количество ступенек не менее 5; Рабочая высота 3,0 м. Длина в разобранном выдвинутом состоянии 1,70 м. Высота площадки 1,05 м. </t>
  </si>
  <si>
    <t>Литол АО "НЦН"</t>
  </si>
  <si>
    <t>Литол в тюбиках по 500 гр.  ГОСТ 21150-87</t>
  </si>
  <si>
    <t>Магнитное зеркало для пайки  АОО "НУ"</t>
  </si>
  <si>
    <t>С гнущейся металлической штангой 30см и шарниром. (max угол 30°). Запасное зеркало из стали. Вес 50г.</t>
  </si>
  <si>
    <t>Манометры АО "РНЦНМП"</t>
  </si>
  <si>
    <t xml:space="preserve">ДМ 05100 (М). ГОСТ 2405-88, ТУ У 33.2-14307481-031:2005. Диапазон: 0…100 кПа. Класс точности: 1,5. Измерительный механизм изготовлен из медно-латунного сплава, корпус - окрашенная в черный цвет сталь, стекло - техническое. С задней стороны манометр оснащен заглушкой безопасности. Диаметр корпуса - 100 мм. Резьба штуцера - G1/2". Диапазон температур: от - 40 до +150°С. Степень защиты IP40. </t>
  </si>
  <si>
    <t>Молоток средний АО "РНЦНМП"</t>
  </si>
  <si>
    <t>Молоток средний стальной с деревянной ручкой длиной не менее 300 мм, весом 0,5 килограмм, ГОСТ 2310-77</t>
  </si>
  <si>
    <t>Муфта переходник АО "РНЦНМП"</t>
  </si>
  <si>
    <t>Муфта переходник Д-15/15, никелированная латунь, ГОСТ Р 51613-2000</t>
  </si>
  <si>
    <t>Муфта переходник Д-20/20, никелированная латунь ГОСТ Р 51613-2000</t>
  </si>
  <si>
    <t>Муфта  переходник АО "РНЦНМП"</t>
  </si>
  <si>
    <t>Муфта переходник Д-100, ПВХ, ГОСТ Р 51613-2000</t>
  </si>
  <si>
    <t>Муфта переходник Д-125, ПВХ, ГОСТ Р 51613-2000</t>
  </si>
  <si>
    <t>Муфта переходник Д-50, ПВХ, ГОСТ Р 51613-2000</t>
  </si>
  <si>
    <t>Муфта Д-15 АО "РНЦНМП"</t>
  </si>
  <si>
    <t>Муфта для соединения двух участков трубы, оцинкованная Д-15, резьбовой,  ГОСТ 5147-97</t>
  </si>
  <si>
    <t>Муфта Д-20 АО "РНЦНМП"</t>
  </si>
  <si>
    <t>Муфта для соединения двух участков трубы, оцинкованная Д-20, резьбовой,  ГОСТ 5147-97</t>
  </si>
  <si>
    <t>Муфта Д-25 АО "РНЦНМП"</t>
  </si>
  <si>
    <t>Муфта для соединения двух участков трубы, оцинковванная Д-25, резьбовой,  ГОСТ 5147-97</t>
  </si>
  <si>
    <t>Муфта Д-32 АО "РНЦНМП"</t>
  </si>
  <si>
    <t>Муфта для соединения двух участков трубы, оцинковванная Д-32, резьбовой, ГОСТ 5147-97</t>
  </si>
  <si>
    <t>Муфта Д-40 АО "РНЦНМП"</t>
  </si>
  <si>
    <t>Муфта для соединения двух участков трубы, оцинкованная Д-40, резьбовой  ГОСТ 5147-97</t>
  </si>
  <si>
    <t>Муфта Д100-Д100 АОО "НУ"</t>
  </si>
  <si>
    <t>Муфта ПВХ, Д100-Д100, ГОСТ Р 51613-2000</t>
  </si>
  <si>
    <t>Муфта Д50-Д50  АОО "НУ"</t>
  </si>
  <si>
    <t>Муфта ПВХ, Д50-Д50, ГОСТ Р 51613-2000</t>
  </si>
  <si>
    <t>Муфта переходник 3/4"*1/2" АО "НЦН"</t>
  </si>
  <si>
    <t>Муфта переходник 3/4"*1/2", никелированная латунь</t>
  </si>
  <si>
    <t>Муфта переходник Д25-20  АОО "НУ"</t>
  </si>
  <si>
    <t>Муфта переходник для полипропиленовых труб Д25-20, Т- 120°С, Р-10bar</t>
  </si>
  <si>
    <t>Муфта переходник Д32-20  АОО "НУ"</t>
  </si>
  <si>
    <t>Муфта переходник для полипропиленовых труб Д32-20, Т- 120°С, Р-10bar</t>
  </si>
  <si>
    <t>Муфта переходник Д32-25  АОО "НУ"</t>
  </si>
  <si>
    <t>Муфта переходник для полипропиленовых труб Д32-25, Т- 120°С, Р-10bar</t>
  </si>
  <si>
    <t>Муфта переходник Д32-40  АОО "НУ"</t>
  </si>
  <si>
    <t>Муфта переходник для полипропиленовых труб Д32-40, Т- 120°С, Р-10bar</t>
  </si>
  <si>
    <t>Ниппель д-15 мм АО "НЦН"</t>
  </si>
  <si>
    <t>Ниппель д-15 мм., никелированная латунь</t>
  </si>
  <si>
    <t>Ниппель переходной Д- 32/25 АО "РНЦНМП"</t>
  </si>
  <si>
    <t>Ниппель переходной Д-32/25, никелированная латунь, ГОСТ 8958-75</t>
  </si>
  <si>
    <t>Ниппель переходной Д-20/15 АО "РНЦНМП"</t>
  </si>
  <si>
    <t>Ниппель переходной Д-20/15, никелированная латунь, ГОСТ 8958-75</t>
  </si>
  <si>
    <t>Ниппель переходной Д-25/20 АО "РНЦНМП"</t>
  </si>
  <si>
    <t>Ниппель переходной Д-25/20, никелированная латунь, ГОСТ 8958-75</t>
  </si>
  <si>
    <t>Ниппель переходной Д-40-32 АО "РНЦНМП"</t>
  </si>
  <si>
    <t>Ниппель переходной Д-40/32, никелированная латунь, ГОСТ 8958-75</t>
  </si>
  <si>
    <t>Ниппель переходной Д-50/40АО "РНЦНМП"</t>
  </si>
  <si>
    <t>Ниппель переходной Д-50/40, никелированная латунь, ГОСТ 8958-75</t>
  </si>
  <si>
    <t>Ножницы по металлу АО"НЦН"</t>
  </si>
  <si>
    <t xml:space="preserve">Ножницы по металлу, одношарнирные, длиной не менее 350 мм, для резки листового и полосового металла, 
 ГОСТ 7210-75 </t>
  </si>
  <si>
    <t>Огнеустойчивый коврик АОО "НУ"</t>
  </si>
  <si>
    <t>Защищает от пламени и жара с температурой до 1000° C.Снижает опасность возгорания даже при длительной пайке/сварке, защищает обои, кабели и другие воспламеняющиеся материалы, принимает нужную форму, подходит для использования в любом месте, не содержит асбест и вредных для здоровья компонентов. В пластиковом пакете. Размер 330х500 мм. Вес: 300 гр.</t>
  </si>
  <si>
    <t>Отвод ПВХ канализационный 90°, Д 100мм, ГОСТ Р 51613-2001</t>
  </si>
  <si>
    <t>Отвод Д-20 АО "РНЦНМП"</t>
  </si>
  <si>
    <t>Отводы для полипропиленовых труб 90°, Д20, Т- 120°С, Р-10bar</t>
  </si>
  <si>
    <t>Отвод Д-25 АО "РНЦНМП"</t>
  </si>
  <si>
    <t>Отводы для полипропиленовых труб 90°, Д25, Т- 120°С, Р-10bar</t>
  </si>
  <si>
    <t>Отвод Д-50 АО "РНЦНМП"</t>
  </si>
  <si>
    <t>Отвод ПВХ канализационный 90°, Д 50мм,  ГОСТ Р 51613-2002</t>
  </si>
  <si>
    <t>Отвод ПВХ канализационный 90°, Д 125мм,  ГОСТ Р 51613-2000</t>
  </si>
  <si>
    <t>Отвод Д-20*1/2, 90° АО "РНЦНМП"</t>
  </si>
  <si>
    <t>Отвод Д-20*1/2, 90°, адаптер НР с НР, ГОСТ 30753 – 2001</t>
  </si>
  <si>
    <t>Отвод Д-32 АО "РНЦНМП"</t>
  </si>
  <si>
    <t>Отводы для полипропиленовых труб 90°, Д32, Т- 120°С, Р-10bar</t>
  </si>
  <si>
    <t>Отвод канализационный Д-100 мм АОО "НУ"</t>
  </si>
  <si>
    <t>Отвод ПВХ канализационный 45°, Д 100мм, ГОСТ Р 51613-2000</t>
  </si>
  <si>
    <t>Отвод канализационный Д-50мм АОО "НУ"</t>
  </si>
  <si>
    <t>Отвод ПВХ канализационный 45°, Д 50мм, ГОСТ Р 51613-2000</t>
  </si>
  <si>
    <t>Отвод канализационный Д-100мм АОО "НУ"</t>
  </si>
  <si>
    <t>Отвод ПВХ канализационный 90°, Д 100мм,  ГОСТ Р 51613-2000</t>
  </si>
  <si>
    <t>Отвод ПВХ канализационный 90°, Д 50мм,  ГОСТ Р 51613-2000</t>
  </si>
  <si>
    <t>Отвод с ВРД-20*1/2 АО "РНЦНМП"</t>
  </si>
  <si>
    <t>Отвод с ВРД-20*1/2, 90°, адаптер ВР, ГОСТ 30753 – 2001</t>
  </si>
  <si>
    <t>Отвод для полипропиленовых труб 90°- 45°, Д25, Т- 120°С, Р-10bar</t>
  </si>
  <si>
    <t>Отвод металлический Д-100 АО "РНЦНМП"</t>
  </si>
  <si>
    <t>Отвод металлический Д-100, сварной, ГОСТ 17375-2001</t>
  </si>
  <si>
    <t>Отводы стальной Д-133 АО "РНЦНМП"</t>
  </si>
  <si>
    <t>Отвод стальной Д-133, сварной, ГОСТ 17375-2001</t>
  </si>
  <si>
    <t>Отводы для полипропиленовых труб Д25  АОО "НУ"</t>
  </si>
  <si>
    <t>Отводы для полипропиленовых труб 90°,  Д25, Т- 120°С, Р-10bar</t>
  </si>
  <si>
    <t>Отводы для полипропиленовых труб Д20  АОО "НУ"</t>
  </si>
  <si>
    <t>Паста для пайки  АОО "НУ"</t>
  </si>
  <si>
    <t>Паста для пайки. Вес тары: 160 гр. Для смачивания припоем мест спайки и получения прочных швов. При нагревании – стекловидная масса, плавится при температуре 741°С</t>
  </si>
  <si>
    <t>Паяльники для полипропиленовых труб  АОО "НУ"</t>
  </si>
  <si>
    <t>Паяльники для полипропиленовых труб. Диаметр стыковочных изделий: 20 — 32 мм.
Комплектация: стальной чемодан, паяльник, сменные головки, рулетка, уровень, шестигранник, отвертка, резак для труб. Электропотребление:  220 В, 50 Гц
Мощность:   не менее 1500 Вт. Максимальная температура пайки: 300 °C. ГОСТ Р 51317.3.3—2008</t>
  </si>
  <si>
    <t>Перекачивающая трубка для кислорода  АОО "НУ"</t>
  </si>
  <si>
    <t>Максимально 200 бар, резьбовое соединение к баллону R 3/4“. Вес 360г., материал медь</t>
  </si>
  <si>
    <t>Переноска АО"НЦН"</t>
  </si>
  <si>
    <t>Переноска, электрический кабель, количество розеток не менее 3 шт, сила тока не менее 16 А,  длина не менее 5м, ГОСТ Р52319-2005</t>
  </si>
  <si>
    <t>Переходник Д-15/12 АО "РНЦНМП"</t>
  </si>
  <si>
    <t>Переходник Д-15/12 наружный внутренний, никелированная латунь ГОСТ 16078-70</t>
  </si>
  <si>
    <t>Переходник Д-15/20 АО "РНЦНМП"</t>
  </si>
  <si>
    <t>Переходник Д-15/20 наружный внутренний, никелированная латунь ГОСТ 16078-70</t>
  </si>
  <si>
    <t>Переходник Д-20/25 АО "РНЦНМП"</t>
  </si>
  <si>
    <t>Переходник Д-20/25 наружный внутренний, никелированная латунь ГОСТ 16078-70</t>
  </si>
  <si>
    <t>Переходник Д-25/32 АО "РНЦНМП"</t>
  </si>
  <si>
    <t>Переходник Д-25/32 наружный внутренний, никелированная латунь ГОСТ 16078-70</t>
  </si>
  <si>
    <t>Переходник цанга-штуцер Д-15  АО "РНЦНМП"</t>
  </si>
  <si>
    <t>Переходник цанга-штуцер Д-15, ППР/латунь ГОСТ 16078-70</t>
  </si>
  <si>
    <t>Пистолет горячего воздуха 2000 вт АО "НЦН"</t>
  </si>
  <si>
    <t xml:space="preserve">Пистолет горячего воздуха, мощность не менее 2000 Вт, режим работы от -30С до +50С, температура выдачи воздуха 50-600С </t>
  </si>
  <si>
    <t>Пистолет для силикона АО "РНЦНМП"</t>
  </si>
  <si>
    <t>Пистолеты для герметиков предназначены для точного нанесения герметика на поверхность. Металический, полукорпусной, гладкий шток, для тары 310 мл.</t>
  </si>
  <si>
    <t>Плоскогубцы комбинированные АО "РНЦНМП"</t>
  </si>
  <si>
    <t>Плоскогубцы комбинированные (пассатижи) используются для фиксации предметов разнообразной формы и для резки проволоки. Материал коленная сталь, длина не менее 200 мм, ГОСТ 5547-93</t>
  </si>
  <si>
    <t>Полотенцосушитель АО "НЦН"</t>
  </si>
  <si>
    <t>Полотенцосушитель П-образный, расстояниеие по осям 33см, ширина не более 800 мм, подключение Д20 мм, материал - никелированная латунь с хромированным покрытием</t>
  </si>
  <si>
    <t>Полотна ножовочные по металлу  АОО "НУ"</t>
  </si>
  <si>
    <t>Полотна ножовочные по металлу, ГОСТ 2800-0007, длина 300 мм</t>
  </si>
  <si>
    <t>Полуотвод Д-100 АО "РНЦНМП"</t>
  </si>
  <si>
    <t>Полуотвод Д-100, ПВХ,45°, ГОСТ 17375-2001</t>
  </si>
  <si>
    <t>Полуотвод Д-125 АО "РНЦНМП"</t>
  </si>
  <si>
    <t>Полуотвод Д-125, ПВХ, 45°, ГОСТ 17375-2001</t>
  </si>
  <si>
    <t>Полуотвод Д-20 АО "РНЦНМП"</t>
  </si>
  <si>
    <t>Полуотвод Д-20, ППР, 45°, ГОСТ 17375-2001</t>
  </si>
  <si>
    <t>Полуотвод Д-50 АО "РНЦНМП"</t>
  </si>
  <si>
    <t>Полуотвод Д-50, ПВХ, 45°, ГОСТ 17375-2001</t>
  </si>
  <si>
    <t>Порошок раствора для
калибровки Рн- метров  АОО "НУ"</t>
  </si>
  <si>
    <t>Общий объем: 1,2л. Каждый пакет порошка расчитан  на  100мл  раствора. Состав: три пакета рн 4.0; 6  пакетов Рн  7.0;  3 пакета  10.01 Рн.  Включает в себя одну пустую
бутылку 100мл. Погрешность: +/-0,02 Рн при 25°С. Инструкция для приготовления раствора
на русском языке.</t>
  </si>
  <si>
    <t>Припой S5 для пайки АОО "НУ"</t>
  </si>
  <si>
    <t>Ag=5%. Диапозон плавления 710-820 °С. Рабочая температура 720С. Для пайки меди, литейной красной бронзы, латуни, бронзы. Длина 500 мм, вес 1025 г.</t>
  </si>
  <si>
    <t>Припой S94 для пайки АОО "НУ"</t>
  </si>
  <si>
    <t>Ag=0%, для пайки со стандартным требованиям медных трубопроводов, диапозон плавления 710-820 °С, рабочая температура 720С. Для пайки меди, литейной красной бронзы, латуни, бронзы. Длина 500мм, вес 1025г.</t>
  </si>
  <si>
    <t>Прокладка Д-100 АО "РНЦНМП"</t>
  </si>
  <si>
    <t>Прокладки паранитовые для обеспечения герметизации соединения Д-100. ГОСТ 15180- 86</t>
  </si>
  <si>
    <t>Прокладка Д-125 АО "РНЦНМП"</t>
  </si>
  <si>
    <t>Прокладки паранитовые для обеспечения герметизации соединения Д-125. ГОСТ 15180- 86</t>
  </si>
  <si>
    <t>Прокладка Д-150  АО "РНЦНМП"</t>
  </si>
  <si>
    <t>Прокладки паранитовые для обеспечения герметизации соединения  Д-150. ГОСТ 15180- 86</t>
  </si>
  <si>
    <t>Прокладка Д-200 АО "РНЦНМП"</t>
  </si>
  <si>
    <t>Прокладки паранитовые для обеспечения герметизации соединения Д-200. ГОСТ 15180- 86</t>
  </si>
  <si>
    <t>Прокладка Д-40 АО "РНЦНМП"</t>
  </si>
  <si>
    <t>Прокладки паранитовые для обеспечения герметизации соединения Д-40. ГОСТ 15180- 86</t>
  </si>
  <si>
    <t>Прокладка Д-50 АО "РНЦНМП"</t>
  </si>
  <si>
    <t>Прокладки паранитовые для обеспечения герметизации соединения Д-50. ГОСТ 15180- 86</t>
  </si>
  <si>
    <t>Прокладка Д-65 АО "РНЦНМП"</t>
  </si>
  <si>
    <t>Прокладки паранитовые для обеспечения герметизации соединения Д-65. ГОСТ 15180- 86</t>
  </si>
  <si>
    <t>Прокладка Д-80 АО "РНЦНМП"</t>
  </si>
  <si>
    <t>Прокладки паранитовые для обеспечения герметизации соединения Д-80. ГОСТ 15180- 86</t>
  </si>
  <si>
    <t>ПС заглушка Д-100 АО "РНЦНМП"</t>
  </si>
  <si>
    <t>ПС заглушка Д-100, ПВХ. ГОСТ 12820</t>
  </si>
  <si>
    <t>ПС заглушка Д-125 АО "РНЦНМП"</t>
  </si>
  <si>
    <t>ПС заглушка Д-125, ПВХ. ГОСТ 12820</t>
  </si>
  <si>
    <t>ПС заглушка Д-50 АО "РНЦНМП"</t>
  </si>
  <si>
    <t>ПС заглушка Д-50, ПВХ. ГОСТ 12820</t>
  </si>
  <si>
    <t>Разъемная муфта 25х3/4 АО "РНЦНМП"</t>
  </si>
  <si>
    <t>Разъемная муфта ВР Д-25х3/4". ГОСТ Р 51613-2000</t>
  </si>
  <si>
    <t>Разъемная муфта 32х1 АО "РНЦНМП"</t>
  </si>
  <si>
    <t>Разъемная муфта ВР Д-32х1". ГОСТ Р 51613-2000</t>
  </si>
  <si>
    <t>Разъемная муфта ВР Д-20х1/2 АО "РНЦНМП"</t>
  </si>
  <si>
    <t>Разъемная муфта ВР Д-20х1/2, американка, ППР/никелированная латунь. ГОСТ-Р 52134-2003</t>
  </si>
  <si>
    <t>Разъемная муфта ВР Д-25х3/4 АО "РНЦНМП"</t>
  </si>
  <si>
    <t>Разъемная муфта ВР Д-25х3/4 американка, ППР/никелированная латунь. ГОСТ-Р 52134-2003</t>
  </si>
  <si>
    <t>Разъемная муфта ВР Д-32х1 АО "РНЦНМП"</t>
  </si>
  <si>
    <t>Разъемная муфта ВР Д-32х1 американка, ППР/никелированная латунь. ГОСТ-Р 52134-2003</t>
  </si>
  <si>
    <t>Разъемная муфта ВР Д40 АО "РНЦНМП"</t>
  </si>
  <si>
    <t>Разъемная муфта ВР Д-40 ГОСТ Р 51613-2000</t>
  </si>
  <si>
    <t>Разъемная муфта ВР Д50 АО "РНЦНМП"</t>
  </si>
  <si>
    <t>Разъемная муфта ВР Д-50х1 1/2 ГОСТ Р 51613-2000</t>
  </si>
  <si>
    <t>Разъемная муфта Д-20х1/2 АО "РНЦНМП"</t>
  </si>
  <si>
    <t>Разъемная муфта ВР Д-20х1/2" ГОСТ Р 51613-2000</t>
  </si>
  <si>
    <t>Разъемная муфта НР Д20 АО "РНЦНМП"</t>
  </si>
  <si>
    <t>Разъемная муфта НР Д-20х1/2, температура до 120°С, Р=16bar. ГОСТ Р 51613-2000</t>
  </si>
  <si>
    <t>Разъемная муфта НР Д25 АО "РНЦНМП"</t>
  </si>
  <si>
    <t>Разъемная муфта НР Д-25х3/4, температура до 120°С, Р=16bar. ГОСТ Р 51613-2000</t>
  </si>
  <si>
    <t>Разъемная муфта НР Д32 АО "РНЦНМП"</t>
  </si>
  <si>
    <t>Разъемная муфта НР Д-32х1, температура до 120°С, Р=16bar. ГОСТ Р 51613-2000</t>
  </si>
  <si>
    <t>Разъемная муфта НР Д40 АО "РНЦНМП"</t>
  </si>
  <si>
    <t>Разъемная муфта НР Д-40, температура до 120°С, Р=16bar. ГОСТ Р 51613-2000</t>
  </si>
  <si>
    <t>Разъемная муфта НР Д50 АО "РНЦНМП"</t>
  </si>
  <si>
    <t>Растворитель АО "РНЦНМП"</t>
  </si>
  <si>
    <t>Растворитель 646 тип, предназначен для разбавления грунтовки ГФ-21, в таре по 5 литров</t>
  </si>
  <si>
    <t>Резинка-преходник Д-50\25 АО "РНЦНМП"</t>
  </si>
  <si>
    <t xml:space="preserve">Резинка-преходник Д-50\25, уплотнитель ГОСТ 3262 </t>
  </si>
  <si>
    <t>РН-метр</t>
  </si>
  <si>
    <t xml:space="preserve">Диапазон рН: 0-14. Диапазон рабочих температур: 0-80 °С. Разрешение: не менее 0,01рн. Разрешение температуры: 0,1С/F. Погрешность: не более +/-0,02рн. Точность температур: не более +/-2%. Калибровка: Цифровая автоматическая калибровка (одна точка) с цифровой точной настройкой. Электрод: сменный стеклянный датчик и трубка электрода сравнения. Корпус: водопроницаемый класса IP-67 (способный работать под водой и удерживаться на поверхности воды). Источник питания: 3*1,5 батарейки таблетки. Размеры: не менее 18,5*3,4*3,4 см (7,3*1,3*1,3 дюйма). Вес: не менее 96,4г (3,4 унции). </t>
  </si>
  <si>
    <t>Сервисный клапан АОО "НУ"</t>
  </si>
  <si>
    <t>Клапан шредера. Стенка 0,7 мм, подключение 6,3 мм. Материал сплав меди</t>
  </si>
  <si>
    <t>Сердцевина для замка АОО "НУ"</t>
  </si>
  <si>
    <t>Сердцевина для замка 35*35 мм. С увеличенным количеством штифтов для повышения секретности замка. Защита от высверливания в виде штифтов из закаленной стали в корпусе цилиндра. Стопор от извлечения личинки,
    Со сложным профилем ключа. Наличие механической блокировки цилиндра при попытке взлома. Двухсторонний цилиндр "ключ-ключ", для дверей толщиной 40 мм</t>
  </si>
  <si>
    <t>Силикон белый АО "РНЦНМП"</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</si>
  <si>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</si>
  <si>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Силикон прозрачный АОО "НУ"</t>
  </si>
  <si>
    <t xml:space="preserve">Герметик силиконовый кислотного типа, в пластиковой таре не менее 310 гр, с пластиковым игольчатым наконечником, температура применения от +5˚С до + 40˚С, Все рабочие характеристики соответствуют требованиям ГОСТ 30971-2002 </t>
  </si>
  <si>
    <t>Смеситель для мойки АОО "НУ"</t>
  </si>
  <si>
    <t xml:space="preserve">Смеситель для мойки короткий гусак. См-ВОРНШлШтСт-15 ГОСТ 25809-96 </t>
  </si>
  <si>
    <t>Смеситель для умывальника АОО "НУ"</t>
  </si>
  <si>
    <t xml:space="preserve">Смеситель для умывальника. См-ВОРНШлШтСт-15 ГОСТ 25809-96  </t>
  </si>
  <si>
    <t>Станция эвакуации хладогентов с маслоотделителем</t>
  </si>
  <si>
    <t>Для хладагентов: все хладагенты типа CFC-HCFC-HFC. Производительность: газ не менее 0,26 Килограмм / мин, жидкость не менее 1,85 килограмм / мин, Push/Pull  не менее 6,22 килограмм / мин. Электрика: 230 В / 50 - 60 Гц. Мощность: 370 Вт. Выключатель ВД: 38,5 бар. Габариты: 500 x 220 x 340 мм. Вес: 17 Килограмм</t>
  </si>
  <si>
    <t>Стремянка алюминиевая  АО "РНЦНМП"</t>
  </si>
  <si>
    <t>Стремянка алюминиевая, универсальная 2-х секционная, ступеней не менее 5, односторонняя, высота не менее 190см</t>
  </si>
  <si>
    <t>Теплоизоляция АО "РНЦНМП"</t>
  </si>
  <si>
    <t xml:space="preserve">Универсальная гибкая теплоизоляция для трупопроводов системы вентиляции и кондиционирования из спененного каучука. Цвет - черный. Размер 76*9. Температура применения от - 200°С  до + 105°С, плотность 65 + 25 Килограмм/м3, теплопроводность 0,038 Вт/мК.  Размер 76*9 см.  </t>
  </si>
  <si>
    <t>Термометр водный АО "НЦН"</t>
  </si>
  <si>
    <t>Термометр водный сертификационный, предназначен для измерения температуры воды в диапазоне температур +10 +50 градусов С, цена деления 1 градус С, габаритные размеры не менее 150 х 60 мм, материал - пластик</t>
  </si>
  <si>
    <t>Термометр АО "НЦН"</t>
  </si>
  <si>
    <t>Термометр биметаллический, радиальный  промышленный, до 120 градусов, не менее 10 бар, Д 100 мм</t>
  </si>
  <si>
    <t>Термометр плавающий АО "НЦН"</t>
  </si>
  <si>
    <t>Термометр плавающий, электронный. Диапазон температуры 0+50° C / +32+122°F. Точность +/- 1°C /1.8°F.
Разрешение 0.1° C. Максимальная яркость экрана 350 лк.
Мощность - Батарейка 1.5 v A76.</t>
  </si>
  <si>
    <t>Течеискатель АОО "НУ"</t>
  </si>
  <si>
    <t>Порог чувствительности: 3 г/год. Рабочая температура,С: 0 - 52°. Рабочая влажность,%: 20 - 80. Гибкий зонд длиной 35 см. Световая и звуковая индикация. Стабильная работа на открытом воздухе. Габариты:136*60*25 см. Вес:200г.</t>
  </si>
  <si>
    <t>Тройник Д-15 АО "РНЦНМП"</t>
  </si>
  <si>
    <t xml:space="preserve">Тройник оцинкованный Д-15, резьбовой. ГОСТ 22689.2-89 </t>
  </si>
  <si>
    <t>Тройник Д-20 АО "РНЦНМП"</t>
  </si>
  <si>
    <t xml:space="preserve">Тройник оцинкованный Д-20, резьбовой. ГОСТ 22689.2-89 </t>
  </si>
  <si>
    <t>Тройник Д-25 АО "РНЦНМП"</t>
  </si>
  <si>
    <t xml:space="preserve">Тройник оцинкованный Д-25, резьбовой. ГОСТ 22689.2-89 </t>
  </si>
  <si>
    <t>Тройник Д-32 АО "РНЦНМП"</t>
  </si>
  <si>
    <t xml:space="preserve">Тройник оцинкованный Д-32, резьбовой. ГОСТ 22689.2-89 </t>
  </si>
  <si>
    <t>Тройник Д-40 АО "РНЦНМП"</t>
  </si>
  <si>
    <t xml:space="preserve">Тройник оцинкованный Д-40, резьбовой. ГОСТ 22689.2-89 </t>
  </si>
  <si>
    <t>Тройник Д-50 АО "РНЦНМП"</t>
  </si>
  <si>
    <t xml:space="preserve">Тройник оцинкованный Д-50, резьбовой. ГОСТ 22689.2-89 </t>
  </si>
  <si>
    <t>Тройник ПВХ АОО "НУ"</t>
  </si>
  <si>
    <t>Тройник ПВХ 100х100х100 мм, 45˚, ГОСТ Р 51613-2000</t>
  </si>
  <si>
    <t>Тройник ПВХ 100х100х100 мм, 90˚, ГОСТ Р 51613-2000</t>
  </si>
  <si>
    <t>Тройник ПВХ 100х50х100 мм, 45˚, ГОСТ Р 51613-2000</t>
  </si>
  <si>
    <t>Тройник ПВХ 100х50х100 мм, 90˚, ГОСТ Р 51613-2000</t>
  </si>
  <si>
    <t>Тройник переходник Д-25/20/25 АО "РНЦНМП"</t>
  </si>
  <si>
    <t>Тройник переходник Д-25/20/25 чугун. ГОСТ Р 51613-2000</t>
  </si>
  <si>
    <t>Тройник прямой Д-100\50/100 АО "РНЦНМП"</t>
  </si>
  <si>
    <t>Тройник прямой Д-100/50/100, ПВХ. ГОСТ Р 51613-2000</t>
  </si>
  <si>
    <t>Тросс сантехнический Д-14 АО "НЦН"</t>
  </si>
  <si>
    <t xml:space="preserve">Тросс сантехнический, Д-14, длина не менее 5м, материал- сталь каленная в пружинной оплетке, с рукояткой   </t>
  </si>
  <si>
    <t>Труба ПВХ канализационная Д 100 мм АОО "НУ"</t>
  </si>
  <si>
    <t xml:space="preserve">Труба ПВХ канализационная Д 100 мм, распил по 1,0 м, ГОСТ 22689.2-89 </t>
  </si>
  <si>
    <t>Труба ПВХ канализационная Д 50 мм АОО "НУ"</t>
  </si>
  <si>
    <t xml:space="preserve">Труба ПВХ канализационная Д 50 мм, распил по 1,0 м, ГОСТ 22689.2-89 </t>
  </si>
  <si>
    <t>Удленитель АО "РНЦНМП"</t>
  </si>
  <si>
    <t xml:space="preserve"> Электрический кабель, катушка до 50 м в барабане, количество розеток на катушке- 4 шт, 220В, сила тока не менее 16А, вилка - евро, ГОСТ Р 51539-99</t>
  </si>
  <si>
    <t>Удлинитель АО "РНЦНМП"</t>
  </si>
  <si>
    <t>Катушка, 4 гнезда по 16А, 220В, длина не менее 25м</t>
  </si>
  <si>
    <t>Фаскосниматель (Антизаусенец пластик)  АОО "НУ"</t>
  </si>
  <si>
    <t>Для медных, стальных труб и труб из высококачественной нержавеющей стали, шлифованные ножи из закаленной специальной стали, внутренний и внешний фаскосниматель для меди (пластмассы) 4-36 1/8-1,3/8, вес не менее 30г.</t>
  </si>
  <si>
    <t>Фильтр Д- 32 АО "РНЦНМП"</t>
  </si>
  <si>
    <t>Фильтр сетчатый резьбовой "угловой",  Ду32 / DN32,   муфтовый, резьбовой, латунь. Ру, килограммс/кв. см: 16. Максимальная температура °С: 120</t>
  </si>
  <si>
    <t>Фильтр Д-100 АО "РНЦНМП"</t>
  </si>
  <si>
    <t>Фильтр плоский стальной Д-100, флянцевый. Максимальное давление PN: 16 атм. Рабочая температура: от -10°С до +300°С</t>
  </si>
  <si>
    <t>Фильтр Д-125 АО "РНЦНМП"</t>
  </si>
  <si>
    <t>Фильтр плоский стальной Д-125, флянцевый. Максимальное давление PN: 16 атм. Рабочая температура: от -10°С до +300°С</t>
  </si>
  <si>
    <t>Фильтр Д-15 АО "РНЦНМП"</t>
  </si>
  <si>
    <t>Фильтр сетчатый резьбовой "угловой",  Ду15 / DN15,   муфтовый, резьбовой, латунь. Ру, Килограммс/кв. см: 16. Максимальная температура, °С: 120</t>
  </si>
  <si>
    <t>Фильтр Д-20 АО "РНЦНМП"</t>
  </si>
  <si>
    <t>Фильтр сетчатый резьбовой "угловой",  Ду20 / DN20,   муфтовый, резьбовой, латунь. Ру, Килограммс/кв. см: 16. Максимальная температура, °С: 120</t>
  </si>
  <si>
    <t>Фильтр Д-25 АО "РНЦНМП"</t>
  </si>
  <si>
    <t>Фильтр сетчатый резьбовой "угловой",  Ду25 / DN25,   муфтовый, резьбовой, латунь. Ру, Килограммс/кв. см: 16. Максимальная температура, °С: 120</t>
  </si>
  <si>
    <t>Фильтр Д-40 АО "РНЦНМП"</t>
  </si>
  <si>
    <t>Фильтр плоский стальной Д-40, флянцевый. Максимальное давление PN: 16 атм. Рабочая температура: от -10°С до +300°С</t>
  </si>
  <si>
    <t>Фильтр Д-50 АО "РНЦНМП"</t>
  </si>
  <si>
    <t>Фильтр сетчатый резьбовой "угловой",  Ду50 / DN50 ,   муфтовый,   резьбовой, латунь. Ру, Килограммс/кв. см: 16. Максимальная температура, °С: 120</t>
  </si>
  <si>
    <t>Фильтр плоский стальной Д-50, флянцевый. Максимальное давление PN: 16 атм. Рабочая температура: от -10°С до +300°С</t>
  </si>
  <si>
    <t>Фильтр Д-65 АО "РНЦНМП"</t>
  </si>
  <si>
    <t>Фильтр сетчатый резьбовой "угловой",  Ду65 / DN65 ,   муфтовый,   резьбовой, латунь. Ру, Килограммс/кв. см: 16. Максимальная температура, °С: 120</t>
  </si>
  <si>
    <t>Фильтр Д-80 АО "РНЦНМП"</t>
  </si>
  <si>
    <t>Фильтр плоский стальной Д-80, флянцевый. Максимальное давление PN: 16 атм. Рабочая температура: от -10°С до +300°С</t>
  </si>
  <si>
    <t>Фильтр карманный F-6, Bag  6SP-635-8, полный размер АОО "НУ"</t>
  </si>
  <si>
    <t>Фильтр карманный  F-6, Bag  6SP-635-8, размеры: 592х592х610мм, каркас из оцинкованной стали, с поперечными ребрам из металлических прутьев</t>
  </si>
  <si>
    <t>Фильтр карманный  F-6, Bag  6SP-635-8, средний размер АОО "НУ"</t>
  </si>
  <si>
    <t>Фильтр карманный  F-6, Bag  6SP-635-8, размеры: 287х592х610мм, каркас из оцинкованной стали, с поперечными ребрам из металлических прутьев</t>
  </si>
  <si>
    <t xml:space="preserve">Фильтр касетный G-4, Panel FOG-48, полный размер  </t>
  </si>
  <si>
    <t xml:space="preserve">Фильтр кассетный  G-4, Panel FOG-48,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</si>
  <si>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FOG-48, средний размер АОО "НУ"</t>
  </si>
  <si>
    <t xml:space="preserve">Фильтр кассетный  G-4, Panel FOG-48,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</si>
  <si>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полный размер АОО "НУ"</t>
  </si>
  <si>
    <t xml:space="preserve">Фильтр кассетный  G-4, Panel MQZ-48, размеры: 592х592х48мм,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</si>
  <si>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касетный G-4, Panel MQZ-48, средний размер АОО "НУ"</t>
  </si>
  <si>
    <t xml:space="preserve">Фильтр кассетный  G-4, Panel MQZ-48, размеры: 287х592х48мм, каркас из оцинкованной стали, с поперечными ребрам из металлических прутьев, с защитной сеткой из нержавеющей стали со  стороны притока воздуха  </t>
  </si>
  <si>
    <t>Фильтр тонкой очистки воздуха АО "НЦН"</t>
  </si>
  <si>
    <t xml:space="preserve">Фильтр тонкой очистки воздуха  класса  F 7, стандарт классификации EN 779, размеры 287 x 592 x 635 мм </t>
  </si>
  <si>
    <t xml:space="preserve">Фильтр тонкой очистки воздуха  класса  F 7, стандарт классификации EN 779, размеры 592 x 592 x 635 мм </t>
  </si>
  <si>
    <t xml:space="preserve">Фильтр тонкой очистки воздуха  класса  F 9, стандарт классификации EN 779, размеры 287 x 592 x 292 мм </t>
  </si>
  <si>
    <t xml:space="preserve">Фильтр тонкой очистки воздуха  класса  F 9, стандарт классификации EN 779, размеры 592 x 592 x 292 мм </t>
  </si>
  <si>
    <t>Фонарик АО"НЦН"</t>
  </si>
  <si>
    <t>Фонарик, ручной, мощность не менее 100 вт,  акуммуляторная батарея- свинцовая, герметизированная; емкость-4,5 А/час; лампа накаливания- светодиод, криптоновая; с зарядным устройством 220В/9В или 6В в комплекте, не менее 0,7 мА.  Габаритные размеры, не более - 80х80х212,5 мм</t>
  </si>
  <si>
    <t>Фонарь бытовой АО "РНЦНМП"</t>
  </si>
  <si>
    <t>Фонарик, ручной, мощность не менее 100 вт, акуммуляторная батарея- свинцовая, герметизированная; емкость-не менее 6 А/час; лампа накаливания- светодиод, криптоновая; с зарядным устройством 220В/9В или 6В в комплекте, не менее 0,9 мА. Габаритные размеры, не менее - 100х80х300 мм</t>
  </si>
  <si>
    <t>Фреон 134а АО "РНЦНМП"</t>
  </si>
  <si>
    <t>Фреон 134а: температура кипения - 26,1°C, критическая температура - 101,1°C, критическое давление - 4.067 Мпа, критическая плотность - 501,2 килограмм/м3, в таре по 13,6 килограмм</t>
  </si>
  <si>
    <t>Фреон 22 АО "РНЦНМП"</t>
  </si>
  <si>
    <t>Фреон 22: температура плавления - 155.95°C, температура кипения - 29.74°C, критическая температура - 112.0°C, критическое давление - 4.119 Мпа, критическая плотность - 579.1 килограмм/м3, в таре по 13,6 килограмм</t>
  </si>
  <si>
    <t>Фреон R 404 АО"НЦН"</t>
  </si>
  <si>
    <t>Фреон R 404, молекулярная масса - 97,6 г/моль
t кипения -46,7 C. Критическое значение показателя давление 3735 кПа,  атмосферное давление кДж/(Килограмм*К) - 0,87. Значение показателя давления паров насыщенной жидкости при условии 25С - 1257 кПа, озонобезопасный, в таре по 13,6 килограмм</t>
  </si>
  <si>
    <t>Фреон R-407С АОО "НУ"</t>
  </si>
  <si>
    <t>Фреон R-407С (хладон, хладагент) –холодильный газ, в баллонах по 11,3 килограмм. Физико-химичесие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-43.8 °С; критическая температура: +86,05 °С; критическое давление: 46,3 бар. Характеристики воспламеняемости: температура вспышки: нет; давление пара: 11,88 бар при 25 °C, 22,1 бар при 50 °C; плотность пара (воздух=1): 3,59. Плотность жидкости: 1,138 г/см3 при 25 °C.</t>
  </si>
  <si>
    <t>Фреон R-410А  АОО "НУ"</t>
  </si>
  <si>
    <t>Фреон R-410А (хладон, хладагент) –холодильный газ, в баллонах по 11,3 килограмм. Физико-химические свойства: физическое состояние: сжиженный газ; цвет: бесцветный; запах: слегка эфирный; pH: не применяется. Температурные характеристики: температура кипения: -51.6 °C; критическая температура: +70.2 °C. Критическое давление: 49.7 бар. Характеристики воспламеняемости: температура вспышки: нет. Давление пара: 16.18 бар при 25 °C, 31.1 бар при 50 °C. Плотность пара (воздух=1): 2.3. Плотность: жидкость: 1.177 г/см3 при 25 °C. Растворимость в воде: 0.045 % при 25 °C.</t>
  </si>
  <si>
    <t>Шланг для душа АО "НЦН"</t>
  </si>
  <si>
    <t>Шланг для душа, соединение Д15/Д15, гибкий, длина не менее 1500мм</t>
  </si>
  <si>
    <t>Шланг сантехнический  АОО "НУ"</t>
  </si>
  <si>
    <t>Шланг сантехнический, длина не менее 800 мм, в металической оплетке, подключение Д15-Д15, В/В</t>
  </si>
  <si>
    <t>Щётки для покраски АО "РНЦНМП"</t>
  </si>
  <si>
    <t xml:space="preserve">Щетки для покраски - кисть флейцевая, 2.5" 63 мм натуральная щетина </t>
  </si>
  <si>
    <t xml:space="preserve">Полотна к ножовке АО "РНЦНМП"          </t>
  </si>
  <si>
    <t>Полотна ножовочные по металлу двусторонние, ГОСТ 2800-0007, длина 300 мм</t>
  </si>
  <si>
    <t>Тройник косой Д-50\50\50 АО "РНЦНМП"</t>
  </si>
  <si>
    <t>Тройник косой Д-50\50\50, ПВХ 45˚, ГОСТ Р 51613-2000</t>
  </si>
  <si>
    <t>Троиник прямой Д-100/100/100 АО "РНЦНМП"</t>
  </si>
  <si>
    <t>Троиник прямой Д-100/100/100, ПВХ, ГОСТ Р 51613-2000</t>
  </si>
  <si>
    <t>Троиник прямой Д-50/50/50 АО "РНЦНМП"</t>
  </si>
  <si>
    <t>ТРоиник прямой Д-50/50/50, ПВХ, ГОСТ Р 51613-2000</t>
  </si>
  <si>
    <t>Лен сантехнический АО "НЦН"</t>
  </si>
  <si>
    <t>Лен сантехнический, весовой, подмотка для резьбовых соединений сантехнических материалов, среднерасчесанный, ГОСТ Р17-05-012-94</t>
  </si>
  <si>
    <t>кг</t>
  </si>
  <si>
    <t>Крышка к унитазу АО "НЦН"</t>
  </si>
  <si>
    <t>Крышка к унитазу, цвет белый, пластмассовая. Материал - дюропласт, вид- D- образный конусовидный овал, размер стульчака - 35х46, размер крышки - 36х47, растояние между креплениями 150 мм, крепления винтовое из белой пластмассы</t>
  </si>
  <si>
    <t>Стремянка АО "НЦН"</t>
  </si>
  <si>
    <t>Алюминиевая стремянка. Максимальная нагрузка 150 кг.1-режим 4,75 м. 2-режим 2,30 м. 3-режим 1,26 м. Ширина не менее 38 см. Вес не менее 14 кг.</t>
  </si>
  <si>
    <t>Арматура к смывному бочку АО "НЦН"</t>
  </si>
  <si>
    <t>Подключение к водопроводу Д15, подача воды нижнее, с отсекающим воду поплавком в комплекте, с регулирующим уровень воды в бачке механизмом, с хромированной кнопкой сброса воды, универсальная-с возможностью установки ко всем типам форфоровых бачков</t>
  </si>
  <si>
    <t>Фонарь на аккумуляторе АО "НЦН"</t>
  </si>
  <si>
    <t>Фонарик, ручной, мощность не менее 150 вт, акуммуляторная батарея- свинцовая, герметизированная; емкость-не менее 7 А/час; лампа накаливания- светодиод, криптоновая; с зарядным устройством 220В/9В или 6В в комплекте, не менее 0,9 мА,  Габаритные размеры, не менее - 110х80х300 мм;</t>
  </si>
  <si>
    <t>Вантуз АО "НЦН"</t>
  </si>
  <si>
    <t>Вантуз, резиновый, Д100мм, длина ручки не менее 600мм. Ручка с акриловым покрытием. Для прочистки засоренных стоков ванн и раковин</t>
  </si>
  <si>
    <t>Перчатки рабочие с пропиткой на всю ладонь АО "НЦН"</t>
  </si>
  <si>
    <t>Состав пряжи: 70% хлопок, 30% П/Э, точечный поливинилхлорид (ПВХ). С высоким сцепным свойством. Цвет и размер по согласованию с заказчиком</t>
  </si>
  <si>
    <t>Скотч двусторонний АО "НЦН"</t>
  </si>
  <si>
    <t>Скотч двусторонний, безцветный, ширина 40 мм, длина 50 м</t>
  </si>
  <si>
    <t>Пена монтажная АО "НЦН"</t>
  </si>
  <si>
    <t>В металической емкости по 750 мл в балоннах, состав жидкий предполимер и пропеллент, выход пены не менее 40 литров, температура применяемой поверхности от +5°С до +35°С, время схватывания не более 8 мин, время затвердевания не более 24 часов, температурная стойкость затвердевшей пены от −50°С до +90°С</t>
  </si>
  <si>
    <t>Гибкий шланг Л-80 АО "НЦН"</t>
  </si>
  <si>
    <t>Гибкий шланг, концевые подключения Д15/Д15, длина не менее 800мм, в металической оплетке</t>
  </si>
  <si>
    <t>Изолента  АО "НЦН"</t>
  </si>
  <si>
    <t>Поливинилхлоридная электроизоляционная с липким слоем, ширина не менее 10 мм, длина не менее 3 метров. ГОСТ 16214-86</t>
  </si>
  <si>
    <t>Пускатель АО "НЦН"</t>
  </si>
  <si>
    <t>Пускатель 220V, АС (перменный ток) 50Hz (от 9 до 25А) Доп. контакты: 1но+1нз. Напряжение катушки: 220В. Наличие теплового реле: без реле. Номинальный ток: 25А, величина пускателя: D</t>
  </si>
  <si>
    <t>Пускатель 220V, АС (перменный ток) 50Hz (от 16 до 30A) Доп. контакты: 1но+1нз. Напряжение катушки: 220В. Наличие теплового реле: без реле. Номинальный ток: 30А, величина пускателя: D</t>
  </si>
  <si>
    <t>Лен сантехнический АО "РНЦНМП"</t>
  </si>
  <si>
    <t xml:space="preserve">Лен сантехнический, весовой, подмотка для резьбовых соединений сантехнических материалов, тонкорассчесанный, ГОСТ Р17-05-012-94 </t>
  </si>
  <si>
    <t>Фум лента (уплотнитель резбы) АО "РНЦНМП"</t>
  </si>
  <si>
    <t>Материал ленты: политетрафторэтилен, длина в катушке не менее 10 м, ширина не менее 12 мм</t>
  </si>
  <si>
    <t>Ключ трубный рычажный  АО "РНЦНМП"</t>
  </si>
  <si>
    <t>Ключ трубный рычажный. Длина рукоятки не менее 270мм, захват трубы от 20 мм до 50мм, ГОСТ 18981-73, материал углеродистая сталь</t>
  </si>
  <si>
    <t>Шаровый кран АО "РНЦНМП"</t>
  </si>
  <si>
    <t>Сварной, стальной, Dn=40mm, Pn=40bar,Tmax=200*C;</t>
  </si>
  <si>
    <t>Шаровый кран  АО "РНЦНМП"</t>
  </si>
  <si>
    <t>Сварной, стальной, Dn=50mm, Pn=40bar,Tmax=200*C;</t>
  </si>
  <si>
    <t>Сварной, стальной, Dn=65mm, Pn=25bar,Tmax=200*C;</t>
  </si>
  <si>
    <t>Сварной, стальной, Dn=80mm, Pn=25bar,Tmax=200*C;</t>
  </si>
  <si>
    <t>Сварной, стальной, Dn=125mm, Pn=25bar,Tmax=200*C;</t>
  </si>
  <si>
    <t>Сварной, стальной, Dn=150mm, Pn=25bar,Tmax=200*C;</t>
  </si>
  <si>
    <t>Сварной, стальной, Dn=200mm, Pn=25barTmax=200*C;</t>
  </si>
  <si>
    <t>Сифоны  АО "РНЦНМП"</t>
  </si>
  <si>
    <t>Сифон для душевого поддона 1½"х40 см, проточного типа, с нержавеющим выпуском гофрированная частично, хромированная крышка диаметром не более 80 мм</t>
  </si>
  <si>
    <t>Раковина АО "РНЦНМП"</t>
  </si>
  <si>
    <t>Высота: 850 мм, ширина: 570 мм, глубина: 450 мм, ширина пьедестала: 130 мм. ГОСТ 30493-96, ГОСТ 15167-93</t>
  </si>
  <si>
    <t>Подводка для воды и смесителя АО "РНЦНМП"</t>
  </si>
  <si>
    <t>Подводка для воды и смесителя ВВ, 15, длина не более 800 мм, подключение Д15, двойная усиленная металлическая оплетка</t>
  </si>
  <si>
    <t>Подводка для воды и смесителя ВВ, 15, длина не менее 600 мм, подключение Д15, двойная усиленная металлическая оплетка</t>
  </si>
  <si>
    <t>Смесители на раковины АО "РНЦНМП"</t>
  </si>
  <si>
    <t xml:space="preserve">Смеситель для раковины короткий гусак, См-ВОРНШлШтСт-15 ГОСТ 25809-96 </t>
  </si>
  <si>
    <t>Смесители АО "РНЦНМП"</t>
  </si>
  <si>
    <t xml:space="preserve">Смеситель душевой, рычажный, хромированный, лейка со шлангом, длина шланга не менее 1,5 м, работа лейки не менее двух режимов- рассейвающем и струйном, См-ВОРНШлШтСт-15 ГОСТ 25809-96  </t>
  </si>
  <si>
    <t>Трос сантехнический АО "РНЦНМП"</t>
  </si>
  <si>
    <t xml:space="preserve">Тросс сантехнический, Д-14, длина не менее 3м, материал- сталь каленная в пружинной оплетке, с рукояткой   </t>
  </si>
  <si>
    <t>Дверной замок с ручкой АО "НЦН"</t>
  </si>
  <si>
    <t>Тип ригелей- цилиндрические; Количество ригелей- 3; Тип механизма секретности- цилиндровый; Тип цилиндрового механизма- Евроцилиндр; Комплектация цилиндром; Количество ключей- 5 шт; Типоразмер цилиндра-3030; Тип ключа- Английский; Без механизма постоянного ключа; Покрытие цилиндра- гальваника;  Материал цилиндра- латунь; Удаление ключевого отверстия - 45 мм; Вылет ригелей- 20 мм; Количество точек запирания-1; Защелка -классическая; Межосевое- 85 мм; Тип защелки-универсальная; Комплектуется ручками; Покрытие ручек- гальваника; Материал ручки- ЦАМ; Способ установки ручки- стяжки; Дополнительное запирание изнутри- нет; Назначение- общее; Без автоматического запирания; Тип крепления врезного замка-  лицевая планка; Покрытие лицевой планки- гальваника</t>
  </si>
  <si>
    <t>Затворы оконные двусторонние (ручка) АО "НЦН"</t>
  </si>
  <si>
    <t>Затворы оконные двусторонние для аллюминиевых окон с механизмом отпирания в двух направлениях. Ручка неокрашенная. Материал внутренней розетки: Сталь; Тип установки накладки: С фиксацией; Материал: Нержавеющая сталь; Покрытие: Нет покрытия; Длина квадратного профиля 140 мм; Тип крепежа: Стяжки М4*80 - 2 шт., втулки D5*17 - 2 шт., саморезы М4*25 - 4 шт.</t>
  </si>
  <si>
    <t>Внутренний замок  с несгораемой ручкой. Для установки в межкомнатные противопожарные двери. Тип ригеля: Плоский; Количество ригелей: 1; Вылет ригелей: 20 мм; Удаление ключевого отверстия 50 мм. Тип механизма секретности: Цилиндровый; Защелка: Классическая; Межосевое: 85; Комплектуется ручками на планке.</t>
  </si>
  <si>
    <t>Сердцевина для замка АО "НЦН"</t>
  </si>
  <si>
    <t>Цвет золото, "ключ - ключ", целиндровый механизм, длина 70 мм. Тип механизма секретности: цилиндровый; Тип цилиндрового механизма: Евроцилиндр; Типоразмер цилиндра: 35/35 мм. Секретность 45000; Количество пинов 6; Количество ключей 5 шт; Тип ключа Английский; Материал цилиндра латунь</t>
  </si>
  <si>
    <t>Сердцевина для замков эвакуационных дверей АО "НЦН"</t>
  </si>
  <si>
    <t>Сердцевина для замков "антипаника" эвакуационных дверей; Цилиндровцый механизм; Тип механизма секретности: Цилиндровый; Тип цилиндрового механизма: Евроцилиндр; 
Типоразмер цилиндра: 35/10/10 мм. Секретность 45000; Количество пинов 6; Количество ключей 5 шт; Тип ключа Английский; Материал цилиндра латунь.</t>
  </si>
  <si>
    <t>Навесные замки АО "НЦН"</t>
  </si>
  <si>
    <t xml:space="preserve">Материал корпуса каленная сталь, материал ключа - латунь, автоматическое запирание, каленная дужка диаметром не менее 8 мм. Укрепленный корпус устоичив ко всем типам физического воздействия и низким температурам, обработка - хром, с пятью ключами в комплекте; Тип навесного замка: Навесной; Конструкция: классический; Автоматическое запирание. Тип механизма секретности: цилиндровый; Тип цилиндрового механизма: Под английский ключ;
Ширина навесного замка не более 75 мм; Высота навесного замка не более 113 мм; Проем дужки высота не менее 44 мм;
Проем дужки ширина не менее 40 мм </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</si>
  <si>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</si>
  <si>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</si>
  <si>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</si>
  <si>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</si>
  <si>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</si>
  <si>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</si>
  <si>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</si>
  <si>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</si>
  <si>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</si>
  <si>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</si>
  <si>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</si>
  <si>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</si>
  <si>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</si>
  <si>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</si>
  <si>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</si>
  <si>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</si>
  <si>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</si>
  <si>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</si>
  <si>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</si>
  <si>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</si>
  <si>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</si>
  <si>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</si>
  <si>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</si>
  <si>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</si>
  <si>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</si>
  <si>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</si>
  <si>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</si>
  <si>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</si>
  <si>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</si>
  <si>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</si>
  <si>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</si>
  <si>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</si>
  <si>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</si>
  <si>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</si>
  <si>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</si>
  <si>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</si>
  <si>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</si>
  <si>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</si>
  <si>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</si>
  <si>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</si>
  <si>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</si>
  <si>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</si>
  <si>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</si>
  <si>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</si>
  <si>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</si>
  <si>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</si>
  <si>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</si>
  <si>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</si>
  <si>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</si>
  <si>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</si>
  <si>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</si>
  <si>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</si>
  <si>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</si>
  <si>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</si>
  <si>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</si>
  <si>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</si>
  <si>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</si>
  <si>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</si>
  <si>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</si>
  <si>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</si>
  <si>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</si>
  <si>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</si>
  <si>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</si>
  <si>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</si>
  <si>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</si>
  <si>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</si>
  <si>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</si>
  <si>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</si>
  <si>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</si>
  <si>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</si>
  <si>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</si>
  <si>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</si>
  <si>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</si>
  <si>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</si>
  <si>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</si>
  <si>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</si>
  <si>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</si>
  <si>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</si>
  <si>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</si>
  <si>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</si>
  <si>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</si>
  <si>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</si>
  <si>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</si>
  <si>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</si>
  <si>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</si>
  <si>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</si>
  <si>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</si>
  <si>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</si>
  <si>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</si>
  <si>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</si>
  <si>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</si>
  <si>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</si>
  <si>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</si>
  <si>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</si>
  <si>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</si>
  <si>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</si>
  <si>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</si>
  <si>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</si>
  <si>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</si>
  <si>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</si>
  <si>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</si>
  <si>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</si>
  <si>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</si>
  <si>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</si>
  <si>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</si>
  <si>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</si>
  <si>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</si>
  <si>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</si>
  <si>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</si>
  <si>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</si>
  <si>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</si>
  <si>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</si>
  <si>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</si>
  <si>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</si>
  <si>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</si>
  <si>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</si>
  <si>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</si>
  <si>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</si>
  <si>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</si>
  <si>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</si>
  <si>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</si>
  <si>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</si>
  <si>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</si>
  <si>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</si>
  <si>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</si>
  <si>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</si>
  <si>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</si>
  <si>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</si>
  <si>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</si>
  <si>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</si>
  <si>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</si>
  <si>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</si>
  <si>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</si>
  <si>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</si>
  <si>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</si>
  <si>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</si>
  <si>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</si>
  <si>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</si>
  <si>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</si>
  <si>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</si>
  <si>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</si>
  <si>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</si>
  <si>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</si>
  <si>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</si>
  <si>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</si>
  <si>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</si>
  <si>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</si>
  <si>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</si>
  <si>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</si>
  <si>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</si>
  <si>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</si>
  <si>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</si>
  <si>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</si>
  <si>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</si>
  <si>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</si>
  <si>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</si>
  <si>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</si>
  <si>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</si>
  <si>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</si>
  <si>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</si>
  <si>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</si>
  <si>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</si>
  <si>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</si>
  <si>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</si>
  <si>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</si>
  <si>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</si>
  <si>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</si>
  <si>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</si>
  <si>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</si>
  <si>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</si>
  <si>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</si>
  <si>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</si>
  <si>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</si>
  <si>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</si>
  <si>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</si>
  <si>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</si>
  <si>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</si>
  <si>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</si>
  <si>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</si>
  <si>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</si>
  <si>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</si>
  <si>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</si>
  <si>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</si>
  <si>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</si>
  <si>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</si>
  <si>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</si>
  <si>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</si>
  <si>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</si>
  <si>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</si>
  <si>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</si>
  <si>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</si>
  <si>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</si>
  <si>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</si>
  <si>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</si>
  <si>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</si>
  <si>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</si>
  <si>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</si>
  <si>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</si>
  <si>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</si>
  <si>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</si>
  <si>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</si>
  <si>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</si>
  <si>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</si>
  <si>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</si>
  <si>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</si>
  <si>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</si>
  <si>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</si>
  <si>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</si>
  <si>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</si>
  <si>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</si>
  <si>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</si>
  <si>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</si>
  <si>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</si>
  <si>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</si>
  <si>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</si>
  <si>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</si>
  <si>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</si>
  <si>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</si>
  <si>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</si>
  <si>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</si>
  <si>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</si>
  <si>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</si>
  <si>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</si>
  <si>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</si>
  <si>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</si>
  <si>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</si>
  <si>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</si>
  <si>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</si>
  <si>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</si>
  <si>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</si>
  <si>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</si>
  <si>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</si>
  <si>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</si>
  <si>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</si>
  <si>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</si>
  <si>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</si>
  <si>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</si>
  <si>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</si>
  <si>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</si>
  <si>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</si>
  <si>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</si>
  <si>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</si>
  <si>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</si>
  <si>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</si>
  <si>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</si>
  <si>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</si>
  <si>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</si>
  <si>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</si>
  <si>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</si>
  <si>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</si>
  <si>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</si>
  <si>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</si>
  <si>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</si>
  <si>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</si>
  <si>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</si>
  <si>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</si>
  <si>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</si>
  <si>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</si>
  <si>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</si>
  <si>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</si>
  <si>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</si>
  <si>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</si>
  <si>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</si>
  <si>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</si>
  <si>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</si>
  <si>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</si>
  <si>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</si>
  <si>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</si>
  <si>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</si>
  <si>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</si>
  <si>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</si>
  <si>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</si>
  <si>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</si>
  <si>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</si>
  <si>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</si>
  <si>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</si>
  <si>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</si>
  <si>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</si>
  <si>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</si>
  <si>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</si>
  <si>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</si>
  <si>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</si>
  <si>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</si>
  <si>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</si>
  <si>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</si>
  <si>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</si>
  <si>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</si>
  <si>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</si>
  <si>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</si>
  <si>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</si>
  <si>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</si>
  <si>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</si>
  <si>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</si>
  <si>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</si>
  <si>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</si>
  <si>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</si>
  <si>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</si>
  <si>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</si>
  <si>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</si>
  <si>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</si>
  <si>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</si>
  <si>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</si>
  <si>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</si>
  <si>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</si>
  <si>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</si>
  <si>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</si>
  <si>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</si>
  <si>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</si>
  <si>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</si>
  <si>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</si>
  <si>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</si>
  <si>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</si>
  <si>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</si>
  <si>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</si>
  <si>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</si>
  <si>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</si>
  <si>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</si>
  <si>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</si>
  <si>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</si>
  <si>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</si>
  <si>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</si>
  <si>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</si>
  <si>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</si>
  <si>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</si>
  <si>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</si>
  <si>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</si>
  <si>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</si>
  <si>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</si>
  <si>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</si>
  <si>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</si>
  <si>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</si>
  <si>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</si>
  <si>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</si>
  <si>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</si>
  <si>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</si>
  <si>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</si>
  <si>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</si>
  <si>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</si>
  <si>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</si>
  <si>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</si>
  <si>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</si>
  <si>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</si>
  <si>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</si>
  <si>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</si>
  <si>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</si>
  <si>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</si>
  <si>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</si>
  <si>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</si>
  <si>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</si>
  <si>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</si>
  <si>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</si>
  <si>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</si>
  <si>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Металлические контейнеры, предназначенные для сбора твердо-бытовых отходов объемом 1,1 м3 евростандарта: 2 боковые цапфы для захвата подъемным устройством мусоровоза.
Крышка контейнера сделана из оцинкованного листа толщиной 1,5 мм имеет 3 положения (закрытое, полуоткрытое, открытое).
Контейнер оснащен четырьмя колесами диаметром 200 мм с шариковым подшипником.
Допустимая нагрузка – 400 кг для каждой точки.
Угол поворота колес – 360°.
Контейнер горячего оцинкования (ENISO 1461) изготовлены в соответствии с DIN 30700,EN840-3 и EN840-6</t>
  </si>
  <si>
    <t>Металлический картотечный шкаф пятисекционный</t>
  </si>
  <si>
    <t>Металлический картотечный шкаф пятисекционный,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t>
  </si>
  <si>
    <t xml:space="preserve">Корпус изготовлен из ЛДСП  не менее 16 мм. Торцы корпуса оклеены кромкой ПВХ не менее 0,4 мм
Шкаф опирается на 4 регулируемые мебельные ножки. Открытые полки, без замков и дверей, 3 секции в длину (не менее 21 см каждая секция), 4 секции в высоту (не менее 10 см каждая секция), глубина секций не менее 30 см. Цвет согласовывается с заказчиком
</t>
  </si>
  <si>
    <t>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0,4 мм и 2 мм. Длина, не менее  1600мм; ширина, не менее 650 мм; высота, не менее 750 мм. Цвет согласовывается с заказчиком</t>
  </si>
  <si>
    <t>Металлический картотечный шкаф двух секционный</t>
  </si>
  <si>
    <t>Металлический картотечный шкаф двух секционный, оснащен телескопическими направляющими выдвижных ящиков. Наличие замка и анти опрокидывающего устройства. Высота не менее 710 мм. Ширина не менее 470 мм. Глубина не менее 630 мм. Материал металл, порошковое покрытие. Цвет согласовывается с заказчиком.</t>
  </si>
  <si>
    <t>Столешница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2000мм; Ширина не менее 800 мм; Высота не менее 750 мм; Столешница, толщина, не менее 30 мм. Цвет согласовывается с заказчиком</t>
  </si>
  <si>
    <t xml:space="preserve">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Длина не менее 2500мм;
Ширина не менее 800 мм;
Высота не менее 750 мм;
Столешница, толщина, не менее 30 мм.
Цвет согласовывается с заказчиком
</t>
  </si>
  <si>
    <t>Столешница из ЛДСП. Столешница по периметру обработана профильной фрезой и облицована пленкой ПВХ толщиной не менее 0,4 мм. Обвязка металлического каркаса изготовлена из профильной трубы прямоугольного сечения не менее 40*40*2 мм, покрыта глянцевой полимерной краской. Ножки изготовлены из профильной трубы квадратного сечения не менее 40*40*2 мм и покрыты глянцевой полимерной краской. Размеры: Диаметр не менее 750мм; Высота не менее 750 мм; Столешница, толщина, не менее 30 мм. Цвет согласовывается с заказчиком</t>
  </si>
  <si>
    <t>Модульное грязезащитное покрытие анти-каблук, размер модулей в 1 м2 -  не менее 195*195*16 мм, количество модулей в 1 м2 - не менее 26,29, твердость единицы в ШорА- 55-60, прочность при разврыве в Мпа- не менее 110,  относительное удлинения при разрыве,% - не менее 280,  материал- ПВХ пластикат, объем поглощаемой грязи, в л/м2 -до 7, рабочий темпертаурный интервал- от -40 С до + 70 С. Цвет светло-серый, темно-серый.</t>
  </si>
  <si>
    <t>Металлический картотечный шкаф трехсекционный</t>
  </si>
  <si>
    <t>Металлический картотечный шкаф трехсекционный,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t>
  </si>
  <si>
    <t>683</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</si>
  <si>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производиться на эксцентриковые блюм стяжки. Кромка ПВХ не менее 3 мм. Цвет согласовывается с заказчиком</t>
  </si>
  <si>
    <t xml:space="preserve">Техническое обслуживание автомобиля Lexus GS350 на период гарантийного срока </t>
  </si>
  <si>
    <t>Без применения норм Правил (пп. 27 п. 15)</t>
  </si>
  <si>
    <t>Техническое обслуживание автомобиля Lexus GS350 – 1 единица, на период гарантийного срока (ТО-10 000км, ТО – 20 000км). В стоимость услуг входит  замена запасных частей и расходные материалы.</t>
  </si>
  <si>
    <t>с даты подписания Договора  по 31 декабря 2014 года</t>
  </si>
  <si>
    <t xml:space="preserve">г. Астана </t>
  </si>
  <si>
    <t>Дополнено (Приказ №114 от 09.06.14)</t>
  </si>
  <si>
    <t>Работы по установке и пуско-наладке сплит кондиционеров</t>
  </si>
  <si>
    <t>Техническое обслуживание 12 источников  бесперебойного питания (ИБП) комплекса АОО "Назарбаев Университет"</t>
  </si>
  <si>
    <t xml:space="preserve">Работы по установке и пуско-наладке сплит кондиционеров в количестве 7 штук. Настенные сплит-кондиционеры с наружными блоками, с режимами обогрева и охлаждение, осушения и вентиляции, с возможностью регулировки направления воздушного потока и функцией запоминания настроек: 1) мощность охлаждения не менее 5,00 кВт; мощность обогрева не менее 5,95 кВт; потребляемая мощность охлаждения/обогрева не менее 2,11/2,11 кВт; тип хладагента не менее R-22, в количестве 5 шт. Размеры внутреннего блока: не более 313x1033x202мм; размеры внешнего блока: не более 760x540x255мм. 
 2) мощность охлаждения не менее 7,00 кВт; мощность обогрева не менее 7,00 кВт; потребляемая мощность охлаждения/обогрева не менее 2,54/2,54 кВт; тип хладагента не менее R-22, в количестве 2 шт. Размеры внутреннего блока: не более 313x1033x202мм; размеры внешнего блока: не более 890x660x307мм. Рабочее напряжение: 230В, количество фаз: ~1. Монтаж внутренних и наружных блоков сплит кондиционеров. Инсталляция: медных труб с изоляцией, межблочных кабелей, кабелей управления, кабелей питания, дренажных шлангов. Основные требования и технические характеристики указаны в технической спецификации.
</t>
  </si>
  <si>
    <t>Магнитно-маркерная доска, настенная,  для размещения информации с помощью магнитов или записи специальными маркерами с возможностью сухого стирания. Цвет поверхности: белый. Размеры: 120х180 см. Материал рамки: анодированный алюминий. Имеется скрытое крепление к стене. Крепежные элементы в комплекте. Гарантия: не менее 12 месяцев.</t>
  </si>
  <si>
    <t>Шкаф бухгалтерский</t>
  </si>
  <si>
    <t>Шкаф бухгалтерский состоит из двух секций. Сварная конструкция из стали. Количество дверей: 2. Тип замка: два ключевых. Количество полок: 1х2. Внешние размеры: высота – не менее 1252 мм; ширина – не менее 460 мм; глубина – не менее 340 мм. Толщина лицевой панели: не менее 1,2 мм. Толщина боковых стенок: не менее 1,2 мм. Вместимость: не менее 12 папок (папки 60 мм). Наличие встроенного отделения, запирающимся на ключ. Цвет: светло-серый.</t>
  </si>
  <si>
    <t>Дополнено  (Приказ №119, от 12.06.14)</t>
  </si>
  <si>
    <t>Дополнено (Приказ №119 от 12.06.14)</t>
  </si>
  <si>
    <t>Дополнено (Приказ №90, от 20.05.14)                    Гр.2  (Приказ №119 от 12.06.14)</t>
  </si>
  <si>
    <t>Дополнено           Гр.4  (Приказ №119 от 12.06.14)</t>
  </si>
  <si>
    <t>Дополнено           Гр. 2,4,6,7,8,9 (Приказ №119 от 12.06.14)</t>
  </si>
  <si>
    <t>Дополнено           Гр. 4  (Приказ №119 от 12.06.14)</t>
  </si>
  <si>
    <t>Дополнено           Гр. 4 (Приказ №119 от 12.06.14)</t>
  </si>
  <si>
    <t>Дополнено           Гр. 2,4  (Приказ №119 от 12.06.14)</t>
  </si>
  <si>
    <t>Дополнено           Гр. 6,7,8,9  (Приказ №119 от 12.06.14)</t>
  </si>
  <si>
    <t>Дополнено           Гр. 6,8,9 (Приказ №119 от 12.06.14)</t>
  </si>
  <si>
    <t>Дополнено  (Приказ от  11.06.2014 года  № 115)</t>
  </si>
  <si>
    <t>684</t>
  </si>
  <si>
    <t>90 рабочих дней с даты подписания договора</t>
  </si>
  <si>
    <t xml:space="preserve">Модернизация системы технического контроля электрических параметров вводных распределительных устройств зданий комплекса "Назарбаев Университет":  1) направление модернизации - создание централизованной автоматизированной системы технического учета и контроля качества потребляемой электроэнергии взамен системы визуального технического контроля электрических параметров;  2) система состоит из: приборы измерительные многофункциональные со встроенным дисплеем - 40 штук; программное обеспечение - 1 комплект; 3) применение прибора измерительного многофункционального позволяет: -  использовать в качестве щитового прибора; - осуществлять учет, распределение расходов и управление потреблением электрической энергии; - осуществлять дистанционный контроль электроустановки; - проводить анализ качества электрической энергии; - вести персонализированную аварийно-предупредительную сигнализацию с метками даты и времени; - строить графики тенденций для потребления электрической энергии и краткосрочные прогнозы расходов на электрическую энергию; - возможность быстрой оценки состояния электроустановки с одновременным отображением нескольких значений на дисплее и графическое изображение уровней нагрузки, посредством линейных индикаторов; - возможность хранения информации по учету, качеству электрической энергии и аварийно-предупредительным сигналам в энергонезависимом встроенном запоминающем устройстве; - расширение возможностей и диапазона функций при помощи дополнительных модулей; 4) характеристики прибора измерительного многофункционального: - измерение электрических параметров;  - запись данных: минимальные/максимальные мгновенные значения; журнал данных не менее 2-х; журнал событий не менее 1-го, ежесекундное указание даты и времени; графики тенденций/прогнозы; аварийно-предупредительная сигнализация; проставление меток даты и времени; - прибор должен позволять передачу данных по: протокол Modbus; порт RS485; порт Ethernet 10/100Base Tx UTP; - степень защиты прибора не менее IP52; - размер прибора без дополнительных модулей ВхШхГ, мм не более 96х96х70; - масса прибора, кг не более 0,6; - безопасность прибора, согласно МЭК 61010-1 (двойная изоляция); - емкость встроенного запоминающего устройства, Кбайт не менее 800; 5) программное обеспечение должно позволять: - организацию одного рабочего места инженера и двух рабочих мест оператора; - дальнейшую модернизацию системы учета и контроля качества электрической энергии с добавлением функций управления системой распределения электрической энергии и диспетчеризации электроустановок системы распределения электрической энергии.
</t>
  </si>
  <si>
    <t>Услуги по изготовлению издательско-полиграфической продукции</t>
  </si>
  <si>
    <t>Организация и обеспечение проведения комплекса мероприятий по изготовлению широкого ассортимента издательско-полиграфической продукции для Назарбаев Университет и его организаций; Используемые материалы, применяемые для изготовления Продукции, должны соответствовать требованиям действующих стандартов и технических условий. Показатели качества импортных материалов не должны быть ниже требований, установленных в нормативных документах Республики Казахстан.</t>
  </si>
  <si>
    <t>Без применения норм Правил (пп. 31  п. 15)</t>
  </si>
  <si>
    <t>Мытье наружной и внутренней стороны витражных окон. Очистка поверхности витражных окон от атмосферного или других видов загрязнения. В зависимости от типа фасадного покрытия выполняется либо вручную, либо аппаратом высокого давления. Общая квадратура витражных окон 1780 кв.м. Согласно заявке заказчика 2 раза в год с привлечением промышленных альпинистов. Полная техническая характеристика согласно технической спецификации.</t>
  </si>
  <si>
    <t>Со дня вступления в силу Договора до 10 августа 2014 года</t>
  </si>
  <si>
    <t>Наименование ECL Comfort 310, температура окружающей среды: 0 - 55 °С; температура хранения от -40 до +70°С; Монтаж DIN-рейке (35 мм); вертикально, на стене или в вырезе панели; Тип датчика температуры диапазон: от -60 до +150 °С; альтернатива встроенному датчику комнатной температуры: Pt 1000 (1000 Ом при 0 °С), IEC 751B цифровой вход до 12 В; аналоговый вход: 0-10 В, разрешение 9 бит; Импульсный вход макс: 200 Гц; вес, кг: 0,46; дисплей: Графический, монохромный с подсветкой, 128x96 точек. Режим работы дисплея: черный фон, белый текст. Мин.период резервирования времени 72 ч; Питание от сети: 230VAC. Габариты ВхШхГ: 220х110х78.7 мм. Комплектующие оборудование: Клемная панель для ECL Comfort 310 Danfoss 087H3230. А361 Ключ приложения для контроллера ECL Danfoss 087H3804. Гарантия 12 месяцев.</t>
  </si>
  <si>
    <t>685</t>
  </si>
  <si>
    <t>Холодильник переносной</t>
  </si>
  <si>
    <t xml:space="preserve">Внешние размеры (мм) ШхГхВ: не менее 250х550х425. Внутренние размеры (мм) ШхГхВ: не менее 90х285х350. Вместительность: не менее 23 литров. Изоляционный материал - пенополиуретан -  не менее 50мм. Диапазон температур: +10°С ~ -18°С. Вес нетто: 12 кг. Цвет: Бледно-серый/тёмно-серый. Хладагент: R134a. Управление температурой: Микропроцессорное, с цифровым дисплеем. Резервный аккумулятор - не менее 72 часа. Электропитание 12/24 с выпрямителем Power EPS100 при эксплуатации в сети 220-240 В AC (аксессуар). </t>
  </si>
  <si>
    <t>Дополнено  (Приказ от  1.06.2014 года  № 122)</t>
  </si>
  <si>
    <t xml:space="preserve">Гр. 2,4  (Приказ №90, от 20.05.14)            Исключено (Приказ от  18.06.2014 года  № 122)      </t>
  </si>
  <si>
    <t xml:space="preserve">Дополнено  (Приказ №111, от 05.06.14)                 Гр.4  (Приказ от  18.06.2014 года  № 122)      </t>
  </si>
  <si>
    <t xml:space="preserve">Дополнено (Приказ №90, от 20.05.14)                Гр.3 (Приказ №101, от 28.05.14)                        Гр.2,3,4  (Приказ от  18.06.2014 года  № 123)   </t>
  </si>
  <si>
    <t>Перевозка пассажиров комфортабельными автобусами в количестве - 3 единиц, количество посадочных мест - 44,  количество часов – 149.</t>
  </si>
  <si>
    <t>Доска маркерная магнитная, размер: 120х160 см. Поверхность: лакированная, для писания сухо-стираемыми маркерами и прикрепления информации магнитами. Цвет поверхности: белый.  Рамка с пластиковыми уголками. Материал рамки: анодированный алюминий. Имеется скрытое крепление к стене. Крепежные элементы в комплекте. В комплекте полка для маркеров, подарочный один маркер и три магнита. Гарантия: не менее 12 месяцев.</t>
  </si>
  <si>
    <t>Дополнено  (Приказ от  20.06.2014 года  № 125)</t>
  </si>
  <si>
    <t>Дополнено (Приказ №90, от 20.05.14)                    Гр.4 (Приказ №101, от 28.05.14)        Гр.2,4 (Приказ №119 от 12.06.14)                   Гр.4 (Приказ от  20.06.2014 года  № 125)</t>
  </si>
  <si>
    <t>Гр.10 (Приказ от  20.06.2014 года  № 125)</t>
  </si>
  <si>
    <t>Дополнено  (Приказ №110, от 04.06.14)                          Гр.4  (Приказ от  20.06.2014 года  № 125)</t>
  </si>
  <si>
    <t>Разовая услуга «Подготовка  теплового пункта к отопительному сезону   в  АО «РНЦНМП». 1.Проверка исправности и ревизия запорно-регулирующей арматуры в системах отопления, вентиляции и ГВС. 2.Проверка затяжки всех болтовых соединений на оборудовании и   трубопроводах теплового пункта, при необходимости замена болтов и гаек подверженных коррозии. 3.Прочистка фильтров, промывка и очистка грязевиков, промывка трубопроводов, промывка и очистка, продувка манометров и импульсных линий. 4.Проверка и восстановление тепловой изоляции трубопроводов и корпусов арматуры, подкраска оборудования, трубопроводов. 5.Демонтаж и монтаж теплообменников. При необходимости замена поврежденных прокладок и пластин. 6.Профилактическое обслуживание регуляторов подпора давления, перепада давления. 7.Профилактическое обслуживание и настройка предохранительных клапанов. 8.Ревизия обратных клапанов на линиях подмеса ГВС, циркуляции ГВС. 9.Проведение необходимых мероприятий, отраженных в технических требованиях энергоснабжающей организации по подготовке оборудования к предстоящему отопительному периоду.  10.Проведение гидравлических испытаний оборудования и инженерных сетей.</t>
  </si>
  <si>
    <t>Дополнено  (Приказ №97, от 23.05.14)           Гр.4 (Приказ от  26.06.2014 года  № 132)</t>
  </si>
  <si>
    <t xml:space="preserve">Техническое обслуживание 12 источников бесперебойного питания типа:
Chloride 80-NET black 60kVA - 6 шт.; Chloride 80-NET black 100kVA-1 шт.; Chloride 80-NET black 80kVA - 1 шт.; Chloride 70-NET 15kVA-1 шт.; Chloride 70-NET 10kVA - 2 шт.; Chloride 70-NET 20kVA - 1 шт. Техническое обслуживание проводится 1 раз и включает в себя: 1) осмотр и проверка электрических соединений системы: проверка состояний силовых подводящих кабелей, проверка изоляции сопротивления вводных силовых кабелей, проверка надёжности и качества контактов силовых кабелей в ИБП, а также силового кабеля шкафа аккумуляторных батарей, надёжности и качества контактов провода с аккумуляторными батареями в шкафу, осмотр контактов автоматических выключателей вводного и выводного щита, внешний осмотр состояния сигнальных кабелей, проверка надёжности подключения сигнальных кабелей, протяжка силовых контактов; 2) общая очистка оборудования ИБП и шкафа аккумуляторных батарей; 3) проверка времени автономной работы ИБП посредством ПО (запустить тест батарей, оценить резервное время работы батарей, инсценировав аварию входной сети, замер напряжения на каждой батарее отдельно, замер тока заряда батарей, проверка работы системы заряда батарей, физический контроль батарей); 4) просмотр и анализ журнала событий, корректировка даты и времени, и иных системных параметров, в случае необходимости (сверка показаний дисплея с показаниями тестера); 5) проверка воздушного потока и воздуходувок; 6) функциональные испытания оборудования: проверка и испытание под нагрузкой выпрямителя, выхода преобразователя, управления статического и ручного системного Байпаса; 7) исследование выхода ИБП и распределения нагрузки на ИБП; 8) Замена запасных частей и изделий ИБП; 9) Отчет о рабочем состоянии ИБП и дальнейшей эксплуатации.
</t>
  </si>
  <si>
    <t>Сейф офисный взломостойкий предназначен для хранения документов и ценностей  в офисе. Устойчивость к взлому - ГОСТ Р 50862-2005, класс Н0. Толщина лицевой панели: не менее 5 мм. Толщина боковых стенок: не менее 2 мм. Двух ригельная система запирания. Тип замка: электронный. Внешние размеры (ВхШхГ): не менее 900*440*355 мм. Внутренний объем: не менее 100 л. Количество полок: 1. Кассовая ячейка: трейзер. Гарантийный срок: не менее 12 месяцев.</t>
  </si>
  <si>
    <t>Ревизия теплообменника ГВС в  АО «НЦН»</t>
  </si>
  <si>
    <t>Дополнено  (Приказ №85, от 15.05.14)           Гр.4,6,8,9  (Приказ №111, от 05.06.14)                   Гр.6,8,9 (Приказ №138, от 02.07.14)</t>
  </si>
  <si>
    <t>Дополнено (Приказ №90, от 20.05.14)                    Гр.4   (Приказ №138, от 02.07.14)</t>
  </si>
  <si>
    <t>Дополнено  (Приказ от  18.06.2014 года  № 122)                        Гр.4 (Приказ №138, от 02.07.14)</t>
  </si>
  <si>
    <t>Дополнено (Приказ №138, от 02.07.14)</t>
  </si>
  <si>
    <t>Системы учета и контроля качества электрической энергии</t>
  </si>
  <si>
    <t>686</t>
  </si>
  <si>
    <t xml:space="preserve"> Система состоит из: - приборы измерительные многофункциональные со встроенным дисплеем - 40 шт; - лицензионное программное обеспечение - 1 комплект в который входит: базовый комплект,серверная и клиентская лицензии системы мониторинга и управления; базовый комплект, серверная и клиентская лицензии системы архивирования и анализа данных. 
Система предназначена для: - учета, распределения расхода и управления потреблением электрической энергии; - анализа качества электрической энергии; - ведения персонализированной аварийно-предупредительной сигнализации с метками даты и времени; - построения графиков тенденций для потребления электрической энергии и краткосрочного прогноза расходов на электрическую энергию; - оценки состояния электроустановки с одновременным отображением нескольких значений на дисплее и графическое изображение уровней нагрузки; - хранения информации по учету, качеству электрической энергии и аварийно-предупредительным сигналам. Подробную характеристику системы см. техническую спецификацию. Сопутствующие услуги: установка, монтаж, наладка, сдача в эксплуатацию системы.</t>
  </si>
  <si>
    <t xml:space="preserve">Гр. 2,4 </t>
  </si>
  <si>
    <t>Постельный комплект - двуспальный (1 простыня, 2 наволочки, 1 пододеяльник)</t>
  </si>
  <si>
    <t>Материал  -20 % хлопок, 80% силикон, края обработаны бейкой,  с антибактериальными свойствами, размер 95*205 см. Цвет белый, в упаковке</t>
  </si>
  <si>
    <t>Материал  -20 % хлопок, 80% силикон, края обработаны бейкой, с антибактериальными свойствами, размер 165*205 см.Цвет белый, в упаковке</t>
  </si>
  <si>
    <t xml:space="preserve">Материал - 100% хлопок. В комплекте: 2 наволочки  размером  60*80см с оборкой (потайной карман); 1 пододеяльник размером 180*210см (потайной карман); 1 простыня размером  220*250см. Цвет однотонный, согласованный с Заказчиком. Каждый комплект должен быть в отдельной упаковке.
</t>
  </si>
  <si>
    <t>Материал - 100% хлопок. В комплекте: 2 наволочки размером 60*80см с оборкой (потайной карман), 1 пододеяльник размером 130*210 (потайной карман)  и 1 простыня размером 150*220см. Цвет однотонный, согласованный с Заказчиком. Каждый комплект должен быть в отдельной упаковке.</t>
  </si>
  <si>
    <t xml:space="preserve"> Размер 125х 200 cм, материал верха- 100% хлопок, наполнение одеяла - силикон, цвет однотонный, согласованный с Заказчиком,  в упаковке.</t>
  </si>
  <si>
    <t xml:space="preserve"> Размер 175х200 cм, материал верха- 100% хлопок, наполнение одеяла - силикон,  цвет однотонный, согласованный с Заказчиком, в упаковке</t>
  </si>
  <si>
    <t>Размер: 180х280 cм.  Материал изготовления плотный, прочный гобелен, в упаковке. Цвет по согласованию с Заказчиком.</t>
  </si>
  <si>
    <t>Размер: 260х280 cм. Материал изготовления плотный, прочный гобелен, в упаковке. Цвет по согласованию с Заказчиком.</t>
  </si>
  <si>
    <t>Размер: 100*50см, махровое полотно 480 г/м2, хорошо впитывающее влагу. Материал изготовления хлопок 100 % хлопок, в упаковке. Цвет по согласованию с Заказчиком.</t>
  </si>
  <si>
    <t>Размер:  150*100см, махровое полотно 480 г/м2,  хорошо впитывающее влагу. Материал изготовления хлопок 100 % хлопок, в упаковке. Цвет по согласованию с Заказчиком.</t>
  </si>
  <si>
    <t>Услуги по предоставлению транспорта "Автовышка"</t>
  </si>
  <si>
    <r>
      <t>Услуги по предоставлению транспорта "Автовышка" не менее 50 часов. Оборудованная устройством для подъема рабочих и инструмента для ремонта и монтажа оборудования. Технические характеристики: 1. Высота подъема вышки не менее 18 м; 2. Угол поворота 360 град; 3. Высота подъема стрелы не менее 14 м; 4. Максимальная грузоподъемность не менее 200 кг; 5. Вылет стрелы подъемника не менее 8 м; 6. Огражденная площадка с размерами не менее 2</t>
    </r>
    <r>
      <rPr>
        <sz val="10"/>
        <color theme="1"/>
        <rFont val="Calibri"/>
        <family val="2"/>
        <charset val="204"/>
      </rPr>
      <t>×</t>
    </r>
    <r>
      <rPr>
        <sz val="10"/>
        <color theme="1"/>
        <rFont val="Times New Roman"/>
        <family val="1"/>
        <charset val="204"/>
      </rPr>
      <t>4 м. Полная техническая характеристика согласно технической спецификации.</t>
    </r>
  </si>
  <si>
    <t>687</t>
  </si>
  <si>
    <t xml:space="preserve">Автомобиль </t>
  </si>
  <si>
    <t>Переднеприводный автомобиль 2014 года выпуска, 4-х цилиндровым бензиновым двигателем объемом 2000 см. куб. Трансмиссия: 4-ти ступенчатый автоматическая коробка передач. Кузов: 4-дверный седан. Количество посадочных мест: 5</t>
  </si>
  <si>
    <t>в течении 50 календарных дней со дня вступления в силу Договора</t>
  </si>
  <si>
    <t>688</t>
  </si>
  <si>
    <t>кг.</t>
  </si>
  <si>
    <t>Семена газонной травы</t>
  </si>
  <si>
    <t>Семена газонной травы "Универсальный газон" состоит из 4х видов семян трав в определенном соотношении: 30%-овсяница красная, 10% мятлик луговой, 50% овсяница тростник., 10% райграс пастбищный. Упаковка 20 кг. Наличие сертификата обязательно. Норма посева семян:  30 -50 гр на квадратный метр. Планируемый посев в два срока ( июль, сентябрь). Расчет:3000кв.м*30гр*2раза= 180кг</t>
  </si>
  <si>
    <t>Гр. 2,4,8,9                 Гр. 2,4 (Приказ №142, от 03.07.2014)</t>
  </si>
  <si>
    <t>Гр. 4,8,9 Гр. 4 (Приказ №142, от 03.07.2014)</t>
  </si>
  <si>
    <t>Гр. 2,4 Гр. 4 (Приказ №142, от 03.07.2014)</t>
  </si>
  <si>
    <t>Гр. 2,4 Гр. 4  (Приказ №142, от 03.07.2014)</t>
  </si>
  <si>
    <t>Гр. 2 Гр. 4  (Приказ №142, от 03.07.2014)</t>
  </si>
  <si>
    <t>Дополнено  (Приказ от  11.06.2014 года  № 115)      Исключен (Приказ №142, от 03.07.2014)</t>
  </si>
  <si>
    <t>Дополнено   (Приказ №142, от 03.07.2014)</t>
  </si>
  <si>
    <t>Дополнено  (Приказ от  18.06.2014 года  № 123)  Исключен  (Приказ №142, от 03.07.2014)</t>
  </si>
  <si>
    <t>Разовая услуга по модернизации двух кондиционеров на зимний пуск для охлаждения оборудования в зимний период времени. 1.Монтаж расходных материалов: вариаторы с датчиками давления – 2 шт., подогревы картеров – 2 шт., подогревы конденсатов – 2 шт., электромагнитные пускатели - 4 шт., защитные термостаты – 2 шт.  2. Проверка трубопроводов на герметичность. 3. Заправка фреоном  кондиционеров при необходимости. 4.Полная диагностика автоматики и технологического процесса- 2 шт. Полная техническая характеристика согласно технической спецификации.</t>
  </si>
  <si>
    <t>Услуги по модернизации двух кондиционеров на зимний пуск в АО «Национальный центр нейрохирургии»</t>
  </si>
  <si>
    <t>Услуги по лабораторным испытаниям и электроизмерениям электрических параметров кабельных линий электроснабжения, заземляющего устройства и молниезащиты комплекса зданий АО "Республиканский научный центр нейрохирургии"</t>
  </si>
  <si>
    <t xml:space="preserve">Лабораторные испытания, электроизмерения электрических параметров и определение технического состояния:
- 397 кабельных линий электроснабжения;
- 6 (шести) контуров заземляющего устройства;
- 6 (шести) систем молниезащиты. 
Предоставление технического отчета. Полная техническая характеристика согласно технической спецификации.
</t>
  </si>
  <si>
    <t>услуга</t>
  </si>
  <si>
    <t>г. Астана, пр.Туран, 34/1</t>
  </si>
  <si>
    <t xml:space="preserve">Разовая услуга «Ревизия теплообменника ГВС в АО «НЦН». Демонтаж теплообменника, пластин и уплотнительных прокладок. Замена уплотнительных прокладок. Чистка пластин, удаления накипи и ржавчины. Монтаж теплообменника. Гидравлическая опрессовка теплообменника не менее 10 бар.        </t>
  </si>
  <si>
    <t>689</t>
  </si>
  <si>
    <t>690</t>
  </si>
  <si>
    <t>Настенный сплит кондиционер с наружным блоком 760×540×255 мм</t>
  </si>
  <si>
    <t>Настенный сплит кондиционер с наружным блоком 890×660×307 мм</t>
  </si>
  <si>
    <t>691</t>
  </si>
  <si>
    <t>692</t>
  </si>
  <si>
    <t>Металлический картотечный шкаф четырехсекционный</t>
  </si>
  <si>
    <t xml:space="preserve">Металлический картотечный шкаф четырехсекционный предназначены для хранения папок формата А4, оснащен телескопическими направляющими выдвижных ящиков. Наличие замка и антиопрокидывающего устройства. Тип замка: ключевой. Высота, не менее 1305 мм. Ширина, не менее 408 мм. Глубина, не менее 480 мм. Количество полок: 4. Вместимость: 168 папок Foolscap. Цвет: серый полуматовый. </t>
  </si>
  <si>
    <t>Папка подвесная</t>
  </si>
  <si>
    <t>Папка подвесная для бумаг А4+, V-образная, для картотечных шкафов, из плотного картона с пластиковым направлением, в комплекте маркировочное окошко. Цвет: по согласованию с Заказчиком. Размер: не более 365х240 мм.</t>
  </si>
  <si>
    <t>Настенный сплит кондиционер в количестве 5 штук: мощность охлаждения не менее 5,00 кВт; мощность обогрева не менее 5,95 кВт; потребляемая мощность охлаждения и обогрева не менее 2,11 кВт; тип хладагента R-22; габаритные размеры: внутренний блок не менее 313×1033×202 мм, наружный блок не менее 760×540×255 мм; вес: внутренний блок не менее 12 кг и наружный блок не менее 41 кг; площадь помещения не менее 50 м2; уровень звукового давления не менее 45 дБ; диапазон рабочих температур: охлаждение -5~+46°С и обогрев -5~+20°С; количество фаз ~1; рабочее напряжение 230 В. Медные трубки с изоляцией не менее 70 м; насос дренажный - 3 шт; дренажная система с монтажом не менее 60 м; кабель сигнальный не менее 75 м; кабель электрический + изоляционная гофра не менее 260 м; медные трубки без изоляции не менее 70 м; кабель электрический не менее 260 м; фреон не менее 2 кг; автовышка АГП (автогидроподъемник) не менее 7 часов.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</si>
  <si>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Настенный сплит кондиционер в количестве 2 штуки: мощность охлаждения не менее 7,00 кВт; мощность обогрева не менее 7,00 кВт; потребляемая мощность охлаждения и обогрева не менее 2,54 кВт; тип хладагента R-22; габаритные размеры: внутренний блок не менее 313×1033×202 мм, наружный блок не менее 890×660×307 мм; вес: внутренний блок не менее 15 кг и наружный блок не менее 53 кг; площадь помещения не менее 70 м2; уровень звукового давления не менее 42 дБ; диапазон рабочих температур: охлаждение -5~+46°С и обогрев -5~+20°С; количество фаз ~1; рабочее напряжение 230 В. Медные трубки с изоляцией не менее 25 м; насос дренажный - 1 шт; дренажная система с монтажом не менее 20 м; кабель сигнальный не менее 25 м; кабель электрический + изоляционная гофра не менее 80 м; медные трубки без изоляции не менее 25 м; кабель электрический не менее 80 м; фреон не менее 1,5 кг; автовышка АГП (автогидроподъемник) не менее 4 часа. Гарантия 1 год. Установка, монтаж кондиционеров выше уровня 1-го этажа, с применением автовышки. Основные требования и технические характеристики указаны в технической спецификации.</t>
  </si>
  <si>
    <t>Дополнено  (Приказ от  10.07.2014 года  № 149)</t>
  </si>
  <si>
    <t xml:space="preserve">Дополнено  (Приказ от  10.07.2014 года  № 149)                       </t>
  </si>
  <si>
    <t>693</t>
  </si>
  <si>
    <t>Контроллер для системы котроля доступа "Honeywell"</t>
  </si>
  <si>
    <t>Контроллер AC -225 со встроенным IP модулем. Полная техническая характеристика согласно технической спецификации.</t>
  </si>
  <si>
    <t>15 календарных дней с момента заключения договора</t>
  </si>
  <si>
    <t>Химическая обработка теплообменника системы отопления APV Heat Exchanger объемом 237 л АО "НЦН"</t>
  </si>
  <si>
    <t>Химическая обработка теплообменника системы отопления APV Heat Exchanger объемом 237 л, 2006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</si>
  <si>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Химическая обработка теплообменника системы отопления API Heat Transfer объемом 379 л в АО "НЦН"</t>
  </si>
  <si>
    <t>Химическая обработка теплообменника системы отопления APV Heat Exchanger объемом 379 л, 2010 г. выпуска, 1. Подача моющего средства в теплообменник; 2. Циркуляция моющего средства в теплообменнике; 3. Проведение анализа рН среды; 4. Дренирование моющего средства; 5. Нейтрализация после химической промывки; 6. Отмывка теплообменника водой до нейтральной среды рН 7,5-7,8.</t>
  </si>
  <si>
    <t>Промывка резервуаров для холодной воды в АО "НЦН"</t>
  </si>
  <si>
    <t xml:space="preserve">Разовая услуга по профилактической очистке резервуаров хозяйственно-питьевой воды в количестве двух штук общим объемом 80 м3. 1.Откачка воды из резервуаров. 2.Удаление осадков и отложений со дна резервуаров. 3.Очистка стен и колонн резервуаров от грязи и слизи металичесткими щетками. 4.Промывка и очистка стен, колонн и днища резервуаров хлорированием, откачка воды. 5.Вторичная промывка внутренней поверхности резервуаров из брандспойта и откачка воды. 6.Заполнение резервуаров чистой водой. 7.Проверка и ревизия оборудования системы подачи воды на повысительную насосную станцию. 8.Проверка и ревизия оборудования системы подачи воды по обводной линии водоснабжения. </t>
  </si>
  <si>
    <t xml:space="preserve">Дополнено  (Приказ от  14.07.2014 года  № 151)                       </t>
  </si>
  <si>
    <t>Работа  по изготовлению и монтажу стеклянных перегородок</t>
  </si>
  <si>
    <t>С даты вступления в силу договора и до  1 сентября 2014 года</t>
  </si>
  <si>
    <t>Работа по изготовлению и монтажу стеклянных перегородок: А)Технические характеристики системы алюминиевых профилей: размеры профилей (рамы, импосты, дверные створки и стойки для рамы) не менее-45 мм.; толщина стенок не менее-1,5 мм.; монтажная ширина (рам, импостов, дверных створок и стойек для рам) не менее-45 мм.; теплотехническая характеристика- "холодный профиль", состав профиля-экструзия из сплавов АД31Т1,  устойчив к коррозии; материал покрытия-порошковые красители по шкале  RAL - 7040 (цвет-серый); стекло М1 толщина не менее-6 мм., нижняя часть стекол тонированная  матовой пленкой  сильвер - 5 (толщина не менее-5 микрон, пропускание света-35%, отражения солнца-30%, сокрашения ультрафиолета-98%) и верхняя часть наклейна  прозрачная бронирующая пленка SS100CL/1 (толщина не менее-112 микрон, пропускание солнечного света-97%, пропускание света-87%). Б) Размеры деталей: 1)  размеры  стеклянных перегородок 1В1:  ширина - 2,0 м., высота-2,9 м. остекление- одинарное, количество изделии-36 шт.;  2) размеры стеклянных перегородок  2В2  ширина - 1,4 м. высота-2,9 м. остекление-одинарное, количество изделии-48 шт.; 3) размеры стеклянных перегородок 3В3 ширина-1,,03 м, высота-2,65 м. остекление-одинарное, количество изделии-22 шт.; 4) размеры дверей одностворчатых ширина-0,9 м. высота-2,1 м. остекление- однокамерное, количество изделии-35шт.;  5) размеры стеклянных перегородок с дверями 4Д-1 высота-2,9 м. . ширина-0,9 м. 6) размеры стеклянных перегородок с дверями 5Д-2 высота-2,65 м. . ширина-0,9 м. В) Работы по монтажу стеклянных перегородок. 1) между деталями перегородок выполнить герметизацию (герметик или уплотнительной резиной). Полная техническая характеристика  согласно  технической спецификации.</t>
  </si>
  <si>
    <t>Сейф огнестойкий с двухключевым замком</t>
  </si>
  <si>
    <t>Предназначен для сохранности документов и ценностей при пожаре. Огнестойкость: ГОСТ Р 50862-2005, класс 60Б. Внешние размеры: не менее 1200х700х635, но не более 1275х711х581 мм. Вес, кг: не менее 289. Внутренний объем, л: не менее 230. Количество полок: 1. Кассовая ячейка: 1. Тип замка: два ключевых звмка. Цвет: по согласованию с заказчиком. Гарантия: 12 месяцев.</t>
  </si>
  <si>
    <t>Стойка для печатной продукции (буклетница), разборная стойка для печатной продукции. Вид - напольная; Материал: металлический перфорированный лист, окраска - порошковая эмаль; цвет – хром; вес-9,67кг; высота не менее 152 см, ширина не менее 45,5 см, глубина не менее 42 см; проволочный навесной карман формата А3 *07-040 Вес: не менее 0,175 кг</t>
  </si>
  <si>
    <t>Стул тишины</t>
  </si>
  <si>
    <t>Кресло для библиотеки</t>
  </si>
  <si>
    <t>Материал ЛДСП. Размеры: Длина не менее 6620 мм, ширина не менее 800 мм, высота не менее 1200 мм, диаметр столешницы  не менее 32 мм, корпус ЛДСП не менее 16 мм, сборка на эксцентриковые блюм стяжки. Кромка ПВХ не менее 3 мм. Цвет согласовывается с заказчиком. Сопутствующие услуги по сборке и полная характеристика согласно технической спецификации</t>
  </si>
  <si>
    <t>Каркас из натурального дерева, обшит экокожей. Удобная спинка изделия плавно переходит в подлокотники. В основании кресла синтепон. В основании металлические хромированные опоры (ножки). Ширина не менее 820 мм, глубина не менее 750 мм, высота не менее 780 мм. Цвет согласовывается с заказчиком</t>
  </si>
  <si>
    <t>В течение 30 рабочих дней с момента подписания договора</t>
  </si>
  <si>
    <t>Циркуляционный насос 25/7-М, с мокрым ротором</t>
  </si>
  <si>
    <t>Циркуляционный насос 25/7-М,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8 м3/ч; макс. напор: не менее 7 M. Подсоединения к трубопроводу: резьбовое соединение труб: Rp 1; резьба: G 1½;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90 W; частота вращения: не менее 1800 / 2300 / 2600 об/мин; потребляемая мощность 1~230 В: не более 120 / 175 / 195  Вт; ток при 1~230В: не более 0,62 /0,87 /0,93 A; защита мотора: встроенная; резьбовой ввод для кабеля: не более 1x13,5. Рабочее давление: не менее 10 бар. Диапазон температур при макс. температуре окружающей среды +40 °C: -20...+130 °C.  Цвет покраски корпуса: Panton 334. Вес: не более 5,3 кг.</t>
  </si>
  <si>
    <t>Циркуляционный насос 30/10-Т, с мокрым ротором</t>
  </si>
  <si>
    <t>Циркуляционный насос 30/10-Т,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180 W; частота вращения: не менее 1950 / 2250 / 2650 об/мин; ток при 3~400В: не более 0,35 / 0,48 / 0,78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</si>
  <si>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30/10-М, с мокрым ротором</t>
  </si>
  <si>
    <t>Циркуляционный насос 30/10-М, с мокрым ротором, ручная регулировка мощности с 3 ступенями частоты вращения. 
Материалы: корпус насоса: серый чугун (EN‐GJL-200),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10 м3/ч; макс. напор: не менее 11 M. Подсоединения к трубопроводу: резьбовое соединение труб: Rp 1¼; резьба: G 2; габаритная длина: не менее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не менее 180 W; частота вращения: не менее 2400 / 2550 / 2700 об/мин; потребляемая мощность 1~230 В: не более 335 / 385 / 390 Вт; ток при 3~400В: не более 1,72 / 1,87 / 1,90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7,2 кг.</t>
  </si>
  <si>
    <t>Циркуляционный насос 40/10-Т, с мокрым ротором</t>
  </si>
  <si>
    <t>Циркуляционный насос 40/10-Т,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10 M. Подсоединения к трубопроводу: номинальный внутренний диаметр фланца: DN 40; фланец: комбинированный фланец PN6/10;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не менее 350 W; частота вращения: не менее 2200 / 2500 / 2800 об/мин; ток при 3~400В: не более 0,65 / 0,82 / 1,17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15 кг.</t>
  </si>
  <si>
    <t>Циркуляционный насос 40/15-Т, с мокрым ротором</t>
  </si>
  <si>
    <t>Циркуляционный насос 40/15-Т,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21 м3/ч; макс. напор: не менее 15 M. Подсоединения к трубопроводу: фланцевое соединение труб: DN 40; фланец: комбинированный фланец PN6/10 (фланец PN 16 согласно EN 1092-2); габаритная длина: не менее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570 W; частота вращения: не менее 2150 / 2500 / 2800 об/мин; ток при 3~400В: не более 1,05 / 1,30 / 1,84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21 кг.</t>
  </si>
  <si>
    <t>Циркуляционный насос 50/10-Т, с мокрым ротором</t>
  </si>
  <si>
    <t>Циркуляционный насос 50/10-Т, с мокрым ротором, ручная регулировка мощности с 3 ступенями частоты вращения. Материалы: корпус насоса: серый чугун (EN‐GJL-250), покрыт катафоретическим лакированием (KTL) для оптимальной защиты от коррозии; рабочее колесо: синтетический материал (PP - 50% GF); вал насоса: нержавеющая сталь (X46Cr13); подшипники: металлографит. Допустимая перекачиваемая среда: макс. расход: не менее 32 м3/ч; макс. напор: не менее 10 M. Подсоединения к трубопроводу: номинальный внутренний диаметр фланца: DN 50; фланец: комбинированный фланец PN6/10; габаритная длина: не менее 280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3~400/230 В, 50 Гц; частота сети: 50 Гц; номинальная мощность мотора: не менее 450 W; частота вращения: не менее 2000 / 2300 / 2700 об/мин; ток при 3~400В: не более 0,89 / 1,20 / 1,73 A; защита мотора: встроенная; резьбовой ввод для кабеля: не более 2x13,5.  Рабочее давление: не менее 10 бар. Диапазон температур при макс. температуре окружающей среды +40 °C: -20...+130 °C.  Цвет покраски корпуса: Panton 334. Вес: не более 18 кг.</t>
  </si>
  <si>
    <t>Циркуляционный насос 25/1-8, с мокрым ротором</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</si>
  <si>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</si>
  <si>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30/1-12, с мокрым ротором</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</si>
  <si>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4,5 кг.</t>
  </si>
  <si>
    <t>Циркуляционный насос 40/1-12, с мокрым ротором</t>
  </si>
  <si>
    <t>Циркуляционный насос 40/1-12,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(CC 499K) по о DIN 50930-6 согласно Постановлению о питьевой воде 2001 г. (TrinkwV 2001); рабочее колесо: синтетический материал (PPS - 40% GF); вал насоса: нержавеющая сталь (X39CrMo17-1); подшипники: графит, пропитанный синтетической смолой. Допустимая перекачиваемая среда: макс. расход: не менее 19 м3/ч; макс. напор: не менее 12.0 M. Подсоединения к трубопроводу: Фланцевое соединение труб: DN 40; фланец: комбинированный фланец PN6/10; габаритная длина: не менее 250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не менее 350 W; частота вращения: не менее 1400 об/мин и не более 4600 об/мин; потребляемая мощность 1~230 В: не менее 25 Вт и не более 470 Вт; ток при 1~230В: не менее 0,20 А и не более 2,05 A; защита мотора: встроенная; резьбовой ввод для кабеля: не более 1x7/1x9/1x13,5. 
Максимальное допустимое рабочее давление: не менее 6/10 бар; диапазон температур при макс. температуре окружающей среды +40 °C: -10...+110 °C.  Цвет покраски корпуса: Panton 334. Вес: не более 16 кг.</t>
  </si>
  <si>
    <t>Дренажный насос 32/7-М</t>
  </si>
  <si>
    <t>Дренажный погружной насос в качестве блочного агрегата с погружным мотором, ручкой для переноски, электрическим кабелем и встроенным устройством защиты от тепловой перегрузки. С высокой безопасностью эксплуатации за счет манжетного уплотнения, состоящего из скользящего торцевого уплотнения со стороны мотора, масляной камеры и скользящего торцевого уплотнения со стороны насоса, а также электромотора, оснащенного охлаждающим кожухом, с поплавковым выключателем. 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не менее 7 м; макс. расход не менее 7 м3/час; напорный патрубок: G 1¼; свободный сферический проход: не менее 10 мм; режим работы (в погруженном состоянии): S1, S3-25%; режим работы (в непогруженном состоянии): S1, S3-25%; макс. глубина погружения: не менее 3 м; степень защиты: IP 68; температура перекачиваемой жидкости: +3 ... +35 °C; макс. температура перекачиваемой жидкости, кратковременно до 3 мин: не более 90 °C. Данные мотора: подключение к сети: 1~230 В, 50 Гц; номинальный ток: не более 1.40 A; номинальная мощность мотора: не менее 0,25 кВт; потребляемая мощность: не более 0,32 кВт; тип пуска: прямой; частота вращения: не менее 2900 об/мин; класс нагревостойкости изоляции: F; макс. частота включений: не более 50 1/ч. Кабель: длина соединительного кабеля: не менее 3 м; тип кабеля: H07RN-F; сечение кабеля: 3G1 мм2; тип соединения кабеля: неразъемный; тип штекера: с защитным контактом. Цвет покраски корпуса: Panton 334.</t>
  </si>
  <si>
    <t>Циркуляционный насос с влажным ротором частотным преобразователем для  систем отопления - 50/1-12</t>
  </si>
  <si>
    <t>Циркуляционный насос 50/1-12,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(EN‐GJL-250); рабочее колесо: синтетический материал(PPS - 40% GF); вал насоса: нержавеющая сталь (X46Cr13); подшипники: металлографит. Допустимая перекачиваемая среда: макс. расход: не менее 29 м3/ч; макс. напор: не менее 11.0 M. Подсоединения к трубопроводу: номинальный внутренний диаметр фланца: DN 50; фланец: комбинированный фланец PN6/10 (фланец PN 16 согласно EN 1092-2); габаритная длина: не менее 280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500 W; частота вращения: не менее 1400 об/мин и не более 4600 об/мин; потребляемая мощность 1~230 В: не менее 25 Вт и не более 590 Вт; ток при 1~230В: не менее 0,2 А и не более 2,60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t>
  </si>
  <si>
    <t>Циркуляционный насос с влажным ротором частотным преобразователем для  систем отопления - 25/1-8</t>
  </si>
  <si>
    <t>Циркуляционный насос 25/1-8,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8 м3/ч; макс. напор: не менее 7.0 M. Подсоединения к трубопроводу: резьбовое соединение труб: Rp 1; резьба: G 1½;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100 W; частота вращения: не менее 1400 об/мин и не более 3700 об/мин; потребляемая мощность 1~230 В: не менее 9 Вт и не более 130 Вт; ток при 1~230В: не менее 0,13 А и не более 1,20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4 кг.</t>
  </si>
  <si>
    <t>Циркуляционный насос с влажным ротором частотным преобразователем для  систем отопления - 30/1-12</t>
  </si>
  <si>
    <t>Циркуляционный насос 30/1-12,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(EN‐GJL-200); рабочее колесо: синтетический материал(PPЕ - 30% GF); вал насоса: нержавеющая сталь (X46Cr13); подшипники: металлографит. Допустимая перекачиваемая среда: макс. расход: не менее 11 м3/ч; макс. напор: не менее 11 M. Подсоединения к трубопроводу: резьбовое соединение труб: Rp 1¼; резьба: G 2; габаритная длина: не менее 180 мм. Мотор/электроника: Индекс энергоэффективности (EEI): ≤ 0,23;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не менее 200 W; частота вращения: не менее 1400 об/мин и не более 4800 об/мин; потребляемая мощность 1~230 В: не менее 12 Вт и не более 310 Вт; ток при 1~230В: не менее 0,22 А и не более 1,37 A; защита мотора: встроенная; резьбовой ввод для кабеля: не более 1x7/1x9/1x13,5. Максимальное допустимое рабочее давление: не менее 10 бар; диапазон температур при макс. температуре окружающей среды +40 °C: -10...+110 °C.  Цвет покраски корпуса: Panton 334. Вес: не более 6 кг.</t>
  </si>
  <si>
    <t>Очищаемый выпарной цилиндр для пароувлажнителя VAPAC LE110 АО "НЦН"</t>
  </si>
  <si>
    <t>Очищаемый выпарной цилиндр для пароувлажнителя VAPAC LE110, паропроизводительность: не менее 110 кг/час, с диаметром паропровода: не менее 55 мм, мощность: не менее 82,7кВт, сила тока: не менее 66А, напряжение: 380В, количество электродов в цилиндре: не менне 6шт. Габариты пароувлажнителя: высота - не менее 810 мм, ширина - не более 990 мм, длина - не менее 421 мм. Давление в воздуховоде: +2000/-600Па.</t>
  </si>
  <si>
    <t>В течение 30 рабочих дней со дня вступления в силу Договора</t>
  </si>
  <si>
    <t xml:space="preserve">Высота не менее 1275 мм и не более 1285 мм, ширина не менее 660 мм и не более 670 мм, глубина не менее 745мм и не более 755 мм.
Материал ткани состоит из: 100% переработанный полиэстер, Не содержит металлических красителей. Вес: 320 г/м2 +/- 5%, (450г/лин.м. +/- 5%) Ткань имеет высокий уровень износостойкости – более 100 000 циклов. Кресло выполняется из прочного металлического каркаса, наполненого пенополиуретаном средней плотности: Обивка изготавливается по принципу «штампа» формы кресла, огнеупорный материал, Стабильная структура каркаса. База кресла – металлическая, вращающаяся.
Идеей выполнения формы спинки кресел является прообраз «крыльев». Оригинальные боковые подголовники создают визуальный и акустический щит, а также способствуют концентрации над работой.
Цвет подушки подголовника баклажан, цвет закруглении подголовника баклажан, цвет спинки серый, цвет сиденья баклажан 
</t>
  </si>
  <si>
    <t>Ревизия (замена катреджей и песка) и пусконаладочные работы химводоочистки и электрического оборудования АО "НЦН"</t>
  </si>
  <si>
    <t>Разовые работы по ревизии (замена катреджей и песка) и пусконаладочные работы оборудования химводоочистки и электрического оборудования ХВО. 1. Демонтаж полуавтоматической системы управления; 2.Монтаж полуавтоматической системы управления: 2.1 Проверка отсекающих клапанов; 2.2. Прокладка кабелей; 2.3. Монтаж реле времени; 2.4. Наладка реле времени; 2.5. Монтаж пусковых кнопок; 2.6. Монтаж дополнительного насоса для закачки расствора соли; 2.7. Проверка процесса проведения регенерации и отмывки фильтрующего песка; 2.8. Замена картриджа с фильтрующим песком. 2.9 Проверка работоспособности фильтрующего процесса;  3.Пусконаладка оборудования; 4.Установка прибора учета объема умягченной воды.</t>
  </si>
  <si>
    <t>Выключатель автоматический воздушный</t>
  </si>
  <si>
    <t xml:space="preserve">Ток - АС (переменный ток) количество полюсов - 1;
номинальный ток - 25А;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</si>
  <si>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 xml:space="preserve">Ток - АС (переменный ток) количество полюсов - 1;
номинальный ток - 20А; степень защиты - IP 20; напряжение изоляции - 440В;
кривая тока - С; класс изоляции - 2. Размер: длина не более – 85 мм.
ширина не более – 18 мм. высота не более – 69,5 мм. масса не более 0,125 кг.
</t>
  </si>
  <si>
    <t>Контактор модульный</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</si>
  <si>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- 25А.
Цепь управления: номинальное напряжение катушки управления Uc ~ 230В.
Размер: не более 66х54х86мм.
</t>
  </si>
  <si>
    <t>В течении 20 рабочих дней со дня подачи заказчиком заявки</t>
  </si>
  <si>
    <t xml:space="preserve">Количество полюсов - 3 степень защиты - IP20;                                                                 номинальное рабочее напряжение переменного тока - 400В;
номинальный рабочий ток Is, категория применения АС-3 (Ue&lt;400 в) - 40А.
Цепь управления: номинальное напряжение катушки управления Uc ~ 230В.
Размер - не более 66х54х86мм. </t>
  </si>
  <si>
    <t>Контактор малогабаритный</t>
  </si>
  <si>
    <t xml:space="preserve">Степень защиты - IP20; номинальное рабочее напряжение переменного тока - не менее 400В и не более 660В; номинальный рабочий ток Is, категория применения АС-3 (Ue&lt;400 в) - 18А. Цепь управления: 
номинальное напряжение катушки управления Uc ~ 230В. 
Размер - не более 45×74×85мм. </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</si>
  <si>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- 25А. Цепь управления: 
номинальное напряжение катушки управления Uc ~ 230В. 
Размер - не более 56×84×93мм.</t>
  </si>
  <si>
    <t>Степень защиты - IP20; номинальное рабочее напряжение переменного тока - не менее 400В и не более 660В;  номинальный рабочий ток Is, категория применения АС-3 (Ue&lt;400 в) - 32А. Цепь управления: 
номинальное напряжение катушки управления Uc ~ 230В. 
Размер - не более 56×84×98мм</t>
  </si>
  <si>
    <t>Приставки контакты для контакторов малогабаритных</t>
  </si>
  <si>
    <t>Номинальное рабочее напряжение - до 400В;
номинальный ток - 10А; степень защиты - IP20;
количество и вид контактов - 2NC+2NO.
Размер - не более 38х44х47мм</t>
  </si>
  <si>
    <t>Приставки выдержки времени для контакторов малогабаритных</t>
  </si>
  <si>
    <t>Вид временной задержки - при включении;
номинальное рабочее напряжение - до 600В;
номинальный ток - до 10А; диапазон выдержки времени - 0,1÷30сек; 
степень защиты - IP20.  Размер - не более 57,4х44х57мм</t>
  </si>
  <si>
    <t>Катушка управления для контакторов малогабаритных</t>
  </si>
  <si>
    <t>Катушка управления для контакторов малогабаритных - 18А. 
Номинальное напряжение катушки управления Uc ~ 230В</t>
  </si>
  <si>
    <t>Катушка управления для контакторов малогабаритных 32А</t>
  </si>
  <si>
    <t>Катушка управления для контакторов малогабаритных - 32А. 
Номинальное напряжение катушки управления Uc ~ 230В.</t>
  </si>
  <si>
    <t xml:space="preserve">Блок контактов для тумблера трехпозиционного с фиксацией </t>
  </si>
  <si>
    <t>Степень защиты - IP2Х;
контактный блок - контакты 1N.O – 2 шт;
адаптер монтажный трехпостовой – 1 шт.</t>
  </si>
  <si>
    <t>Вилка штепсельная</t>
  </si>
  <si>
    <t>Номинальный ток - 16А контакты - 2к+1з  материал – резина;
зажим - винтовой; максимальное сечение подключаемого кабеля - до 3х2,5мм²
цвет - черный; ввод - прямой; степень защиты - IP44.</t>
  </si>
  <si>
    <t>Коробка монтажная встраиваемая универсальная</t>
  </si>
  <si>
    <t xml:space="preserve">Размер коробки:
диаметр - не менее 65мм и не более 67мм;
глубина - не менее 40мм и не более 50мм.
</t>
  </si>
  <si>
    <t>Розетка двойная брызгозащищенная</t>
  </si>
  <si>
    <t>Напряжение - 250В; контакты - 2к+1з номинальный ток - 16А;
степень защиты - IP44.</t>
  </si>
  <si>
    <t>Выключатель одноклавишный</t>
  </si>
  <si>
    <t>Цвет - белый; номинальный ток - 10А; номинальное напряжение - 250В;
степень защиты - IP20. Размер:  высота - не более 75мм; ширина - не более 75мм; глубина - не более 40мм. Вид монтажа - скрытый.</t>
  </si>
  <si>
    <t>Выключатель двухклавишный</t>
  </si>
  <si>
    <t xml:space="preserve">Цвет - белый; номинальный ток - 16А; номинальное напряжение - 250В;
степень защиты - IP20. Размер: высота - не более 75мм; ширина - не более 75мм;
глубина - не более 40мм. Вид монтажа - скрытый. </t>
  </si>
  <si>
    <t>Хомут монтажный</t>
  </si>
  <si>
    <t xml:space="preserve">Материал - нейлон;  размер - не более 3,6 х 200мм;  рабочая температура - от – 45 до +85°С; количество в упаковке - не менее 100шт. </t>
  </si>
  <si>
    <t xml:space="preserve">Упаковка </t>
  </si>
  <si>
    <t>Площадка самоклеющаяся</t>
  </si>
  <si>
    <t xml:space="preserve">Материал -  нейлон; рабочая температура - от – 45 до +85°С.                                                                            Размер - не более 30х30х6мм.
</t>
  </si>
  <si>
    <t xml:space="preserve">Клеммный блок </t>
  </si>
  <si>
    <t xml:space="preserve">Материал - негорючий полистирол;
клемма и винты изготовлены из латуни (типа ЗВИ);
максимальное сечение проводника - 4мм²,                                                                        количество клемм в блоке - не менее 12шт.
</t>
  </si>
  <si>
    <t>Клеммный блок</t>
  </si>
  <si>
    <t xml:space="preserve">Материал - негорючий полистирол;
клемма и винты изготовлены из латуни (типа ЗВИ); максимальное сечение проводника - 6мм²;  количество клемм в блоке - не менее 12шт.
</t>
  </si>
  <si>
    <t xml:space="preserve">Материал - негорючий полистирол;
клемма и винты изготовлены из латуни
(типа ЗВИ); максимальное сечение проводника - 10мм²                                                                        количество клемм в блоке - не менее 12шт. </t>
  </si>
  <si>
    <t>Фломастер химический несмываемый</t>
  </si>
  <si>
    <t xml:space="preserve">Толщина линии - от 0,3 до 1,0мм.,  цвет - черный.
</t>
  </si>
  <si>
    <t>Кабельный канал</t>
  </si>
  <si>
    <t>Пластиковый кабель-канал (крышка и основание) имеет два ребра жесткости на дне; цвет - серый или белый; материал - пожаробезопасен.
Размер: ширина - 25мм; высота - 16мм.</t>
  </si>
  <si>
    <t xml:space="preserve">Метр </t>
  </si>
  <si>
    <t>Пластиковый кабель-канал (крышка и основание) имеет два ребра жесткости на дне; цвет - серый или белый; материал - пожаробезопасен.
Размер: ширина - 60мм; высота - 40мм.</t>
  </si>
  <si>
    <t>Рейка монтажная</t>
  </si>
  <si>
    <t>Размеры - не более 35 x 7.5 х 1.0 мм; длина рейки - не более 600мм; материал - сталь оцинкованная рейка - DIN</t>
  </si>
  <si>
    <t>Ограничитель на рейку монтажную</t>
  </si>
  <si>
    <t xml:space="preserve">Материал - сталь оцинкованная, полиамид;
длина - не более 45мм; высота - не более 31,3мм; ширина - не более 6,5мм. 
рейка -DIN
</t>
  </si>
  <si>
    <t>Провод медный</t>
  </si>
  <si>
    <t>Провод медный гибкий со скрученными жилами с ПВХ изоляцией в ПВХ оболочке; количество жил - 3 сечение провода - не менее 2,5мм²  
в бухте длиной - не менее 100м. ГОСТ 7399-97</t>
  </si>
  <si>
    <t>Провод медный гибкий со скрученными жилами с ПВХ изоляцией в ПВХ оболочке; количество жил - 3 сечение - не менее 4мм²  
в бухте длиной - не менее 100 м. ГОСТ 7399-97</t>
  </si>
  <si>
    <t>Щит монтажный</t>
  </si>
  <si>
    <t>Корпус со степенью защиты - не ниже IP55;                                            
размер корпуса - не более 700×500×250мм; толщина корпуса - не более 1,3мм; 
масса - не более 16,5кг; тип покрытия - текстурированный полиэстер толщиной - не менее 80мкм, цвет - RAL 7035; номинальный ток - не менее 630А; 
угол открытия двери - не менее 105°.</t>
  </si>
  <si>
    <t xml:space="preserve">Корпус со степенью защиты - не ниже IP55;                                
размер корпуса - не более 400×300×200мм; толщина корпуса - не более 1,3мм; 
масса - не более 10кг; тип покрытия - текстурированный полиэстер толщиной - не менее 80мкм  цвет - RAL 7035; номинальный ток - не менее 630А; 
угол открытия двери - не менее 105°.                    </t>
  </si>
  <si>
    <t>Труба ПВХ жесткая легкая</t>
  </si>
  <si>
    <t>Материал - самозатухающая композиция ПВХ; внутренний диаметр - не менее 25мм; степень защиты - IP 65; цвет - серый.</t>
  </si>
  <si>
    <t xml:space="preserve">Материал - самозатухающая композиция ПВХ;
внутренний диаметр - не менее 40мм;  степень защиты - IP 65;  цвет - серый. </t>
  </si>
  <si>
    <t>Дюбель-гвозди</t>
  </si>
  <si>
    <t xml:space="preserve">Материал дюбеля - полиэтилен низкого давления;                                                  материал гвоздя - сталь С1008.  Техническая характеристика:
диаметр отверстия под дюбель Do - не более 6мм; 
длина дюбеля L - не более 60мм; 
диаметр гвоздя Ds - не более 4мм;
длина гвоздя Ls - не более 62мм
</t>
  </si>
  <si>
    <t>Шуруп самонарезающий с прессшайбой со сверлом</t>
  </si>
  <si>
    <t>Шуруп самонарезающий с прессшайбой со сверлом по листовому металлу;                                                                      размер - не более 4,2х16мм</t>
  </si>
  <si>
    <t>Шуруп самонарезающий с прессшайбой без сверла</t>
  </si>
  <si>
    <t>Шуруп самонарезающий с прессшайбой без сверла по листовому металлу;                                                                      размер - не более 4,2х19мм</t>
  </si>
  <si>
    <t>Мощность - 18Вт;
напряжение - 250В;  цоколь - G24q-2, штырька - 4; цветовой код – 830, обозначение цвета - теплый белый; класс энергоэффективности - А.</t>
  </si>
  <si>
    <t>Энергосберегающая компактная люминесцентная лампа</t>
  </si>
  <si>
    <t xml:space="preserve">Мощность - 13Вт; напряжение - 250В;   цоколь - G24q-2;
штырька - 4 цветовой код – 830, обозначение цвета - теплый белый;
класс энергоэффективности - А.
</t>
  </si>
  <si>
    <t>Лампа светодиодная</t>
  </si>
  <si>
    <t>Мощность - 7Вт; напряжение - 240В;
угол излучения - 230°; цоколь - Е27; размер: длина - не более 110мм; 
диаметр - 60мм.</t>
  </si>
  <si>
    <t>Лампа люминесцентная</t>
  </si>
  <si>
    <t>Мощность - 36Вт; напряжение - 250В; цоколь - G13; цвет - теплый белый; длина - не более 1200мм</t>
  </si>
  <si>
    <t>Лампа газоразрядная высокого давления</t>
  </si>
  <si>
    <t>Мощность - 150Вт; напряжение - 250В; цоколь - G12; колба - T19; обозначение цвета - теплый белый.</t>
  </si>
  <si>
    <t>Колба - спираль из люминесцентных трубок; цоколь - Е27; цветовой код – 830, обозначение цвета - теплый белый; мощность - 8Вт; напряжение - 250В; класс энергоэффективности - А.</t>
  </si>
  <si>
    <t>Мощность - 150Вт; напряжение - 240В; цоколь - Е40; колба - прозрачная трубчатая; обозначение цвета - теплый белый; размеры: высота - не более 211мм; диаметр колбы  - 47мм</t>
  </si>
  <si>
    <t>Мощность - 150Вт; напряжение - 240В; цоколь - Е40; колба - прозрачная трубчатая; обозначение цвета - теплый белый; размеры: высота - не более 255мм; диаметр колбы - 47мм</t>
  </si>
  <si>
    <t>Муфта кабельная соединительная термоусаживаемая</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</si>
  <si>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70 до 120мм².;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</si>
  <si>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 xml:space="preserve">Комплект </t>
  </si>
  <si>
    <t>Напряжение - до 1кВ;
Количество жил- 4, исполнение - с толстостенным термоусаживаемым кожухом и болтовыми соединителями со срывными головками для силового кабеля в диапазоне сечений - от 150 до 240 мм².; в комплект входит: перчатка термоусаживаемая – 1шт; жильная трубка термоусаживаемая – 4шт;
болтовой соединитель – 4шт; термобандаж – 1шт; манжета изолирующая термоусаживаеммая – 1шт; наружный кожух термоусаживаемый – 1шт</t>
  </si>
  <si>
    <t>Болт</t>
  </si>
  <si>
    <t>Материал - сталь 40Х; класс прочности - не ниже 8.8;  резьба - полная метрическая; шаг резьбы - 0,8мм; диаметр резьбы - М5мм; длина резьбы - 25мм; высота головки - 3,5мм; размер головки под ключ - 8мм. ГОСТ 7798-70</t>
  </si>
  <si>
    <t>Материал - сталь 40Х;   класс прочности - не ниже 10.9;  резьба - полная метрическая;  шаг резьбы - 1мм;  диаметр резьбы - М6мм;  длина резьбы - 25мм; высота головки - 4мм;  размер головки под ключ - 10мм. ГОСТ 7798-70</t>
  </si>
  <si>
    <t>Материал - сталь 40Х; класс прочности - не ниже 10.9;  резьба - полная метрическая;  шаг резьбы - 1,25мм; диаметр резьбы - М8мм;  длина резьбы - 40мм; высота головки - 5,3мм;  размер головки под ключ - 13мм. ГОСТ 7798-70</t>
  </si>
  <si>
    <t>Материал - сталь 40Х; класс прочности - не ниже 10.9; резьба - полная метрическая; шаг резьбы - 1,5мм; диаметр резьбы - М10мм; длина резьбы - 50мм; высота головки - 6,4мм; размер головки под ключ - 17мм. ГОСТ 7798-70</t>
  </si>
  <si>
    <t>Материал - сталь 40Х; класс прочности - не ниже 10.9; резьба - полная метрическая; шаг резьбы - 1,75мм; диаметр резьбы - М12; длина резьбы - 50мм; высота головки - 7,5мм; размер головки под ключ - 19мм. ГОСТ 7798-70</t>
  </si>
  <si>
    <t>Гайка</t>
  </si>
  <si>
    <t>Материал - сталь 35; класс прочности - не ниже 10; резьба - метрическая; шаг резьбы - 0,8мм; диаметр резьбы - М5; высота гайки - 4мм; размер головки под ключ - 8мм. ГОСТ 5915-70</t>
  </si>
  <si>
    <t>Материал - сталь 35; класс прочности - не ниже 10; резьба - метрическая; шаг резьбы - 1мм; диаметр резьбы - М6; высота гайки - 5мм; размер головки под ключ - 10мм. ГОСТ 5915-70</t>
  </si>
  <si>
    <t>Материал - сталь 35; класс прочности - не ниже 10; резьба - метрическая; шаг резьбы - 1,25мм; диаметр резьбы - М8; высота гайки - 6,5мм; размер головки под ключ - 13мм. ГОСТ 5915-70</t>
  </si>
  <si>
    <t>Материал - сталь 35; класс прочности - не ниже 10; резьба - метрическая; шаг резьбы - 1,5мм; диаметр резьбы - М10; высота гайки - 8мм; размер головки под ключ - 17мм. ГОСТ 5915-70</t>
  </si>
  <si>
    <t>Материал - сталь 35; класс прочности - не ниже 10; резьба - метрическая; шаг резьбы - 1,75мм; диаметр резьбы - М12; высота гайки - 10мм; размер головки под ключ -19мм. ГОСТ 5915-70</t>
  </si>
  <si>
    <t>Шайба</t>
  </si>
  <si>
    <t>Материал - сталь 08; класс прочности - 8,8; диаметр внутренний - 5,3мм (М5); диаметр внешний - 10мм; высота гайки - 1,0мм. ГОСТ 5915-70</t>
  </si>
  <si>
    <t>Материал - сталь 08; класс прочности - 8,8; диаметр внутренний - 6,4мм (М6); диаметр внешний - 12мм; высота гайки - 1,6мм. ГОСТ 5915-70</t>
  </si>
  <si>
    <t>Материал - сталь 08; класс прочности - 8,8; диаметр внутренний - 8,4мм (М8); диаметр внешний - 16мм; высота гайки - 1,6мм. ГОСТ 5915-70</t>
  </si>
  <si>
    <t>Материал - сталь 08; класс прочности - 8,8; диаметр внутренний - 10,5мм (М10); диаметр внешний - 20мм; высота гайки - 2мм. ГОСТ 5915-70</t>
  </si>
  <si>
    <t>Материал - сталь 08; класс прочности - 8,8; диаметр внутренний - 13мм (М12); диаметр внешний - 24мм; высота гайки - 2,5мм. ГОСТ 5915-70</t>
  </si>
  <si>
    <t>Шайба пружинная</t>
  </si>
  <si>
    <t>Материал - сталь 65Г; диаметр внутренний - 5,1мм (М5); ширина кольца - 1,2мм; высота гайки - 1,0мм. ГОСТ6402-70</t>
  </si>
  <si>
    <t>Материал - сталь 65Г; диаметр внутренний - 6,1мм (М6); ширина кольца - 1,6мм; высота гайки - 1,2мм. ГОСТ6402-70</t>
  </si>
  <si>
    <t>Материал - сталь 65Г; диаметр внутренний - 8,2мм (М8); ширина кольца - 2мм; высота гайки - 1,6мм. ГОСТ6402-70</t>
  </si>
  <si>
    <t>Материал - сталь 65Г; диаметр внутренний - 10,2мм (М10); ширина кольца - 2,5мм; высота гайки - 2мм. ГОСТ6402-70</t>
  </si>
  <si>
    <t>Материал - сталь 65Г; диаметр внутренний - 12,2мм (М12); ширина кольца - 3,5мм; высота гайки - 2,5мм. ГОСТ6402-70</t>
  </si>
  <si>
    <t>Разъем силовой в комплекте с вилкой</t>
  </si>
  <si>
    <t>Разъем силовой - номинальный ток - 32А, степень защиты - IP44; напряжение - 415 В, частота - 50 Гц; контакты - 3к+н+з, номинальный ток - 32А. Вилка - номинальный ток - 32А</t>
  </si>
  <si>
    <t>Разъем силовой: номинальный ток - 63А, степень защиты IP44; напряжение - 415 В, частота - 50 Гц; контакты - 3к+н+з. Вилка - номинальный ток - 63А.</t>
  </si>
  <si>
    <t xml:space="preserve">Припой оловянно-свинцовый </t>
  </si>
  <si>
    <t>Диаметр трубки с наполнителем канифолью - 3,0мм; состав: олово 39-41%; свинец (Pb): 59-61 %. температура плавления - 183-238°C. ГОСТ 21931-76</t>
  </si>
  <si>
    <t xml:space="preserve">Килограмм </t>
  </si>
  <si>
    <t>Лента изоляционная ПВХ</t>
  </si>
  <si>
    <t>Сорт - высший; ширина - 15 ± 2мм; толщина - 0,2 ± 0,02 мм; длина в рулоне - 20 ± 0,5 п/м; цвет - черный.</t>
  </si>
  <si>
    <t>Клеммы винтовые проходные на монтажную рейку</t>
  </si>
  <si>
    <t>Максимальное сечение подключаемых проводов - 4мм² номинальный ток - 35А; высота - не более 41,5мм; длина - не более 45,5мм; ширина - не более 6,3мм; цвет - серый.</t>
  </si>
  <si>
    <t>Максимальное сечение подключаемых проводов - 6мм² номинальный ток - 50А, высота - не более 42мм; длина - не более 45,5мм, ширина - не более 8мм, цвет - серый.</t>
  </si>
  <si>
    <t>Максимальное сечение подключаемых проводов - 10мм² номинальный ток - 70А; высота - не более 46мм; длина - не более 45,5мм, ширина - не более 10,5мм, цвет - серый.</t>
  </si>
  <si>
    <t>Максимальное сечение подключаемых проводов - 16мм² номинальный ток - 100А; высота - не более 48мм; длина - не более 58мм, ширина - не более 12мм, цвет - серый</t>
  </si>
  <si>
    <t>Максимальное сечение подключаемых проводов - 35мм², номинальный ток - 125А; высота - не более 59мм; длина - не более 51,5мм, ширина - не более 15мм, цвет - серый</t>
  </si>
  <si>
    <t>Максимальное сечение подключаемых проводов - 4мм², номинальный ток - 35А; высота - не более 41,5мм; длина - не более 45,5мм, ширина - не более 6,3мм, цвет - синий.</t>
  </si>
  <si>
    <t>Максимальное сечение подключаемых проводов - 6мм², номинальный ток - 50А; высота - не более 42мм; длина - не более 45,5мм, ширина - не более 8мм, цвет - синий.</t>
  </si>
  <si>
    <t>Максимальное сечение подключаемых проводов - 10мм², номинальный ток - 70А; высота - не более 46мм; длина - не более 45,5мм, ширина - не более 10,5мм, цвет - синий</t>
  </si>
  <si>
    <t>Максимальное сечение подключаемых проводов - 16мм², номинальный ток - 100А; высота - не более 48мм; длина - не более 58мм, ширина - не более 12мм, цвет - синий</t>
  </si>
  <si>
    <t>Наконечник медный кабельный</t>
  </si>
  <si>
    <t>Длина - 32мм, ширина - 10мм, номинальное сечение проводника - 6мм², диаметр контактного стержня - 5,3мм; внутренний диаметр хвостовика - 4мм; длина хвостовика - 12мм. ГОСТ7386-80</t>
  </si>
  <si>
    <t>Длина - 40мм, ширина - 14мм, номинальное сечение проводника - 10мм², диаметр контактного стержня - 6,4мм, внутренний диаметр хвостовика - 5мм, длина хвостовика - 14мм. ГОСТ7386-80</t>
  </si>
  <si>
    <t>Длина - 40мм, ширина - 16мм, номинальное сечение проводника - 16мм², диаметр контактного стержня - 8,4мм, внутренний диаметр хвостовика - 6мм, длина хвостовика - 14мм. ГОСТ7386-80</t>
  </si>
  <si>
    <t>Длина - 50мм, ширина - 16мм, номинальное сечение проводника - 25мм², диаметр контактного стержня - 8,4мм, внутренний диаметр хвостовика - 8мм, длина хвостовика - 20мм, ГОСТ7386-80</t>
  </si>
  <si>
    <t>Длина - 60мм, ширина - 20мм, номинальное сечение проводника - 35мм², диаметр контактного стержня - 10,5мм, внутренний диаметр хвостовика - 9мм, длина хвостовика - 24мм. ГОСТ7386-80</t>
  </si>
  <si>
    <t>Длина - 63мм, ширина - 22мм, номинальное сечение проводника - 50мм²,  диаметр контактного стержня - 10,5мм, внутренний диаметр хвостовика - 11мм, длина хвостовика - 24мм. ГОСТ7386-80</t>
  </si>
  <si>
    <t>Длина - 55мм, ширина - 28мм, номинальное сечение проводника - 70мм², диаметр контактного стержня - 13мм, внутренний диаметр хвостовика - 11,5мм, длина хвостовика - 28мм, ГОСТ7386-80</t>
  </si>
  <si>
    <t>Длина - 65мм, ширина - 28мм, номинальное сечение проводника - 95мм², диаметр контактного стержня - 13мм, внутренний диаметр хвостовика - 13,5мм, длина хвостовика - 35мм. ГОСТ7386-80</t>
  </si>
  <si>
    <t>Длина - 70мм, ширина - 32мм, номинальное сечение проводника - 120мм², диаметр контактного стержня - 13мм, внутренний диаметр хвостовика - 15,5мм, длина хвостовика - 35мм. ГОСТ7386-80</t>
  </si>
  <si>
    <t>Длина - 78мм, ширина - 34мм, номинальное сечение проводника - 150мм², диаметр контактного стержня - 13мм, внутренний диаметр хвостовика - 17мм, длина хвостовика - 35мм. ГОСТ7386-80</t>
  </si>
  <si>
    <t>Гильза медная кабельная</t>
  </si>
  <si>
    <t>Длина - 30мм, номинальное сечение проводника - 4мм²,  внутренний диаметр - 3мм. ГОСТ 23469.3-79</t>
  </si>
  <si>
    <t>Длина - 30мм, номинальное сечение проводника - 6мм²,  внутренний диаметр - 4мм. ГОСТ 23469.3-79</t>
  </si>
  <si>
    <t>Длина - 30мм, номинальное сечение проводника - 10мм²,  внутренний диаметр - 5мм. ГОСТ 23469.3-79</t>
  </si>
  <si>
    <t>Длина - 30мм, номинальное сечение проводника - 16мм², внутренний диаметр - 6мм. ГОСТ 23469.3-79</t>
  </si>
  <si>
    <t>Длина - 40мм, номинальное сечение проводника - 25мм²,  внутренний диаметр - 8мм. ГОСТ 23469.3-79</t>
  </si>
  <si>
    <t>Длина - 50мм, номинальное сечение проводника - 35мм²,  внутренний диаметр - 9мм. ГОСТ 23469.3-79</t>
  </si>
  <si>
    <t>Длина - 50мм,  номинальное сечение проводника - 50мм²,  внутренний диаметр - 11мм. ГОСТ 23469.3-79</t>
  </si>
  <si>
    <t xml:space="preserve">Трубка термоусадочная </t>
  </si>
  <si>
    <t>Трубка термоусадочная электроизоляционная стабилизированная среднетолщин-ная; диаметр до усадки - не менее 20мм; диаметр после усадки - не более 8мм; продольная усадка - не более 10 %; цвет - черный; материал - полиолефин; температура усадки - от 125° С; кратность усадки - максимально 4:1. рабочее напряжение - до 1кВ</t>
  </si>
  <si>
    <t>Трубка термоусадочная электроизоляционная стабилизирован-ная среднетолщин-ная; диаметр до усадки - не менее 40мм; диаметр после усадки - не более 12мм; продольная усадка не более 10 %; цвет черный; материал полиолефин; температура усадки от 125° С; кратность усадки максимально 4:1; рабочее напряжение - до 1кВ</t>
  </si>
  <si>
    <t>Материал обтирочный (ветошь)</t>
  </si>
  <si>
    <t>Пояс предохранительный (монтажный)</t>
  </si>
  <si>
    <t>Канатный строп;  длина стропа, включая карабин - 1410 ± 50 мм;  обхват талии - 740 — 1440 мм;  статическая разрывная нагрузка - не менее 10000Н (1000кГс); масса - не более 2,4 кг.</t>
  </si>
  <si>
    <t>Индикатор напряжения типа ПИН-90</t>
  </si>
  <si>
    <t>Напряжение сети переменного тока - от 100 до 1000 В; частотой - 50 или 60 Гц; позволяет определить "фазу"; размеры - не более 215х60х30мм;  масса - не более 0,1кг.</t>
  </si>
  <si>
    <t>Заземление переносное</t>
  </si>
  <si>
    <t>Номинальное напряжение - до 15кВ;  количество фаз - 3;  сечение заземляющего провода - 25мм²  длина провода между фазами - не менее 0,7м;  длина заземляющего спуска - не менее 1,5м;  общая длина изделия - не более 2,9м;  масса - не более 3,5кг.</t>
  </si>
  <si>
    <t>Лента оградительная</t>
  </si>
  <si>
    <t>Толщина - не менее 50мкм  намотка ролика - не менее 100м;  ширина - не менее 75мм; размер рулона не более, 120 х 120 х 60мм; вес - не более 0,3кг.</t>
  </si>
  <si>
    <t xml:space="preserve">Рулон </t>
  </si>
  <si>
    <t>Боты диэлектрические</t>
  </si>
  <si>
    <t>Высота диэлектрических бот - не менее 160мм; материал верха - резина;  подошва - резина;  метод крепления - формовой;  размер - 43.</t>
  </si>
  <si>
    <t xml:space="preserve">Пара </t>
  </si>
  <si>
    <t>Перчатки диэлектрические</t>
  </si>
  <si>
    <t>Толщина – не более 1,4мм  состав - латекс 100%; вес - не более 0,28кг; размер - 3.</t>
  </si>
  <si>
    <t>Маска защитная ударопрочная</t>
  </si>
  <si>
    <t>Корпус щитка прозрачный ударопрочный полистирол; высота стекла - не менее 185мм;  щиток снабжен наголовным регулируемым креплением.</t>
  </si>
  <si>
    <t>Очки защитные</t>
  </si>
  <si>
    <t>Очки защитные закрытого типа, с непрямой вентиляцией;  комфортная, плотно прилегающая к лицу оправа из ПВХ; линза из ударопрочного поликарбоната; класс защиты - 1; увеличенный угол обзора.</t>
  </si>
  <si>
    <t>Знак безопасности: "Влезать здесь"</t>
  </si>
  <si>
    <t>Материал - пластик ПВХ;  тип поверхности - светоотражающая; размеры: длина - не более 250мм; высота - не более 250мм.</t>
  </si>
  <si>
    <t>Знак безопасности: "Высокое напряжение опасно для жизни!"</t>
  </si>
  <si>
    <t>Материал - пленка ПВХ с клеевым основанием; тип поверхности - светоотражающая; длина - не более 300мм; высота - не более 150мм.</t>
  </si>
  <si>
    <t>Знак безопасности: "Заземлено"</t>
  </si>
  <si>
    <t>Материал - пластик ПВХ; тип поверхности - светоотражающая; длина - не более 300мм; высота - не более 150мм</t>
  </si>
  <si>
    <t>Знак безопасности: "Испытание опасно для жизни"</t>
  </si>
  <si>
    <t xml:space="preserve">Материал - пластик ПВХ; тип поверхности - светоотражающая; длинна - не более 300мм;  высота - не более 150мм.
</t>
  </si>
  <si>
    <t>Знак безопасности: "Не включать работа на линии"</t>
  </si>
  <si>
    <t>Материал - пластик ПВХ; тип поверхности - светоотражающая; длина - не более 300мм; высота - не более 150мм.</t>
  </si>
  <si>
    <t>Знак безопасности: "Не включать работают люди"</t>
  </si>
  <si>
    <t>Знак безопасности: "Работать здесь"</t>
  </si>
  <si>
    <t>Материал - пластик ПВХ; тип поверхности -светоотражающая; длина - не более 250мм; высота - не более 250мм</t>
  </si>
  <si>
    <t>Знак безопасности: "Стой напряжение"</t>
  </si>
  <si>
    <t>Знак безопасности: "Не влезай убьет"</t>
  </si>
  <si>
    <t>Материал - пластик ПВХ; тип поверхности - светоотражающая; длина - не более 300мм;  высота - не более 150мм.</t>
  </si>
  <si>
    <t>Знак безопасности: "Не открывать работают люди"</t>
  </si>
  <si>
    <t>Знак безопасности: "Стой опасно для жизни"</t>
  </si>
  <si>
    <t>Материал - пластик ПВХ; тип поверхности - светоотражающая;длина - не более 300мм; высота - не более 150мм.</t>
  </si>
  <si>
    <t>Знак безопасности: указатель "молния"</t>
  </si>
  <si>
    <t>Материал - пленка ПВХ с клеевым основанием; тип поверхности - светоотражающая; основание - 150мм; высота - 130мм.</t>
  </si>
  <si>
    <t>Знак безопасности: указатель "Опасно для жизни"</t>
  </si>
  <si>
    <t>Удлинитель на катушке</t>
  </si>
  <si>
    <t>Эргономичная пластиковая ручка; брызгозащищенные розетки не менее 3 шт: с 2к+з, IP44; провод медный гибкий - не менее 3 х  2,5 мм², длина провода - не менее 20м;  вилка: 2к+з, ток - не менее 16А, напряжение -  220В; индикаторная лампа;  максимальная подключаемая мощность - 3500Вт;  стойка - металлическая</t>
  </si>
  <si>
    <t>Ножницы секторные для резки кабеля</t>
  </si>
  <si>
    <t>Монолезвия повышенной твердости -  HRC 48-52; в комплекте поставки ножниц входит съемные ножки, обеспечивающие устойчивое положение инструмента при резке, сечение разрезаемого материала - не менее 200мм ²; длина - не более 520/720мм; вес - не более 5,90кг.</t>
  </si>
  <si>
    <t>Труба гофрированная</t>
  </si>
  <si>
    <t>Внешний диаметр - 20мм; внутренний диаметр - 14,1мм; материал трубы - негорючий (самозатухающий) ПВХ; степень защиты - IP55.</t>
  </si>
  <si>
    <t>Внешний диаметр - 32мм; внутренний диаметр - 24,5мм; материал трубы - негорючий (самозатухающий) ПВХ; степень защиты - IP55.</t>
  </si>
  <si>
    <t>Набор отверток</t>
  </si>
  <si>
    <t xml:space="preserve">В комплект входит 12 предметов: отвертки с изолированными эргономичными ручками облитыми нескользящей резиной до 1000В. жало - изолированное, намагниченное. материал - молибден-ванадиевая сталь, твердость - не менее 60HRC;  Комплектация и размеры:  Шлицевая отвертка - 7шт со следующими размерами: 2,4х75 мм – 1 шт, 3х100 мм – 1 шт, 3,5х100 мм – 1 шт, 4x100 мм – 1 шт,  5,5x125 мм– 1 шт,  6,5x125 мм – 1 шт,  8x175мм – 1 шт. Крестовая отвертка - 4шт со следующими размерами:: №0x60 мм – 1 шт, №1x80 мм– 1 шт, №2x100 – 1 шт,  №3x150мм – 1 шт. В комплект входит индикатор напряжения - 1шт.                                        </t>
  </si>
  <si>
    <t>Плоскогубцы</t>
  </si>
  <si>
    <t>Материал - хром-ванадиевая сталь, твердость - не менее 60HRC; покрытие - хромированное; проточка на пассатижах - для резки проволоки; ручки - изолированные до 1000В обливные из нескользящей маслостойкой резины; длина - 180мм.</t>
  </si>
  <si>
    <t>Бокорезы</t>
  </si>
  <si>
    <t>Материал - хром 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</si>
  <si>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Длинногубцы</t>
  </si>
  <si>
    <t>Головка длинногубцев с резцом - загнутые под углом 40°  заостренные губки; материал - хром-ванадиевая сталь, твердость - не менее 60HRC; покрытие - хромированное; ручки - изолированные до 1000В обливные из нескользящей маслостойкой резины; длина - 180мм.</t>
  </si>
  <si>
    <t>Лист стальной горячекатаный</t>
  </si>
  <si>
    <t>Материал листа - сталь горячекатаная длина - не более 6000мм; ширина - не более 1500мм; толщина листа - не более 5мм.</t>
  </si>
  <si>
    <t xml:space="preserve">Тонна </t>
  </si>
  <si>
    <t>Лист стальной холоднокатаный</t>
  </si>
  <si>
    <t>Материал листа - сталь холоднокатаная длина - не более 2000мм; ширина - не более 1000мм; толщина листа - не более 1,5мм.</t>
  </si>
  <si>
    <t>Тонна</t>
  </si>
  <si>
    <t>Уголок горячекатаный</t>
  </si>
  <si>
    <t>Уголок равнополочный: ширина полки - не более 25 х 25мм; толщина полки - не более 4мм. Материал уголка - сталь горячекатаная марки Ст 3</t>
  </si>
  <si>
    <t>Уголок равнополочный: ширина полки - не более 32 х 32мм; толщина полки - не более 4мм. Материал уголка - сталь горячекатаная марки Ст 3</t>
  </si>
  <si>
    <t>Сетка "Рабица"</t>
  </si>
  <si>
    <t>Покрытие сетки – полимерное шаг ячейки - не более 40х40мм; диаметр проволоки - не более 2,5мм; раскрой - 1500х10 000м; цвет - желтый. ГОСТ 5336-80</t>
  </si>
  <si>
    <t>Проволока</t>
  </si>
  <si>
    <t>Проволока из углеродистой стали марки Ст. 3 обыкновенного качества диаметр проволоки - 6,5 мм. ГОСТ 30136-95</t>
  </si>
  <si>
    <t>Труба стальная прямоугольная</t>
  </si>
  <si>
    <t>Ширина - не более 40мм; высота - не более 20мм; толщина стенки - 2мм. ГОСТ8645-68</t>
  </si>
  <si>
    <t>Универсальный нож для резки экрана</t>
  </si>
  <si>
    <t>Длина - не более 185мм; вес - не более 0,10кг.</t>
  </si>
  <si>
    <t>Адаптер (переходник) с USB на COM port (RS-232)</t>
  </si>
  <si>
    <t>Скорость передачи данных - не менее  1Мбит/сек; тип оборудования - кабель-адаптер; разъем на переходнике - "папа" 9 пин. Поддержка ОС: Windows 95, Windows 98, Windows ME, Windows 2000,Windows XP, Windows XP64, Mac OS 8.5 с драйвером USB.</t>
  </si>
  <si>
    <t xml:space="preserve">Комплект бит с держателем </t>
  </si>
  <si>
    <t xml:space="preserve">В комплект входит 31 предмет:
держатель бит с рукояткой – 1 шт; количество сменных бит – 30 шт, из них: биты крестообразные –PH00 - 1 шт, PH0 - 1 шт, PH1- 1 шт, PH2 - 1 шт; биты шлицевые -: 1,5 мм - 1 шт,  2 мм - 1 шт, 2,5 мм -1 шт, 3 мм -1 шт, 3,5 мм -1 шт,   4 мм -1 шт; биты шестигранные: 0,9 мм -1 шт, 1,3 мм - 1 шт, 1,5 мм- 1 шт, 2,0 мм- 1 шт, 2,5 мм - 1 шт, 3,0 мм - 1 шт,   4,0 мм - 1 шт;
биты звездообразные - 8шт: T4, T5, T6, T7, T8, T10, T15, T20; биты звездообразные 5-контактные - 2шт: 1,0мм, 2мм; биты типа Tri-wing - 3 шт: 3 мм, 2,6 мм, 3мм. В кейсе.
</t>
  </si>
  <si>
    <t>Паяльная станция</t>
  </si>
  <si>
    <t>В комплект входит: паяльная станция, держатель для паяльника, губка для чистки жала. напряжение питания - в диапазоне 220-240 В; потребляемая мощность - не менее Вт 48Вт; температурный режим пайки - в диапазоне 100-400°С; градуированная шкала 100-200-300-400°С; размер - не более 175×103×90мм; вес - не более 0,87кг.</t>
  </si>
  <si>
    <t>Комплект насадок</t>
  </si>
  <si>
    <t>В комплект входит 41 предмет: быстрозажимной патрон для бит – 1 шт; держатель-направляющая для бит - 1шт; магнитный адаптер - 100мм - 1шт; переходник для торцевых головок - 1шт; в комплект входит 30 бит и 7 торцевых головок. Комплект торцевых головок: 5,5 мм – 1 шт., 6 мм - 1 шт., 7 мм 1 шт., 8 мм 1 шт., 10 мм 1 шт., 11 мм - 1 шт., 12 мм - 1 шт.; Комплект бит длиной 25мм - 12шт: (SL 5 - 1 шт., SL 7- 1 шт.,</t>
  </si>
  <si>
    <t>Комплект аккумуляторов с зарядным устройством</t>
  </si>
  <si>
    <t>В комплект входит: аккумуляторная батарея тип АА на 2400mA - 4шт; зарядное устройство - 1шт. зарядка – на 4 никель-металлгидридных (NiMH) аккумуляторов типа АА или ААА; количество независимых каналов заряда - 4; защита - от перегрева; размер - не более 126х38х90мм.</t>
  </si>
  <si>
    <t>Кабель для передачи данных</t>
  </si>
  <si>
    <t>Номинальное напряжение - 300/500В; Маркировка жил - без повторения цвета; количество жил - 4; сечение жилы - не менее 0,75 мм².</t>
  </si>
  <si>
    <t>Реле в комплекте с розеткой</t>
  </si>
  <si>
    <t xml:space="preserve">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- 24В; тип обмотки - AC; размеры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                                                  </t>
  </si>
  <si>
    <t>Реле: количество контактов - 2 перекидных; номинальный ток - 8А; номинальное/максимальное напряжение на переключение - 250/400В;  номинальная нагрузка для AC1 - 2000ВА; напряжение обмотки - 230В; тип обмотки - AC; размер - не более 29х12,4х25мм. Розетка: с винтовыми клеммами (с зажимной клеткой) для установки реле: монтаж  на DIN-рейку 35 мм: тип контактов - раздельные; номинальный ток - 10А; Номинальное/максимальное напряжение на переключение - 250В; номинальная нагрузка для AC1 - 2500ВА; размер - не более 78,6x15,8x75,3мм.</t>
  </si>
  <si>
    <t>Мультиметр профессиональный</t>
  </si>
  <si>
    <t>Технические характеристики:  диапазон измерения постоянного напряжения DC: 40 мВ, 400 мВ, 4В/40В/400В, 1000В; диапазон измерения переменного напряжения AC: 40 мВ, 400 мВ, 4В/40В/400В, 750В; диапазон измерения постоянного тока DC: 400.0 мА /4000 мА, 40.00 мА /400.0 мА, 4.000A/10.00A;  диапазон измерения переменного тока АC: 400мА /4000 мА, 40мА /400мА, 4A/10A; диапазон измерения сопротивления: 400Ом, 4кОм /40кОм /400кОм, 4MОм, 40MОм;  диапазон измерения температуры: -40°C~-20°C &gt;-20°C~0°C &gt;0°C~100°C &gt;100°C~1000°C; диапазон измерения емкости не менее: 40nF, 400nF/4mF/40mF, 400mF, 4000mF; диапазон измерения частоты: 10Hz-10MHz; габариты не более,мм 180 x 87 x 47</t>
  </si>
  <si>
    <t>Мультиметр</t>
  </si>
  <si>
    <t>Тип дисплея - ЖКИ с подсветкой, 48 х 16мм; диапазон измерения постоянного напряжения DC - не менее 200 мВ / 2000мВ / 20В / 200В / 500В; диапазон измерения переменного напряжения AC - не менее 200В / 500В; диапазон измерения постоянного тока DC - не менее 2000мкА / 20мА / 200мA / 10A; диапазон измерения сопротивления - не менее 200Ом / 2000Ом / 20кОм / 200кОм / 20Мом; диапазон измерения температуры - не менее -40 +1000°C; размер - не более 130 х 74 х 35мм.</t>
  </si>
  <si>
    <t>Коннектор RJ-45</t>
  </si>
  <si>
    <t>Модульная 8-ми позиционная вилка с 8-ю контактами - 8P8C.</t>
  </si>
  <si>
    <t>Инструмент для обжима кабельных наконечников</t>
  </si>
  <si>
    <t>Инструмент для обжима кабельных наконечников с сечением 0,5...6 мм²; подача наконечников спереди или сбоку; длина - не более 200мм; вес - не более 0,428кг.</t>
  </si>
  <si>
    <t>Набор изолированных прецизионных отверток в пластиковом кейсе</t>
  </si>
  <si>
    <t>Защита изоляции - до 1000В переменного тока;рукоятки с двойным соединением; материал лезвия - хром-молибден-ванадиевая сталь; В набор входит: Плоские отвертки - 3шт:  0,4x2,0x65мм,  0,4x2,5x65мм, 0,23x1,5x65мм. Крестообразные отвертки - 3шт: PH0x65 мм, PH00x65 мм, PH1x65 мм.</t>
  </si>
  <si>
    <t>Контроллер Johnson Controls FX-03 LP-FX03A11-000C</t>
  </si>
  <si>
    <t>Напряжение питания - 230В АС; электропитание для периферийных устройств 5VDC/15VDC/24VDC  обеспечивается контроллером; коммуникационные возможности N2open или BACnet® MS/TP (RS-485).</t>
  </si>
  <si>
    <t>В течении 60 рабочих дней с даты подписания договора</t>
  </si>
  <si>
    <t>Комнатный блок управления Johnson Controls RS-1180-0002</t>
  </si>
  <si>
    <t>Питание - 24В AC/DC выходной сигнал по температуре - 0-10В DC; дистанционное задание установки температуры; датчик с дисплеем; размер корпуса - не более 80х80мм; степень защиты оболочки - IP30.</t>
  </si>
  <si>
    <t>Коммуникационная карта Johnson control LP-NET151-010C</t>
  </si>
  <si>
    <t>Коммуникационная карта LP-NET151-010C N2 Open с DIP переключателем адреса для свободно программируемых контроллеров серии FX.</t>
  </si>
  <si>
    <t>Датчик-реле защиты от замораживания Johnson control</t>
  </si>
  <si>
    <t>Датчик типа - 270XTAN-95008; питание - 230В; материал корпуса - оцинкованная сталь; класс защиты - IP30; рабочий диапазон от -10до +12С°; ручной перезапуск; капилляр - 6м.</t>
  </si>
  <si>
    <t>Набор для термостата защиты от заморозки KIT012N600</t>
  </si>
  <si>
    <t>В комплект входит 6 скоб KIT012N600.</t>
  </si>
  <si>
    <t>Датчик температуры Johnson control TE-6311M-1</t>
  </si>
  <si>
    <t xml:space="preserve">Установка на трубопровод (проток); чувствительный элемент - исполнение никель; сопротивление постоянному току - 1,0кОм; корпус - металлический; длина - не более 200мм.  </t>
  </si>
  <si>
    <t>Датчик температуры Johnson control TE-6313P-1</t>
  </si>
  <si>
    <t>Установка - наружная; чувствительный элемент - исполнение никель; сопротивление постоянному току - 1,0кОм; корпус - пластмассовый; Длина - не более 76мм.</t>
  </si>
  <si>
    <t>Датчик температуры Johnson control TE-631АМ-2</t>
  </si>
  <si>
    <t>Чувствительный элемент - исполнение никель; сопротивление постоянному току - 1,0кОм; корпус - металлический; длина- не более 150мм.</t>
  </si>
  <si>
    <t>Гильза Johnson control te-6300w-101</t>
  </si>
  <si>
    <t>Гильза Johnson control  для датчиков  серии  TE-6300.</t>
  </si>
  <si>
    <t>Датчик разности воздушного давления Johnson control P233A-4-PKC</t>
  </si>
  <si>
    <t xml:space="preserve">Диапазон уставок - 50 - 400Па; контакт NO + NC; электрические параметры контактов 5А, 250В AC; размер - не более 52х72х72мм. </t>
  </si>
  <si>
    <t>Датчик разности воздушного давления Johnson control P233A-10-PKC</t>
  </si>
  <si>
    <t xml:space="preserve">Диапазон уставок - 140-1000Па; контакт NO + NC; электрические параметры контактов 5А, 250В AC; размер - не более 52х72х72мм. </t>
  </si>
  <si>
    <t>Датчик давления Johnson Controls P499VCS-401C</t>
  </si>
  <si>
    <t>Соединительный кабель - 2м; резьба - внутренняя; выходной сигнал - 0-10В DC.</t>
  </si>
  <si>
    <t>Вентилятор охлаждения частотного преобразователя</t>
  </si>
  <si>
    <t>Рабочие напряжение - 240В; потребляемый ток - не более 0,14А; размер - не более 120х120х38мм</t>
  </si>
  <si>
    <t>30 штук – в течение 15 рабочих дней с момента подписания договора, 20 штук – в течение 15 рабочих дней со дня получения заявки от Заказчика</t>
  </si>
  <si>
    <t>Дополнено               Гр. 6,7,8,9 (Приказ №154, от 15.07.14)</t>
  </si>
  <si>
    <t>Гр.4(Приказ №81, от 05.05.14)</t>
  </si>
  <si>
    <t>Дополнено           Гр. 4,6,8,9  (Приказ №119 от 12.06.14)</t>
  </si>
  <si>
    <t xml:space="preserve">Исключен  (Приказ от  14.07.2014 года  № 151)    </t>
  </si>
  <si>
    <t xml:space="preserve">Исключен   (Приказ от  14.07.2014 года  № 151)    </t>
  </si>
  <si>
    <t>Дополнено  (Приказ №154, от 15.07.14)</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</si>
  <si>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36 месяцев с даты подписания Акта приема-передачи Товара. Сопутствующие услуги: поставка, наладка, установка, внедрение в эксплуатацию (согласно технической спецификации), сервисное обслуживание дизель генератора в течение 12 месяцев с момента ввода в эксплуатацию.</t>
  </si>
  <si>
    <r>
      <t>Фильтр абсолютной очистки воздуха для операционных отделений: эффективность 99,99%, номинальный поток  1200 м</t>
    </r>
    <r>
      <rPr>
        <vertAlign val="superscript"/>
        <sz val="11"/>
        <rFont val="Times New Roman"/>
        <family val="1"/>
        <charset val="204"/>
      </rPr>
      <t>3</t>
    </r>
    <r>
      <rPr>
        <sz val="11"/>
        <rFont val="Times New Roman"/>
        <family val="1"/>
        <charset val="204"/>
      </rPr>
      <t xml:space="preserve">/час, </t>
    </r>
    <r>
      <rPr>
        <sz val="10"/>
        <rFont val="Times New Roman"/>
        <family val="1"/>
        <charset val="204"/>
      </rPr>
      <t>начальное сопротивление 250 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xml:space="preserve">.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203х762х149 mm. </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</si>
  <si>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 xml:space="preserve">0 </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305х305х78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</si>
  <si>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575 x 575 x 78 mm.</t>
    </r>
  </si>
  <si>
    <r>
      <t>Фильтра абсолютной очистки воздуха: эффективность 99,95%, номинальный поток  600 м</t>
    </r>
    <r>
      <rPr>
        <vertAlign val="superscript"/>
        <sz val="10"/>
        <rFont val="Times New Roman"/>
        <family val="1"/>
        <charset val="204"/>
      </rPr>
      <t>3</t>
    </r>
    <r>
      <rPr>
        <sz val="10"/>
        <rFont val="Times New Roman"/>
        <family val="1"/>
        <charset val="204"/>
      </rPr>
      <t>/час,  начальное сопротивление 250Па, конечное сопротивление 500 Па, рабочая температура 70 С</t>
    </r>
    <r>
      <rPr>
        <vertAlign val="superscript"/>
        <sz val="10"/>
        <rFont val="Times New Roman"/>
        <family val="1"/>
        <charset val="204"/>
      </rPr>
      <t>0</t>
    </r>
    <r>
      <rPr>
        <sz val="10"/>
        <rFont val="Times New Roman"/>
        <family val="1"/>
        <charset val="204"/>
      </rPr>
      <t>. Материал: негигроскопический фильтровальный картон из стеклянного волокна. Деревянная рамка фильтра, оснащена плоской прокладкой со стороны входа воздуха. Фильтра должны иметь паспорт, европейский  сертификат прохождения теста EN1822 и соответствовать всем эпидемиологическим нормам РК, размеры 458 x 458 x 78 mm.</t>
    </r>
  </si>
  <si>
    <t>Отвод Д-100 АО "РНЦНМП"</t>
  </si>
  <si>
    <t>Отвод Д-125 АО "РНЦНМП"</t>
  </si>
  <si>
    <t>Отвод канализационный Д 50мм АОО "НУ"</t>
  </si>
  <si>
    <r>
      <t>Разъемная муфта НР Д-50х1 1/2, температура до 120</t>
    </r>
    <r>
      <rPr>
        <sz val="10"/>
        <rFont val="Calibri"/>
        <family val="2"/>
        <charset val="204"/>
      </rPr>
      <t>°</t>
    </r>
    <r>
      <rPr>
        <sz val="10"/>
        <rFont val="Times New Roman"/>
        <family val="1"/>
        <charset val="204"/>
      </rPr>
      <t>С, Р=16bar. ГОСТ Р 51613-2000</t>
    </r>
  </si>
  <si>
    <t xml:space="preserve">Универсальная гибкая теплоизоляция для трупопроводов системы вентиляции и кондиционирования из спененного каучука. Цвет - черный. Температура применения от - 200 0С  до + 105 0С, плотность   65 + 25 килограмм/м3, теплопроводность 0,038 Вт/мК. Размер 108*9 см.    </t>
  </si>
  <si>
    <t>Дополнено  (Приказ от  18.06.2014 года  № 122)            Исключен  (Приказ от  15.07.2014 года  № 154)</t>
  </si>
  <si>
    <t>Дополнено  (Приказ от  18.06.2014 года  № 123)  Исключен  (Приказ №155, от 15.07.2014)</t>
  </si>
  <si>
    <t>Дополнено (Приказ №155, от 15.07.14)</t>
  </si>
  <si>
    <t>Организация и обеспечение процессов уборки помещений (кроме помещений медицинского назначения)</t>
  </si>
  <si>
    <t>Организация и обеспечение уборки помещений (кроме помещений медицинского назначения). Наличие необходимого для организации процесса уборки инвентаря, оборудования и сертифицированных моющих средств. Влажная и сухая уборка, поддержание чистоты, проведение необходимых генеральных уборок, вынос мусора, удаление пыли и загрязнений и т.п. Полная техническая характеристика и график уборки указаны в технической спецификации. Площадь убираемых помещений в АО «НЦН» - 6 412 м2, АО «РНЦНМП» - 7 243 м2. Общая площадь двух объектов – 13 655 м2.</t>
  </si>
  <si>
    <t>С августа 2014 года по 31 декабря 2014 года</t>
  </si>
  <si>
    <t>г. Астана, пр. Туран 34/1; ул. Керей, Жәнібек хандар, д.3.</t>
  </si>
  <si>
    <t>Дополнено  (Приказ №159, от 17.07.14)</t>
  </si>
  <si>
    <t>Дополнено  (Приказ от  17.07.2014 года  № 160)</t>
  </si>
  <si>
    <r>
      <t>Энергосберегающая компактная</t>
    </r>
    <r>
      <rPr>
        <strike/>
        <sz val="10"/>
        <rFont val="Times New Roman"/>
        <family val="1"/>
        <charset val="204"/>
      </rPr>
      <t xml:space="preserve"> </t>
    </r>
    <r>
      <rPr>
        <sz val="10"/>
        <rFont val="Times New Roman"/>
        <family val="1"/>
        <charset val="204"/>
      </rPr>
      <t>люминесцентная лампа</t>
    </r>
  </si>
  <si>
    <r>
      <t>Ширина - не менее 1400мм; ширина строчки - не более 5мм; плотность - не менее 140г/м</t>
    </r>
    <r>
      <rPr>
        <vertAlign val="superscript"/>
        <sz val="10"/>
        <rFont val="Times New Roman"/>
        <family val="1"/>
        <charset val="204"/>
      </rPr>
      <t>2</t>
    </r>
    <r>
      <rPr>
        <sz val="10"/>
        <rFont val="Times New Roman"/>
        <family val="1"/>
        <charset val="204"/>
      </rPr>
      <t>; цвет - белый.</t>
    </r>
  </si>
  <si>
    <t>Дополнено (Приказ №119, от 12.06.14)            Исключен  (Приказ от  17.07.2014 года  № 160)</t>
  </si>
  <si>
    <t>от  «21» июля 2014 года  № 170</t>
  </si>
  <si>
    <t xml:space="preserve">Дополнено  (Приказ от  21.07.2014 года  № 170)                       </t>
  </si>
  <si>
    <t xml:space="preserve">Гр. 6,7,8,9 (Приказ №110, от 04.06.14) Исключено  (Приказ от  21.07.2014 года  № 170)        </t>
  </si>
  <si>
    <t xml:space="preserve">Гр.7,8,9 (Приказ №110, от 04.06.14)Исключено  (Приказ от  21.07.2014 года  № 170)    </t>
  </si>
  <si>
    <t xml:space="preserve">Гр. 4,6,7,8,9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</si>
  <si>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</si>
  <si>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</si>
  <si>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 xml:space="preserve">Дополнено  (Приказ №110, от 04.06.14) Исключено  (Приказ от  21.07.2014 года  № 170)     </t>
  </si>
  <si>
    <t>Дополнено (Приказ №70, от 25.04.14)            Гр.10 (Приказ №101, от 28.05.14) Исключено (Приказ №170 от 21.07.2014)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</si>
</sst>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47">
    <numFmt numFmtId="43" formatCode="_-* #,##0.00_-;\-* #,##0.00_-;_-* &quot;-&quot;??_-;_-@_-"/>
    <numFmt numFmtId="164" formatCode="_(&quot;$&quot;* #,##0_);_(&quot;$&quot;* \(#,##0\);_(&quot;$&quot;* &quot;-&quot;_);_(@_)"/>
    <numFmt numFmtId="165" formatCode="_(* #,##0_);_(* \(#,##0\);_(* &quot;-&quot;_);_(@_)"/>
    <numFmt numFmtId="166" formatCode="_-* #,##0_р_._-;\-* #,##0_р_._-;_-* &quot;-&quot;_р_._-;_-@_-"/>
    <numFmt numFmtId="167" formatCode="_-* #,##0.00_р_._-;\-* #,##0.00_р_._-;_-* &quot;-&quot;??_р_._-;_-@_-"/>
    <numFmt numFmtId="168" formatCode="#,##0.00_р_."/>
    <numFmt numFmtId="169" formatCode="#."/>
    <numFmt numFmtId="170" formatCode="#.00"/>
    <numFmt numFmtId="171" formatCode="&quot;$&quot;#.00"/>
    <numFmt numFmtId="172" formatCode="#,##0_);\(#,##0\);0_);* @_)"/>
    <numFmt numFmtId="173" formatCode="#,##0.0_);\(#,##0.0\);0.0_);* @_)"/>
    <numFmt numFmtId="174" formatCode="#,##0.00_);\(#,##0.00\);0.00_);* @_)"/>
    <numFmt numFmtId="175" formatCode="#,##0.000_);\(#,##0.000\);0.000_);* @_)"/>
    <numFmt numFmtId="176" formatCode="#,##0.0000_);\(#,##0.0000\);0.0000_);* @_)"/>
    <numFmt numFmtId="177" formatCode="d\-mmm;[Red]&quot;Not date&quot;;&quot;-&quot;;[Red]* &quot;Not date&quot;"/>
    <numFmt numFmtId="178" formatCode="d\-mmm\-yyyy;[Red]&quot;Not date&quot;;&quot;-&quot;;[Red]* &quot;Not date&quot;"/>
    <numFmt numFmtId="179" formatCode="d\-mmm\-yyyy\ h:mm\ AM/PM;[Red]* &quot;Not date&quot;;&quot;-&quot;;[Red]* &quot;Not date&quot;"/>
    <numFmt numFmtId="180" formatCode="d/mm/yyyy;[Red]* &quot;Not date&quot;;&quot;-&quot;;[Red]* &quot;Not date&quot;"/>
    <numFmt numFmtId="181" formatCode="mm/dd/yyyy;[Red]* &quot;Not date&quot;;&quot;-&quot;;[Red]* &quot;Not date&quot;"/>
    <numFmt numFmtId="182" formatCode="mmm\-yy;[Red]* &quot;Not date&quot;;&quot;-&quot;;[Red]* &quot;Not date&quot;"/>
    <numFmt numFmtId="183" formatCode="0;\-0;0;* @"/>
    <numFmt numFmtId="184" formatCode="h:mm\ AM/PM;[Red]* &quot;Not time&quot;;\-;[Red]* &quot;Not time&quot;"/>
    <numFmt numFmtId="185" formatCode="[h]:mm;[Red]* &quot;Not time&quot;;[h]:mm;[Red]* &quot;Not time&quot;"/>
    <numFmt numFmtId="186" formatCode="0%;\-0%;0%;* @_%"/>
    <numFmt numFmtId="187" formatCode="0.0%;\-0.0%;0.0%;* @_%"/>
    <numFmt numFmtId="188" formatCode="0.00%;\-0.00%;0.00%;* @_%"/>
    <numFmt numFmtId="189" formatCode="0.000%;\-0.000%;0.000%;* @_%"/>
    <numFmt numFmtId="190" formatCode="&quot;$&quot;* #,##0_);&quot;$&quot;* \(#,##0\);&quot;$&quot;* 0_);* @_)"/>
    <numFmt numFmtId="191" formatCode="&quot;$&quot;* #,##0.0_);&quot;$&quot;* \(#,##0.0\);&quot;$&quot;* 0.0_);* @_)"/>
    <numFmt numFmtId="192" formatCode="&quot;$&quot;* #,##0.00_);&quot;$&quot;* \(#,##0.00\);&quot;$&quot;* 0.00_);* @_)"/>
    <numFmt numFmtId="193" formatCode="&quot;$&quot;* #,##0.000_);&quot;$&quot;* \(#,##0.000\);&quot;$&quot;* 0.000_);* @_)"/>
    <numFmt numFmtId="194" formatCode="&quot;$&quot;* #,##0.0000_);&quot;$&quot;* \(#,##0.0000\);&quot;$&quot;* 0.0000_);* @_)"/>
    <numFmt numFmtId="195" formatCode="_-* #,##0.00[$€-1]_-;\-* #,##0.00[$€-1]_-;_-* &quot;-&quot;??[$€-1]_-"/>
    <numFmt numFmtId="196" formatCode="d\-mmm\-yyyy;[Red]* &quot;Not date&quot;;&quot;-&quot;;[Red]* &quot;Not date&quot;"/>
    <numFmt numFmtId="197" formatCode="d\-mmm\-yyyy\ h:mm\ AM/PM;[Red]* &quot;Not time&quot;;0;[Red]* &quot;Not time&quot;"/>
    <numFmt numFmtId="198" formatCode="#,##0_);[Blue]\(\-\)\ #,##0_)"/>
    <numFmt numFmtId="199" formatCode="%#.00"/>
    <numFmt numFmtId="200" formatCode="0.0%"/>
    <numFmt numFmtId="201" formatCode="_-* #,##0_р_._-;\-* #,##0_р_._-;_-* &quot;-&quot;??_р_._-;_-@_-"/>
    <numFmt numFmtId="202" formatCode="[$-419]mmmm\ yyyy;@"/>
    <numFmt numFmtId="203" formatCode="#,##0_р_."/>
    <numFmt numFmtId="204" formatCode="#,##0.00_ ;\-#,##0.00\ "/>
    <numFmt numFmtId="205" formatCode="#,##0.00&quot;р.&quot;"/>
    <numFmt numFmtId="206" formatCode="_-* #,##0.0_р_._-;\-* #,##0.0_р_._-;_-* &quot;-&quot;??_р_._-;_-@_-"/>
    <numFmt numFmtId="207" formatCode="#,##0.0"/>
    <numFmt numFmtId="208" formatCode="d/m;@"/>
    <numFmt numFmtId="209" formatCode="#,##0_ ;\-#,##0\ "/>
  </numFmts>
  <fonts count="49" x14ac:knownFonts="1">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b/>
      <sz val="9"/>
      <name val="Times New Roman"/>
      <family val="1"/>
      <charset val="204"/>
    </font>
    <font>
      <sz val="9"/>
      <name val="Times New Roman"/>
      <family val="1"/>
      <charset val="204"/>
    </font>
    <font>
      <sz val="8"/>
      <name val="Times New Roman"/>
      <family val="1"/>
      <charset val="204"/>
    </font>
    <font>
      <sz val="11"/>
      <name val="Calibri"/>
      <family val="2"/>
      <charset val="204"/>
      <scheme val="minor"/>
    </font>
    <font>
      <sz val="10"/>
      <color rgb="FF000000"/>
      <name val="Times New Roman"/>
      <family val="1"/>
      <charset val="204"/>
    </font>
    <font>
      <sz val="10"/>
      <color theme="1"/>
      <name val="Times New Roman"/>
      <family val="1"/>
      <charset val="204"/>
    </font>
    <font>
      <sz val="10"/>
      <color theme="0"/>
      <name val="Times New Roman"/>
      <family val="1"/>
      <charset val="204"/>
    </font>
    <font>
      <sz val="10"/>
      <color theme="1"/>
      <name val="Calibri"/>
      <family val="2"/>
      <charset val="204"/>
      <scheme val="minor"/>
    </font>
    <font>
      <sz val="10"/>
      <name val="Arial"/>
      <family val="2"/>
      <charset val="204"/>
    </font>
    <font>
      <sz val="12"/>
      <color rgb="FF000000"/>
      <name val="Times New Roman"/>
      <family val="1"/>
      <charset val="204"/>
    </font>
    <font>
      <sz val="10"/>
      <color indexed="63"/>
      <name val="Times New Roman"/>
      <family val="1"/>
      <charset val="204"/>
    </font>
    <font>
      <b/>
      <sz val="10"/>
      <color rgb="FFFF0000"/>
      <name val="Times New Roman"/>
      <family val="1"/>
      <charset val="204"/>
    </font>
    <font>
      <sz val="10"/>
      <color theme="1"/>
      <name val="Calibri"/>
      <family val="2"/>
      <charset val="204"/>
    </font>
    <font>
      <sz val="11"/>
      <name val="Times New Roman"/>
      <family val="1"/>
      <charset val="204"/>
    </font>
    <font>
      <sz val="11"/>
      <color indexed="8"/>
      <name val="Times New Roman"/>
      <family val="1"/>
      <charset val="204"/>
    </font>
    <font>
      <vertAlign val="superscript"/>
      <sz val="11"/>
      <name val="Times New Roman"/>
      <family val="1"/>
      <charset val="204"/>
    </font>
    <font>
      <vertAlign val="superscript"/>
      <sz val="10"/>
      <name val="Times New Roman"/>
      <family val="1"/>
      <charset val="204"/>
    </font>
    <font>
      <sz val="10"/>
      <name val="Calibri"/>
      <family val="2"/>
      <charset val="204"/>
    </font>
    <font>
      <strike/>
      <sz val="1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202">
    <xf numFmtId="0" fontId="0" fillId="0" borderId="0"/>
    <xf numFmtId="0" fontId="2" fillId="0" borderId="0"/>
    <xf numFmtId="167" fontId="3" fillId="0" borderId="0" applyFont="0" applyFill="0" applyBorder="0" applyAlignment="0" applyProtection="0"/>
    <xf numFmtId="167" fontId="2" fillId="0" borderId="0" applyFont="0" applyFill="0" applyBorder="0" applyAlignment="0" applyProtection="0"/>
    <xf numFmtId="0" fontId="1" fillId="0" borderId="0"/>
    <xf numFmtId="167"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167" fontId="3" fillId="0" borderId="0" applyFont="0" applyFill="0" applyBorder="0" applyAlignment="0" applyProtection="0"/>
    <xf numFmtId="169" fontId="9" fillId="0" borderId="2">
      <protection locked="0"/>
    </xf>
    <xf numFmtId="169" fontId="9" fillId="0" borderId="2">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4" fontId="9" fillId="0" borderId="0">
      <protection locked="0"/>
    </xf>
    <xf numFmtId="170" fontId="9" fillId="0" borderId="0">
      <protection locked="0"/>
    </xf>
    <xf numFmtId="170" fontId="9" fillId="0" borderId="0">
      <protection locked="0"/>
    </xf>
    <xf numFmtId="4" fontId="9" fillId="0" borderId="0">
      <protection locked="0"/>
    </xf>
    <xf numFmtId="170" fontId="9" fillId="0" borderId="0">
      <protection locked="0"/>
    </xf>
    <xf numFmtId="171" fontId="9" fillId="0" borderId="0">
      <protection locked="0"/>
    </xf>
    <xf numFmtId="171" fontId="9" fillId="0" borderId="0">
      <protection locked="0"/>
    </xf>
    <xf numFmtId="169" fontId="9" fillId="0" borderId="2">
      <protection locked="0"/>
    </xf>
    <xf numFmtId="169" fontId="9" fillId="0" borderId="2">
      <protection locked="0"/>
    </xf>
    <xf numFmtId="169" fontId="10" fillId="0" borderId="0">
      <protection locked="0"/>
    </xf>
    <xf numFmtId="169" fontId="10" fillId="0" borderId="0">
      <protection locked="0"/>
    </xf>
    <xf numFmtId="169" fontId="9" fillId="0" borderId="2">
      <protection locked="0"/>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1" fontId="11" fillId="0" borderId="0" applyFill="0" applyBorder="0">
      <alignment vertical="top"/>
    </xf>
    <xf numFmtId="182" fontId="11" fillId="0" borderId="0" applyFill="0" applyBorder="0">
      <alignment vertical="top"/>
    </xf>
    <xf numFmtId="182" fontId="11" fillId="0" borderId="0" applyFill="0" applyBorder="0">
      <alignment horizontal="center" vertical="top"/>
    </xf>
    <xf numFmtId="183" fontId="11" fillId="0" borderId="0" applyFill="0" applyBorder="0">
      <alignment vertical="top"/>
    </xf>
    <xf numFmtId="184" fontId="11" fillId="0" borderId="0" applyFill="0" applyBorder="0">
      <alignment vertical="top"/>
    </xf>
    <xf numFmtId="185" fontId="11" fillId="0" borderId="0" applyFill="0" applyBorder="0">
      <alignment vertical="top"/>
    </xf>
    <xf numFmtId="186" fontId="11" fillId="0" borderId="0" applyFill="0" applyBorder="0">
      <alignment vertical="top"/>
    </xf>
    <xf numFmtId="187" fontId="12"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193" fontId="11" fillId="0" borderId="0" applyFill="0" applyBorder="0">
      <alignment vertical="top"/>
    </xf>
    <xf numFmtId="194" fontId="11" fillId="0" borderId="0" applyFill="0" applyBorder="0">
      <alignment vertical="top"/>
    </xf>
    <xf numFmtId="0" fontId="13" fillId="0" borderId="0" applyNumberFormat="0" applyFill="0" applyBorder="0" applyAlignment="0" applyProtection="0"/>
    <xf numFmtId="195"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76" fontId="19" fillId="0" borderId="0" applyFill="0" applyBorder="0">
      <alignment vertical="top"/>
      <protection locked="0"/>
    </xf>
    <xf numFmtId="177" fontId="19" fillId="0" borderId="0" applyFill="0" applyBorder="0">
      <alignment vertical="top"/>
      <protection locked="0"/>
    </xf>
    <xf numFmtId="196" fontId="19" fillId="0" borderId="0" applyFill="0" applyBorder="0">
      <alignment vertical="top"/>
      <protection locked="0"/>
    </xf>
    <xf numFmtId="197"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2" fontId="19" fillId="0" borderId="0" applyFill="0" applyBorder="0">
      <alignment vertical="top"/>
      <protection locked="0"/>
    </xf>
    <xf numFmtId="183" fontId="19" fillId="0" borderId="0" applyFill="0" applyBorder="0">
      <alignment vertical="top"/>
      <protection locked="0"/>
    </xf>
    <xf numFmtId="183" fontId="20" fillId="0" borderId="0" applyFill="0" applyBorder="0">
      <alignment vertical="top"/>
      <protection locked="0"/>
    </xf>
    <xf numFmtId="183"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193" fontId="19" fillId="0" borderId="0" applyFill="0" applyBorder="0">
      <alignment vertical="top"/>
      <protection locked="0"/>
    </xf>
    <xf numFmtId="194"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8"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166" fontId="2" fillId="0" borderId="0" applyFont="0" applyFill="0" applyBorder="0" applyAlignment="0" applyProtection="0"/>
    <xf numFmtId="167" fontId="2" fillId="0" borderId="0" applyFont="0" applyFill="0" applyBorder="0" applyAlignment="0" applyProtection="0"/>
    <xf numFmtId="169" fontId="10" fillId="0" borderId="0">
      <protection locked="0"/>
    </xf>
    <xf numFmtId="169" fontId="10" fillId="0" borderId="0">
      <protection locked="0"/>
    </xf>
    <xf numFmtId="167" fontId="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167" fontId="2" fillId="0" borderId="0" applyFont="0" applyFill="0" applyBorder="0" applyAlignment="0" applyProtection="0"/>
    <xf numFmtId="199" fontId="9" fillId="0" borderId="0">
      <protection locked="0"/>
    </xf>
    <xf numFmtId="199"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0" fontId="7" fillId="0" borderId="0"/>
    <xf numFmtId="167"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200" fontId="6" fillId="0" borderId="0" applyFont="0" applyFill="0" applyBorder="0" applyAlignment="0" applyProtection="0"/>
    <xf numFmtId="167" fontId="2"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65" fontId="7" fillId="0" borderId="0"/>
    <xf numFmtId="0" fontId="6" fillId="0" borderId="0"/>
    <xf numFmtId="43" fontId="1" fillId="0" borderId="0" applyFon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67" fontId="6" fillId="0" borderId="0" applyFont="0" applyFill="0" applyBorder="0" applyAlignment="0" applyProtection="0"/>
    <xf numFmtId="0" fontId="38" fillId="0" borderId="0"/>
    <xf numFmtId="0" fontId="6" fillId="0" borderId="0"/>
    <xf numFmtId="0" fontId="6" fillId="0" borderId="0"/>
    <xf numFmtId="0" fontId="2" fillId="0" borderId="0"/>
    <xf numFmtId="0" fontId="1" fillId="0" borderId="0"/>
    <xf numFmtId="0" fontId="2" fillId="0" borderId="0"/>
  </cellStyleXfs>
  <cellXfs count="208">
    <xf numFmtId="0" fontId="0" fillId="0" borderId="0" xfId="0"/>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0" fontId="29" fillId="2" borderId="1" xfId="2" applyNumberFormat="1" applyFont="1" applyFill="1" applyBorder="1" applyAlignment="1">
      <alignment horizontal="center" vertical="center" wrapText="1"/>
    </xf>
    <xf numFmtId="168" fontId="29" fillId="2" borderId="1" xfId="2" applyNumberFormat="1" applyFont="1" applyFill="1" applyBorder="1" applyAlignment="1">
      <alignment horizontal="center" vertical="center" wrapText="1"/>
    </xf>
    <xf numFmtId="0" fontId="31" fillId="2" borderId="0" xfId="0" applyFont="1" applyFill="1"/>
    <xf numFmtId="201" fontId="30" fillId="2" borderId="0" xfId="189" applyNumberFormat="1" applyFont="1" applyFill="1" applyAlignment="1">
      <alignment horizontal="center" vertical="center" wrapText="1"/>
    </xf>
    <xf numFmtId="0" fontId="8" fillId="2" borderId="0" xfId="0" applyFont="1" applyFill="1" applyAlignment="1">
      <alignment horizontal="center" vertical="center" wrapText="1"/>
    </xf>
    <xf numFmtId="167" fontId="8" fillId="2" borderId="1" xfId="189" applyNumberFormat="1" applyFont="1" applyFill="1" applyBorder="1" applyAlignment="1">
      <alignment horizontal="center" vertical="center" wrapText="1"/>
    </xf>
    <xf numFmtId="203" fontId="29" fillId="2" borderId="1" xfId="2" applyNumberFormat="1" applyFont="1" applyFill="1" applyBorder="1" applyAlignment="1">
      <alignment horizontal="center" vertical="center" wrapText="1"/>
    </xf>
    <xf numFmtId="0" fontId="32" fillId="2" borderId="0" xfId="0"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0" fontId="8" fillId="2" borderId="0" xfId="0" applyFont="1" applyFill="1" applyBorder="1" applyAlignment="1">
      <alignment horizontal="center" vertical="center"/>
    </xf>
    <xf numFmtId="167"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167" fontId="8" fillId="2" borderId="1" xfId="0"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167" fontId="29" fillId="2" borderId="6" xfId="189" applyFont="1" applyFill="1" applyBorder="1" applyAlignment="1">
      <alignment horizontal="center" vertical="center" wrapText="1"/>
    </xf>
    <xf numFmtId="167" fontId="8" fillId="2" borderId="6" xfId="189" applyNumberFormat="1" applyFont="1" applyFill="1" applyBorder="1" applyAlignment="1">
      <alignment horizontal="center" vertical="center" wrapText="1"/>
    </xf>
    <xf numFmtId="167" fontId="8" fillId="2" borderId="3" xfId="189" applyFont="1" applyFill="1" applyBorder="1" applyAlignment="1">
      <alignment horizontal="center" vertical="center" wrapText="1"/>
    </xf>
    <xf numFmtId="204" fontId="8" fillId="2" borderId="5" xfId="189"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49" fontId="8" fillId="2" borderId="3" xfId="189" applyNumberFormat="1" applyFont="1" applyFill="1" applyBorder="1" applyAlignment="1">
      <alignment horizontal="center" vertical="center" wrapText="1"/>
    </xf>
    <xf numFmtId="201" fontId="8" fillId="2" borderId="5" xfId="189" applyNumberFormat="1" applyFont="1" applyFill="1" applyBorder="1" applyAlignment="1">
      <alignment horizontal="center" vertical="center" wrapText="1"/>
    </xf>
    <xf numFmtId="0" fontId="8" fillId="2" borderId="7" xfId="0" applyNumberFormat="1" applyFont="1" applyFill="1" applyBorder="1" applyAlignment="1">
      <alignment horizontal="center" vertical="center" wrapText="1"/>
    </xf>
    <xf numFmtId="167" fontId="8" fillId="2" borderId="7" xfId="189" applyFont="1" applyFill="1" applyBorder="1" applyAlignment="1">
      <alignment horizontal="center" vertical="center" wrapText="1"/>
    </xf>
    <xf numFmtId="204" fontId="8" fillId="2" borderId="9" xfId="189" applyNumberFormat="1" applyFont="1" applyFill="1" applyBorder="1" applyAlignment="1">
      <alignment horizontal="center" vertical="center" wrapText="1"/>
    </xf>
    <xf numFmtId="204" fontId="8" fillId="2" borderId="1"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167" fontId="29" fillId="2" borderId="1" xfId="189"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8" fillId="2" borderId="1" xfId="131" applyFont="1" applyFill="1" applyBorder="1" applyAlignment="1">
      <alignment horizontal="center" vertical="center" wrapText="1"/>
    </xf>
    <xf numFmtId="167" fontId="8" fillId="2" borderId="1" xfId="189" applyFont="1" applyFill="1" applyBorder="1" applyAlignment="1">
      <alignment horizontal="center" vertical="center" wrapText="1"/>
    </xf>
    <xf numFmtId="0" fontId="8" fillId="2" borderId="6" xfId="0" applyFont="1" applyFill="1" applyBorder="1" applyAlignment="1">
      <alignment horizontal="center" vertical="center" wrapText="1"/>
    </xf>
    <xf numFmtId="167" fontId="29" fillId="2" borderId="1" xfId="189" applyNumberFormat="1" applyFont="1" applyFill="1" applyBorder="1" applyAlignment="1">
      <alignment horizontal="center" vertical="center" wrapText="1"/>
    </xf>
    <xf numFmtId="201" fontId="29" fillId="2" borderId="0" xfId="189" applyNumberFormat="1" applyFont="1" applyFill="1" applyAlignment="1">
      <alignment horizontal="center" vertical="center" wrapText="1"/>
    </xf>
    <xf numFmtId="201" fontId="29" fillId="2" borderId="6" xfId="189"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201" fontId="8" fillId="2" borderId="9" xfId="189" applyNumberFormat="1" applyFont="1" applyFill="1" applyBorder="1" applyAlignment="1">
      <alignment horizontal="center" vertical="center" wrapText="1"/>
    </xf>
    <xf numFmtId="206" fontId="29" fillId="2" borderId="1" xfId="189" applyNumberFormat="1" applyFont="1" applyFill="1" applyBorder="1" applyAlignment="1">
      <alignment horizontal="center" vertical="center" wrapText="1"/>
    </xf>
    <xf numFmtId="0" fontId="33" fillId="2" borderId="0" xfId="0" applyFont="1" applyFill="1"/>
    <xf numFmtId="0" fontId="8" fillId="2" borderId="0" xfId="0" applyFont="1" applyFill="1" applyAlignment="1">
      <alignment horizontal="center" vertical="top" wrapText="1"/>
    </xf>
    <xf numFmtId="2" fontId="8" fillId="2" borderId="7" xfId="0"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7" xfId="0"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0" fontId="8" fillId="2" borderId="0" xfId="0" applyFont="1" applyFill="1" applyAlignment="1">
      <alignment horizontal="center" vertical="center"/>
    </xf>
    <xf numFmtId="14" fontId="8" fillId="2" borderId="1" xfId="189" applyNumberFormat="1" applyFont="1" applyFill="1" applyBorder="1" applyAlignment="1">
      <alignment horizontal="center" vertical="center" wrapText="1"/>
    </xf>
    <xf numFmtId="2" fontId="8" fillId="2" borderId="6" xfId="191" applyNumberFormat="1" applyFont="1" applyFill="1" applyBorder="1" applyAlignment="1">
      <alignment horizontal="center" vertical="center" wrapText="1"/>
    </xf>
    <xf numFmtId="2" fontId="8" fillId="2" borderId="1" xfId="191" applyNumberFormat="1" applyFont="1" applyFill="1" applyBorder="1" applyAlignment="1">
      <alignment horizontal="center" vertical="center" wrapText="1"/>
    </xf>
    <xf numFmtId="4" fontId="29" fillId="2" borderId="6" xfId="191" applyNumberFormat="1" applyFont="1" applyFill="1" applyBorder="1" applyAlignment="1">
      <alignment horizontal="center" vertical="center" wrapText="1"/>
    </xf>
    <xf numFmtId="43" fontId="8" fillId="2" borderId="0" xfId="0" applyNumberFormat="1" applyFont="1" applyFill="1"/>
    <xf numFmtId="167" fontId="8" fillId="2" borderId="5" xfId="189" applyNumberFormat="1" applyFont="1" applyFill="1" applyBorder="1" applyAlignment="1">
      <alignment horizontal="center" vertical="center" wrapText="1"/>
    </xf>
    <xf numFmtId="0" fontId="8" fillId="2" borderId="11" xfId="0" applyFont="1" applyFill="1" applyBorder="1" applyAlignment="1">
      <alignment horizontal="center" vertical="center" wrapText="1"/>
    </xf>
    <xf numFmtId="202" fontId="8" fillId="2" borderId="7" xfId="0" applyNumberFormat="1" applyFont="1" applyFill="1" applyBorder="1" applyAlignment="1">
      <alignment horizontal="center" vertical="center" wrapText="1"/>
    </xf>
    <xf numFmtId="201" fontId="29" fillId="2" borderId="1" xfId="189" applyNumberFormat="1" applyFont="1" applyFill="1" applyBorder="1" applyAlignment="1">
      <alignment horizontal="center" vertical="center" wrapText="1"/>
    </xf>
    <xf numFmtId="167" fontId="36" fillId="2" borderId="6" xfId="189"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2" fontId="35" fillId="2" borderId="1" xfId="0" applyNumberFormat="1" applyFont="1" applyFill="1" applyBorder="1" applyAlignment="1">
      <alignment horizontal="center" vertical="center" wrapText="1"/>
    </xf>
    <xf numFmtId="4" fontId="35" fillId="2" borderId="1" xfId="0" applyNumberFormat="1" applyFont="1" applyFill="1" applyBorder="1" applyAlignment="1">
      <alignment horizontal="center" vertical="center" wrapText="1"/>
    </xf>
    <xf numFmtId="0" fontId="35" fillId="2" borderId="7" xfId="0" applyFont="1" applyFill="1" applyBorder="1" applyAlignment="1">
      <alignment horizontal="center" vertical="center" wrapText="1"/>
    </xf>
    <xf numFmtId="0" fontId="8" fillId="2" borderId="0" xfId="0" applyFont="1" applyFill="1" applyBorder="1" applyAlignment="1">
      <alignment horizontal="left" vertical="center"/>
    </xf>
    <xf numFmtId="167" fontId="8" fillId="2" borderId="0" xfId="189" applyNumberFormat="1" applyFont="1" applyFill="1" applyBorder="1" applyAlignment="1">
      <alignment horizontal="center" vertical="center"/>
    </xf>
    <xf numFmtId="3" fontId="29" fillId="2" borderId="0" xfId="0" applyNumberFormat="1" applyFont="1" applyFill="1" applyBorder="1" applyAlignment="1">
      <alignment horizontal="right" vertical="center" wrapText="1"/>
    </xf>
    <xf numFmtId="0" fontId="8" fillId="2" borderId="0" xfId="0" applyFont="1" applyFill="1" applyBorder="1" applyAlignment="1">
      <alignment horizontal="right" vertical="center"/>
    </xf>
    <xf numFmtId="43" fontId="31" fillId="2" borderId="0" xfId="0" applyNumberFormat="1" applyFont="1" applyFill="1"/>
    <xf numFmtId="207" fontId="8" fillId="2" borderId="1" xfId="0" applyNumberFormat="1" applyFont="1" applyFill="1" applyBorder="1" applyAlignment="1">
      <alignment horizontal="center" vertical="center"/>
    </xf>
    <xf numFmtId="167" fontId="8" fillId="2" borderId="1" xfId="189" applyFont="1" applyFill="1" applyBorder="1" applyAlignment="1">
      <alignment horizontal="center" vertical="center"/>
    </xf>
    <xf numFmtId="167" fontId="36" fillId="2" borderId="11" xfId="189" applyFont="1" applyFill="1" applyBorder="1" applyAlignment="1">
      <alignment horizontal="center" vertical="center" wrapText="1"/>
    </xf>
    <xf numFmtId="201" fontId="35" fillId="2" borderId="6" xfId="189" applyNumberFormat="1" applyFont="1" applyFill="1" applyBorder="1" applyAlignment="1">
      <alignment horizontal="center" vertical="center" wrapText="1"/>
    </xf>
    <xf numFmtId="4" fontId="36" fillId="2" borderId="6"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37" fillId="2" borderId="1" xfId="0" applyFont="1" applyFill="1" applyBorder="1" applyAlignment="1">
      <alignment horizontal="center" vertical="center"/>
    </xf>
    <xf numFmtId="49" fontId="8" fillId="2" borderId="11" xfId="189" applyNumberFormat="1" applyFont="1" applyFill="1" applyBorder="1" applyAlignment="1">
      <alignment horizontal="center" vertical="center" wrapText="1"/>
    </xf>
    <xf numFmtId="205" fontId="8" fillId="2" borderId="11" xfId="189" applyNumberFormat="1" applyFont="1" applyFill="1" applyBorder="1" applyAlignment="1">
      <alignment horizontal="center" vertical="center" wrapText="1"/>
    </xf>
    <xf numFmtId="0" fontId="8" fillId="2" borderId="11"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208" fontId="35" fillId="2" borderId="1" xfId="189"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6"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 fontId="8" fillId="2" borderId="0" xfId="0" applyNumberFormat="1" applyFont="1" applyFill="1" applyAlignment="1">
      <alignment horizontal="center" vertical="center" wrapText="1"/>
    </xf>
    <xf numFmtId="4" fontId="40" fillId="2" borderId="6" xfId="191" applyNumberFormat="1" applyFont="1" applyFill="1" applyBorder="1" applyAlignment="1">
      <alignment horizontal="center" vertical="center" wrapText="1"/>
    </xf>
    <xf numFmtId="209" fontId="35" fillId="2" borderId="1"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167" fontId="8" fillId="2" borderId="6" xfId="189"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02" fontId="8" fillId="2" borderId="1" xfId="0" applyNumberFormat="1" applyFont="1" applyFill="1" applyBorder="1" applyAlignment="1">
      <alignment horizontal="center" vertical="center" wrapText="1"/>
    </xf>
    <xf numFmtId="4" fontId="8" fillId="2" borderId="6" xfId="191" applyNumberFormat="1" applyFont="1" applyFill="1" applyBorder="1" applyAlignment="1">
      <alignment horizontal="center" vertical="center" wrapText="1"/>
    </xf>
    <xf numFmtId="4" fontId="8" fillId="2" borderId="1" xfId="191" applyNumberFormat="1" applyFont="1" applyFill="1" applyBorder="1" applyAlignment="1">
      <alignment horizontal="center" vertical="center" wrapText="1"/>
    </xf>
    <xf numFmtId="201" fontId="35" fillId="2" borderId="1" xfId="189"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49" fontId="8" fillId="2" borderId="1" xfId="189" applyNumberFormat="1" applyFont="1" applyFill="1" applyBorder="1" applyAlignment="1">
      <alignment horizontal="center" vertical="center" wrapText="1"/>
    </xf>
    <xf numFmtId="201" fontId="8" fillId="2" borderId="1" xfId="189"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208" fontId="35" fillId="2" borderId="6" xfId="189" applyNumberFormat="1" applyFont="1" applyFill="1" applyBorder="1" applyAlignment="1">
      <alignment horizontal="center" vertical="center" wrapText="1"/>
    </xf>
    <xf numFmtId="4" fontId="40" fillId="2" borderId="1" xfId="191" applyNumberFormat="1" applyFont="1" applyFill="1" applyBorder="1" applyAlignment="1">
      <alignment horizontal="center" vertical="center" wrapText="1"/>
    </xf>
    <xf numFmtId="49" fontId="8" fillId="2" borderId="12" xfId="189" applyNumberFormat="1" applyFont="1" applyFill="1" applyBorder="1" applyAlignment="1">
      <alignment horizontal="center" vertical="center" wrapText="1"/>
    </xf>
    <xf numFmtId="208" fontId="8" fillId="2" borderId="1" xfId="189"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3" fontId="41" fillId="2" borderId="0" xfId="0" applyNumberFormat="1" applyFont="1" applyFill="1" applyBorder="1" applyAlignment="1">
      <alignment horizontal="right" vertical="center" wrapText="1"/>
    </xf>
    <xf numFmtId="2" fontId="8" fillId="2" borderId="1" xfId="0" applyNumberFormat="1" applyFont="1" applyFill="1" applyBorder="1" applyAlignment="1">
      <alignment horizontal="center" wrapText="1"/>
    </xf>
    <xf numFmtId="4" fontId="8" fillId="2" borderId="5" xfId="193" applyNumberFormat="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1" xfId="1" applyFont="1" applyFill="1" applyBorder="1" applyAlignment="1">
      <alignment horizontal="center" vertical="center"/>
    </xf>
    <xf numFmtId="0" fontId="8" fillId="2" borderId="1" xfId="0" applyNumberFormat="1" applyFont="1" applyFill="1" applyBorder="1" applyAlignment="1">
      <alignment horizontal="center" vertical="center"/>
    </xf>
    <xf numFmtId="0" fontId="8" fillId="2" borderId="0" xfId="0" applyNumberFormat="1" applyFont="1" applyFill="1" applyAlignment="1">
      <alignment horizontal="center" vertical="center" wrapText="1"/>
    </xf>
    <xf numFmtId="0" fontId="8" fillId="2" borderId="1" xfId="199" applyFont="1" applyFill="1" applyBorder="1" applyAlignment="1" applyProtection="1">
      <alignment horizontal="center" vertical="center" wrapText="1"/>
      <protection locked="0"/>
    </xf>
    <xf numFmtId="0" fontId="8" fillId="2" borderId="0" xfId="1" applyFont="1" applyFill="1" applyBorder="1" applyAlignment="1">
      <alignment horizontal="center" vertical="center" wrapText="1"/>
    </xf>
    <xf numFmtId="0" fontId="31" fillId="2" borderId="1"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1" xfId="1" applyFont="1" applyFill="1" applyBorder="1" applyAlignment="1">
      <alignment horizontal="center" vertical="center" wrapText="1"/>
    </xf>
    <xf numFmtId="0" fontId="31" fillId="2" borderId="1" xfId="1" applyFont="1" applyFill="1" applyBorder="1" applyAlignment="1">
      <alignment horizontal="center" vertical="center"/>
    </xf>
    <xf numFmtId="0" fontId="31" fillId="2" borderId="0" xfId="1" applyFont="1" applyFill="1" applyAlignment="1">
      <alignment horizontal="center" vertical="center" wrapText="1"/>
    </xf>
    <xf numFmtId="0" fontId="31" fillId="2" borderId="1"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8" xfId="193" applyNumberFormat="1" applyFont="1" applyFill="1" applyBorder="1" applyAlignment="1">
      <alignment horizontal="center" vertical="center" wrapText="1"/>
    </xf>
    <xf numFmtId="209" fontId="8" fillId="2" borderId="1" xfId="189" applyNumberFormat="1" applyFont="1" applyFill="1" applyBorder="1" applyAlignment="1">
      <alignment horizontal="center" vertical="center" wrapText="1"/>
    </xf>
    <xf numFmtId="0" fontId="43" fillId="0" borderId="1" xfId="200" applyFont="1" applyBorder="1" applyAlignment="1">
      <alignment horizontal="center" vertical="center" wrapText="1"/>
    </xf>
    <xf numFmtId="0" fontId="43" fillId="3" borderId="1" xfId="200" applyFont="1" applyFill="1" applyBorder="1" applyAlignment="1">
      <alignment vertical="top" wrapText="1"/>
    </xf>
    <xf numFmtId="3" fontId="43" fillId="3" borderId="1" xfId="200" applyNumberFormat="1" applyFont="1" applyFill="1" applyBorder="1" applyAlignment="1">
      <alignment horizontal="center" vertical="center" wrapText="1"/>
    </xf>
    <xf numFmtId="3" fontId="44" fillId="0" borderId="1" xfId="200" applyNumberFormat="1" applyFont="1" applyFill="1" applyBorder="1" applyAlignment="1">
      <alignment horizontal="center" vertical="center" wrapText="1"/>
    </xf>
    <xf numFmtId="49" fontId="8" fillId="2" borderId="1" xfId="193" applyNumberFormat="1" applyFont="1" applyFill="1" applyBorder="1" applyAlignment="1">
      <alignment horizontal="center" vertical="center" wrapText="1"/>
    </xf>
    <xf numFmtId="4" fontId="8" fillId="2" borderId="1" xfId="0" applyNumberFormat="1" applyFont="1" applyFill="1" applyBorder="1" applyAlignment="1">
      <alignment horizontal="center" vertical="center"/>
    </xf>
    <xf numFmtId="4" fontId="8" fillId="2" borderId="6" xfId="0" applyNumberFormat="1" applyFont="1" applyFill="1" applyBorder="1" applyAlignment="1">
      <alignment horizontal="center" vertical="center"/>
    </xf>
    <xf numFmtId="4"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8" fillId="2" borderId="7"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8" fillId="2" borderId="4" xfId="0" applyFont="1" applyFill="1" applyBorder="1" applyAlignment="1">
      <alignment horizontal="center" vertical="center" wrapText="1"/>
    </xf>
    <xf numFmtId="201" fontId="8" fillId="2" borderId="1" xfId="194" applyNumberFormat="1" applyFont="1" applyFill="1" applyBorder="1" applyAlignment="1">
      <alignment horizontal="center" vertical="center" wrapText="1"/>
    </xf>
    <xf numFmtId="201" fontId="8" fillId="2" borderId="1" xfId="194" applyNumberFormat="1" applyFont="1" applyFill="1" applyBorder="1" applyAlignment="1">
      <alignment horizontal="left" vertical="center" wrapText="1"/>
    </xf>
    <xf numFmtId="0" fontId="8" fillId="2" borderId="1" xfId="0" applyFont="1" applyFill="1" applyBorder="1" applyAlignment="1">
      <alignment horizontal="center" wrapText="1"/>
    </xf>
    <xf numFmtId="0" fontId="31" fillId="2" borderId="1" xfId="0" applyFont="1" applyFill="1" applyBorder="1" applyAlignment="1">
      <alignment horizontal="center" vertical="center"/>
    </xf>
    <xf numFmtId="4" fontId="8" fillId="2" borderId="8"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3" xfId="0" applyFont="1" applyFill="1" applyBorder="1" applyAlignment="1">
      <alignment horizontal="center" vertical="center" wrapText="1"/>
    </xf>
    <xf numFmtId="0" fontId="29" fillId="2" borderId="4" xfId="0" applyFont="1" applyFill="1" applyBorder="1" applyAlignment="1">
      <alignment horizontal="center" vertical="center" wrapText="1"/>
    </xf>
    <xf numFmtId="0" fontId="29" fillId="2" borderId="5" xfId="0" applyFont="1" applyFill="1" applyBorder="1" applyAlignment="1">
      <alignment horizontal="center" vertical="center" wrapText="1"/>
    </xf>
    <xf numFmtId="49" fontId="29" fillId="2" borderId="3" xfId="189" applyNumberFormat="1" applyFont="1" applyFill="1" applyBorder="1" applyAlignment="1">
      <alignment horizontal="center" vertical="center" wrapText="1"/>
    </xf>
    <xf numFmtId="49" fontId="29" fillId="2" borderId="4" xfId="189" applyNumberFormat="1" applyFont="1" applyFill="1" applyBorder="1" applyAlignment="1">
      <alignment horizontal="center" vertical="center" wrapText="1"/>
    </xf>
    <xf numFmtId="49" fontId="29" fillId="2" borderId="5" xfId="189" applyNumberFormat="1" applyFont="1" applyFill="1" applyBorder="1" applyAlignment="1">
      <alignment horizontal="center" vertical="center" wrapText="1"/>
    </xf>
    <xf numFmtId="0" fontId="29" fillId="2" borderId="3"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5" xfId="0" applyFont="1" applyFill="1" applyBorder="1" applyAlignment="1">
      <alignment horizontal="left" vertical="center" wrapText="1"/>
    </xf>
    <xf numFmtId="2" fontId="8" fillId="2" borderId="7" xfId="0" applyNumberFormat="1" applyFont="1" applyFill="1" applyBorder="1" applyAlignment="1">
      <alignment horizontal="center" vertical="center" wrapText="1"/>
    </xf>
    <xf numFmtId="2" fontId="8" fillId="2" borderId="6" xfId="0" applyNumberFormat="1"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2" fontId="31" fillId="2" borderId="7" xfId="0" applyNumberFormat="1" applyFont="1" applyFill="1" applyBorder="1" applyAlignment="1">
      <alignment horizontal="center" vertical="center" wrapText="1"/>
    </xf>
    <xf numFmtId="2" fontId="31" fillId="2" borderId="6" xfId="0"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8" fillId="2" borderId="6" xfId="189" applyNumberFormat="1" applyFont="1" applyFill="1" applyBorder="1" applyAlignment="1">
      <alignment horizontal="center" vertical="center" wrapText="1"/>
    </xf>
    <xf numFmtId="4" fontId="8" fillId="2" borderId="7" xfId="0" applyNumberFormat="1" applyFont="1" applyFill="1" applyBorder="1" applyAlignment="1">
      <alignment horizontal="center" vertical="center" wrapText="1"/>
    </xf>
    <xf numFmtId="4" fontId="8" fillId="2" borderId="6" xfId="0" applyNumberFormat="1" applyFont="1" applyFill="1" applyBorder="1" applyAlignment="1">
      <alignment horizontal="center" vertical="center" wrapText="1"/>
    </xf>
    <xf numFmtId="201" fontId="29" fillId="2" borderId="3" xfId="189" applyNumberFormat="1" applyFont="1" applyFill="1" applyBorder="1" applyAlignment="1">
      <alignment horizontal="left" vertical="center" wrapText="1"/>
    </xf>
    <xf numFmtId="201" fontId="29" fillId="2" borderId="4" xfId="189" applyNumberFormat="1" applyFont="1" applyFill="1" applyBorder="1" applyAlignment="1">
      <alignment horizontal="left" vertical="center" wrapText="1"/>
    </xf>
    <xf numFmtId="201" fontId="29" fillId="2" borderId="5" xfId="189" applyNumberFormat="1" applyFont="1" applyFill="1" applyBorder="1" applyAlignment="1">
      <alignment horizontal="left" vertical="center" wrapText="1"/>
    </xf>
    <xf numFmtId="0" fontId="29" fillId="2" borderId="10" xfId="0" applyFont="1" applyFill="1" applyBorder="1" applyAlignment="1">
      <alignment horizontal="center" vertical="center" wrapText="1"/>
    </xf>
    <xf numFmtId="0" fontId="29" fillId="2" borderId="8" xfId="0" applyFont="1" applyFill="1" applyBorder="1" applyAlignment="1">
      <alignment horizontal="center" vertical="center" wrapText="1"/>
    </xf>
    <xf numFmtId="201" fontId="29" fillId="2" borderId="3" xfId="189" applyNumberFormat="1" applyFont="1" applyFill="1" applyBorder="1" applyAlignment="1">
      <alignment horizontal="center" vertical="center" wrapText="1"/>
    </xf>
    <xf numFmtId="201" fontId="29" fillId="2" borderId="4" xfId="189" applyNumberFormat="1" applyFont="1" applyFill="1" applyBorder="1" applyAlignment="1">
      <alignment horizontal="center" vertical="center" wrapText="1"/>
    </xf>
    <xf numFmtId="201" fontId="29" fillId="2" borderId="5" xfId="189" applyNumberFormat="1" applyFont="1" applyFill="1" applyBorder="1" applyAlignment="1">
      <alignment horizontal="center" vertical="center" wrapText="1"/>
    </xf>
    <xf numFmtId="201" fontId="8" fillId="2" borderId="7" xfId="189" applyNumberFormat="1" applyFont="1" applyFill="1" applyBorder="1" applyAlignment="1">
      <alignment horizontal="center" vertical="center" wrapText="1"/>
    </xf>
    <xf numFmtId="201" fontId="8" fillId="2" borderId="6" xfId="189" applyNumberFormat="1" applyFont="1" applyFill="1" applyBorder="1" applyAlignment="1">
      <alignment horizontal="center" vertical="center" wrapText="1"/>
    </xf>
    <xf numFmtId="0" fontId="43" fillId="2" borderId="1" xfId="200" applyFont="1" applyFill="1" applyBorder="1" applyAlignment="1">
      <alignment horizontal="center" vertical="center" wrapText="1"/>
    </xf>
    <xf numFmtId="3" fontId="43" fillId="2" borderId="1" xfId="200" applyNumberFormat="1" applyFont="1" applyFill="1" applyBorder="1" applyAlignment="1">
      <alignment horizontal="center" vertical="center" wrapText="1"/>
    </xf>
    <xf numFmtId="3" fontId="44" fillId="2" borderId="6" xfId="200" applyNumberFormat="1" applyFont="1" applyFill="1" applyBorder="1" applyAlignment="1">
      <alignment horizontal="center" vertical="center" wrapText="1"/>
    </xf>
    <xf numFmtId="49" fontId="8" fillId="2" borderId="6" xfId="193" applyNumberFormat="1" applyFont="1" applyFill="1" applyBorder="1" applyAlignment="1">
      <alignment horizontal="center" vertical="center" wrapText="1"/>
    </xf>
  </cellXfs>
  <cellStyles count="202">
    <cellStyle name="?’ћѓћ‚›‰" xfId="17"/>
    <cellStyle name="?’һғһ‚›ү" xfId="16"/>
    <cellStyle name="”?ќђќ‘ћ‚›‰" xfId="18"/>
    <cellStyle name="”?қђқ‘һ‚›ү" xfId="19"/>
    <cellStyle name="”?љ‘?ђћ‚ђќќ›‰" xfId="21"/>
    <cellStyle name="”?љ‘?ђһ‚ђққ›ү" xfId="20"/>
    <cellStyle name="”€ќђќ‘ћ‚›‰" xfId="22"/>
    <cellStyle name="”€қђқ‘һ‚›ү" xfId="23"/>
    <cellStyle name="”€љ‘€ђћ‚ђќќ›‰" xfId="25"/>
    <cellStyle name="”€љ‘€ђһ‚ђққ›ү" xfId="24"/>
    <cellStyle name="”ќђќ‘ћ‚›‰" xfId="26"/>
    <cellStyle name="”љ‘ђћ‚ђќќ›‰" xfId="27"/>
    <cellStyle name="„…ќ…†ќ›‰" xfId="28"/>
    <cellStyle name="„…қ…†қ›ү" xfId="29"/>
    <cellStyle name="€’ћѓћ‚›‰" xfId="31"/>
    <cellStyle name="€’һғһ‚›ү" xfId="30"/>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20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1 4" xfId="191"/>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17" xfId="200"/>
    <cellStyle name="Обычный 2" xfId="1"/>
    <cellStyle name="Обычный 2 2" xfId="9"/>
    <cellStyle name="Обычный 2 2 2" xfId="160"/>
    <cellStyle name="Обычный 2 2 3" xfId="161"/>
    <cellStyle name="Обычный 2 25" xfId="198"/>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50" xfId="196"/>
    <cellStyle name="Обычный 50 2" xfId="197"/>
    <cellStyle name="Обычный 6" xfId="135"/>
    <cellStyle name="Обычный 7" xfId="136"/>
    <cellStyle name="Обычный 8" xfId="137"/>
    <cellStyle name="Обычный 9" xfId="138"/>
    <cellStyle name="Обычный_расшифровка фин.плана 2006 new1" xfId="199"/>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11" xfId="193"/>
    <cellStyle name="Финансовый 12" xfId="192"/>
    <cellStyle name="Финансовый 12 2" xfId="194"/>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34" xfId="195"/>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Џђћ–…ќ’ќ›‰" xfId="150"/>
    <cellStyle name="Џђһ–…қ’қ›ү" xfId="1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2;&#1085;&#1077;&#1089;&#1077;&#1085;&#1080;&#1077;%20&#1080;&#1079;&#1084;&#1077;&#1085;&#1077;&#1085;&#1080;&#1081;%20&#1074;%20&#1055;&#1083;&#1072;&#1085;%20&#1075;&#1088;&#1072;&#1092;&#1080;&#1082;%20(460608%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kzhan.zhaksylykova/Downloads/&#1041;&#1102;&#1076;&#1078;&#1077;&#1090;%20&#1059;&#1046;&#1055;_2014%20&#1075;&#1086;&#107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ПЗ"/>
    </sheetNames>
    <sheetDataSet>
      <sheetData sheetId="0">
        <row r="6">
          <cell r="B6" t="str">
            <v>Модернизация системы учета и контроля качества электрической энергии</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МЗ"/>
      <sheetName val="услуги связи"/>
      <sheetName val="комм.усл"/>
      <sheetName val="работы и усл.произв характера"/>
      <sheetName val="работы и услуги НУ"/>
    </sheetNames>
    <sheetDataSet>
      <sheetData sheetId="0" refreshError="1"/>
      <sheetData sheetId="1" refreshError="1">
        <row r="11">
          <cell r="G11">
            <v>689142.85714285704</v>
          </cell>
        </row>
        <row r="19">
          <cell r="G19">
            <v>3154285.7142857141</v>
          </cell>
        </row>
        <row r="27">
          <cell r="G27">
            <v>644571.42857142852</v>
          </cell>
        </row>
      </sheetData>
      <sheetData sheetId="2" refreshError="1">
        <row r="8">
          <cell r="I8">
            <v>1447262.4347999999</v>
          </cell>
        </row>
        <row r="9">
          <cell r="I9">
            <v>2939751.8206874998</v>
          </cell>
        </row>
        <row r="38">
          <cell r="I38">
            <v>1004571.4285714285</v>
          </cell>
        </row>
        <row r="43">
          <cell r="I43">
            <v>384000</v>
          </cell>
        </row>
        <row r="51">
          <cell r="I51">
            <v>4600108.2240000004</v>
          </cell>
        </row>
        <row r="54">
          <cell r="I54">
            <v>22755361.795199998</v>
          </cell>
        </row>
        <row r="55">
          <cell r="I55">
            <v>1440000</v>
          </cell>
        </row>
      </sheetData>
      <sheetData sheetId="3" refreshError="1"/>
      <sheetData sheetId="4"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129"/>
  <sheetViews>
    <sheetView tabSelected="1" zoomScaleNormal="100" workbookViewId="0">
      <selection activeCell="L963" sqref="L963"/>
    </sheetView>
  </sheetViews>
  <sheetFormatPr defaultColWidth="9.140625" defaultRowHeight="12.75" x14ac:dyDescent="0.2"/>
  <cols>
    <col min="1" max="1" width="5.42578125" style="14" customWidth="1"/>
    <col min="2" max="2" width="20.42578125" style="14" customWidth="1"/>
    <col min="3" max="3" width="11.42578125" style="14" customWidth="1"/>
    <col min="4" max="4" width="62.7109375" style="14" customWidth="1"/>
    <col min="5" max="5" width="9" style="14" customWidth="1"/>
    <col min="6" max="6" width="14.140625" style="15" customWidth="1"/>
    <col min="7" max="7" width="14" style="15" customWidth="1"/>
    <col min="8" max="8" width="18.5703125" style="15" customWidth="1"/>
    <col min="9" max="9" width="19" style="15" customWidth="1"/>
    <col min="10" max="10" width="14.28515625" style="67" customWidth="1"/>
    <col min="11" max="11" width="14.7109375" style="67" customWidth="1"/>
    <col min="12" max="12" width="14.5703125" style="14" customWidth="1"/>
    <col min="13" max="13" width="9.140625" style="2"/>
    <col min="14" max="14" width="12.85546875" style="2" bestFit="1" customWidth="1"/>
    <col min="15" max="16384" width="9.140625" style="2"/>
  </cols>
  <sheetData>
    <row r="1" spans="1:12" x14ac:dyDescent="0.2">
      <c r="J1" s="3" t="s">
        <v>29</v>
      </c>
      <c r="K1" s="68"/>
    </row>
    <row r="2" spans="1:12" x14ac:dyDescent="0.2">
      <c r="J2" s="3" t="s">
        <v>36</v>
      </c>
      <c r="K2" s="68"/>
    </row>
    <row r="3" spans="1:12" x14ac:dyDescent="0.2">
      <c r="J3" s="3" t="s">
        <v>3</v>
      </c>
      <c r="K3" s="68"/>
    </row>
    <row r="4" spans="1:12" x14ac:dyDescent="0.2">
      <c r="J4" s="3" t="s">
        <v>21</v>
      </c>
      <c r="K4" s="68"/>
    </row>
    <row r="5" spans="1:12" x14ac:dyDescent="0.2">
      <c r="J5" s="3" t="s">
        <v>238</v>
      </c>
      <c r="K5" s="68"/>
    </row>
    <row r="6" spans="1:12" s="11" customFormat="1" x14ac:dyDescent="0.2">
      <c r="A6" s="14"/>
      <c r="B6" s="14"/>
      <c r="C6" s="14"/>
      <c r="D6" s="14"/>
      <c r="E6" s="14"/>
      <c r="F6" s="15"/>
      <c r="G6" s="15"/>
      <c r="H6" s="15"/>
      <c r="I6" s="15"/>
      <c r="J6" s="16" t="s">
        <v>35</v>
      </c>
      <c r="K6" s="68"/>
      <c r="L6" s="14"/>
    </row>
    <row r="7" spans="1:12" x14ac:dyDescent="0.2">
      <c r="J7" s="3" t="s">
        <v>3036</v>
      </c>
      <c r="K7" s="118"/>
    </row>
    <row r="8" spans="1:12" s="11" customFormat="1" x14ac:dyDescent="0.2">
      <c r="A8" s="14"/>
      <c r="B8" s="14"/>
      <c r="C8" s="14"/>
      <c r="D8" s="14"/>
      <c r="E8" s="14"/>
      <c r="F8" s="15"/>
      <c r="G8" s="15"/>
      <c r="H8" s="15"/>
      <c r="I8" s="15"/>
      <c r="J8" s="16" t="s">
        <v>353</v>
      </c>
      <c r="K8" s="69"/>
      <c r="L8" s="14"/>
    </row>
    <row r="9" spans="1:12" s="11" customFormat="1" x14ac:dyDescent="0.2">
      <c r="A9" s="14"/>
      <c r="B9" s="14"/>
      <c r="C9" s="14"/>
      <c r="D9" s="14"/>
      <c r="E9" s="14"/>
      <c r="F9" s="15"/>
      <c r="G9" s="15"/>
      <c r="H9" s="15"/>
      <c r="I9" s="15"/>
      <c r="J9" s="66" t="s">
        <v>354</v>
      </c>
      <c r="K9" s="69"/>
      <c r="L9" s="14"/>
    </row>
    <row r="10" spans="1:12" s="11" customFormat="1" x14ac:dyDescent="0.2">
      <c r="A10" s="14"/>
      <c r="B10" s="14"/>
      <c r="C10" s="14"/>
      <c r="D10" s="14"/>
      <c r="E10" s="14"/>
      <c r="F10" s="15"/>
      <c r="G10" s="15"/>
      <c r="H10" s="15"/>
      <c r="I10" s="15"/>
      <c r="J10" s="14"/>
      <c r="K10" s="14"/>
      <c r="L10" s="14"/>
    </row>
    <row r="11" spans="1:12" ht="80.25" customHeight="1" x14ac:dyDescent="0.2">
      <c r="A11" s="4" t="s">
        <v>18</v>
      </c>
      <c r="B11" s="4" t="s">
        <v>4</v>
      </c>
      <c r="C11" s="4" t="s">
        <v>5</v>
      </c>
      <c r="D11" s="5" t="s">
        <v>323</v>
      </c>
      <c r="E11" s="4" t="s">
        <v>6</v>
      </c>
      <c r="F11" s="32" t="s">
        <v>0</v>
      </c>
      <c r="G11" s="32" t="s">
        <v>7</v>
      </c>
      <c r="H11" s="32" t="s">
        <v>19</v>
      </c>
      <c r="I11" s="32" t="s">
        <v>20</v>
      </c>
      <c r="J11" s="1" t="s">
        <v>1</v>
      </c>
      <c r="K11" s="1" t="s">
        <v>2</v>
      </c>
      <c r="L11" s="10" t="s">
        <v>34</v>
      </c>
    </row>
    <row r="12" spans="1:12" s="13" customFormat="1" x14ac:dyDescent="0.2">
      <c r="A12" s="12">
        <v>1</v>
      </c>
      <c r="B12" s="12">
        <v>2</v>
      </c>
      <c r="C12" s="12">
        <v>3</v>
      </c>
      <c r="D12" s="12">
        <v>4</v>
      </c>
      <c r="E12" s="12">
        <v>5</v>
      </c>
      <c r="F12" s="42">
        <v>6</v>
      </c>
      <c r="G12" s="42">
        <v>7</v>
      </c>
      <c r="H12" s="42">
        <v>8</v>
      </c>
      <c r="I12" s="42">
        <v>9</v>
      </c>
      <c r="J12" s="12">
        <v>10</v>
      </c>
      <c r="K12" s="12">
        <v>11</v>
      </c>
      <c r="L12" s="12">
        <v>12</v>
      </c>
    </row>
    <row r="13" spans="1:12" s="6" customFormat="1" x14ac:dyDescent="0.2">
      <c r="A13" s="174" t="s">
        <v>13</v>
      </c>
      <c r="B13" s="174"/>
      <c r="C13" s="174"/>
      <c r="D13" s="174"/>
      <c r="E13" s="174"/>
      <c r="F13" s="174"/>
      <c r="G13" s="174"/>
      <c r="H13" s="174"/>
      <c r="I13" s="174"/>
      <c r="J13" s="174"/>
      <c r="K13" s="174"/>
      <c r="L13" s="95"/>
    </row>
    <row r="14" spans="1:12" s="7" customFormat="1" ht="12.75" customHeight="1" x14ac:dyDescent="0.25">
      <c r="A14" s="178" t="s">
        <v>14</v>
      </c>
      <c r="B14" s="179"/>
      <c r="C14" s="179"/>
      <c r="D14" s="179"/>
      <c r="E14" s="179"/>
      <c r="F14" s="179"/>
      <c r="G14" s="179"/>
      <c r="H14" s="179"/>
      <c r="I14" s="179"/>
      <c r="J14" s="179"/>
      <c r="K14" s="179"/>
      <c r="L14" s="180"/>
    </row>
    <row r="15" spans="1:12" s="8" customFormat="1" ht="87.75" customHeight="1" x14ac:dyDescent="0.25">
      <c r="A15" s="92" t="s">
        <v>28</v>
      </c>
      <c r="B15" s="95" t="s">
        <v>40</v>
      </c>
      <c r="C15" s="95" t="s">
        <v>31</v>
      </c>
      <c r="D15" s="95" t="s">
        <v>337</v>
      </c>
      <c r="E15" s="95" t="s">
        <v>32</v>
      </c>
      <c r="F15" s="101">
        <v>2358049</v>
      </c>
      <c r="G15" s="101">
        <v>102.68</v>
      </c>
      <c r="H15" s="101">
        <f>F15*G15</f>
        <v>242124471.32000002</v>
      </c>
      <c r="I15" s="101">
        <f>H15*1.12</f>
        <v>271179407.87840003</v>
      </c>
      <c r="J15" s="30" t="s">
        <v>41</v>
      </c>
      <c r="K15" s="95" t="s">
        <v>22</v>
      </c>
      <c r="L15" s="112" t="s">
        <v>1435</v>
      </c>
    </row>
    <row r="16" spans="1:12" s="8" customFormat="1" ht="69" customHeight="1" x14ac:dyDescent="0.25">
      <c r="A16" s="92" t="s">
        <v>76</v>
      </c>
      <c r="B16" s="95" t="s">
        <v>140</v>
      </c>
      <c r="C16" s="95" t="s">
        <v>77</v>
      </c>
      <c r="D16" s="95" t="s">
        <v>180</v>
      </c>
      <c r="E16" s="95" t="s">
        <v>141</v>
      </c>
      <c r="F16" s="23">
        <v>2800</v>
      </c>
      <c r="G16" s="23">
        <v>77</v>
      </c>
      <c r="H16" s="101"/>
      <c r="I16" s="101"/>
      <c r="J16" s="112" t="s">
        <v>106</v>
      </c>
      <c r="K16" s="112" t="s">
        <v>142</v>
      </c>
      <c r="L16" s="112" t="s">
        <v>1298</v>
      </c>
    </row>
    <row r="17" spans="1:12" s="8" customFormat="1" ht="118.5" customHeight="1" x14ac:dyDescent="0.25">
      <c r="A17" s="92" t="s">
        <v>107</v>
      </c>
      <c r="B17" s="95" t="s">
        <v>144</v>
      </c>
      <c r="C17" s="95" t="s">
        <v>77</v>
      </c>
      <c r="D17" s="95" t="s">
        <v>143</v>
      </c>
      <c r="E17" s="95" t="s">
        <v>141</v>
      </c>
      <c r="F17" s="23">
        <v>15872</v>
      </c>
      <c r="G17" s="23">
        <v>477</v>
      </c>
      <c r="H17" s="101">
        <f t="shared" ref="H17:H34" si="0">F17*G17</f>
        <v>7570944</v>
      </c>
      <c r="I17" s="101">
        <f>H17*1.12</f>
        <v>8479457.2800000012</v>
      </c>
      <c r="J17" s="112" t="s">
        <v>106</v>
      </c>
      <c r="K17" s="112" t="s">
        <v>142</v>
      </c>
      <c r="L17" s="112"/>
    </row>
    <row r="18" spans="1:12" s="8" customFormat="1" ht="114" customHeight="1" x14ac:dyDescent="0.25">
      <c r="A18" s="92" t="s">
        <v>108</v>
      </c>
      <c r="B18" s="95" t="s">
        <v>145</v>
      </c>
      <c r="C18" s="95" t="s">
        <v>77</v>
      </c>
      <c r="D18" s="91" t="s">
        <v>181</v>
      </c>
      <c r="E18" s="95" t="s">
        <v>141</v>
      </c>
      <c r="F18" s="23">
        <v>60</v>
      </c>
      <c r="G18" s="23">
        <v>1120</v>
      </c>
      <c r="H18" s="101">
        <f t="shared" si="0"/>
        <v>67200</v>
      </c>
      <c r="I18" s="101">
        <f t="shared" ref="I18:I34" si="1">H18*1.12</f>
        <v>75264</v>
      </c>
      <c r="J18" s="112" t="s">
        <v>146</v>
      </c>
      <c r="K18" s="112" t="s">
        <v>22</v>
      </c>
      <c r="L18" s="112"/>
    </row>
    <row r="19" spans="1:12" s="8" customFormat="1" ht="100.5" customHeight="1" x14ac:dyDescent="0.25">
      <c r="A19" s="92" t="s">
        <v>109</v>
      </c>
      <c r="B19" s="112" t="s">
        <v>182</v>
      </c>
      <c r="C19" s="112" t="s">
        <v>77</v>
      </c>
      <c r="D19" s="112" t="s">
        <v>183</v>
      </c>
      <c r="E19" s="112" t="s">
        <v>148</v>
      </c>
      <c r="F19" s="101">
        <v>10</v>
      </c>
      <c r="G19" s="101">
        <v>1800</v>
      </c>
      <c r="H19" s="101"/>
      <c r="I19" s="101"/>
      <c r="J19" s="112" t="s">
        <v>146</v>
      </c>
      <c r="K19" s="112" t="s">
        <v>22</v>
      </c>
      <c r="L19" s="112" t="s">
        <v>1436</v>
      </c>
    </row>
    <row r="20" spans="1:12" s="8" customFormat="1" ht="114" customHeight="1" x14ac:dyDescent="0.25">
      <c r="A20" s="92" t="s">
        <v>110</v>
      </c>
      <c r="B20" s="95" t="s">
        <v>147</v>
      </c>
      <c r="C20" s="95" t="s">
        <v>77</v>
      </c>
      <c r="D20" s="95" t="s">
        <v>184</v>
      </c>
      <c r="E20" s="95" t="s">
        <v>141</v>
      </c>
      <c r="F20" s="101">
        <v>3</v>
      </c>
      <c r="G20" s="101">
        <v>33377</v>
      </c>
      <c r="H20" s="101">
        <f t="shared" si="0"/>
        <v>100131</v>
      </c>
      <c r="I20" s="101">
        <f t="shared" si="1"/>
        <v>112146.72000000002</v>
      </c>
      <c r="J20" s="112" t="s">
        <v>146</v>
      </c>
      <c r="K20" s="112" t="s">
        <v>22</v>
      </c>
      <c r="L20" s="112" t="s">
        <v>1517</v>
      </c>
    </row>
    <row r="21" spans="1:12" s="8" customFormat="1" ht="243" customHeight="1" x14ac:dyDescent="0.25">
      <c r="A21" s="92" t="s">
        <v>111</v>
      </c>
      <c r="B21" s="95" t="s">
        <v>239</v>
      </c>
      <c r="C21" s="95" t="s">
        <v>77</v>
      </c>
      <c r="D21" s="95" t="s">
        <v>308</v>
      </c>
      <c r="E21" s="95" t="s">
        <v>141</v>
      </c>
      <c r="F21" s="23">
        <v>2</v>
      </c>
      <c r="G21" s="23">
        <v>1607142.855</v>
      </c>
      <c r="H21" s="101">
        <f t="shared" si="0"/>
        <v>3214285.71</v>
      </c>
      <c r="I21" s="101">
        <f t="shared" si="1"/>
        <v>3599999.9952000002</v>
      </c>
      <c r="J21" s="112" t="s">
        <v>301</v>
      </c>
      <c r="K21" s="112" t="s">
        <v>22</v>
      </c>
      <c r="L21" s="112"/>
    </row>
    <row r="22" spans="1:12" s="8" customFormat="1" ht="123.75" customHeight="1" x14ac:dyDescent="0.25">
      <c r="A22" s="92" t="s">
        <v>112</v>
      </c>
      <c r="B22" s="95" t="s">
        <v>240</v>
      </c>
      <c r="C22" s="95" t="s">
        <v>77</v>
      </c>
      <c r="D22" s="95" t="s">
        <v>241</v>
      </c>
      <c r="E22" s="95" t="s">
        <v>141</v>
      </c>
      <c r="F22" s="23">
        <v>2</v>
      </c>
      <c r="G22" s="23">
        <v>53571.43</v>
      </c>
      <c r="H22" s="101"/>
      <c r="I22" s="101"/>
      <c r="J22" s="112" t="s">
        <v>302</v>
      </c>
      <c r="K22" s="112" t="s">
        <v>22</v>
      </c>
      <c r="L22" s="112" t="s">
        <v>1513</v>
      </c>
    </row>
    <row r="23" spans="1:12" s="8" customFormat="1" ht="194.25" customHeight="1" x14ac:dyDescent="0.25">
      <c r="A23" s="92" t="s">
        <v>113</v>
      </c>
      <c r="B23" s="95" t="s">
        <v>242</v>
      </c>
      <c r="C23" s="95" t="s">
        <v>77</v>
      </c>
      <c r="D23" s="95" t="s">
        <v>243</v>
      </c>
      <c r="E23" s="95" t="s">
        <v>141</v>
      </c>
      <c r="F23" s="101">
        <v>2</v>
      </c>
      <c r="G23" s="101">
        <v>64320</v>
      </c>
      <c r="H23" s="101"/>
      <c r="I23" s="101"/>
      <c r="J23" s="112" t="s">
        <v>301</v>
      </c>
      <c r="K23" s="112" t="s">
        <v>22</v>
      </c>
      <c r="L23" s="112" t="s">
        <v>3038</v>
      </c>
    </row>
    <row r="24" spans="1:12" s="8" customFormat="1" ht="90" customHeight="1" x14ac:dyDescent="0.25">
      <c r="A24" s="92" t="s">
        <v>114</v>
      </c>
      <c r="B24" s="95" t="s">
        <v>244</v>
      </c>
      <c r="C24" s="95" t="s">
        <v>77</v>
      </c>
      <c r="D24" s="95" t="s">
        <v>245</v>
      </c>
      <c r="E24" s="95" t="s">
        <v>141</v>
      </c>
      <c r="F24" s="23">
        <v>1</v>
      </c>
      <c r="G24" s="23">
        <v>267857.14</v>
      </c>
      <c r="H24" s="101">
        <f t="shared" si="0"/>
        <v>267857.14</v>
      </c>
      <c r="I24" s="101">
        <f t="shared" si="1"/>
        <v>299999.99680000002</v>
      </c>
      <c r="J24" s="112" t="s">
        <v>301</v>
      </c>
      <c r="K24" s="112" t="s">
        <v>22</v>
      </c>
      <c r="L24" s="112"/>
    </row>
    <row r="25" spans="1:12" s="8" customFormat="1" ht="96.75" customHeight="1" x14ac:dyDescent="0.25">
      <c r="A25" s="92" t="s">
        <v>115</v>
      </c>
      <c r="B25" s="95" t="s">
        <v>246</v>
      </c>
      <c r="C25" s="95" t="s">
        <v>77</v>
      </c>
      <c r="D25" s="95" t="s">
        <v>247</v>
      </c>
      <c r="E25" s="95" t="s">
        <v>141</v>
      </c>
      <c r="F25" s="101">
        <v>2</v>
      </c>
      <c r="G25" s="101">
        <v>67500</v>
      </c>
      <c r="H25" s="101"/>
      <c r="I25" s="101"/>
      <c r="J25" s="112" t="s">
        <v>303</v>
      </c>
      <c r="K25" s="112" t="s">
        <v>22</v>
      </c>
      <c r="L25" s="112" t="s">
        <v>3038</v>
      </c>
    </row>
    <row r="26" spans="1:12" s="8" customFormat="1" ht="63" customHeight="1" x14ac:dyDescent="0.25">
      <c r="A26" s="92" t="s">
        <v>116</v>
      </c>
      <c r="B26" s="95" t="s">
        <v>248</v>
      </c>
      <c r="C26" s="95" t="s">
        <v>77</v>
      </c>
      <c r="D26" s="95" t="s">
        <v>249</v>
      </c>
      <c r="E26" s="95" t="s">
        <v>250</v>
      </c>
      <c r="F26" s="101">
        <v>21</v>
      </c>
      <c r="G26" s="101">
        <v>2200</v>
      </c>
      <c r="H26" s="101"/>
      <c r="I26" s="101"/>
      <c r="J26" s="112" t="s">
        <v>302</v>
      </c>
      <c r="K26" s="112" t="s">
        <v>22</v>
      </c>
      <c r="L26" s="112" t="s">
        <v>3039</v>
      </c>
    </row>
    <row r="27" spans="1:12" s="8" customFormat="1" ht="180.75" customHeight="1" x14ac:dyDescent="0.25">
      <c r="A27" s="92" t="s">
        <v>120</v>
      </c>
      <c r="B27" s="95" t="s">
        <v>251</v>
      </c>
      <c r="C27" s="95" t="s">
        <v>77</v>
      </c>
      <c r="D27" s="95" t="s">
        <v>309</v>
      </c>
      <c r="E27" s="95" t="s">
        <v>250</v>
      </c>
      <c r="F27" s="23">
        <v>21</v>
      </c>
      <c r="G27" s="23">
        <v>17200</v>
      </c>
      <c r="H27" s="101">
        <f t="shared" si="0"/>
        <v>361200</v>
      </c>
      <c r="I27" s="101">
        <f t="shared" si="1"/>
        <v>404544.00000000006</v>
      </c>
      <c r="J27" s="112" t="s">
        <v>304</v>
      </c>
      <c r="K27" s="112" t="s">
        <v>22</v>
      </c>
      <c r="L27" s="112"/>
    </row>
    <row r="28" spans="1:12" s="8" customFormat="1" ht="99" customHeight="1" x14ac:dyDescent="0.25">
      <c r="A28" s="92" t="s">
        <v>121</v>
      </c>
      <c r="B28" s="95" t="s">
        <v>252</v>
      </c>
      <c r="C28" s="95" t="s">
        <v>77</v>
      </c>
      <c r="D28" s="95" t="s">
        <v>253</v>
      </c>
      <c r="E28" s="95" t="s">
        <v>250</v>
      </c>
      <c r="F28" s="23">
        <v>21</v>
      </c>
      <c r="G28" s="23">
        <v>8549</v>
      </c>
      <c r="H28" s="101">
        <f t="shared" si="0"/>
        <v>179529</v>
      </c>
      <c r="I28" s="101">
        <f t="shared" si="1"/>
        <v>201072.48</v>
      </c>
      <c r="J28" s="112" t="s">
        <v>304</v>
      </c>
      <c r="K28" s="112" t="s">
        <v>22</v>
      </c>
      <c r="L28" s="112"/>
    </row>
    <row r="29" spans="1:12" s="8" customFormat="1" ht="79.5" customHeight="1" x14ac:dyDescent="0.25">
      <c r="A29" s="92" t="s">
        <v>122</v>
      </c>
      <c r="B29" s="95" t="s">
        <v>254</v>
      </c>
      <c r="C29" s="95" t="s">
        <v>77</v>
      </c>
      <c r="D29" s="95" t="s">
        <v>255</v>
      </c>
      <c r="E29" s="95" t="s">
        <v>141</v>
      </c>
      <c r="F29" s="23">
        <v>6</v>
      </c>
      <c r="G29" s="23">
        <v>2322</v>
      </c>
      <c r="H29" s="101"/>
      <c r="I29" s="101"/>
      <c r="J29" s="112" t="s">
        <v>304</v>
      </c>
      <c r="K29" s="112" t="s">
        <v>22</v>
      </c>
      <c r="L29" s="112" t="s">
        <v>1513</v>
      </c>
    </row>
    <row r="30" spans="1:12" s="8" customFormat="1" ht="166.5" customHeight="1" x14ac:dyDescent="0.25">
      <c r="A30" s="92" t="s">
        <v>123</v>
      </c>
      <c r="B30" s="95" t="s">
        <v>256</v>
      </c>
      <c r="C30" s="95" t="s">
        <v>77</v>
      </c>
      <c r="D30" s="95" t="s">
        <v>310</v>
      </c>
      <c r="E30" s="95" t="s">
        <v>141</v>
      </c>
      <c r="F30" s="101">
        <v>21</v>
      </c>
      <c r="G30" s="101">
        <v>38000</v>
      </c>
      <c r="H30" s="101"/>
      <c r="I30" s="101"/>
      <c r="J30" s="112" t="s">
        <v>304</v>
      </c>
      <c r="K30" s="112" t="s">
        <v>22</v>
      </c>
      <c r="L30" s="112" t="s">
        <v>3038</v>
      </c>
    </row>
    <row r="31" spans="1:12" s="8" customFormat="1" ht="99" customHeight="1" x14ac:dyDescent="0.25">
      <c r="A31" s="92" t="s">
        <v>124</v>
      </c>
      <c r="B31" s="95" t="s">
        <v>257</v>
      </c>
      <c r="C31" s="95" t="s">
        <v>77</v>
      </c>
      <c r="D31" s="95" t="s">
        <v>311</v>
      </c>
      <c r="E31" s="95" t="s">
        <v>141</v>
      </c>
      <c r="F31" s="23">
        <v>8</v>
      </c>
      <c r="G31" s="23">
        <v>25000</v>
      </c>
      <c r="H31" s="101"/>
      <c r="I31" s="101"/>
      <c r="J31" s="112" t="s">
        <v>304</v>
      </c>
      <c r="K31" s="112" t="s">
        <v>22</v>
      </c>
      <c r="L31" s="112" t="s">
        <v>1513</v>
      </c>
    </row>
    <row r="32" spans="1:12" s="8" customFormat="1" ht="177" customHeight="1" x14ac:dyDescent="0.25">
      <c r="A32" s="92" t="s">
        <v>125</v>
      </c>
      <c r="B32" s="95" t="s">
        <v>258</v>
      </c>
      <c r="C32" s="95" t="s">
        <v>77</v>
      </c>
      <c r="D32" s="95" t="s">
        <v>312</v>
      </c>
      <c r="E32" s="95" t="s">
        <v>141</v>
      </c>
      <c r="F32" s="101">
        <v>2</v>
      </c>
      <c r="G32" s="101">
        <v>27600</v>
      </c>
      <c r="H32" s="101"/>
      <c r="I32" s="101"/>
      <c r="J32" s="112" t="s">
        <v>305</v>
      </c>
      <c r="K32" s="112" t="s">
        <v>22</v>
      </c>
      <c r="L32" s="112" t="s">
        <v>3038</v>
      </c>
    </row>
    <row r="33" spans="1:12" s="8" customFormat="1" ht="90.75" customHeight="1" x14ac:dyDescent="0.25">
      <c r="A33" s="92" t="s">
        <v>126</v>
      </c>
      <c r="B33" s="95" t="s">
        <v>259</v>
      </c>
      <c r="C33" s="95" t="s">
        <v>77</v>
      </c>
      <c r="D33" s="95" t="s">
        <v>313</v>
      </c>
      <c r="E33" s="95" t="s">
        <v>141</v>
      </c>
      <c r="F33" s="101">
        <v>42</v>
      </c>
      <c r="G33" s="101">
        <v>3000</v>
      </c>
      <c r="H33" s="101"/>
      <c r="I33" s="101"/>
      <c r="J33" s="112" t="s">
        <v>304</v>
      </c>
      <c r="K33" s="112" t="s">
        <v>22</v>
      </c>
      <c r="L33" s="112" t="s">
        <v>3038</v>
      </c>
    </row>
    <row r="34" spans="1:12" s="8" customFormat="1" ht="108" customHeight="1" x14ac:dyDescent="0.25">
      <c r="A34" s="92" t="s">
        <v>149</v>
      </c>
      <c r="B34" s="95" t="s">
        <v>260</v>
      </c>
      <c r="C34" s="95" t="s">
        <v>77</v>
      </c>
      <c r="D34" s="95" t="s">
        <v>331</v>
      </c>
      <c r="E34" s="95" t="s">
        <v>250</v>
      </c>
      <c r="F34" s="23">
        <v>21</v>
      </c>
      <c r="G34" s="23">
        <v>5000</v>
      </c>
      <c r="H34" s="101">
        <f t="shared" si="0"/>
        <v>105000</v>
      </c>
      <c r="I34" s="101">
        <f t="shared" si="1"/>
        <v>117600.00000000001</v>
      </c>
      <c r="J34" s="112" t="s">
        <v>306</v>
      </c>
      <c r="K34" s="112" t="s">
        <v>22</v>
      </c>
      <c r="L34" s="112" t="s">
        <v>325</v>
      </c>
    </row>
    <row r="35" spans="1:12" s="8" customFormat="1" ht="95.25" customHeight="1" x14ac:dyDescent="0.25">
      <c r="A35" s="92" t="s">
        <v>150</v>
      </c>
      <c r="B35" s="95" t="s">
        <v>261</v>
      </c>
      <c r="C35" s="95" t="s">
        <v>77</v>
      </c>
      <c r="D35" s="95" t="s">
        <v>314</v>
      </c>
      <c r="E35" s="95" t="s">
        <v>148</v>
      </c>
      <c r="F35" s="101">
        <v>1635</v>
      </c>
      <c r="G35" s="101">
        <v>196</v>
      </c>
      <c r="H35" s="101"/>
      <c r="I35" s="101"/>
      <c r="J35" s="112" t="s">
        <v>302</v>
      </c>
      <c r="K35" s="112" t="s">
        <v>22</v>
      </c>
      <c r="L35" s="112" t="s">
        <v>3038</v>
      </c>
    </row>
    <row r="36" spans="1:12" s="8" customFormat="1" ht="87.75" customHeight="1" x14ac:dyDescent="0.25">
      <c r="A36" s="92" t="s">
        <v>158</v>
      </c>
      <c r="B36" s="95" t="s">
        <v>261</v>
      </c>
      <c r="C36" s="95" t="s">
        <v>77</v>
      </c>
      <c r="D36" s="95" t="s">
        <v>315</v>
      </c>
      <c r="E36" s="95" t="s">
        <v>148</v>
      </c>
      <c r="F36" s="101">
        <v>765</v>
      </c>
      <c r="G36" s="101">
        <v>370</v>
      </c>
      <c r="H36" s="101"/>
      <c r="I36" s="101"/>
      <c r="J36" s="112" t="s">
        <v>302</v>
      </c>
      <c r="K36" s="112" t="s">
        <v>22</v>
      </c>
      <c r="L36" s="112" t="s">
        <v>3038</v>
      </c>
    </row>
    <row r="37" spans="1:12" s="8" customFormat="1" ht="108" customHeight="1" x14ac:dyDescent="0.25">
      <c r="A37" s="92" t="s">
        <v>159</v>
      </c>
      <c r="B37" s="95" t="s">
        <v>262</v>
      </c>
      <c r="C37" s="95" t="s">
        <v>77</v>
      </c>
      <c r="D37" s="95" t="s">
        <v>263</v>
      </c>
      <c r="E37" s="95" t="s">
        <v>283</v>
      </c>
      <c r="F37" s="23">
        <v>21</v>
      </c>
      <c r="G37" s="23">
        <v>746</v>
      </c>
      <c r="H37" s="101"/>
      <c r="I37" s="101"/>
      <c r="J37" s="112" t="s">
        <v>302</v>
      </c>
      <c r="K37" s="112" t="s">
        <v>22</v>
      </c>
      <c r="L37" s="112" t="s">
        <v>1513</v>
      </c>
    </row>
    <row r="38" spans="1:12" s="8" customFormat="1" ht="86.25" customHeight="1" x14ac:dyDescent="0.25">
      <c r="A38" s="92" t="s">
        <v>160</v>
      </c>
      <c r="B38" s="95" t="s">
        <v>264</v>
      </c>
      <c r="C38" s="95" t="s">
        <v>77</v>
      </c>
      <c r="D38" s="95" t="s">
        <v>265</v>
      </c>
      <c r="E38" s="95" t="s">
        <v>141</v>
      </c>
      <c r="F38" s="101">
        <v>756</v>
      </c>
      <c r="G38" s="101">
        <v>250</v>
      </c>
      <c r="H38" s="101"/>
      <c r="I38" s="101"/>
      <c r="J38" s="112" t="s">
        <v>302</v>
      </c>
      <c r="K38" s="112" t="s">
        <v>22</v>
      </c>
      <c r="L38" s="112" t="s">
        <v>3038</v>
      </c>
    </row>
    <row r="39" spans="1:12" s="8" customFormat="1" ht="81.75" customHeight="1" x14ac:dyDescent="0.25">
      <c r="A39" s="92" t="s">
        <v>161</v>
      </c>
      <c r="B39" s="95" t="s">
        <v>266</v>
      </c>
      <c r="C39" s="95" t="s">
        <v>77</v>
      </c>
      <c r="D39" s="95" t="s">
        <v>267</v>
      </c>
      <c r="E39" s="95" t="s">
        <v>141</v>
      </c>
      <c r="F39" s="101">
        <v>189</v>
      </c>
      <c r="G39" s="101">
        <v>120</v>
      </c>
      <c r="H39" s="101"/>
      <c r="I39" s="101"/>
      <c r="J39" s="112" t="s">
        <v>302</v>
      </c>
      <c r="K39" s="112" t="s">
        <v>22</v>
      </c>
      <c r="L39" s="112" t="s">
        <v>3038</v>
      </c>
    </row>
    <row r="40" spans="1:12" s="8" customFormat="1" ht="87" customHeight="1" x14ac:dyDescent="0.25">
      <c r="A40" s="92" t="s">
        <v>162</v>
      </c>
      <c r="B40" s="95" t="s">
        <v>268</v>
      </c>
      <c r="C40" s="95" t="s">
        <v>77</v>
      </c>
      <c r="D40" s="95" t="s">
        <v>269</v>
      </c>
      <c r="E40" s="95" t="s">
        <v>141</v>
      </c>
      <c r="F40" s="101">
        <v>189</v>
      </c>
      <c r="G40" s="101">
        <v>1650</v>
      </c>
      <c r="H40" s="101"/>
      <c r="I40" s="101"/>
      <c r="J40" s="112" t="s">
        <v>302</v>
      </c>
      <c r="K40" s="112" t="s">
        <v>22</v>
      </c>
      <c r="L40" s="112" t="s">
        <v>3038</v>
      </c>
    </row>
    <row r="41" spans="1:12" s="8" customFormat="1" ht="90" customHeight="1" x14ac:dyDescent="0.25">
      <c r="A41" s="92" t="s">
        <v>163</v>
      </c>
      <c r="B41" s="95" t="s">
        <v>270</v>
      </c>
      <c r="C41" s="95" t="s">
        <v>77</v>
      </c>
      <c r="D41" s="95" t="s">
        <v>271</v>
      </c>
      <c r="E41" s="95" t="s">
        <v>272</v>
      </c>
      <c r="F41" s="101">
        <v>1890</v>
      </c>
      <c r="G41" s="101">
        <v>336</v>
      </c>
      <c r="H41" s="101"/>
      <c r="I41" s="101"/>
      <c r="J41" s="112" t="s">
        <v>302</v>
      </c>
      <c r="K41" s="112" t="s">
        <v>22</v>
      </c>
      <c r="L41" s="112" t="s">
        <v>3038</v>
      </c>
    </row>
    <row r="42" spans="1:12" s="8" customFormat="1" ht="86.25" customHeight="1" x14ac:dyDescent="0.25">
      <c r="A42" s="92" t="s">
        <v>185</v>
      </c>
      <c r="B42" s="95" t="s">
        <v>273</v>
      </c>
      <c r="C42" s="95" t="s">
        <v>77</v>
      </c>
      <c r="D42" s="95" t="s">
        <v>274</v>
      </c>
      <c r="E42" s="112" t="s">
        <v>148</v>
      </c>
      <c r="F42" s="101">
        <v>19</v>
      </c>
      <c r="G42" s="101">
        <v>9200</v>
      </c>
      <c r="H42" s="101"/>
      <c r="I42" s="101"/>
      <c r="J42" s="112" t="s">
        <v>302</v>
      </c>
      <c r="K42" s="112" t="s">
        <v>22</v>
      </c>
      <c r="L42" s="112" t="s">
        <v>3038</v>
      </c>
    </row>
    <row r="43" spans="1:12" s="8" customFormat="1" ht="87.75" customHeight="1" x14ac:dyDescent="0.25">
      <c r="A43" s="92" t="s">
        <v>186</v>
      </c>
      <c r="B43" s="95" t="s">
        <v>275</v>
      </c>
      <c r="C43" s="95" t="s">
        <v>77</v>
      </c>
      <c r="D43" s="95" t="s">
        <v>276</v>
      </c>
      <c r="E43" s="112" t="s">
        <v>148</v>
      </c>
      <c r="F43" s="101">
        <v>19</v>
      </c>
      <c r="G43" s="101">
        <v>5300</v>
      </c>
      <c r="H43" s="101"/>
      <c r="I43" s="101"/>
      <c r="J43" s="112" t="s">
        <v>302</v>
      </c>
      <c r="K43" s="112" t="s">
        <v>22</v>
      </c>
      <c r="L43" s="112" t="s">
        <v>3038</v>
      </c>
    </row>
    <row r="44" spans="1:12" s="8" customFormat="1" ht="84.75" customHeight="1" x14ac:dyDescent="0.25">
      <c r="A44" s="92" t="s">
        <v>187</v>
      </c>
      <c r="B44" s="95" t="s">
        <v>277</v>
      </c>
      <c r="C44" s="95" t="s">
        <v>77</v>
      </c>
      <c r="D44" s="95" t="s">
        <v>278</v>
      </c>
      <c r="E44" s="112" t="s">
        <v>141</v>
      </c>
      <c r="F44" s="101">
        <v>1049</v>
      </c>
      <c r="G44" s="101">
        <v>56</v>
      </c>
      <c r="H44" s="101"/>
      <c r="I44" s="101"/>
      <c r="J44" s="112" t="s">
        <v>302</v>
      </c>
      <c r="K44" s="112" t="s">
        <v>22</v>
      </c>
      <c r="L44" s="112" t="s">
        <v>3038</v>
      </c>
    </row>
    <row r="45" spans="1:12" s="8" customFormat="1" ht="108" customHeight="1" x14ac:dyDescent="0.25">
      <c r="A45" s="92" t="s">
        <v>326</v>
      </c>
      <c r="B45" s="95" t="s">
        <v>279</v>
      </c>
      <c r="C45" s="95" t="s">
        <v>77</v>
      </c>
      <c r="D45" s="95" t="s">
        <v>316</v>
      </c>
      <c r="E45" s="112" t="s">
        <v>283</v>
      </c>
      <c r="F45" s="101">
        <v>15.5</v>
      </c>
      <c r="G45" s="101">
        <v>4040</v>
      </c>
      <c r="H45" s="101"/>
      <c r="I45" s="101"/>
      <c r="J45" s="112" t="s">
        <v>302</v>
      </c>
      <c r="K45" s="112" t="s">
        <v>22</v>
      </c>
      <c r="L45" s="112" t="s">
        <v>3038</v>
      </c>
    </row>
    <row r="46" spans="1:12" s="8" customFormat="1" ht="89.25" customHeight="1" x14ac:dyDescent="0.25">
      <c r="A46" s="92" t="s">
        <v>726</v>
      </c>
      <c r="B46" s="95" t="s">
        <v>280</v>
      </c>
      <c r="C46" s="95" t="s">
        <v>77</v>
      </c>
      <c r="D46" s="112" t="s">
        <v>1441</v>
      </c>
      <c r="E46" s="112" t="s">
        <v>283</v>
      </c>
      <c r="F46" s="101">
        <v>13.5</v>
      </c>
      <c r="G46" s="101">
        <v>1500</v>
      </c>
      <c r="H46" s="101"/>
      <c r="I46" s="101"/>
      <c r="J46" s="112" t="s">
        <v>302</v>
      </c>
      <c r="K46" s="112" t="s">
        <v>22</v>
      </c>
      <c r="L46" s="112" t="s">
        <v>3040</v>
      </c>
    </row>
    <row r="47" spans="1:12" s="8" customFormat="1" ht="116.25" customHeight="1" x14ac:dyDescent="0.25">
      <c r="A47" s="92" t="s">
        <v>727</v>
      </c>
      <c r="B47" s="95" t="s">
        <v>281</v>
      </c>
      <c r="C47" s="95" t="s">
        <v>77</v>
      </c>
      <c r="D47" s="95" t="s">
        <v>317</v>
      </c>
      <c r="E47" s="95" t="s">
        <v>32</v>
      </c>
      <c r="F47" s="101">
        <v>444</v>
      </c>
      <c r="G47" s="101">
        <v>108</v>
      </c>
      <c r="H47" s="101"/>
      <c r="I47" s="101"/>
      <c r="J47" s="112" t="s">
        <v>302</v>
      </c>
      <c r="K47" s="112" t="s">
        <v>22</v>
      </c>
      <c r="L47" s="112" t="s">
        <v>3038</v>
      </c>
    </row>
    <row r="48" spans="1:12" s="8" customFormat="1" ht="99.75" customHeight="1" x14ac:dyDescent="0.25">
      <c r="A48" s="92" t="s">
        <v>728</v>
      </c>
      <c r="B48" s="95" t="s">
        <v>282</v>
      </c>
      <c r="C48" s="95" t="s">
        <v>77</v>
      </c>
      <c r="D48" s="95" t="s">
        <v>318</v>
      </c>
      <c r="E48" s="95" t="s">
        <v>283</v>
      </c>
      <c r="F48" s="101">
        <v>420</v>
      </c>
      <c r="G48" s="101">
        <v>174</v>
      </c>
      <c r="H48" s="101"/>
      <c r="I48" s="101"/>
      <c r="J48" s="112" t="s">
        <v>302</v>
      </c>
      <c r="K48" s="112" t="s">
        <v>22</v>
      </c>
      <c r="L48" s="112" t="s">
        <v>3038</v>
      </c>
    </row>
    <row r="49" spans="1:12" s="8" customFormat="1" ht="110.25" customHeight="1" x14ac:dyDescent="0.25">
      <c r="A49" s="92" t="s">
        <v>729</v>
      </c>
      <c r="B49" s="95" t="s">
        <v>284</v>
      </c>
      <c r="C49" s="95" t="s">
        <v>77</v>
      </c>
      <c r="D49" s="95" t="s">
        <v>285</v>
      </c>
      <c r="E49" s="95" t="s">
        <v>283</v>
      </c>
      <c r="F49" s="101">
        <v>67</v>
      </c>
      <c r="G49" s="101">
        <v>4400</v>
      </c>
      <c r="H49" s="101"/>
      <c r="I49" s="101"/>
      <c r="J49" s="112" t="s">
        <v>302</v>
      </c>
      <c r="K49" s="112" t="s">
        <v>22</v>
      </c>
      <c r="L49" s="112" t="s">
        <v>1512</v>
      </c>
    </row>
    <row r="50" spans="1:12" s="8" customFormat="1" ht="177.75" customHeight="1" x14ac:dyDescent="0.25">
      <c r="A50" s="92" t="s">
        <v>730</v>
      </c>
      <c r="B50" s="95" t="s">
        <v>286</v>
      </c>
      <c r="C50" s="95" t="s">
        <v>77</v>
      </c>
      <c r="D50" s="95" t="s">
        <v>287</v>
      </c>
      <c r="E50" s="95" t="s">
        <v>32</v>
      </c>
      <c r="F50" s="101">
        <v>505</v>
      </c>
      <c r="G50" s="101">
        <v>424</v>
      </c>
      <c r="H50" s="101"/>
      <c r="I50" s="101"/>
      <c r="J50" s="112" t="s">
        <v>307</v>
      </c>
      <c r="K50" s="112" t="s">
        <v>22</v>
      </c>
      <c r="L50" s="112" t="s">
        <v>3038</v>
      </c>
    </row>
    <row r="51" spans="1:12" s="8" customFormat="1" ht="87" customHeight="1" x14ac:dyDescent="0.25">
      <c r="A51" s="92" t="s">
        <v>731</v>
      </c>
      <c r="B51" s="95" t="s">
        <v>288</v>
      </c>
      <c r="C51" s="95" t="s">
        <v>77</v>
      </c>
      <c r="D51" s="95" t="s">
        <v>289</v>
      </c>
      <c r="E51" s="95" t="s">
        <v>32</v>
      </c>
      <c r="F51" s="101">
        <v>410</v>
      </c>
      <c r="G51" s="101">
        <v>484</v>
      </c>
      <c r="H51" s="101"/>
      <c r="I51" s="101"/>
      <c r="J51" s="112" t="s">
        <v>302</v>
      </c>
      <c r="K51" s="112" t="s">
        <v>22</v>
      </c>
      <c r="L51" s="112" t="s">
        <v>3038</v>
      </c>
    </row>
    <row r="52" spans="1:12" s="8" customFormat="1" ht="83.25" customHeight="1" x14ac:dyDescent="0.25">
      <c r="A52" s="92" t="s">
        <v>732</v>
      </c>
      <c r="B52" s="95" t="s">
        <v>290</v>
      </c>
      <c r="C52" s="95" t="s">
        <v>77</v>
      </c>
      <c r="D52" s="95" t="s">
        <v>291</v>
      </c>
      <c r="E52" s="95" t="s">
        <v>32</v>
      </c>
      <c r="F52" s="101">
        <v>320</v>
      </c>
      <c r="G52" s="101">
        <v>388</v>
      </c>
      <c r="H52" s="101"/>
      <c r="I52" s="101"/>
      <c r="J52" s="112" t="s">
        <v>302</v>
      </c>
      <c r="K52" s="112" t="s">
        <v>22</v>
      </c>
      <c r="L52" s="112" t="s">
        <v>3038</v>
      </c>
    </row>
    <row r="53" spans="1:12" s="8" customFormat="1" ht="81.75" customHeight="1" x14ac:dyDescent="0.25">
      <c r="A53" s="92" t="s">
        <v>733</v>
      </c>
      <c r="B53" s="95" t="s">
        <v>292</v>
      </c>
      <c r="C53" s="95" t="s">
        <v>77</v>
      </c>
      <c r="D53" s="95" t="s">
        <v>293</v>
      </c>
      <c r="E53" s="95" t="s">
        <v>32</v>
      </c>
      <c r="F53" s="101">
        <v>230</v>
      </c>
      <c r="G53" s="101">
        <v>528</v>
      </c>
      <c r="H53" s="101"/>
      <c r="I53" s="101"/>
      <c r="J53" s="112" t="s">
        <v>300</v>
      </c>
      <c r="K53" s="112" t="s">
        <v>22</v>
      </c>
      <c r="L53" s="112" t="s">
        <v>3038</v>
      </c>
    </row>
    <row r="54" spans="1:12" s="8" customFormat="1" ht="99.75" customHeight="1" x14ac:dyDescent="0.25">
      <c r="A54" s="92" t="s">
        <v>734</v>
      </c>
      <c r="B54" s="95" t="s">
        <v>294</v>
      </c>
      <c r="C54" s="95" t="s">
        <v>77</v>
      </c>
      <c r="D54" s="95" t="s">
        <v>295</v>
      </c>
      <c r="E54" s="95" t="s">
        <v>32</v>
      </c>
      <c r="F54" s="101">
        <v>190</v>
      </c>
      <c r="G54" s="101">
        <v>424</v>
      </c>
      <c r="H54" s="101"/>
      <c r="I54" s="101"/>
      <c r="J54" s="112" t="s">
        <v>302</v>
      </c>
      <c r="K54" s="112" t="s">
        <v>22</v>
      </c>
      <c r="L54" s="112" t="s">
        <v>3038</v>
      </c>
    </row>
    <row r="55" spans="1:12" s="8" customFormat="1" ht="126" customHeight="1" x14ac:dyDescent="0.25">
      <c r="A55" s="92" t="s">
        <v>735</v>
      </c>
      <c r="B55" s="95" t="s">
        <v>296</v>
      </c>
      <c r="C55" s="95" t="s">
        <v>77</v>
      </c>
      <c r="D55" s="95" t="s">
        <v>297</v>
      </c>
      <c r="E55" s="95" t="s">
        <v>32</v>
      </c>
      <c r="F55" s="101">
        <v>100</v>
      </c>
      <c r="G55" s="101">
        <v>1750</v>
      </c>
      <c r="H55" s="101"/>
      <c r="I55" s="101"/>
      <c r="J55" s="112" t="s">
        <v>302</v>
      </c>
      <c r="K55" s="112" t="s">
        <v>22</v>
      </c>
      <c r="L55" s="112" t="s">
        <v>3038</v>
      </c>
    </row>
    <row r="56" spans="1:12" s="8" customFormat="1" ht="89.25" x14ac:dyDescent="0.25">
      <c r="A56" s="92" t="s">
        <v>736</v>
      </c>
      <c r="B56" s="95" t="s">
        <v>391</v>
      </c>
      <c r="C56" s="95" t="s">
        <v>77</v>
      </c>
      <c r="D56" s="95" t="s">
        <v>505</v>
      </c>
      <c r="E56" s="95" t="s">
        <v>141</v>
      </c>
      <c r="F56" s="23">
        <v>17269</v>
      </c>
      <c r="G56" s="23">
        <v>286</v>
      </c>
      <c r="H56" s="101">
        <f t="shared" ref="H56:H93" si="2">F56*G56</f>
        <v>4938934</v>
      </c>
      <c r="I56" s="101">
        <f>H56*1.12</f>
        <v>5531606.0800000001</v>
      </c>
      <c r="J56" s="112" t="s">
        <v>392</v>
      </c>
      <c r="K56" s="112" t="s">
        <v>22</v>
      </c>
      <c r="L56" s="112" t="s">
        <v>329</v>
      </c>
    </row>
    <row r="57" spans="1:12" s="8" customFormat="1" ht="76.5" x14ac:dyDescent="0.25">
      <c r="A57" s="92" t="s">
        <v>737</v>
      </c>
      <c r="B57" s="95" t="s">
        <v>393</v>
      </c>
      <c r="C57" s="95" t="s">
        <v>77</v>
      </c>
      <c r="D57" s="95" t="s">
        <v>394</v>
      </c>
      <c r="E57" s="95" t="s">
        <v>416</v>
      </c>
      <c r="F57" s="23">
        <v>100</v>
      </c>
      <c r="G57" s="23">
        <v>1320</v>
      </c>
      <c r="H57" s="101">
        <f t="shared" si="2"/>
        <v>132000</v>
      </c>
      <c r="I57" s="101">
        <f t="shared" ref="I57:I93" si="3">H57*1.12</f>
        <v>147840</v>
      </c>
      <c r="J57" s="112" t="s">
        <v>396</v>
      </c>
      <c r="K57" s="112" t="s">
        <v>142</v>
      </c>
      <c r="L57" s="112" t="s">
        <v>329</v>
      </c>
    </row>
    <row r="58" spans="1:12" s="8" customFormat="1" ht="76.5" x14ac:dyDescent="0.25">
      <c r="A58" s="110" t="s">
        <v>738</v>
      </c>
      <c r="B58" s="112" t="s">
        <v>397</v>
      </c>
      <c r="C58" s="112" t="s">
        <v>77</v>
      </c>
      <c r="D58" s="112" t="s">
        <v>398</v>
      </c>
      <c r="E58" s="112" t="s">
        <v>416</v>
      </c>
      <c r="F58" s="101">
        <v>6000</v>
      </c>
      <c r="G58" s="101">
        <v>612</v>
      </c>
      <c r="H58" s="101">
        <f t="shared" si="2"/>
        <v>3672000</v>
      </c>
      <c r="I58" s="101">
        <f t="shared" si="3"/>
        <v>4112640.0000000005</v>
      </c>
      <c r="J58" s="112" t="s">
        <v>396</v>
      </c>
      <c r="K58" s="112" t="s">
        <v>142</v>
      </c>
      <c r="L58" s="112" t="s">
        <v>3008</v>
      </c>
    </row>
    <row r="59" spans="1:12" s="8" customFormat="1" ht="76.5" x14ac:dyDescent="0.25">
      <c r="A59" s="110" t="s">
        <v>739</v>
      </c>
      <c r="B59" s="112" t="s">
        <v>399</v>
      </c>
      <c r="C59" s="112" t="s">
        <v>77</v>
      </c>
      <c r="D59" s="112" t="s">
        <v>400</v>
      </c>
      <c r="E59" s="112" t="s">
        <v>416</v>
      </c>
      <c r="F59" s="101">
        <v>200</v>
      </c>
      <c r="G59" s="101">
        <v>345</v>
      </c>
      <c r="H59" s="101">
        <f t="shared" si="2"/>
        <v>69000</v>
      </c>
      <c r="I59" s="101">
        <f t="shared" si="3"/>
        <v>77280.000000000015</v>
      </c>
      <c r="J59" s="112" t="s">
        <v>396</v>
      </c>
      <c r="K59" s="112" t="s">
        <v>142</v>
      </c>
      <c r="L59" s="112" t="s">
        <v>329</v>
      </c>
    </row>
    <row r="60" spans="1:12" s="8" customFormat="1" ht="76.5" x14ac:dyDescent="0.25">
      <c r="A60" s="110" t="s">
        <v>740</v>
      </c>
      <c r="B60" s="112" t="s">
        <v>401</v>
      </c>
      <c r="C60" s="112" t="s">
        <v>77</v>
      </c>
      <c r="D60" s="112" t="s">
        <v>402</v>
      </c>
      <c r="E60" s="112" t="s">
        <v>141</v>
      </c>
      <c r="F60" s="101">
        <v>130</v>
      </c>
      <c r="G60" s="101">
        <v>65</v>
      </c>
      <c r="H60" s="101">
        <f t="shared" si="2"/>
        <v>8450</v>
      </c>
      <c r="I60" s="101">
        <f t="shared" si="3"/>
        <v>9464</v>
      </c>
      <c r="J60" s="112" t="s">
        <v>396</v>
      </c>
      <c r="K60" s="112" t="s">
        <v>142</v>
      </c>
      <c r="L60" s="112" t="s">
        <v>3008</v>
      </c>
    </row>
    <row r="61" spans="1:12" s="8" customFormat="1" ht="76.5" x14ac:dyDescent="0.25">
      <c r="A61" s="110" t="s">
        <v>741</v>
      </c>
      <c r="B61" s="112" t="s">
        <v>403</v>
      </c>
      <c r="C61" s="112" t="s">
        <v>77</v>
      </c>
      <c r="D61" s="112" t="s">
        <v>404</v>
      </c>
      <c r="E61" s="112" t="s">
        <v>405</v>
      </c>
      <c r="F61" s="101">
        <v>150</v>
      </c>
      <c r="G61" s="101">
        <v>26.8</v>
      </c>
      <c r="H61" s="101">
        <f t="shared" si="2"/>
        <v>4020</v>
      </c>
      <c r="I61" s="101">
        <f t="shared" si="3"/>
        <v>4502.4000000000005</v>
      </c>
      <c r="J61" s="112" t="s">
        <v>396</v>
      </c>
      <c r="K61" s="112" t="s">
        <v>142</v>
      </c>
      <c r="L61" s="112" t="s">
        <v>3008</v>
      </c>
    </row>
    <row r="62" spans="1:12" s="8" customFormat="1" ht="76.5" x14ac:dyDescent="0.25">
      <c r="A62" s="110" t="s">
        <v>829</v>
      </c>
      <c r="B62" s="112" t="s">
        <v>406</v>
      </c>
      <c r="C62" s="112" t="s">
        <v>77</v>
      </c>
      <c r="D62" s="112" t="s">
        <v>407</v>
      </c>
      <c r="E62" s="112" t="s">
        <v>405</v>
      </c>
      <c r="F62" s="101">
        <v>50</v>
      </c>
      <c r="G62" s="101">
        <v>40</v>
      </c>
      <c r="H62" s="101">
        <f t="shared" si="2"/>
        <v>2000</v>
      </c>
      <c r="I62" s="101">
        <f t="shared" si="3"/>
        <v>2240</v>
      </c>
      <c r="J62" s="112" t="s">
        <v>396</v>
      </c>
      <c r="K62" s="112" t="s">
        <v>142</v>
      </c>
      <c r="L62" s="112" t="s">
        <v>329</v>
      </c>
    </row>
    <row r="63" spans="1:12" s="8" customFormat="1" ht="76.5" x14ac:dyDescent="0.25">
      <c r="A63" s="110" t="s">
        <v>830</v>
      </c>
      <c r="B63" s="112" t="s">
        <v>408</v>
      </c>
      <c r="C63" s="112" t="s">
        <v>77</v>
      </c>
      <c r="D63" s="112" t="s">
        <v>409</v>
      </c>
      <c r="E63" s="112" t="s">
        <v>405</v>
      </c>
      <c r="F63" s="101">
        <v>50</v>
      </c>
      <c r="G63" s="101">
        <v>49</v>
      </c>
      <c r="H63" s="101">
        <f t="shared" si="2"/>
        <v>2450</v>
      </c>
      <c r="I63" s="101">
        <f t="shared" si="3"/>
        <v>2744.0000000000005</v>
      </c>
      <c r="J63" s="112" t="s">
        <v>396</v>
      </c>
      <c r="K63" s="112" t="s">
        <v>142</v>
      </c>
      <c r="L63" s="112" t="s">
        <v>329</v>
      </c>
    </row>
    <row r="64" spans="1:12" s="8" customFormat="1" ht="76.5" x14ac:dyDescent="0.25">
      <c r="A64" s="110" t="s">
        <v>831</v>
      </c>
      <c r="B64" s="112" t="s">
        <v>410</v>
      </c>
      <c r="C64" s="112" t="s">
        <v>77</v>
      </c>
      <c r="D64" s="112" t="s">
        <v>411</v>
      </c>
      <c r="E64" s="112" t="s">
        <v>405</v>
      </c>
      <c r="F64" s="101">
        <v>150</v>
      </c>
      <c r="G64" s="101">
        <v>14.55</v>
      </c>
      <c r="H64" s="101">
        <f t="shared" si="2"/>
        <v>2182.5</v>
      </c>
      <c r="I64" s="101">
        <f t="shared" si="3"/>
        <v>2444.4</v>
      </c>
      <c r="J64" s="112" t="s">
        <v>396</v>
      </c>
      <c r="K64" s="112" t="s">
        <v>142</v>
      </c>
      <c r="L64" s="112" t="s">
        <v>3008</v>
      </c>
    </row>
    <row r="65" spans="1:12" s="8" customFormat="1" ht="76.5" x14ac:dyDescent="0.25">
      <c r="A65" s="110" t="s">
        <v>832</v>
      </c>
      <c r="B65" s="112" t="s">
        <v>590</v>
      </c>
      <c r="C65" s="112" t="s">
        <v>77</v>
      </c>
      <c r="D65" s="112" t="s">
        <v>412</v>
      </c>
      <c r="E65" s="112" t="s">
        <v>405</v>
      </c>
      <c r="F65" s="101">
        <v>15</v>
      </c>
      <c r="G65" s="101">
        <v>9910</v>
      </c>
      <c r="H65" s="101">
        <f t="shared" si="2"/>
        <v>148650</v>
      </c>
      <c r="I65" s="101">
        <f t="shared" si="3"/>
        <v>166488.00000000003</v>
      </c>
      <c r="J65" s="112" t="s">
        <v>396</v>
      </c>
      <c r="K65" s="112" t="s">
        <v>142</v>
      </c>
      <c r="L65" s="112" t="s">
        <v>3008</v>
      </c>
    </row>
    <row r="66" spans="1:12" s="8" customFormat="1" ht="76.5" x14ac:dyDescent="0.25">
      <c r="A66" s="110" t="s">
        <v>833</v>
      </c>
      <c r="B66" s="112" t="s">
        <v>413</v>
      </c>
      <c r="C66" s="112" t="s">
        <v>77</v>
      </c>
      <c r="D66" s="112" t="s">
        <v>414</v>
      </c>
      <c r="E66" s="112" t="s">
        <v>405</v>
      </c>
      <c r="F66" s="101">
        <v>100</v>
      </c>
      <c r="G66" s="101">
        <v>1500</v>
      </c>
      <c r="H66" s="101">
        <f t="shared" si="2"/>
        <v>150000</v>
      </c>
      <c r="I66" s="101">
        <f t="shared" si="3"/>
        <v>168000.00000000003</v>
      </c>
      <c r="J66" s="112" t="s">
        <v>396</v>
      </c>
      <c r="K66" s="112" t="s">
        <v>142</v>
      </c>
      <c r="L66" s="112" t="s">
        <v>329</v>
      </c>
    </row>
    <row r="67" spans="1:12" s="8" customFormat="1" ht="76.5" x14ac:dyDescent="0.25">
      <c r="A67" s="110" t="s">
        <v>834</v>
      </c>
      <c r="B67" s="112" t="s">
        <v>415</v>
      </c>
      <c r="C67" s="112" t="s">
        <v>77</v>
      </c>
      <c r="D67" s="112" t="s">
        <v>591</v>
      </c>
      <c r="E67" s="112" t="s">
        <v>416</v>
      </c>
      <c r="F67" s="101">
        <v>600</v>
      </c>
      <c r="G67" s="101">
        <v>117</v>
      </c>
      <c r="H67" s="101">
        <f t="shared" si="2"/>
        <v>70200</v>
      </c>
      <c r="I67" s="101">
        <f t="shared" si="3"/>
        <v>78624.000000000015</v>
      </c>
      <c r="J67" s="112" t="s">
        <v>396</v>
      </c>
      <c r="K67" s="112" t="s">
        <v>142</v>
      </c>
      <c r="L67" s="112" t="s">
        <v>3008</v>
      </c>
    </row>
    <row r="68" spans="1:12" s="8" customFormat="1" ht="76.5" x14ac:dyDescent="0.25">
      <c r="A68" s="110" t="s">
        <v>835</v>
      </c>
      <c r="B68" s="112" t="s">
        <v>417</v>
      </c>
      <c r="C68" s="112" t="s">
        <v>77</v>
      </c>
      <c r="D68" s="112" t="s">
        <v>592</v>
      </c>
      <c r="E68" s="112" t="s">
        <v>416</v>
      </c>
      <c r="F68" s="101">
        <v>600</v>
      </c>
      <c r="G68" s="101">
        <v>118</v>
      </c>
      <c r="H68" s="101">
        <f t="shared" si="2"/>
        <v>70800</v>
      </c>
      <c r="I68" s="101">
        <f t="shared" si="3"/>
        <v>79296.000000000015</v>
      </c>
      <c r="J68" s="112" t="s">
        <v>396</v>
      </c>
      <c r="K68" s="112" t="s">
        <v>142</v>
      </c>
      <c r="L68" s="112" t="s">
        <v>3008</v>
      </c>
    </row>
    <row r="69" spans="1:12" s="8" customFormat="1" ht="76.5" x14ac:dyDescent="0.25">
      <c r="A69" s="110" t="s">
        <v>700</v>
      </c>
      <c r="B69" s="112" t="s">
        <v>418</v>
      </c>
      <c r="C69" s="112" t="s">
        <v>77</v>
      </c>
      <c r="D69" s="112" t="s">
        <v>419</v>
      </c>
      <c r="E69" s="112" t="s">
        <v>416</v>
      </c>
      <c r="F69" s="101">
        <v>600</v>
      </c>
      <c r="G69" s="101">
        <v>180</v>
      </c>
      <c r="H69" s="101">
        <f t="shared" si="2"/>
        <v>108000</v>
      </c>
      <c r="I69" s="101">
        <f t="shared" si="3"/>
        <v>120960.00000000001</v>
      </c>
      <c r="J69" s="112" t="s">
        <v>396</v>
      </c>
      <c r="K69" s="112" t="s">
        <v>142</v>
      </c>
      <c r="L69" s="112" t="s">
        <v>3008</v>
      </c>
    </row>
    <row r="70" spans="1:12" s="8" customFormat="1" ht="76.5" x14ac:dyDescent="0.25">
      <c r="A70" s="110" t="s">
        <v>797</v>
      </c>
      <c r="B70" s="112" t="s">
        <v>420</v>
      </c>
      <c r="C70" s="112" t="s">
        <v>77</v>
      </c>
      <c r="D70" s="112" t="s">
        <v>421</v>
      </c>
      <c r="E70" s="112" t="s">
        <v>416</v>
      </c>
      <c r="F70" s="101">
        <v>50</v>
      </c>
      <c r="G70" s="101">
        <v>234</v>
      </c>
      <c r="H70" s="101">
        <f t="shared" si="2"/>
        <v>11700</v>
      </c>
      <c r="I70" s="101">
        <f t="shared" si="3"/>
        <v>13104.000000000002</v>
      </c>
      <c r="J70" s="112" t="s">
        <v>396</v>
      </c>
      <c r="K70" s="112" t="s">
        <v>142</v>
      </c>
      <c r="L70" s="112" t="s">
        <v>329</v>
      </c>
    </row>
    <row r="71" spans="1:12" s="8" customFormat="1" ht="76.5" x14ac:dyDescent="0.25">
      <c r="A71" s="110" t="s">
        <v>826</v>
      </c>
      <c r="B71" s="112" t="s">
        <v>422</v>
      </c>
      <c r="C71" s="112" t="s">
        <v>77</v>
      </c>
      <c r="D71" s="112" t="s">
        <v>423</v>
      </c>
      <c r="E71" s="112" t="s">
        <v>416</v>
      </c>
      <c r="F71" s="101">
        <v>200</v>
      </c>
      <c r="G71" s="101">
        <v>265</v>
      </c>
      <c r="H71" s="101">
        <f t="shared" si="2"/>
        <v>53000</v>
      </c>
      <c r="I71" s="101">
        <f t="shared" si="3"/>
        <v>59360.000000000007</v>
      </c>
      <c r="J71" s="112" t="s">
        <v>396</v>
      </c>
      <c r="K71" s="112" t="s">
        <v>142</v>
      </c>
      <c r="L71" s="112" t="s">
        <v>329</v>
      </c>
    </row>
    <row r="72" spans="1:12" s="8" customFormat="1" ht="76.5" x14ac:dyDescent="0.25">
      <c r="A72" s="110" t="s">
        <v>836</v>
      </c>
      <c r="B72" s="112" t="s">
        <v>424</v>
      </c>
      <c r="C72" s="112" t="s">
        <v>77</v>
      </c>
      <c r="D72" s="112" t="s">
        <v>425</v>
      </c>
      <c r="E72" s="112" t="s">
        <v>141</v>
      </c>
      <c r="F72" s="101">
        <v>300</v>
      </c>
      <c r="G72" s="101">
        <v>1644</v>
      </c>
      <c r="H72" s="101">
        <f t="shared" si="2"/>
        <v>493200</v>
      </c>
      <c r="I72" s="101">
        <f t="shared" si="3"/>
        <v>552384</v>
      </c>
      <c r="J72" s="112" t="s">
        <v>396</v>
      </c>
      <c r="K72" s="112" t="s">
        <v>142</v>
      </c>
      <c r="L72" s="112" t="s">
        <v>3008</v>
      </c>
    </row>
    <row r="73" spans="1:12" s="8" customFormat="1" ht="280.5" x14ac:dyDescent="0.25">
      <c r="A73" s="110" t="s">
        <v>837</v>
      </c>
      <c r="B73" s="112" t="s">
        <v>426</v>
      </c>
      <c r="C73" s="112" t="s">
        <v>77</v>
      </c>
      <c r="D73" s="112" t="s">
        <v>427</v>
      </c>
      <c r="E73" s="112" t="s">
        <v>141</v>
      </c>
      <c r="F73" s="101">
        <v>400</v>
      </c>
      <c r="G73" s="101">
        <v>4450</v>
      </c>
      <c r="H73" s="101">
        <f t="shared" si="2"/>
        <v>1780000</v>
      </c>
      <c r="I73" s="101">
        <f t="shared" si="3"/>
        <v>1993600.0000000002</v>
      </c>
      <c r="J73" s="112" t="s">
        <v>396</v>
      </c>
      <c r="K73" s="112" t="s">
        <v>142</v>
      </c>
      <c r="L73" s="112" t="s">
        <v>329</v>
      </c>
    </row>
    <row r="74" spans="1:12" s="8" customFormat="1" ht="76.5" x14ac:dyDescent="0.25">
      <c r="A74" s="110" t="s">
        <v>838</v>
      </c>
      <c r="B74" s="112" t="s">
        <v>428</v>
      </c>
      <c r="C74" s="112" t="s">
        <v>77</v>
      </c>
      <c r="D74" s="112" t="s">
        <v>429</v>
      </c>
      <c r="E74" s="112" t="s">
        <v>405</v>
      </c>
      <c r="F74" s="101">
        <v>1000</v>
      </c>
      <c r="G74" s="101">
        <v>108</v>
      </c>
      <c r="H74" s="101">
        <f t="shared" si="2"/>
        <v>108000</v>
      </c>
      <c r="I74" s="101">
        <f t="shared" si="3"/>
        <v>120960.00000000001</v>
      </c>
      <c r="J74" s="112" t="s">
        <v>396</v>
      </c>
      <c r="K74" s="112" t="s">
        <v>142</v>
      </c>
      <c r="L74" s="112" t="s">
        <v>3008</v>
      </c>
    </row>
    <row r="75" spans="1:12" s="8" customFormat="1" ht="76.5" x14ac:dyDescent="0.25">
      <c r="A75" s="110" t="s">
        <v>839</v>
      </c>
      <c r="B75" s="112" t="s">
        <v>430</v>
      </c>
      <c r="C75" s="112" t="s">
        <v>77</v>
      </c>
      <c r="D75" s="112" t="s">
        <v>431</v>
      </c>
      <c r="E75" s="112" t="s">
        <v>405</v>
      </c>
      <c r="F75" s="101">
        <v>600</v>
      </c>
      <c r="G75" s="101">
        <v>208</v>
      </c>
      <c r="H75" s="101">
        <f t="shared" si="2"/>
        <v>124800</v>
      </c>
      <c r="I75" s="101">
        <f t="shared" si="3"/>
        <v>139776</v>
      </c>
      <c r="J75" s="112" t="s">
        <v>396</v>
      </c>
      <c r="K75" s="112" t="s">
        <v>142</v>
      </c>
      <c r="L75" s="112" t="s">
        <v>3008</v>
      </c>
    </row>
    <row r="76" spans="1:12" s="8" customFormat="1" ht="76.5" x14ac:dyDescent="0.25">
      <c r="A76" s="110" t="s">
        <v>840</v>
      </c>
      <c r="B76" s="112" t="s">
        <v>432</v>
      </c>
      <c r="C76" s="112" t="s">
        <v>77</v>
      </c>
      <c r="D76" s="112" t="s">
        <v>433</v>
      </c>
      <c r="E76" s="112" t="s">
        <v>405</v>
      </c>
      <c r="F76" s="101">
        <v>5600</v>
      </c>
      <c r="G76" s="101">
        <v>10</v>
      </c>
      <c r="H76" s="101">
        <f t="shared" si="2"/>
        <v>56000</v>
      </c>
      <c r="I76" s="101">
        <f t="shared" si="3"/>
        <v>62720.000000000007</v>
      </c>
      <c r="J76" s="112" t="s">
        <v>396</v>
      </c>
      <c r="K76" s="112" t="s">
        <v>142</v>
      </c>
      <c r="L76" s="112" t="s">
        <v>3008</v>
      </c>
    </row>
    <row r="77" spans="1:12" s="8" customFormat="1" ht="76.5" x14ac:dyDescent="0.25">
      <c r="A77" s="110" t="s">
        <v>841</v>
      </c>
      <c r="B77" s="112" t="s">
        <v>434</v>
      </c>
      <c r="C77" s="112" t="s">
        <v>77</v>
      </c>
      <c r="D77" s="112" t="s">
        <v>435</v>
      </c>
      <c r="E77" s="112" t="s">
        <v>405</v>
      </c>
      <c r="F77" s="101">
        <v>60</v>
      </c>
      <c r="G77" s="101">
        <v>50</v>
      </c>
      <c r="H77" s="101">
        <f t="shared" si="2"/>
        <v>3000</v>
      </c>
      <c r="I77" s="101">
        <f t="shared" si="3"/>
        <v>3360.0000000000005</v>
      </c>
      <c r="J77" s="112" t="s">
        <v>396</v>
      </c>
      <c r="K77" s="112" t="s">
        <v>142</v>
      </c>
      <c r="L77" s="112" t="s">
        <v>329</v>
      </c>
    </row>
    <row r="78" spans="1:12" s="8" customFormat="1" ht="76.5" x14ac:dyDescent="0.25">
      <c r="A78" s="110" t="s">
        <v>842</v>
      </c>
      <c r="B78" s="112" t="s">
        <v>436</v>
      </c>
      <c r="C78" s="112" t="s">
        <v>77</v>
      </c>
      <c r="D78" s="112" t="s">
        <v>437</v>
      </c>
      <c r="E78" s="112" t="s">
        <v>141</v>
      </c>
      <c r="F78" s="101">
        <v>900</v>
      </c>
      <c r="G78" s="101">
        <v>1140</v>
      </c>
      <c r="H78" s="101">
        <f t="shared" si="2"/>
        <v>1026000</v>
      </c>
      <c r="I78" s="101">
        <f t="shared" si="3"/>
        <v>1149120</v>
      </c>
      <c r="J78" s="112" t="s">
        <v>396</v>
      </c>
      <c r="K78" s="112" t="s">
        <v>142</v>
      </c>
      <c r="L78" s="112" t="s">
        <v>3008</v>
      </c>
    </row>
    <row r="79" spans="1:12" s="8" customFormat="1" ht="76.5" x14ac:dyDescent="0.25">
      <c r="A79" s="110" t="s">
        <v>843</v>
      </c>
      <c r="B79" s="112" t="s">
        <v>438</v>
      </c>
      <c r="C79" s="112" t="s">
        <v>77</v>
      </c>
      <c r="D79" s="112" t="s">
        <v>439</v>
      </c>
      <c r="E79" s="112" t="s">
        <v>395</v>
      </c>
      <c r="F79" s="101">
        <v>100</v>
      </c>
      <c r="G79" s="101">
        <v>245</v>
      </c>
      <c r="H79" s="101">
        <f t="shared" si="2"/>
        <v>24500</v>
      </c>
      <c r="I79" s="101">
        <f t="shared" si="3"/>
        <v>27440.000000000004</v>
      </c>
      <c r="J79" s="112" t="s">
        <v>396</v>
      </c>
      <c r="K79" s="112" t="s">
        <v>142</v>
      </c>
      <c r="L79" s="112" t="s">
        <v>329</v>
      </c>
    </row>
    <row r="80" spans="1:12" s="8" customFormat="1" ht="76.5" x14ac:dyDescent="0.25">
      <c r="A80" s="110" t="s">
        <v>844</v>
      </c>
      <c r="B80" s="112" t="s">
        <v>440</v>
      </c>
      <c r="C80" s="112" t="s">
        <v>77</v>
      </c>
      <c r="D80" s="112" t="s">
        <v>441</v>
      </c>
      <c r="E80" s="112" t="s">
        <v>405</v>
      </c>
      <c r="F80" s="101">
        <v>500</v>
      </c>
      <c r="G80" s="101">
        <v>165</v>
      </c>
      <c r="H80" s="101">
        <f t="shared" si="2"/>
        <v>82500</v>
      </c>
      <c r="I80" s="101">
        <f t="shared" si="3"/>
        <v>92400.000000000015</v>
      </c>
      <c r="J80" s="112" t="s">
        <v>396</v>
      </c>
      <c r="K80" s="112" t="s">
        <v>142</v>
      </c>
      <c r="L80" s="112" t="s">
        <v>329</v>
      </c>
    </row>
    <row r="81" spans="1:12" s="8" customFormat="1" ht="76.5" x14ac:dyDescent="0.25">
      <c r="A81" s="110" t="s">
        <v>845</v>
      </c>
      <c r="B81" s="112" t="s">
        <v>442</v>
      </c>
      <c r="C81" s="112" t="s">
        <v>77</v>
      </c>
      <c r="D81" s="112" t="s">
        <v>443</v>
      </c>
      <c r="E81" s="112" t="s">
        <v>250</v>
      </c>
      <c r="F81" s="101">
        <v>550</v>
      </c>
      <c r="G81" s="101">
        <v>998</v>
      </c>
      <c r="H81" s="101">
        <f t="shared" si="2"/>
        <v>548900</v>
      </c>
      <c r="I81" s="101">
        <f t="shared" si="3"/>
        <v>614768.00000000012</v>
      </c>
      <c r="J81" s="112" t="s">
        <v>396</v>
      </c>
      <c r="K81" s="112" t="s">
        <v>142</v>
      </c>
      <c r="L81" s="112" t="s">
        <v>3008</v>
      </c>
    </row>
    <row r="82" spans="1:12" s="8" customFormat="1" ht="76.5" x14ac:dyDescent="0.25">
      <c r="A82" s="110" t="s">
        <v>846</v>
      </c>
      <c r="B82" s="112" t="s">
        <v>444</v>
      </c>
      <c r="C82" s="112" t="s">
        <v>77</v>
      </c>
      <c r="D82" s="112" t="s">
        <v>445</v>
      </c>
      <c r="E82" s="112" t="s">
        <v>250</v>
      </c>
      <c r="F82" s="101">
        <v>40</v>
      </c>
      <c r="G82" s="101">
        <v>19500</v>
      </c>
      <c r="H82" s="101">
        <f t="shared" si="2"/>
        <v>780000</v>
      </c>
      <c r="I82" s="101">
        <f t="shared" si="3"/>
        <v>873600.00000000012</v>
      </c>
      <c r="J82" s="112" t="s">
        <v>396</v>
      </c>
      <c r="K82" s="112" t="s">
        <v>142</v>
      </c>
      <c r="L82" s="112" t="s">
        <v>3008</v>
      </c>
    </row>
    <row r="83" spans="1:12" s="8" customFormat="1" ht="76.5" x14ac:dyDescent="0.25">
      <c r="A83" s="110" t="s">
        <v>847</v>
      </c>
      <c r="B83" s="112" t="s">
        <v>446</v>
      </c>
      <c r="C83" s="112" t="s">
        <v>77</v>
      </c>
      <c r="D83" s="112" t="s">
        <v>447</v>
      </c>
      <c r="E83" s="112" t="s">
        <v>141</v>
      </c>
      <c r="F83" s="101">
        <v>150</v>
      </c>
      <c r="G83" s="101">
        <v>94</v>
      </c>
      <c r="H83" s="101">
        <f t="shared" si="2"/>
        <v>14100</v>
      </c>
      <c r="I83" s="101">
        <f t="shared" si="3"/>
        <v>15792.000000000002</v>
      </c>
      <c r="J83" s="112" t="s">
        <v>396</v>
      </c>
      <c r="K83" s="112" t="s">
        <v>142</v>
      </c>
      <c r="L83" s="112" t="s">
        <v>3008</v>
      </c>
    </row>
    <row r="84" spans="1:12" s="8" customFormat="1" ht="76.5" x14ac:dyDescent="0.25">
      <c r="A84" s="110" t="s">
        <v>848</v>
      </c>
      <c r="B84" s="112" t="s">
        <v>448</v>
      </c>
      <c r="C84" s="112" t="s">
        <v>77</v>
      </c>
      <c r="D84" s="112" t="s">
        <v>449</v>
      </c>
      <c r="E84" s="112" t="s">
        <v>141</v>
      </c>
      <c r="F84" s="101">
        <v>700</v>
      </c>
      <c r="G84" s="101">
        <v>200</v>
      </c>
      <c r="H84" s="101">
        <f t="shared" si="2"/>
        <v>140000</v>
      </c>
      <c r="I84" s="101">
        <f t="shared" si="3"/>
        <v>156800.00000000003</v>
      </c>
      <c r="J84" s="112" t="s">
        <v>396</v>
      </c>
      <c r="K84" s="112" t="s">
        <v>142</v>
      </c>
      <c r="L84" s="112" t="s">
        <v>3008</v>
      </c>
    </row>
    <row r="85" spans="1:12" s="8" customFormat="1" ht="76.5" x14ac:dyDescent="0.25">
      <c r="A85" s="110" t="s">
        <v>849</v>
      </c>
      <c r="B85" s="112" t="s">
        <v>450</v>
      </c>
      <c r="C85" s="112" t="s">
        <v>77</v>
      </c>
      <c r="D85" s="112" t="s">
        <v>451</v>
      </c>
      <c r="E85" s="112" t="s">
        <v>405</v>
      </c>
      <c r="F85" s="101">
        <v>500</v>
      </c>
      <c r="G85" s="101">
        <v>385</v>
      </c>
      <c r="H85" s="101">
        <f t="shared" si="2"/>
        <v>192500</v>
      </c>
      <c r="I85" s="101">
        <f t="shared" si="3"/>
        <v>215600.00000000003</v>
      </c>
      <c r="J85" s="112" t="s">
        <v>396</v>
      </c>
      <c r="K85" s="112" t="s">
        <v>142</v>
      </c>
      <c r="L85" s="112" t="s">
        <v>329</v>
      </c>
    </row>
    <row r="86" spans="1:12" s="8" customFormat="1" ht="76.5" x14ac:dyDescent="0.25">
      <c r="A86" s="110" t="s">
        <v>850</v>
      </c>
      <c r="B86" s="112" t="s">
        <v>452</v>
      </c>
      <c r="C86" s="112" t="s">
        <v>77</v>
      </c>
      <c r="D86" s="112" t="s">
        <v>453</v>
      </c>
      <c r="E86" s="112" t="s">
        <v>405</v>
      </c>
      <c r="F86" s="101">
        <v>3000</v>
      </c>
      <c r="G86" s="101">
        <v>570</v>
      </c>
      <c r="H86" s="101">
        <f t="shared" si="2"/>
        <v>1710000</v>
      </c>
      <c r="I86" s="101">
        <f t="shared" si="3"/>
        <v>1915200.0000000002</v>
      </c>
      <c r="J86" s="112" t="s">
        <v>396</v>
      </c>
      <c r="K86" s="112" t="s">
        <v>142</v>
      </c>
      <c r="L86" s="112" t="s">
        <v>578</v>
      </c>
    </row>
    <row r="87" spans="1:12" s="8" customFormat="1" ht="76.5" x14ac:dyDescent="0.25">
      <c r="A87" s="110" t="s">
        <v>851</v>
      </c>
      <c r="B87" s="112" t="s">
        <v>452</v>
      </c>
      <c r="C87" s="112" t="s">
        <v>77</v>
      </c>
      <c r="D87" s="112" t="s">
        <v>577</v>
      </c>
      <c r="E87" s="112" t="s">
        <v>405</v>
      </c>
      <c r="F87" s="101">
        <v>2000</v>
      </c>
      <c r="G87" s="101">
        <v>298</v>
      </c>
      <c r="H87" s="101">
        <f t="shared" si="2"/>
        <v>596000</v>
      </c>
      <c r="I87" s="101">
        <f t="shared" si="3"/>
        <v>667520.00000000012</v>
      </c>
      <c r="J87" s="112" t="s">
        <v>396</v>
      </c>
      <c r="K87" s="112" t="s">
        <v>142</v>
      </c>
      <c r="L87" s="112" t="s">
        <v>3008</v>
      </c>
    </row>
    <row r="88" spans="1:12" s="8" customFormat="1" ht="76.5" x14ac:dyDescent="0.25">
      <c r="A88" s="110" t="s">
        <v>852</v>
      </c>
      <c r="B88" s="112" t="s">
        <v>454</v>
      </c>
      <c r="C88" s="112" t="s">
        <v>77</v>
      </c>
      <c r="D88" s="112" t="s">
        <v>455</v>
      </c>
      <c r="E88" s="112" t="s">
        <v>405</v>
      </c>
      <c r="F88" s="101">
        <v>500</v>
      </c>
      <c r="G88" s="101">
        <v>298</v>
      </c>
      <c r="H88" s="101">
        <f t="shared" si="2"/>
        <v>149000</v>
      </c>
      <c r="I88" s="101">
        <f t="shared" si="3"/>
        <v>166880.00000000003</v>
      </c>
      <c r="J88" s="112" t="s">
        <v>396</v>
      </c>
      <c r="K88" s="112" t="s">
        <v>142</v>
      </c>
      <c r="L88" s="112" t="s">
        <v>3008</v>
      </c>
    </row>
    <row r="89" spans="1:12" s="8" customFormat="1" ht="76.5" x14ac:dyDescent="0.25">
      <c r="A89" s="110" t="s">
        <v>853</v>
      </c>
      <c r="B89" s="112" t="s">
        <v>456</v>
      </c>
      <c r="C89" s="112" t="s">
        <v>77</v>
      </c>
      <c r="D89" s="112" t="s">
        <v>457</v>
      </c>
      <c r="E89" s="112" t="s">
        <v>405</v>
      </c>
      <c r="F89" s="101">
        <v>1500</v>
      </c>
      <c r="G89" s="101">
        <v>175</v>
      </c>
      <c r="H89" s="101">
        <f t="shared" si="2"/>
        <v>262500</v>
      </c>
      <c r="I89" s="101">
        <f t="shared" si="3"/>
        <v>294000</v>
      </c>
      <c r="J89" s="112" t="s">
        <v>396</v>
      </c>
      <c r="K89" s="112" t="s">
        <v>142</v>
      </c>
      <c r="L89" s="112" t="s">
        <v>3008</v>
      </c>
    </row>
    <row r="90" spans="1:12" s="8" customFormat="1" ht="76.5" x14ac:dyDescent="0.25">
      <c r="A90" s="110" t="s">
        <v>854</v>
      </c>
      <c r="B90" s="112" t="s">
        <v>458</v>
      </c>
      <c r="C90" s="112" t="s">
        <v>77</v>
      </c>
      <c r="D90" s="112" t="s">
        <v>459</v>
      </c>
      <c r="E90" s="112" t="s">
        <v>405</v>
      </c>
      <c r="F90" s="101">
        <v>45</v>
      </c>
      <c r="G90" s="101">
        <v>60</v>
      </c>
      <c r="H90" s="101">
        <f t="shared" si="2"/>
        <v>2700</v>
      </c>
      <c r="I90" s="101">
        <f t="shared" si="3"/>
        <v>3024.0000000000005</v>
      </c>
      <c r="J90" s="112" t="s">
        <v>396</v>
      </c>
      <c r="K90" s="112" t="s">
        <v>142</v>
      </c>
      <c r="L90" s="112" t="s">
        <v>329</v>
      </c>
    </row>
    <row r="91" spans="1:12" s="8" customFormat="1" ht="76.5" x14ac:dyDescent="0.25">
      <c r="A91" s="110" t="s">
        <v>855</v>
      </c>
      <c r="B91" s="112" t="s">
        <v>460</v>
      </c>
      <c r="C91" s="112" t="s">
        <v>77</v>
      </c>
      <c r="D91" s="112" t="s">
        <v>461</v>
      </c>
      <c r="E91" s="112" t="s">
        <v>405</v>
      </c>
      <c r="F91" s="101">
        <v>300</v>
      </c>
      <c r="G91" s="101">
        <v>300</v>
      </c>
      <c r="H91" s="101">
        <f t="shared" si="2"/>
        <v>90000</v>
      </c>
      <c r="I91" s="101">
        <f t="shared" si="3"/>
        <v>100800.00000000001</v>
      </c>
      <c r="J91" s="112" t="s">
        <v>396</v>
      </c>
      <c r="K91" s="112" t="s">
        <v>142</v>
      </c>
      <c r="L91" s="112" t="s">
        <v>3008</v>
      </c>
    </row>
    <row r="92" spans="1:12" s="8" customFormat="1" ht="76.5" x14ac:dyDescent="0.25">
      <c r="A92" s="110" t="s">
        <v>856</v>
      </c>
      <c r="B92" s="112" t="s">
        <v>462</v>
      </c>
      <c r="C92" s="112" t="s">
        <v>77</v>
      </c>
      <c r="D92" s="112" t="s">
        <v>463</v>
      </c>
      <c r="E92" s="112" t="s">
        <v>405</v>
      </c>
      <c r="F92" s="101">
        <v>100</v>
      </c>
      <c r="G92" s="101">
        <v>585</v>
      </c>
      <c r="H92" s="101">
        <f t="shared" si="2"/>
        <v>58500</v>
      </c>
      <c r="I92" s="101">
        <f t="shared" si="3"/>
        <v>65520.000000000007</v>
      </c>
      <c r="J92" s="112" t="s">
        <v>396</v>
      </c>
      <c r="K92" s="112" t="s">
        <v>142</v>
      </c>
      <c r="L92" s="112" t="s">
        <v>3008</v>
      </c>
    </row>
    <row r="93" spans="1:12" s="8" customFormat="1" ht="76.5" x14ac:dyDescent="0.25">
      <c r="A93" s="110" t="s">
        <v>857</v>
      </c>
      <c r="B93" s="112" t="s">
        <v>464</v>
      </c>
      <c r="C93" s="112" t="s">
        <v>77</v>
      </c>
      <c r="D93" s="112" t="s">
        <v>465</v>
      </c>
      <c r="E93" s="112" t="s">
        <v>416</v>
      </c>
      <c r="F93" s="101">
        <v>2500</v>
      </c>
      <c r="G93" s="101">
        <v>258</v>
      </c>
      <c r="H93" s="101">
        <f t="shared" si="2"/>
        <v>645000</v>
      </c>
      <c r="I93" s="101">
        <f t="shared" si="3"/>
        <v>722400.00000000012</v>
      </c>
      <c r="J93" s="112" t="s">
        <v>396</v>
      </c>
      <c r="K93" s="112" t="s">
        <v>142</v>
      </c>
      <c r="L93" s="112" t="s">
        <v>3008</v>
      </c>
    </row>
    <row r="94" spans="1:12" s="8" customFormat="1" ht="76.5" x14ac:dyDescent="0.25">
      <c r="A94" s="110" t="s">
        <v>858</v>
      </c>
      <c r="B94" s="112" t="s">
        <v>466</v>
      </c>
      <c r="C94" s="112" t="s">
        <v>77</v>
      </c>
      <c r="D94" s="112" t="s">
        <v>467</v>
      </c>
      <c r="E94" s="112" t="s">
        <v>405</v>
      </c>
      <c r="F94" s="101">
        <v>1200</v>
      </c>
      <c r="G94" s="101">
        <v>33</v>
      </c>
      <c r="H94" s="101">
        <f>F94*G94</f>
        <v>39600</v>
      </c>
      <c r="I94" s="101">
        <f>H94*1.12</f>
        <v>44352.000000000007</v>
      </c>
      <c r="J94" s="112" t="s">
        <v>396</v>
      </c>
      <c r="K94" s="112" t="s">
        <v>142</v>
      </c>
      <c r="L94" s="112" t="s">
        <v>3008</v>
      </c>
    </row>
    <row r="95" spans="1:12" s="8" customFormat="1" ht="76.5" x14ac:dyDescent="0.25">
      <c r="A95" s="110" t="s">
        <v>859</v>
      </c>
      <c r="B95" s="112" t="s">
        <v>468</v>
      </c>
      <c r="C95" s="112" t="s">
        <v>77</v>
      </c>
      <c r="D95" s="112" t="s">
        <v>469</v>
      </c>
      <c r="E95" s="112" t="s">
        <v>405</v>
      </c>
      <c r="F95" s="101">
        <v>6500</v>
      </c>
      <c r="G95" s="101">
        <v>20</v>
      </c>
      <c r="H95" s="101">
        <f>F95*G95</f>
        <v>130000</v>
      </c>
      <c r="I95" s="101">
        <f>H95*1.12</f>
        <v>145600</v>
      </c>
      <c r="J95" s="112" t="s">
        <v>396</v>
      </c>
      <c r="K95" s="112" t="s">
        <v>142</v>
      </c>
      <c r="L95" s="112" t="s">
        <v>3008</v>
      </c>
    </row>
    <row r="96" spans="1:12" s="8" customFormat="1" ht="76.5" x14ac:dyDescent="0.25">
      <c r="A96" s="110" t="s">
        <v>860</v>
      </c>
      <c r="B96" s="112" t="s">
        <v>470</v>
      </c>
      <c r="C96" s="112" t="s">
        <v>77</v>
      </c>
      <c r="D96" s="112" t="s">
        <v>471</v>
      </c>
      <c r="E96" s="112" t="s">
        <v>416</v>
      </c>
      <c r="F96" s="101">
        <v>100</v>
      </c>
      <c r="G96" s="101">
        <v>314</v>
      </c>
      <c r="H96" s="101">
        <f>F96*G96</f>
        <v>31400</v>
      </c>
      <c r="I96" s="101">
        <f>H96*1.12</f>
        <v>35168</v>
      </c>
      <c r="J96" s="112" t="s">
        <v>396</v>
      </c>
      <c r="K96" s="112" t="s">
        <v>142</v>
      </c>
      <c r="L96" s="112" t="s">
        <v>3008</v>
      </c>
    </row>
    <row r="97" spans="1:12" s="8" customFormat="1" ht="76.5" x14ac:dyDescent="0.25">
      <c r="A97" s="110" t="s">
        <v>861</v>
      </c>
      <c r="B97" s="112" t="s">
        <v>472</v>
      </c>
      <c r="C97" s="112" t="s">
        <v>77</v>
      </c>
      <c r="D97" s="112" t="s">
        <v>473</v>
      </c>
      <c r="E97" s="112" t="s">
        <v>405</v>
      </c>
      <c r="F97" s="101">
        <v>1500</v>
      </c>
      <c r="G97" s="101">
        <v>44</v>
      </c>
      <c r="H97" s="101">
        <f>F97*G97</f>
        <v>66000</v>
      </c>
      <c r="I97" s="101">
        <f>H97*1.12</f>
        <v>73920</v>
      </c>
      <c r="J97" s="112" t="s">
        <v>396</v>
      </c>
      <c r="K97" s="112" t="s">
        <v>142</v>
      </c>
      <c r="L97" s="112" t="s">
        <v>3008</v>
      </c>
    </row>
    <row r="98" spans="1:12" s="8" customFormat="1" ht="76.5" x14ac:dyDescent="0.25">
      <c r="A98" s="110" t="s">
        <v>862</v>
      </c>
      <c r="B98" s="112" t="s">
        <v>474</v>
      </c>
      <c r="C98" s="112" t="s">
        <v>77</v>
      </c>
      <c r="D98" s="112" t="s">
        <v>475</v>
      </c>
      <c r="E98" s="112" t="s">
        <v>405</v>
      </c>
      <c r="F98" s="101">
        <v>5000</v>
      </c>
      <c r="G98" s="101">
        <v>50</v>
      </c>
      <c r="H98" s="101">
        <f>F98*G98</f>
        <v>250000</v>
      </c>
      <c r="I98" s="101">
        <f>H98*1.12</f>
        <v>280000</v>
      </c>
      <c r="J98" s="112" t="s">
        <v>396</v>
      </c>
      <c r="K98" s="112" t="s">
        <v>142</v>
      </c>
      <c r="L98" s="112" t="s">
        <v>3008</v>
      </c>
    </row>
    <row r="99" spans="1:12" s="8" customFormat="1" ht="76.5" x14ac:dyDescent="0.25">
      <c r="A99" s="110" t="s">
        <v>863</v>
      </c>
      <c r="B99" s="112" t="s">
        <v>476</v>
      </c>
      <c r="C99" s="112" t="s">
        <v>77</v>
      </c>
      <c r="D99" s="112" t="s">
        <v>477</v>
      </c>
      <c r="E99" s="112" t="s">
        <v>405</v>
      </c>
      <c r="F99" s="101">
        <v>300</v>
      </c>
      <c r="G99" s="101">
        <v>190</v>
      </c>
      <c r="H99" s="101">
        <f t="shared" ref="H99:H103" si="4">F99*G99</f>
        <v>57000</v>
      </c>
      <c r="I99" s="101">
        <f t="shared" ref="I99:I103" si="5">H99*1.12</f>
        <v>63840.000000000007</v>
      </c>
      <c r="J99" s="112" t="s">
        <v>396</v>
      </c>
      <c r="K99" s="112" t="s">
        <v>142</v>
      </c>
      <c r="L99" s="112" t="s">
        <v>329</v>
      </c>
    </row>
    <row r="100" spans="1:12" s="8" customFormat="1" ht="76.5" x14ac:dyDescent="0.25">
      <c r="A100" s="110" t="s">
        <v>864</v>
      </c>
      <c r="B100" s="112" t="s">
        <v>478</v>
      </c>
      <c r="C100" s="112" t="s">
        <v>77</v>
      </c>
      <c r="D100" s="112" t="s">
        <v>479</v>
      </c>
      <c r="E100" s="112" t="s">
        <v>405</v>
      </c>
      <c r="F100" s="101">
        <v>1200</v>
      </c>
      <c r="G100" s="101">
        <v>140</v>
      </c>
      <c r="H100" s="101">
        <f t="shared" si="4"/>
        <v>168000</v>
      </c>
      <c r="I100" s="101">
        <f t="shared" si="5"/>
        <v>188160.00000000003</v>
      </c>
      <c r="J100" s="112" t="s">
        <v>396</v>
      </c>
      <c r="K100" s="112" t="s">
        <v>142</v>
      </c>
      <c r="L100" s="112" t="s">
        <v>3008</v>
      </c>
    </row>
    <row r="101" spans="1:12" s="8" customFormat="1" ht="76.5" x14ac:dyDescent="0.25">
      <c r="A101" s="110" t="s">
        <v>865</v>
      </c>
      <c r="B101" s="112" t="s">
        <v>480</v>
      </c>
      <c r="C101" s="112" t="s">
        <v>77</v>
      </c>
      <c r="D101" s="112" t="s">
        <v>481</v>
      </c>
      <c r="E101" s="112" t="s">
        <v>416</v>
      </c>
      <c r="F101" s="101">
        <v>50</v>
      </c>
      <c r="G101" s="101">
        <v>45</v>
      </c>
      <c r="H101" s="101">
        <f t="shared" si="4"/>
        <v>2250</v>
      </c>
      <c r="I101" s="101">
        <f t="shared" si="5"/>
        <v>2520.0000000000005</v>
      </c>
      <c r="J101" s="112" t="s">
        <v>396</v>
      </c>
      <c r="K101" s="112" t="s">
        <v>142</v>
      </c>
      <c r="L101" s="112" t="s">
        <v>329</v>
      </c>
    </row>
    <row r="102" spans="1:12" s="8" customFormat="1" ht="76.5" x14ac:dyDescent="0.25">
      <c r="A102" s="110" t="s">
        <v>866</v>
      </c>
      <c r="B102" s="112" t="s">
        <v>482</v>
      </c>
      <c r="C102" s="112" t="s">
        <v>77</v>
      </c>
      <c r="D102" s="112" t="s">
        <v>483</v>
      </c>
      <c r="E102" s="112" t="s">
        <v>416</v>
      </c>
      <c r="F102" s="101">
        <v>120</v>
      </c>
      <c r="G102" s="101">
        <v>108</v>
      </c>
      <c r="H102" s="101">
        <f t="shared" si="4"/>
        <v>12960</v>
      </c>
      <c r="I102" s="101">
        <f t="shared" si="5"/>
        <v>14515.2</v>
      </c>
      <c r="J102" s="112" t="s">
        <v>396</v>
      </c>
      <c r="K102" s="112" t="s">
        <v>142</v>
      </c>
      <c r="L102" s="112" t="s">
        <v>3008</v>
      </c>
    </row>
    <row r="103" spans="1:12" s="8" customFormat="1" ht="76.5" x14ac:dyDescent="0.25">
      <c r="A103" s="110" t="s">
        <v>867</v>
      </c>
      <c r="B103" s="112" t="s">
        <v>484</v>
      </c>
      <c r="C103" s="112" t="s">
        <v>77</v>
      </c>
      <c r="D103" s="112" t="s">
        <v>485</v>
      </c>
      <c r="E103" s="112" t="s">
        <v>405</v>
      </c>
      <c r="F103" s="101">
        <v>200</v>
      </c>
      <c r="G103" s="101">
        <v>330</v>
      </c>
      <c r="H103" s="101">
        <f t="shared" si="4"/>
        <v>66000</v>
      </c>
      <c r="I103" s="101">
        <f t="shared" si="5"/>
        <v>73920</v>
      </c>
      <c r="J103" s="112" t="s">
        <v>396</v>
      </c>
      <c r="K103" s="112" t="s">
        <v>142</v>
      </c>
      <c r="L103" s="112" t="s">
        <v>329</v>
      </c>
    </row>
    <row r="104" spans="1:12" s="8" customFormat="1" ht="76.5" x14ac:dyDescent="0.25">
      <c r="A104" s="110" t="s">
        <v>868</v>
      </c>
      <c r="B104" s="112" t="s">
        <v>486</v>
      </c>
      <c r="C104" s="112" t="s">
        <v>77</v>
      </c>
      <c r="D104" s="112" t="s">
        <v>487</v>
      </c>
      <c r="E104" s="112" t="s">
        <v>405</v>
      </c>
      <c r="F104" s="101">
        <v>64</v>
      </c>
      <c r="G104" s="101">
        <v>206</v>
      </c>
      <c r="H104" s="101">
        <f>F104*G104</f>
        <v>13184</v>
      </c>
      <c r="I104" s="101">
        <f>H104*1.12</f>
        <v>14766.080000000002</v>
      </c>
      <c r="J104" s="112" t="s">
        <v>396</v>
      </c>
      <c r="K104" s="112" t="s">
        <v>142</v>
      </c>
      <c r="L104" s="112" t="s">
        <v>329</v>
      </c>
    </row>
    <row r="105" spans="1:12" s="8" customFormat="1" ht="76.5" x14ac:dyDescent="0.25">
      <c r="A105" s="110" t="s">
        <v>869</v>
      </c>
      <c r="B105" s="112" t="s">
        <v>488</v>
      </c>
      <c r="C105" s="112" t="s">
        <v>77</v>
      </c>
      <c r="D105" s="112" t="s">
        <v>489</v>
      </c>
      <c r="E105" s="112" t="s">
        <v>405</v>
      </c>
      <c r="F105" s="101">
        <v>160</v>
      </c>
      <c r="G105" s="101">
        <v>3700</v>
      </c>
      <c r="H105" s="101">
        <f>F105*G105</f>
        <v>592000</v>
      </c>
      <c r="I105" s="101">
        <f>H105*1.12</f>
        <v>663040.00000000012</v>
      </c>
      <c r="J105" s="112" t="s">
        <v>396</v>
      </c>
      <c r="K105" s="112" t="s">
        <v>142</v>
      </c>
      <c r="L105" s="112" t="s">
        <v>3008</v>
      </c>
    </row>
    <row r="106" spans="1:12" s="8" customFormat="1" ht="76.5" x14ac:dyDescent="0.25">
      <c r="A106" s="110" t="s">
        <v>870</v>
      </c>
      <c r="B106" s="112" t="s">
        <v>490</v>
      </c>
      <c r="C106" s="112" t="s">
        <v>77</v>
      </c>
      <c r="D106" s="112" t="s">
        <v>491</v>
      </c>
      <c r="E106" s="112" t="s">
        <v>405</v>
      </c>
      <c r="F106" s="101">
        <v>14</v>
      </c>
      <c r="G106" s="101">
        <v>5945</v>
      </c>
      <c r="H106" s="101">
        <f>F106*G106</f>
        <v>83230</v>
      </c>
      <c r="I106" s="101">
        <f>H106*1.12</f>
        <v>93217.600000000006</v>
      </c>
      <c r="J106" s="112" t="s">
        <v>396</v>
      </c>
      <c r="K106" s="112" t="s">
        <v>142</v>
      </c>
      <c r="L106" s="112" t="s">
        <v>3008</v>
      </c>
    </row>
    <row r="107" spans="1:12" s="8" customFormat="1" ht="76.5" x14ac:dyDescent="0.25">
      <c r="A107" s="110" t="s">
        <v>871</v>
      </c>
      <c r="B107" s="112" t="s">
        <v>492</v>
      </c>
      <c r="C107" s="112" t="s">
        <v>77</v>
      </c>
      <c r="D107" s="112" t="s">
        <v>493</v>
      </c>
      <c r="E107" s="112" t="s">
        <v>416</v>
      </c>
      <c r="F107" s="101">
        <v>1600</v>
      </c>
      <c r="G107" s="101">
        <v>85</v>
      </c>
      <c r="H107" s="101">
        <f t="shared" ref="H107:H114" si="6">F107*G107</f>
        <v>136000</v>
      </c>
      <c r="I107" s="101">
        <f t="shared" ref="I107:I114" si="7">H107*1.12</f>
        <v>152320</v>
      </c>
      <c r="J107" s="112" t="s">
        <v>396</v>
      </c>
      <c r="K107" s="112" t="s">
        <v>142</v>
      </c>
      <c r="L107" s="112" t="s">
        <v>3008</v>
      </c>
    </row>
    <row r="108" spans="1:12" s="8" customFormat="1" ht="76.5" x14ac:dyDescent="0.25">
      <c r="A108" s="110" t="s">
        <v>872</v>
      </c>
      <c r="B108" s="112" t="s">
        <v>494</v>
      </c>
      <c r="C108" s="112" t="s">
        <v>77</v>
      </c>
      <c r="D108" s="112" t="s">
        <v>495</v>
      </c>
      <c r="E108" s="112" t="s">
        <v>405</v>
      </c>
      <c r="F108" s="101">
        <v>600</v>
      </c>
      <c r="G108" s="101">
        <v>294</v>
      </c>
      <c r="H108" s="101">
        <f t="shared" si="6"/>
        <v>176400</v>
      </c>
      <c r="I108" s="101">
        <f t="shared" si="7"/>
        <v>197568.00000000003</v>
      </c>
      <c r="J108" s="112" t="s">
        <v>396</v>
      </c>
      <c r="K108" s="112" t="s">
        <v>142</v>
      </c>
      <c r="L108" s="112" t="s">
        <v>3008</v>
      </c>
    </row>
    <row r="109" spans="1:12" s="8" customFormat="1" ht="76.5" x14ac:dyDescent="0.25">
      <c r="A109" s="110" t="s">
        <v>873</v>
      </c>
      <c r="B109" s="112" t="s">
        <v>496</v>
      </c>
      <c r="C109" s="112" t="s">
        <v>77</v>
      </c>
      <c r="D109" s="112" t="s">
        <v>497</v>
      </c>
      <c r="E109" s="112" t="s">
        <v>405</v>
      </c>
      <c r="F109" s="101">
        <v>50</v>
      </c>
      <c r="G109" s="101">
        <v>105</v>
      </c>
      <c r="H109" s="101">
        <f t="shared" si="6"/>
        <v>5250</v>
      </c>
      <c r="I109" s="101">
        <f t="shared" si="7"/>
        <v>5880.0000000000009</v>
      </c>
      <c r="J109" s="112" t="s">
        <v>396</v>
      </c>
      <c r="K109" s="112" t="s">
        <v>142</v>
      </c>
      <c r="L109" s="112" t="s">
        <v>329</v>
      </c>
    </row>
    <row r="110" spans="1:12" s="8" customFormat="1" ht="147.75" customHeight="1" x14ac:dyDescent="0.25">
      <c r="A110" s="110" t="s">
        <v>874</v>
      </c>
      <c r="B110" s="112" t="s">
        <v>498</v>
      </c>
      <c r="C110" s="112" t="s">
        <v>77</v>
      </c>
      <c r="D110" s="112" t="s">
        <v>579</v>
      </c>
      <c r="E110" s="112" t="s">
        <v>405</v>
      </c>
      <c r="F110" s="101">
        <v>50</v>
      </c>
      <c r="G110" s="101">
        <v>4200</v>
      </c>
      <c r="H110" s="101">
        <f t="shared" si="6"/>
        <v>210000</v>
      </c>
      <c r="I110" s="101">
        <f t="shared" si="7"/>
        <v>235200.00000000003</v>
      </c>
      <c r="J110" s="112" t="s">
        <v>396</v>
      </c>
      <c r="K110" s="112" t="s">
        <v>142</v>
      </c>
      <c r="L110" s="112" t="s">
        <v>580</v>
      </c>
    </row>
    <row r="111" spans="1:12" s="8" customFormat="1" ht="76.5" x14ac:dyDescent="0.25">
      <c r="A111" s="110" t="s">
        <v>875</v>
      </c>
      <c r="B111" s="112" t="s">
        <v>499</v>
      </c>
      <c r="C111" s="112" t="s">
        <v>77</v>
      </c>
      <c r="D111" s="112" t="s">
        <v>500</v>
      </c>
      <c r="E111" s="112" t="s">
        <v>283</v>
      </c>
      <c r="F111" s="101">
        <v>900</v>
      </c>
      <c r="G111" s="101">
        <v>750</v>
      </c>
      <c r="H111" s="101">
        <f t="shared" si="6"/>
        <v>675000</v>
      </c>
      <c r="I111" s="101">
        <f t="shared" si="7"/>
        <v>756000.00000000012</v>
      </c>
      <c r="J111" s="112" t="s">
        <v>396</v>
      </c>
      <c r="K111" s="112" t="s">
        <v>142</v>
      </c>
      <c r="L111" s="112" t="s">
        <v>3008</v>
      </c>
    </row>
    <row r="112" spans="1:12" s="8" customFormat="1" ht="76.5" x14ac:dyDescent="0.25">
      <c r="A112" s="110" t="s">
        <v>876</v>
      </c>
      <c r="B112" s="112" t="s">
        <v>501</v>
      </c>
      <c r="C112" s="112" t="s">
        <v>77</v>
      </c>
      <c r="D112" s="112" t="s">
        <v>502</v>
      </c>
      <c r="E112" s="112" t="s">
        <v>405</v>
      </c>
      <c r="F112" s="101">
        <v>40</v>
      </c>
      <c r="G112" s="101">
        <v>144</v>
      </c>
      <c r="H112" s="101">
        <f t="shared" si="6"/>
        <v>5760</v>
      </c>
      <c r="I112" s="101">
        <f t="shared" si="7"/>
        <v>6451.2000000000007</v>
      </c>
      <c r="J112" s="112" t="s">
        <v>396</v>
      </c>
      <c r="K112" s="112" t="s">
        <v>142</v>
      </c>
      <c r="L112" s="112" t="s">
        <v>3008</v>
      </c>
    </row>
    <row r="113" spans="1:12" s="8" customFormat="1" ht="76.5" x14ac:dyDescent="0.25">
      <c r="A113" s="110" t="s">
        <v>877</v>
      </c>
      <c r="B113" s="112" t="s">
        <v>503</v>
      </c>
      <c r="C113" s="112" t="s">
        <v>77</v>
      </c>
      <c r="D113" s="112" t="s">
        <v>504</v>
      </c>
      <c r="E113" s="112" t="s">
        <v>141</v>
      </c>
      <c r="F113" s="101">
        <v>800</v>
      </c>
      <c r="G113" s="101">
        <v>150</v>
      </c>
      <c r="H113" s="101">
        <f t="shared" ref="H113" si="8">F113*G113</f>
        <v>120000</v>
      </c>
      <c r="I113" s="101">
        <f t="shared" ref="I113" si="9">H113*1.12</f>
        <v>134400</v>
      </c>
      <c r="J113" s="112" t="s">
        <v>396</v>
      </c>
      <c r="K113" s="112" t="s">
        <v>142</v>
      </c>
      <c r="L113" s="112" t="s">
        <v>329</v>
      </c>
    </row>
    <row r="114" spans="1:12" s="8" customFormat="1" ht="76.5" x14ac:dyDescent="0.25">
      <c r="A114" s="110" t="s">
        <v>878</v>
      </c>
      <c r="B114" s="112" t="s">
        <v>506</v>
      </c>
      <c r="C114" s="112" t="s">
        <v>77</v>
      </c>
      <c r="D114" s="112" t="s">
        <v>507</v>
      </c>
      <c r="E114" s="112" t="s">
        <v>141</v>
      </c>
      <c r="F114" s="101">
        <v>38</v>
      </c>
      <c r="G114" s="101">
        <v>20536</v>
      </c>
      <c r="H114" s="101">
        <f t="shared" si="6"/>
        <v>780368</v>
      </c>
      <c r="I114" s="101">
        <f t="shared" si="7"/>
        <v>874012.16000000003</v>
      </c>
      <c r="J114" s="112" t="s">
        <v>396</v>
      </c>
      <c r="K114" s="112" t="s">
        <v>142</v>
      </c>
      <c r="L114" s="112" t="s">
        <v>329</v>
      </c>
    </row>
    <row r="115" spans="1:12" s="8" customFormat="1" ht="145.5" customHeight="1" x14ac:dyDescent="0.25">
      <c r="A115" s="110" t="s">
        <v>879</v>
      </c>
      <c r="B115" s="104" t="s">
        <v>971</v>
      </c>
      <c r="C115" s="112" t="s">
        <v>77</v>
      </c>
      <c r="D115" s="112" t="s">
        <v>529</v>
      </c>
      <c r="E115" s="33" t="s">
        <v>250</v>
      </c>
      <c r="F115" s="101">
        <v>70</v>
      </c>
      <c r="G115" s="101">
        <v>3263.39</v>
      </c>
      <c r="H115" s="101">
        <f>F115*G115</f>
        <v>228437.3</v>
      </c>
      <c r="I115" s="101">
        <f>H115*1.12</f>
        <v>255849.77600000001</v>
      </c>
      <c r="J115" s="112" t="s">
        <v>530</v>
      </c>
      <c r="K115" s="112" t="s">
        <v>531</v>
      </c>
      <c r="L115" s="104" t="s">
        <v>970</v>
      </c>
    </row>
    <row r="116" spans="1:12" s="8" customFormat="1" ht="76.5" x14ac:dyDescent="0.25">
      <c r="A116" s="110" t="s">
        <v>880</v>
      </c>
      <c r="B116" s="104" t="s">
        <v>2632</v>
      </c>
      <c r="C116" s="112" t="s">
        <v>77</v>
      </c>
      <c r="D116" s="112" t="s">
        <v>2635</v>
      </c>
      <c r="E116" s="33" t="s">
        <v>250</v>
      </c>
      <c r="F116" s="101">
        <v>50</v>
      </c>
      <c r="G116" s="101">
        <v>15178.57</v>
      </c>
      <c r="H116" s="101">
        <f t="shared" ref="H116:H147" si="10">F116*G116</f>
        <v>758928.5</v>
      </c>
      <c r="I116" s="101">
        <f t="shared" ref="I116:I147" si="11">H116*1.12</f>
        <v>849999.92</v>
      </c>
      <c r="J116" s="112" t="s">
        <v>532</v>
      </c>
      <c r="K116" s="112" t="s">
        <v>531</v>
      </c>
      <c r="L116" s="104" t="s">
        <v>2653</v>
      </c>
    </row>
    <row r="117" spans="1:12" s="8" customFormat="1" ht="63.75" x14ac:dyDescent="0.25">
      <c r="A117" s="110" t="s">
        <v>881</v>
      </c>
      <c r="B117" s="104" t="s">
        <v>533</v>
      </c>
      <c r="C117" s="112" t="s">
        <v>77</v>
      </c>
      <c r="D117" s="112" t="s">
        <v>2636</v>
      </c>
      <c r="E117" s="33" t="s">
        <v>250</v>
      </c>
      <c r="F117" s="101">
        <v>25</v>
      </c>
      <c r="G117" s="101">
        <v>10714.28</v>
      </c>
      <c r="H117" s="101">
        <f t="shared" si="10"/>
        <v>267857</v>
      </c>
      <c r="I117" s="101">
        <f t="shared" si="11"/>
        <v>299999.84000000003</v>
      </c>
      <c r="J117" s="112" t="s">
        <v>532</v>
      </c>
      <c r="K117" s="112" t="s">
        <v>531</v>
      </c>
      <c r="L117" s="104" t="s">
        <v>2654</v>
      </c>
    </row>
    <row r="118" spans="1:12" s="8" customFormat="1" ht="63.75" x14ac:dyDescent="0.25">
      <c r="A118" s="110" t="s">
        <v>882</v>
      </c>
      <c r="B118" s="104" t="s">
        <v>972</v>
      </c>
      <c r="C118" s="112" t="s">
        <v>77</v>
      </c>
      <c r="D118" s="112" t="s">
        <v>974</v>
      </c>
      <c r="E118" s="33" t="s">
        <v>250</v>
      </c>
      <c r="F118" s="101">
        <v>1072</v>
      </c>
      <c r="G118" s="101">
        <v>3133</v>
      </c>
      <c r="H118" s="101">
        <f t="shared" si="10"/>
        <v>3358576</v>
      </c>
      <c r="I118" s="101">
        <f t="shared" si="11"/>
        <v>3761605.1200000006</v>
      </c>
      <c r="J118" s="112" t="s">
        <v>532</v>
      </c>
      <c r="K118" s="112" t="s">
        <v>531</v>
      </c>
      <c r="L118" s="104" t="s">
        <v>2631</v>
      </c>
    </row>
    <row r="119" spans="1:12" s="8" customFormat="1" ht="63.75" x14ac:dyDescent="0.25">
      <c r="A119" s="110" t="s">
        <v>883</v>
      </c>
      <c r="B119" s="104" t="s">
        <v>975</v>
      </c>
      <c r="C119" s="112" t="s">
        <v>77</v>
      </c>
      <c r="D119" s="112" t="s">
        <v>2637</v>
      </c>
      <c r="E119" s="33" t="s">
        <v>141</v>
      </c>
      <c r="F119" s="101">
        <v>50</v>
      </c>
      <c r="G119" s="101">
        <v>9500</v>
      </c>
      <c r="H119" s="101">
        <f t="shared" si="10"/>
        <v>475000</v>
      </c>
      <c r="I119" s="101">
        <f t="shared" si="11"/>
        <v>532000</v>
      </c>
      <c r="J119" s="112" t="s">
        <v>532</v>
      </c>
      <c r="K119" s="112" t="s">
        <v>531</v>
      </c>
      <c r="L119" s="104" t="s">
        <v>2655</v>
      </c>
    </row>
    <row r="120" spans="1:12" s="8" customFormat="1" ht="63.75" x14ac:dyDescent="0.25">
      <c r="A120" s="110" t="s">
        <v>884</v>
      </c>
      <c r="B120" s="104" t="s">
        <v>976</v>
      </c>
      <c r="C120" s="112" t="s">
        <v>77</v>
      </c>
      <c r="D120" s="112" t="s">
        <v>2638</v>
      </c>
      <c r="E120" s="33" t="s">
        <v>141</v>
      </c>
      <c r="F120" s="101">
        <v>50</v>
      </c>
      <c r="G120" s="101">
        <v>10100</v>
      </c>
      <c r="H120" s="101">
        <f t="shared" si="10"/>
        <v>505000</v>
      </c>
      <c r="I120" s="101">
        <f t="shared" si="11"/>
        <v>565600</v>
      </c>
      <c r="J120" s="112" t="s">
        <v>532</v>
      </c>
      <c r="K120" s="112" t="s">
        <v>531</v>
      </c>
      <c r="L120" s="104" t="s">
        <v>2655</v>
      </c>
    </row>
    <row r="121" spans="1:12" s="8" customFormat="1" ht="63.75" x14ac:dyDescent="0.25">
      <c r="A121" s="110" t="s">
        <v>885</v>
      </c>
      <c r="B121" s="104" t="s">
        <v>534</v>
      </c>
      <c r="C121" s="112" t="s">
        <v>77</v>
      </c>
      <c r="D121" s="112" t="s">
        <v>977</v>
      </c>
      <c r="E121" s="33" t="s">
        <v>141</v>
      </c>
      <c r="F121" s="101">
        <v>50</v>
      </c>
      <c r="G121" s="101">
        <v>2321</v>
      </c>
      <c r="H121" s="101">
        <f t="shared" si="10"/>
        <v>116050</v>
      </c>
      <c r="I121" s="101">
        <f t="shared" si="11"/>
        <v>129976.00000000001</v>
      </c>
      <c r="J121" s="112" t="s">
        <v>532</v>
      </c>
      <c r="K121" s="112" t="s">
        <v>531</v>
      </c>
      <c r="L121" s="104" t="s">
        <v>805</v>
      </c>
    </row>
    <row r="122" spans="1:12" s="8" customFormat="1" ht="63.75" x14ac:dyDescent="0.25">
      <c r="A122" s="110" t="s">
        <v>886</v>
      </c>
      <c r="B122" s="104" t="s">
        <v>978</v>
      </c>
      <c r="C122" s="112" t="s">
        <v>77</v>
      </c>
      <c r="D122" s="112" t="s">
        <v>2633</v>
      </c>
      <c r="E122" s="33" t="s">
        <v>141</v>
      </c>
      <c r="F122" s="101">
        <v>36</v>
      </c>
      <c r="G122" s="101">
        <v>2589</v>
      </c>
      <c r="H122" s="101">
        <f t="shared" si="10"/>
        <v>93204</v>
      </c>
      <c r="I122" s="101">
        <f t="shared" si="11"/>
        <v>104388.48000000001</v>
      </c>
      <c r="J122" s="112" t="s">
        <v>532</v>
      </c>
      <c r="K122" s="112" t="s">
        <v>531</v>
      </c>
      <c r="L122" s="104" t="s">
        <v>2656</v>
      </c>
    </row>
    <row r="123" spans="1:12" s="8" customFormat="1" ht="63.75" x14ac:dyDescent="0.25">
      <c r="A123" s="110" t="s">
        <v>887</v>
      </c>
      <c r="B123" s="104" t="s">
        <v>979</v>
      </c>
      <c r="C123" s="112" t="s">
        <v>77</v>
      </c>
      <c r="D123" s="112" t="s">
        <v>2634</v>
      </c>
      <c r="E123" s="33" t="s">
        <v>141</v>
      </c>
      <c r="F123" s="101">
        <v>50</v>
      </c>
      <c r="G123" s="101">
        <v>3482</v>
      </c>
      <c r="H123" s="101">
        <f t="shared" si="10"/>
        <v>174100</v>
      </c>
      <c r="I123" s="101">
        <f t="shared" si="11"/>
        <v>194992.00000000003</v>
      </c>
      <c r="J123" s="112" t="s">
        <v>532</v>
      </c>
      <c r="K123" s="112" t="s">
        <v>531</v>
      </c>
      <c r="L123" s="104" t="s">
        <v>2656</v>
      </c>
    </row>
    <row r="124" spans="1:12" s="8" customFormat="1" ht="63.75" x14ac:dyDescent="0.25">
      <c r="A124" s="110" t="s">
        <v>888</v>
      </c>
      <c r="B124" s="104" t="s">
        <v>981</v>
      </c>
      <c r="C124" s="112" t="s">
        <v>77</v>
      </c>
      <c r="D124" s="112" t="s">
        <v>2639</v>
      </c>
      <c r="E124" s="33" t="s">
        <v>141</v>
      </c>
      <c r="F124" s="101">
        <v>36</v>
      </c>
      <c r="G124" s="101">
        <v>6161</v>
      </c>
      <c r="H124" s="101">
        <f t="shared" si="10"/>
        <v>221796</v>
      </c>
      <c r="I124" s="101">
        <f t="shared" si="11"/>
        <v>248411.52000000002</v>
      </c>
      <c r="J124" s="112" t="s">
        <v>532</v>
      </c>
      <c r="K124" s="112" t="s">
        <v>531</v>
      </c>
      <c r="L124" s="104" t="s">
        <v>2657</v>
      </c>
    </row>
    <row r="125" spans="1:12" s="8" customFormat="1" ht="63.75" x14ac:dyDescent="0.25">
      <c r="A125" s="110" t="s">
        <v>889</v>
      </c>
      <c r="B125" s="104" t="s">
        <v>982</v>
      </c>
      <c r="C125" s="112" t="s">
        <v>77</v>
      </c>
      <c r="D125" s="112" t="s">
        <v>2640</v>
      </c>
      <c r="E125" s="33" t="s">
        <v>141</v>
      </c>
      <c r="F125" s="101">
        <v>86</v>
      </c>
      <c r="G125" s="101">
        <v>7054</v>
      </c>
      <c r="H125" s="101">
        <f t="shared" si="10"/>
        <v>606644</v>
      </c>
      <c r="I125" s="101">
        <f t="shared" si="11"/>
        <v>679441.28</v>
      </c>
      <c r="J125" s="112" t="s">
        <v>532</v>
      </c>
      <c r="K125" s="112" t="s">
        <v>531</v>
      </c>
      <c r="L125" s="104" t="s">
        <v>2657</v>
      </c>
    </row>
    <row r="126" spans="1:12" s="8" customFormat="1" ht="63.75" x14ac:dyDescent="0.25">
      <c r="A126" s="110" t="s">
        <v>890</v>
      </c>
      <c r="B126" s="104" t="s">
        <v>983</v>
      </c>
      <c r="C126" s="112" t="s">
        <v>77</v>
      </c>
      <c r="D126" s="112" t="s">
        <v>2641</v>
      </c>
      <c r="E126" s="33" t="s">
        <v>141</v>
      </c>
      <c r="F126" s="101">
        <v>50</v>
      </c>
      <c r="G126" s="101">
        <v>1300</v>
      </c>
      <c r="H126" s="101">
        <f t="shared" si="10"/>
        <v>65000</v>
      </c>
      <c r="I126" s="101">
        <f t="shared" si="11"/>
        <v>72800</v>
      </c>
      <c r="J126" s="112" t="s">
        <v>532</v>
      </c>
      <c r="K126" s="112" t="s">
        <v>531</v>
      </c>
      <c r="L126" s="104" t="s">
        <v>2656</v>
      </c>
    </row>
    <row r="127" spans="1:12" s="8" customFormat="1" ht="63.75" x14ac:dyDescent="0.25">
      <c r="A127" s="110" t="s">
        <v>891</v>
      </c>
      <c r="B127" s="104" t="s">
        <v>984</v>
      </c>
      <c r="C127" s="112" t="s">
        <v>77</v>
      </c>
      <c r="D127" s="112" t="s">
        <v>2642</v>
      </c>
      <c r="E127" s="33" t="s">
        <v>141</v>
      </c>
      <c r="F127" s="101">
        <v>50</v>
      </c>
      <c r="G127" s="101">
        <v>2500</v>
      </c>
      <c r="H127" s="101">
        <f t="shared" si="10"/>
        <v>125000</v>
      </c>
      <c r="I127" s="101">
        <f t="shared" si="11"/>
        <v>140000</v>
      </c>
      <c r="J127" s="112" t="s">
        <v>532</v>
      </c>
      <c r="K127" s="112" t="s">
        <v>531</v>
      </c>
      <c r="L127" s="104" t="s">
        <v>2656</v>
      </c>
    </row>
    <row r="128" spans="1:12" s="8" customFormat="1" ht="63.75" x14ac:dyDescent="0.25">
      <c r="A128" s="110" t="s">
        <v>892</v>
      </c>
      <c r="B128" s="104" t="s">
        <v>985</v>
      </c>
      <c r="C128" s="112" t="s">
        <v>77</v>
      </c>
      <c r="D128" s="112" t="s">
        <v>535</v>
      </c>
      <c r="E128" s="33" t="s">
        <v>141</v>
      </c>
      <c r="F128" s="101">
        <v>536</v>
      </c>
      <c r="G128" s="101">
        <v>2857</v>
      </c>
      <c r="H128" s="101">
        <f t="shared" si="10"/>
        <v>1531352</v>
      </c>
      <c r="I128" s="101">
        <f t="shared" si="11"/>
        <v>1715114.2400000002</v>
      </c>
      <c r="J128" s="112" t="s">
        <v>532</v>
      </c>
      <c r="K128" s="112" t="s">
        <v>531</v>
      </c>
      <c r="L128" s="104" t="s">
        <v>980</v>
      </c>
    </row>
    <row r="129" spans="1:14" s="8" customFormat="1" ht="63.75" x14ac:dyDescent="0.25">
      <c r="A129" s="110" t="s">
        <v>893</v>
      </c>
      <c r="B129" s="104" t="s">
        <v>534</v>
      </c>
      <c r="C129" s="112" t="s">
        <v>77</v>
      </c>
      <c r="D129" s="112" t="s">
        <v>986</v>
      </c>
      <c r="E129" s="33" t="s">
        <v>141</v>
      </c>
      <c r="F129" s="101">
        <v>536</v>
      </c>
      <c r="G129" s="101">
        <v>1250</v>
      </c>
      <c r="H129" s="101">
        <f t="shared" si="10"/>
        <v>670000</v>
      </c>
      <c r="I129" s="101">
        <f t="shared" si="11"/>
        <v>750400.00000000012</v>
      </c>
      <c r="J129" s="112" t="s">
        <v>532</v>
      </c>
      <c r="K129" s="112" t="s">
        <v>531</v>
      </c>
      <c r="L129" s="104" t="s">
        <v>805</v>
      </c>
    </row>
    <row r="130" spans="1:14" s="8" customFormat="1" ht="63.75" x14ac:dyDescent="0.25">
      <c r="A130" s="110" t="s">
        <v>894</v>
      </c>
      <c r="B130" s="104" t="s">
        <v>981</v>
      </c>
      <c r="C130" s="112" t="s">
        <v>77</v>
      </c>
      <c r="D130" s="112" t="s">
        <v>536</v>
      </c>
      <c r="E130" s="33" t="s">
        <v>141</v>
      </c>
      <c r="F130" s="101">
        <v>536</v>
      </c>
      <c r="G130" s="101">
        <v>2321</v>
      </c>
      <c r="H130" s="101">
        <f t="shared" si="10"/>
        <v>1244056</v>
      </c>
      <c r="I130" s="101">
        <f t="shared" si="11"/>
        <v>1393342.7200000002</v>
      </c>
      <c r="J130" s="112" t="s">
        <v>532</v>
      </c>
      <c r="K130" s="112" t="s">
        <v>531</v>
      </c>
      <c r="L130" s="104" t="s">
        <v>980</v>
      </c>
    </row>
    <row r="131" spans="1:14" s="8" customFormat="1" ht="63.75" x14ac:dyDescent="0.25">
      <c r="A131" s="110" t="s">
        <v>895</v>
      </c>
      <c r="B131" s="104" t="s">
        <v>983</v>
      </c>
      <c r="C131" s="112" t="s">
        <v>77</v>
      </c>
      <c r="D131" s="112" t="s">
        <v>987</v>
      </c>
      <c r="E131" s="33" t="s">
        <v>141</v>
      </c>
      <c r="F131" s="101">
        <v>536</v>
      </c>
      <c r="G131" s="101">
        <v>1071</v>
      </c>
      <c r="H131" s="101">
        <f t="shared" si="10"/>
        <v>574056</v>
      </c>
      <c r="I131" s="101">
        <f t="shared" si="11"/>
        <v>642942.72000000009</v>
      </c>
      <c r="J131" s="112" t="s">
        <v>532</v>
      </c>
      <c r="K131" s="112" t="s">
        <v>531</v>
      </c>
      <c r="L131" s="104" t="s">
        <v>973</v>
      </c>
      <c r="M131" s="43"/>
      <c r="N131" s="43"/>
    </row>
    <row r="132" spans="1:14" s="8" customFormat="1" ht="63.75" x14ac:dyDescent="0.25">
      <c r="A132" s="110" t="s">
        <v>896</v>
      </c>
      <c r="B132" s="104" t="s">
        <v>988</v>
      </c>
      <c r="C132" s="112" t="s">
        <v>77</v>
      </c>
      <c r="D132" s="112" t="s">
        <v>989</v>
      </c>
      <c r="E132" s="33" t="s">
        <v>141</v>
      </c>
      <c r="F132" s="101">
        <v>536</v>
      </c>
      <c r="G132" s="101">
        <v>1875</v>
      </c>
      <c r="H132" s="101">
        <f t="shared" si="10"/>
        <v>1005000</v>
      </c>
      <c r="I132" s="101">
        <f t="shared" si="11"/>
        <v>1125600</v>
      </c>
      <c r="J132" s="112" t="s">
        <v>532</v>
      </c>
      <c r="K132" s="112" t="s">
        <v>531</v>
      </c>
      <c r="L132" s="104" t="s">
        <v>973</v>
      </c>
      <c r="M132" s="43"/>
      <c r="N132" s="43"/>
    </row>
    <row r="133" spans="1:14" s="8" customFormat="1" ht="63.75" x14ac:dyDescent="0.25">
      <c r="A133" s="110" t="s">
        <v>897</v>
      </c>
      <c r="B133" s="104" t="s">
        <v>537</v>
      </c>
      <c r="C133" s="112" t="s">
        <v>77</v>
      </c>
      <c r="D133" s="112" t="s">
        <v>538</v>
      </c>
      <c r="E133" s="33" t="s">
        <v>968</v>
      </c>
      <c r="F133" s="101">
        <v>1000</v>
      </c>
      <c r="G133" s="101">
        <v>1926</v>
      </c>
      <c r="H133" s="101">
        <f t="shared" si="10"/>
        <v>1926000</v>
      </c>
      <c r="I133" s="101">
        <f t="shared" si="11"/>
        <v>2157120</v>
      </c>
      <c r="J133" s="112" t="s">
        <v>532</v>
      </c>
      <c r="K133" s="112" t="s">
        <v>531</v>
      </c>
      <c r="L133" s="104" t="s">
        <v>329</v>
      </c>
      <c r="M133" s="14"/>
      <c r="N133" s="14"/>
    </row>
    <row r="134" spans="1:14" s="8" customFormat="1" ht="63.75" x14ac:dyDescent="0.25">
      <c r="A134" s="110" t="s">
        <v>898</v>
      </c>
      <c r="B134" s="104" t="s">
        <v>539</v>
      </c>
      <c r="C134" s="112" t="s">
        <v>77</v>
      </c>
      <c r="D134" s="104" t="s">
        <v>540</v>
      </c>
      <c r="E134" s="33" t="s">
        <v>250</v>
      </c>
      <c r="F134" s="101">
        <v>100</v>
      </c>
      <c r="G134" s="101">
        <v>2500</v>
      </c>
      <c r="H134" s="101">
        <f t="shared" si="10"/>
        <v>250000</v>
      </c>
      <c r="I134" s="101">
        <f t="shared" si="11"/>
        <v>280000</v>
      </c>
      <c r="J134" s="112" t="s">
        <v>532</v>
      </c>
      <c r="K134" s="112" t="s">
        <v>531</v>
      </c>
      <c r="L134" s="104" t="s">
        <v>329</v>
      </c>
      <c r="M134" s="14"/>
      <c r="N134" s="14"/>
    </row>
    <row r="135" spans="1:14" s="8" customFormat="1" ht="63.75" x14ac:dyDescent="0.25">
      <c r="A135" s="110" t="s">
        <v>899</v>
      </c>
      <c r="B135" s="104" t="s">
        <v>541</v>
      </c>
      <c r="C135" s="112" t="s">
        <v>77</v>
      </c>
      <c r="D135" s="104" t="s">
        <v>542</v>
      </c>
      <c r="E135" s="33" t="s">
        <v>141</v>
      </c>
      <c r="F135" s="101">
        <v>50</v>
      </c>
      <c r="G135" s="101">
        <v>3491.07</v>
      </c>
      <c r="H135" s="101">
        <f t="shared" si="10"/>
        <v>174553.5</v>
      </c>
      <c r="I135" s="101">
        <f t="shared" si="11"/>
        <v>195499.92</v>
      </c>
      <c r="J135" s="112" t="s">
        <v>532</v>
      </c>
      <c r="K135" s="112" t="s">
        <v>531</v>
      </c>
      <c r="L135" s="104" t="s">
        <v>329</v>
      </c>
      <c r="M135" s="14"/>
      <c r="N135" s="14"/>
    </row>
    <row r="136" spans="1:14" s="8" customFormat="1" ht="63.75" x14ac:dyDescent="0.25">
      <c r="A136" s="110" t="s">
        <v>900</v>
      </c>
      <c r="B136" s="104" t="s">
        <v>990</v>
      </c>
      <c r="C136" s="112" t="s">
        <v>77</v>
      </c>
      <c r="D136" s="112" t="s">
        <v>543</v>
      </c>
      <c r="E136" s="33" t="s">
        <v>141</v>
      </c>
      <c r="F136" s="101">
        <v>140</v>
      </c>
      <c r="G136" s="101">
        <v>1250</v>
      </c>
      <c r="H136" s="101">
        <f t="shared" si="10"/>
        <v>175000</v>
      </c>
      <c r="I136" s="101">
        <f t="shared" si="11"/>
        <v>196000.00000000003</v>
      </c>
      <c r="J136" s="112" t="s">
        <v>532</v>
      </c>
      <c r="K136" s="112" t="s">
        <v>531</v>
      </c>
      <c r="L136" s="104" t="s">
        <v>980</v>
      </c>
      <c r="M136" s="43"/>
      <c r="N136" s="43"/>
    </row>
    <row r="137" spans="1:14" s="8" customFormat="1" ht="63.75" x14ac:dyDescent="0.25">
      <c r="A137" s="110" t="s">
        <v>901</v>
      </c>
      <c r="B137" s="104" t="s">
        <v>544</v>
      </c>
      <c r="C137" s="112" t="s">
        <v>77</v>
      </c>
      <c r="D137" s="104" t="s">
        <v>545</v>
      </c>
      <c r="E137" s="33" t="s">
        <v>141</v>
      </c>
      <c r="F137" s="101">
        <v>50</v>
      </c>
      <c r="G137" s="101">
        <v>1964</v>
      </c>
      <c r="H137" s="101">
        <f t="shared" si="10"/>
        <v>98200</v>
      </c>
      <c r="I137" s="101">
        <f t="shared" si="11"/>
        <v>109984.00000000001</v>
      </c>
      <c r="J137" s="112" t="s">
        <v>532</v>
      </c>
      <c r="K137" s="112" t="s">
        <v>531</v>
      </c>
      <c r="L137" s="104" t="s">
        <v>329</v>
      </c>
      <c r="M137" s="43"/>
      <c r="N137" s="43"/>
    </row>
    <row r="138" spans="1:14" s="8" customFormat="1" ht="63.75" x14ac:dyDescent="0.25">
      <c r="A138" s="110" t="s">
        <v>902</v>
      </c>
      <c r="B138" s="104" t="s">
        <v>546</v>
      </c>
      <c r="C138" s="112" t="s">
        <v>77</v>
      </c>
      <c r="D138" s="112" t="s">
        <v>547</v>
      </c>
      <c r="E138" s="33" t="s">
        <v>141</v>
      </c>
      <c r="F138" s="101">
        <v>80</v>
      </c>
      <c r="G138" s="101">
        <v>6500</v>
      </c>
      <c r="H138" s="101">
        <f t="shared" si="10"/>
        <v>520000</v>
      </c>
      <c r="I138" s="101">
        <f t="shared" si="11"/>
        <v>582400</v>
      </c>
      <c r="J138" s="112" t="s">
        <v>532</v>
      </c>
      <c r="K138" s="112" t="s">
        <v>531</v>
      </c>
      <c r="L138" s="104" t="s">
        <v>329</v>
      </c>
      <c r="M138" s="43"/>
      <c r="N138" s="43"/>
    </row>
    <row r="139" spans="1:14" s="8" customFormat="1" ht="63.75" x14ac:dyDescent="0.25">
      <c r="A139" s="110" t="s">
        <v>903</v>
      </c>
      <c r="B139" s="104" t="s">
        <v>548</v>
      </c>
      <c r="C139" s="112" t="s">
        <v>77</v>
      </c>
      <c r="D139" s="112" t="s">
        <v>549</v>
      </c>
      <c r="E139" s="33" t="s">
        <v>141</v>
      </c>
      <c r="F139" s="101">
        <v>100</v>
      </c>
      <c r="G139" s="101">
        <v>3339</v>
      </c>
      <c r="H139" s="101">
        <f t="shared" si="10"/>
        <v>333900</v>
      </c>
      <c r="I139" s="101">
        <f t="shared" si="11"/>
        <v>373968.00000000006</v>
      </c>
      <c r="J139" s="112" t="s">
        <v>532</v>
      </c>
      <c r="K139" s="112" t="s">
        <v>531</v>
      </c>
      <c r="L139" s="104" t="s">
        <v>329</v>
      </c>
    </row>
    <row r="140" spans="1:14" s="8" customFormat="1" ht="63.75" x14ac:dyDescent="0.25">
      <c r="A140" s="110" t="s">
        <v>904</v>
      </c>
      <c r="B140" s="104" t="s">
        <v>550</v>
      </c>
      <c r="C140" s="112" t="s">
        <v>77</v>
      </c>
      <c r="D140" s="104" t="s">
        <v>551</v>
      </c>
      <c r="E140" s="33" t="s">
        <v>141</v>
      </c>
      <c r="F140" s="101">
        <v>55</v>
      </c>
      <c r="G140" s="101">
        <v>482.14</v>
      </c>
      <c r="H140" s="101">
        <f t="shared" si="10"/>
        <v>26517.7</v>
      </c>
      <c r="I140" s="101">
        <f t="shared" si="11"/>
        <v>29699.824000000004</v>
      </c>
      <c r="J140" s="112" t="s">
        <v>532</v>
      </c>
      <c r="K140" s="112" t="s">
        <v>531</v>
      </c>
      <c r="L140" s="104" t="s">
        <v>329</v>
      </c>
    </row>
    <row r="141" spans="1:14" s="8" customFormat="1" ht="63.75" x14ac:dyDescent="0.25">
      <c r="A141" s="110" t="s">
        <v>905</v>
      </c>
      <c r="B141" s="104" t="s">
        <v>552</v>
      </c>
      <c r="C141" s="112" t="s">
        <v>77</v>
      </c>
      <c r="D141" s="104" t="s">
        <v>553</v>
      </c>
      <c r="E141" s="33" t="s">
        <v>141</v>
      </c>
      <c r="F141" s="101">
        <v>20</v>
      </c>
      <c r="G141" s="101">
        <v>2544.64</v>
      </c>
      <c r="H141" s="101">
        <f t="shared" si="10"/>
        <v>50892.799999999996</v>
      </c>
      <c r="I141" s="101">
        <f t="shared" si="11"/>
        <v>56999.936000000002</v>
      </c>
      <c r="J141" s="112" t="s">
        <v>532</v>
      </c>
      <c r="K141" s="112" t="s">
        <v>531</v>
      </c>
      <c r="L141" s="104" t="s">
        <v>329</v>
      </c>
    </row>
    <row r="142" spans="1:14" s="8" customFormat="1" ht="63.75" x14ac:dyDescent="0.25">
      <c r="A142" s="110" t="s">
        <v>906</v>
      </c>
      <c r="B142" s="104" t="s">
        <v>554</v>
      </c>
      <c r="C142" s="112" t="s">
        <v>77</v>
      </c>
      <c r="D142" s="104" t="s">
        <v>555</v>
      </c>
      <c r="E142" s="33" t="s">
        <v>141</v>
      </c>
      <c r="F142" s="101">
        <v>20</v>
      </c>
      <c r="G142" s="101">
        <v>714.29</v>
      </c>
      <c r="H142" s="101">
        <f t="shared" si="10"/>
        <v>14285.8</v>
      </c>
      <c r="I142" s="101">
        <f t="shared" si="11"/>
        <v>16000.096000000001</v>
      </c>
      <c r="J142" s="112" t="s">
        <v>532</v>
      </c>
      <c r="K142" s="112" t="s">
        <v>531</v>
      </c>
      <c r="L142" s="104" t="s">
        <v>329</v>
      </c>
    </row>
    <row r="143" spans="1:14" s="8" customFormat="1" ht="242.25" x14ac:dyDescent="0.25">
      <c r="A143" s="110" t="s">
        <v>907</v>
      </c>
      <c r="B143" s="112" t="s">
        <v>556</v>
      </c>
      <c r="C143" s="112" t="s">
        <v>77</v>
      </c>
      <c r="D143" s="33" t="s">
        <v>572</v>
      </c>
      <c r="E143" s="33" t="s">
        <v>250</v>
      </c>
      <c r="F143" s="101">
        <v>38.200095708076113</v>
      </c>
      <c r="G143" s="101">
        <v>87167.650989236543</v>
      </c>
      <c r="H143" s="101"/>
      <c r="I143" s="101"/>
      <c r="J143" s="112" t="s">
        <v>532</v>
      </c>
      <c r="K143" s="112" t="s">
        <v>531</v>
      </c>
      <c r="L143" s="104" t="s">
        <v>991</v>
      </c>
    </row>
    <row r="144" spans="1:14" s="8" customFormat="1" ht="89.25" x14ac:dyDescent="0.25">
      <c r="A144" s="110" t="s">
        <v>908</v>
      </c>
      <c r="B144" s="112" t="s">
        <v>1004</v>
      </c>
      <c r="C144" s="112" t="s">
        <v>77</v>
      </c>
      <c r="D144" s="112" t="s">
        <v>557</v>
      </c>
      <c r="E144" s="33" t="s">
        <v>283</v>
      </c>
      <c r="F144" s="101">
        <v>9</v>
      </c>
      <c r="G144" s="101">
        <v>4107.1400000000003</v>
      </c>
      <c r="H144" s="101">
        <f t="shared" si="10"/>
        <v>36964.26</v>
      </c>
      <c r="I144" s="101">
        <f t="shared" si="11"/>
        <v>41399.971200000007</v>
      </c>
      <c r="J144" s="112" t="s">
        <v>532</v>
      </c>
      <c r="K144" s="112" t="s">
        <v>531</v>
      </c>
      <c r="L144" s="104" t="s">
        <v>980</v>
      </c>
    </row>
    <row r="145" spans="1:12" s="8" customFormat="1" ht="76.5" x14ac:dyDescent="0.25">
      <c r="A145" s="110" t="s">
        <v>909</v>
      </c>
      <c r="B145" s="112" t="s">
        <v>558</v>
      </c>
      <c r="C145" s="112" t="s">
        <v>77</v>
      </c>
      <c r="D145" s="112" t="s">
        <v>559</v>
      </c>
      <c r="E145" s="33" t="s">
        <v>141</v>
      </c>
      <c r="F145" s="101">
        <v>18</v>
      </c>
      <c r="G145" s="101">
        <v>7026.78</v>
      </c>
      <c r="H145" s="101">
        <f t="shared" si="10"/>
        <v>126482.04</v>
      </c>
      <c r="I145" s="101">
        <f t="shared" si="11"/>
        <v>141659.8848</v>
      </c>
      <c r="J145" s="112" t="s">
        <v>532</v>
      </c>
      <c r="K145" s="112" t="s">
        <v>531</v>
      </c>
      <c r="L145" s="104" t="s">
        <v>329</v>
      </c>
    </row>
    <row r="146" spans="1:12" s="8" customFormat="1" ht="67.5" customHeight="1" x14ac:dyDescent="0.25">
      <c r="A146" s="110" t="s">
        <v>910</v>
      </c>
      <c r="B146" s="104" t="s">
        <v>560</v>
      </c>
      <c r="C146" s="112" t="s">
        <v>77</v>
      </c>
      <c r="D146" s="34" t="s">
        <v>1005</v>
      </c>
      <c r="E146" s="33" t="s">
        <v>250</v>
      </c>
      <c r="F146" s="101">
        <v>87780</v>
      </c>
      <c r="G146" s="101">
        <v>2.65</v>
      </c>
      <c r="H146" s="101">
        <f t="shared" si="10"/>
        <v>232617</v>
      </c>
      <c r="I146" s="101">
        <f t="shared" si="11"/>
        <v>260531.04000000004</v>
      </c>
      <c r="J146" s="112" t="s">
        <v>532</v>
      </c>
      <c r="K146" s="112" t="s">
        <v>531</v>
      </c>
      <c r="L146" s="104" t="s">
        <v>805</v>
      </c>
    </row>
    <row r="147" spans="1:12" s="8" customFormat="1" ht="331.5" x14ac:dyDescent="0.25">
      <c r="A147" s="110" t="s">
        <v>911</v>
      </c>
      <c r="B147" s="104" t="s">
        <v>574</v>
      </c>
      <c r="C147" s="112" t="s">
        <v>77</v>
      </c>
      <c r="D147" s="34" t="s">
        <v>725</v>
      </c>
      <c r="E147" s="33" t="s">
        <v>250</v>
      </c>
      <c r="F147" s="101">
        <v>1</v>
      </c>
      <c r="G147" s="101">
        <v>2258928.5699999998</v>
      </c>
      <c r="H147" s="101">
        <f t="shared" si="10"/>
        <v>2258928.5699999998</v>
      </c>
      <c r="I147" s="101">
        <f t="shared" si="11"/>
        <v>2529999.9983999999</v>
      </c>
      <c r="J147" s="112" t="s">
        <v>573</v>
      </c>
      <c r="K147" s="112" t="s">
        <v>531</v>
      </c>
      <c r="L147" s="104" t="s">
        <v>806</v>
      </c>
    </row>
    <row r="148" spans="1:12" s="8" customFormat="1" ht="68.25" customHeight="1" x14ac:dyDescent="0.25">
      <c r="A148" s="110" t="s">
        <v>912</v>
      </c>
      <c r="B148" s="112" t="s">
        <v>614</v>
      </c>
      <c r="C148" s="112" t="s">
        <v>77</v>
      </c>
      <c r="D148" s="112" t="s">
        <v>654</v>
      </c>
      <c r="E148" s="33" t="s">
        <v>141</v>
      </c>
      <c r="F148" s="158">
        <v>1</v>
      </c>
      <c r="G148" s="101">
        <v>24000</v>
      </c>
      <c r="H148" s="101">
        <f t="shared" ref="H148:H187" si="12">F148*G148</f>
        <v>24000</v>
      </c>
      <c r="I148" s="101">
        <f t="shared" ref="I148:I187" si="13">H148*1.12</f>
        <v>26880.000000000004</v>
      </c>
      <c r="J148" s="112" t="s">
        <v>679</v>
      </c>
      <c r="K148" s="112" t="s">
        <v>531</v>
      </c>
      <c r="L148" s="104" t="s">
        <v>329</v>
      </c>
    </row>
    <row r="149" spans="1:12" s="8" customFormat="1" ht="80.25" customHeight="1" x14ac:dyDescent="0.25">
      <c r="A149" s="110" t="s">
        <v>913</v>
      </c>
      <c r="B149" s="112" t="s">
        <v>615</v>
      </c>
      <c r="C149" s="112" t="s">
        <v>77</v>
      </c>
      <c r="D149" s="112" t="s">
        <v>655</v>
      </c>
      <c r="E149" s="33" t="s">
        <v>141</v>
      </c>
      <c r="F149" s="158">
        <v>8</v>
      </c>
      <c r="G149" s="101">
        <v>12000</v>
      </c>
      <c r="H149" s="101">
        <f t="shared" si="12"/>
        <v>96000</v>
      </c>
      <c r="I149" s="101">
        <f t="shared" si="13"/>
        <v>107520.00000000001</v>
      </c>
      <c r="J149" s="112" t="s">
        <v>679</v>
      </c>
      <c r="K149" s="112" t="s">
        <v>531</v>
      </c>
      <c r="L149" s="104" t="s">
        <v>329</v>
      </c>
    </row>
    <row r="150" spans="1:12" s="8" customFormat="1" ht="69.75" customHeight="1" x14ac:dyDescent="0.25">
      <c r="A150" s="110" t="s">
        <v>914</v>
      </c>
      <c r="B150" s="112" t="s">
        <v>616</v>
      </c>
      <c r="C150" s="112" t="s">
        <v>77</v>
      </c>
      <c r="D150" s="112" t="s">
        <v>656</v>
      </c>
      <c r="E150" s="33" t="s">
        <v>141</v>
      </c>
      <c r="F150" s="158">
        <v>1</v>
      </c>
      <c r="G150" s="101">
        <v>24000</v>
      </c>
      <c r="H150" s="101">
        <f t="shared" si="12"/>
        <v>24000</v>
      </c>
      <c r="I150" s="101">
        <f t="shared" si="13"/>
        <v>26880.000000000004</v>
      </c>
      <c r="J150" s="112" t="s">
        <v>679</v>
      </c>
      <c r="K150" s="112" t="s">
        <v>531</v>
      </c>
      <c r="L150" s="104" t="s">
        <v>329</v>
      </c>
    </row>
    <row r="151" spans="1:12" s="8" customFormat="1" ht="68.25" customHeight="1" x14ac:dyDescent="0.25">
      <c r="A151" s="110" t="s">
        <v>915</v>
      </c>
      <c r="B151" s="112" t="s">
        <v>617</v>
      </c>
      <c r="C151" s="112" t="s">
        <v>77</v>
      </c>
      <c r="D151" s="112" t="s">
        <v>657</v>
      </c>
      <c r="E151" s="33" t="s">
        <v>141</v>
      </c>
      <c r="F151" s="158">
        <v>8</v>
      </c>
      <c r="G151" s="101">
        <v>12000</v>
      </c>
      <c r="H151" s="101">
        <f t="shared" si="12"/>
        <v>96000</v>
      </c>
      <c r="I151" s="101">
        <f t="shared" si="13"/>
        <v>107520.00000000001</v>
      </c>
      <c r="J151" s="112" t="s">
        <v>679</v>
      </c>
      <c r="K151" s="112" t="s">
        <v>531</v>
      </c>
      <c r="L151" s="104" t="s">
        <v>329</v>
      </c>
    </row>
    <row r="152" spans="1:12" s="8" customFormat="1" ht="63.75" x14ac:dyDescent="0.25">
      <c r="A152" s="110" t="s">
        <v>916</v>
      </c>
      <c r="B152" s="112" t="s">
        <v>618</v>
      </c>
      <c r="C152" s="112" t="s">
        <v>77</v>
      </c>
      <c r="D152" s="112" t="s">
        <v>658</v>
      </c>
      <c r="E152" s="33" t="s">
        <v>141</v>
      </c>
      <c r="F152" s="158">
        <v>2</v>
      </c>
      <c r="G152" s="101">
        <v>8900</v>
      </c>
      <c r="H152" s="101">
        <f t="shared" si="12"/>
        <v>17800</v>
      </c>
      <c r="I152" s="101">
        <f t="shared" si="13"/>
        <v>19936.000000000004</v>
      </c>
      <c r="J152" s="112" t="s">
        <v>679</v>
      </c>
      <c r="K152" s="112" t="s">
        <v>531</v>
      </c>
      <c r="L152" s="104" t="s">
        <v>329</v>
      </c>
    </row>
    <row r="153" spans="1:12" s="8" customFormat="1" ht="96.75" customHeight="1" x14ac:dyDescent="0.25">
      <c r="A153" s="110" t="s">
        <v>917</v>
      </c>
      <c r="B153" s="112" t="s">
        <v>619</v>
      </c>
      <c r="C153" s="112" t="s">
        <v>77</v>
      </c>
      <c r="D153" s="112" t="s">
        <v>680</v>
      </c>
      <c r="E153" s="33" t="s">
        <v>141</v>
      </c>
      <c r="F153" s="158">
        <v>10</v>
      </c>
      <c r="G153" s="101">
        <v>12000</v>
      </c>
      <c r="H153" s="101">
        <f t="shared" si="12"/>
        <v>120000</v>
      </c>
      <c r="I153" s="101">
        <f t="shared" si="13"/>
        <v>134400</v>
      </c>
      <c r="J153" s="112" t="s">
        <v>679</v>
      </c>
      <c r="K153" s="112" t="s">
        <v>531</v>
      </c>
      <c r="L153" s="104" t="s">
        <v>329</v>
      </c>
    </row>
    <row r="154" spans="1:12" s="8" customFormat="1" ht="63.75" x14ac:dyDescent="0.25">
      <c r="A154" s="110" t="s">
        <v>918</v>
      </c>
      <c r="B154" s="112" t="s">
        <v>620</v>
      </c>
      <c r="C154" s="112" t="s">
        <v>77</v>
      </c>
      <c r="D154" s="112" t="s">
        <v>659</v>
      </c>
      <c r="E154" s="33" t="s">
        <v>141</v>
      </c>
      <c r="F154" s="158">
        <v>10</v>
      </c>
      <c r="G154" s="101">
        <v>12000</v>
      </c>
      <c r="H154" s="101">
        <f t="shared" si="12"/>
        <v>120000</v>
      </c>
      <c r="I154" s="101">
        <f t="shared" si="13"/>
        <v>134400</v>
      </c>
      <c r="J154" s="112" t="s">
        <v>679</v>
      </c>
      <c r="K154" s="112" t="s">
        <v>531</v>
      </c>
      <c r="L154" s="104" t="s">
        <v>329</v>
      </c>
    </row>
    <row r="155" spans="1:12" s="8" customFormat="1" ht="63.75" x14ac:dyDescent="0.25">
      <c r="A155" s="110" t="s">
        <v>919</v>
      </c>
      <c r="B155" s="112" t="s">
        <v>621</v>
      </c>
      <c r="C155" s="112" t="s">
        <v>77</v>
      </c>
      <c r="D155" s="112" t="s">
        <v>681</v>
      </c>
      <c r="E155" s="33" t="s">
        <v>141</v>
      </c>
      <c r="F155" s="158">
        <v>5</v>
      </c>
      <c r="G155" s="101">
        <v>800</v>
      </c>
      <c r="H155" s="101">
        <f t="shared" si="12"/>
        <v>4000</v>
      </c>
      <c r="I155" s="101">
        <f t="shared" si="13"/>
        <v>4480</v>
      </c>
      <c r="J155" s="112" t="s">
        <v>679</v>
      </c>
      <c r="K155" s="112" t="s">
        <v>531</v>
      </c>
      <c r="L155" s="104" t="s">
        <v>329</v>
      </c>
    </row>
    <row r="156" spans="1:12" s="8" customFormat="1" ht="63.75" x14ac:dyDescent="0.25">
      <c r="A156" s="110" t="s">
        <v>920</v>
      </c>
      <c r="B156" s="112" t="s">
        <v>622</v>
      </c>
      <c r="C156" s="112" t="s">
        <v>77</v>
      </c>
      <c r="D156" s="112" t="s">
        <v>660</v>
      </c>
      <c r="E156" s="33" t="s">
        <v>141</v>
      </c>
      <c r="F156" s="158">
        <v>5</v>
      </c>
      <c r="G156" s="101">
        <v>1400</v>
      </c>
      <c r="H156" s="101">
        <f t="shared" si="12"/>
        <v>7000</v>
      </c>
      <c r="I156" s="101">
        <f t="shared" si="13"/>
        <v>7840.0000000000009</v>
      </c>
      <c r="J156" s="112" t="s">
        <v>679</v>
      </c>
      <c r="K156" s="112" t="s">
        <v>531</v>
      </c>
      <c r="L156" s="104" t="s">
        <v>329</v>
      </c>
    </row>
    <row r="157" spans="1:12" s="8" customFormat="1" ht="63.75" x14ac:dyDescent="0.25">
      <c r="A157" s="110" t="s">
        <v>921</v>
      </c>
      <c r="B157" s="112" t="s">
        <v>623</v>
      </c>
      <c r="C157" s="112" t="s">
        <v>77</v>
      </c>
      <c r="D157" s="112" t="s">
        <v>661</v>
      </c>
      <c r="E157" s="33" t="s">
        <v>141</v>
      </c>
      <c r="F157" s="158">
        <v>2</v>
      </c>
      <c r="G157" s="101">
        <v>1500</v>
      </c>
      <c r="H157" s="101">
        <f t="shared" si="12"/>
        <v>3000</v>
      </c>
      <c r="I157" s="101">
        <f t="shared" si="13"/>
        <v>3360.0000000000005</v>
      </c>
      <c r="J157" s="112" t="s">
        <v>679</v>
      </c>
      <c r="K157" s="112" t="s">
        <v>531</v>
      </c>
      <c r="L157" s="104" t="s">
        <v>329</v>
      </c>
    </row>
    <row r="158" spans="1:12" s="8" customFormat="1" ht="63.75" x14ac:dyDescent="0.25">
      <c r="A158" s="110" t="s">
        <v>922</v>
      </c>
      <c r="B158" s="112" t="s">
        <v>624</v>
      </c>
      <c r="C158" s="112" t="s">
        <v>77</v>
      </c>
      <c r="D158" s="112" t="s">
        <v>662</v>
      </c>
      <c r="E158" s="33" t="s">
        <v>141</v>
      </c>
      <c r="F158" s="158">
        <v>30</v>
      </c>
      <c r="G158" s="101">
        <v>2700</v>
      </c>
      <c r="H158" s="101">
        <f t="shared" si="12"/>
        <v>81000</v>
      </c>
      <c r="I158" s="101">
        <f t="shared" si="13"/>
        <v>90720.000000000015</v>
      </c>
      <c r="J158" s="112" t="s">
        <v>679</v>
      </c>
      <c r="K158" s="112" t="s">
        <v>531</v>
      </c>
      <c r="L158" s="104" t="s">
        <v>329</v>
      </c>
    </row>
    <row r="159" spans="1:12" s="8" customFormat="1" ht="63.75" x14ac:dyDescent="0.25">
      <c r="A159" s="110" t="s">
        <v>923</v>
      </c>
      <c r="B159" s="112" t="s">
        <v>625</v>
      </c>
      <c r="C159" s="112" t="s">
        <v>77</v>
      </c>
      <c r="D159" s="112" t="s">
        <v>663</v>
      </c>
      <c r="E159" s="112" t="s">
        <v>272</v>
      </c>
      <c r="F159" s="158">
        <v>5</v>
      </c>
      <c r="G159" s="101">
        <v>9000</v>
      </c>
      <c r="H159" s="101">
        <f t="shared" si="12"/>
        <v>45000</v>
      </c>
      <c r="I159" s="101">
        <f t="shared" si="13"/>
        <v>50400.000000000007</v>
      </c>
      <c r="J159" s="112" t="s">
        <v>679</v>
      </c>
      <c r="K159" s="112" t="s">
        <v>531</v>
      </c>
      <c r="L159" s="104" t="s">
        <v>329</v>
      </c>
    </row>
    <row r="160" spans="1:12" s="8" customFormat="1" ht="63.75" x14ac:dyDescent="0.25">
      <c r="A160" s="110" t="s">
        <v>924</v>
      </c>
      <c r="B160" s="112" t="s">
        <v>626</v>
      </c>
      <c r="C160" s="112" t="s">
        <v>77</v>
      </c>
      <c r="D160" s="112" t="s">
        <v>664</v>
      </c>
      <c r="E160" s="112" t="s">
        <v>250</v>
      </c>
      <c r="F160" s="158">
        <v>54</v>
      </c>
      <c r="G160" s="101">
        <v>1300</v>
      </c>
      <c r="H160" s="101">
        <f t="shared" si="12"/>
        <v>70200</v>
      </c>
      <c r="I160" s="101">
        <f t="shared" si="13"/>
        <v>78624.000000000015</v>
      </c>
      <c r="J160" s="112" t="s">
        <v>679</v>
      </c>
      <c r="K160" s="112" t="s">
        <v>531</v>
      </c>
      <c r="L160" s="104" t="s">
        <v>329</v>
      </c>
    </row>
    <row r="161" spans="1:12" s="8" customFormat="1" ht="63.75" x14ac:dyDescent="0.25">
      <c r="A161" s="110" t="s">
        <v>925</v>
      </c>
      <c r="B161" s="112" t="s">
        <v>627</v>
      </c>
      <c r="C161" s="112" t="s">
        <v>77</v>
      </c>
      <c r="D161" s="91" t="s">
        <v>665</v>
      </c>
      <c r="E161" s="112" t="s">
        <v>272</v>
      </c>
      <c r="F161" s="158">
        <v>22</v>
      </c>
      <c r="G161" s="101">
        <v>1900</v>
      </c>
      <c r="H161" s="101">
        <f t="shared" si="12"/>
        <v>41800</v>
      </c>
      <c r="I161" s="101">
        <f t="shared" si="13"/>
        <v>46816.000000000007</v>
      </c>
      <c r="J161" s="112" t="s">
        <v>679</v>
      </c>
      <c r="K161" s="112" t="s">
        <v>531</v>
      </c>
      <c r="L161" s="104" t="s">
        <v>329</v>
      </c>
    </row>
    <row r="162" spans="1:12" s="8" customFormat="1" ht="63.75" x14ac:dyDescent="0.25">
      <c r="A162" s="110" t="s">
        <v>926</v>
      </c>
      <c r="B162" s="112" t="s">
        <v>628</v>
      </c>
      <c r="C162" s="112" t="s">
        <v>77</v>
      </c>
      <c r="D162" s="112" t="s">
        <v>666</v>
      </c>
      <c r="E162" s="112" t="s">
        <v>272</v>
      </c>
      <c r="F162" s="158">
        <v>22</v>
      </c>
      <c r="G162" s="101">
        <v>2100</v>
      </c>
      <c r="H162" s="101">
        <f t="shared" si="12"/>
        <v>46200</v>
      </c>
      <c r="I162" s="101">
        <f t="shared" si="13"/>
        <v>51744.000000000007</v>
      </c>
      <c r="J162" s="112" t="s">
        <v>679</v>
      </c>
      <c r="K162" s="112" t="s">
        <v>531</v>
      </c>
      <c r="L162" s="104" t="s">
        <v>329</v>
      </c>
    </row>
    <row r="163" spans="1:12" s="8" customFormat="1" ht="63.75" x14ac:dyDescent="0.25">
      <c r="A163" s="110" t="s">
        <v>927</v>
      </c>
      <c r="B163" s="112" t="s">
        <v>629</v>
      </c>
      <c r="C163" s="112" t="s">
        <v>77</v>
      </c>
      <c r="D163" s="91" t="s">
        <v>667</v>
      </c>
      <c r="E163" s="112" t="s">
        <v>141</v>
      </c>
      <c r="F163" s="158">
        <v>2</v>
      </c>
      <c r="G163" s="101">
        <v>12500</v>
      </c>
      <c r="H163" s="101">
        <f t="shared" si="12"/>
        <v>25000</v>
      </c>
      <c r="I163" s="101">
        <f t="shared" si="13"/>
        <v>28000.000000000004</v>
      </c>
      <c r="J163" s="112" t="s">
        <v>679</v>
      </c>
      <c r="K163" s="112" t="s">
        <v>531</v>
      </c>
      <c r="L163" s="104" t="s">
        <v>329</v>
      </c>
    </row>
    <row r="164" spans="1:12" s="8" customFormat="1" ht="78" customHeight="1" x14ac:dyDescent="0.25">
      <c r="A164" s="110" t="s">
        <v>928</v>
      </c>
      <c r="B164" s="112" t="s">
        <v>630</v>
      </c>
      <c r="C164" s="112" t="s">
        <v>77</v>
      </c>
      <c r="D164" s="112" t="s">
        <v>668</v>
      </c>
      <c r="E164" s="112" t="s">
        <v>250</v>
      </c>
      <c r="F164" s="158">
        <v>2</v>
      </c>
      <c r="G164" s="101">
        <v>49600</v>
      </c>
      <c r="H164" s="101">
        <f t="shared" si="12"/>
        <v>99200</v>
      </c>
      <c r="I164" s="101">
        <f t="shared" si="13"/>
        <v>111104.00000000001</v>
      </c>
      <c r="J164" s="112" t="s">
        <v>687</v>
      </c>
      <c r="K164" s="112" t="s">
        <v>531</v>
      </c>
      <c r="L164" s="104" t="s">
        <v>329</v>
      </c>
    </row>
    <row r="165" spans="1:12" s="8" customFormat="1" ht="51.75" customHeight="1" x14ac:dyDescent="0.25">
      <c r="A165" s="110" t="s">
        <v>929</v>
      </c>
      <c r="B165" s="112" t="s">
        <v>631</v>
      </c>
      <c r="C165" s="112" t="s">
        <v>77</v>
      </c>
      <c r="D165" s="112" t="s">
        <v>669</v>
      </c>
      <c r="E165" s="112" t="s">
        <v>250</v>
      </c>
      <c r="F165" s="158">
        <v>1</v>
      </c>
      <c r="G165" s="101">
        <v>39400</v>
      </c>
      <c r="H165" s="101">
        <f t="shared" si="12"/>
        <v>39400</v>
      </c>
      <c r="I165" s="101">
        <f t="shared" si="13"/>
        <v>44128.000000000007</v>
      </c>
      <c r="J165" s="112" t="s">
        <v>679</v>
      </c>
      <c r="K165" s="112" t="s">
        <v>531</v>
      </c>
      <c r="L165" s="104" t="s">
        <v>329</v>
      </c>
    </row>
    <row r="166" spans="1:12" s="8" customFormat="1" ht="63.75" x14ac:dyDescent="0.25">
      <c r="A166" s="110" t="s">
        <v>930</v>
      </c>
      <c r="B166" s="112" t="s">
        <v>632</v>
      </c>
      <c r="C166" s="112" t="s">
        <v>77</v>
      </c>
      <c r="D166" s="112" t="s">
        <v>670</v>
      </c>
      <c r="E166" s="112" t="s">
        <v>141</v>
      </c>
      <c r="F166" s="158">
        <v>4</v>
      </c>
      <c r="G166" s="101">
        <v>5400</v>
      </c>
      <c r="H166" s="101">
        <f t="shared" si="12"/>
        <v>21600</v>
      </c>
      <c r="I166" s="101">
        <f t="shared" si="13"/>
        <v>24192.000000000004</v>
      </c>
      <c r="J166" s="112" t="s">
        <v>679</v>
      </c>
      <c r="K166" s="112" t="s">
        <v>531</v>
      </c>
      <c r="L166" s="104" t="s">
        <v>329</v>
      </c>
    </row>
    <row r="167" spans="1:12" s="8" customFormat="1" ht="51.75" customHeight="1" x14ac:dyDescent="0.25">
      <c r="A167" s="110" t="s">
        <v>931</v>
      </c>
      <c r="B167" s="112" t="s">
        <v>633</v>
      </c>
      <c r="C167" s="112" t="s">
        <v>77</v>
      </c>
      <c r="D167" s="112" t="s">
        <v>671</v>
      </c>
      <c r="E167" s="112" t="s">
        <v>141</v>
      </c>
      <c r="F167" s="158">
        <v>4</v>
      </c>
      <c r="G167" s="101">
        <v>10800</v>
      </c>
      <c r="H167" s="101">
        <f t="shared" si="12"/>
        <v>43200</v>
      </c>
      <c r="I167" s="101">
        <f t="shared" si="13"/>
        <v>48384.000000000007</v>
      </c>
      <c r="J167" s="112" t="s">
        <v>679</v>
      </c>
      <c r="K167" s="112" t="s">
        <v>531</v>
      </c>
      <c r="L167" s="104" t="s">
        <v>329</v>
      </c>
    </row>
    <row r="168" spans="1:12" s="8" customFormat="1" ht="63.75" x14ac:dyDescent="0.25">
      <c r="A168" s="110" t="s">
        <v>932</v>
      </c>
      <c r="B168" s="112" t="s">
        <v>634</v>
      </c>
      <c r="C168" s="112" t="s">
        <v>77</v>
      </c>
      <c r="D168" s="112" t="s">
        <v>672</v>
      </c>
      <c r="E168" s="112" t="s">
        <v>141</v>
      </c>
      <c r="F168" s="158">
        <v>4</v>
      </c>
      <c r="G168" s="101">
        <v>21000</v>
      </c>
      <c r="H168" s="101">
        <f t="shared" si="12"/>
        <v>84000</v>
      </c>
      <c r="I168" s="101">
        <f t="shared" si="13"/>
        <v>94080.000000000015</v>
      </c>
      <c r="J168" s="112" t="s">
        <v>679</v>
      </c>
      <c r="K168" s="112" t="s">
        <v>531</v>
      </c>
      <c r="L168" s="104" t="s">
        <v>329</v>
      </c>
    </row>
    <row r="169" spans="1:12" s="8" customFormat="1" ht="63.75" x14ac:dyDescent="0.25">
      <c r="A169" s="110" t="s">
        <v>933</v>
      </c>
      <c r="B169" s="112" t="s">
        <v>635</v>
      </c>
      <c r="C169" s="112" t="s">
        <v>77</v>
      </c>
      <c r="D169" s="112" t="s">
        <v>801</v>
      </c>
      <c r="E169" s="112" t="s">
        <v>272</v>
      </c>
      <c r="F169" s="158">
        <v>10</v>
      </c>
      <c r="G169" s="101">
        <v>6300</v>
      </c>
      <c r="H169" s="101">
        <f t="shared" si="12"/>
        <v>63000</v>
      </c>
      <c r="I169" s="101">
        <f t="shared" si="13"/>
        <v>70560</v>
      </c>
      <c r="J169" s="112" t="s">
        <v>679</v>
      </c>
      <c r="K169" s="112" t="s">
        <v>531</v>
      </c>
      <c r="L169" s="104" t="s">
        <v>803</v>
      </c>
    </row>
    <row r="170" spans="1:12" s="8" customFormat="1" ht="63.75" x14ac:dyDescent="0.25">
      <c r="A170" s="110" t="s">
        <v>934</v>
      </c>
      <c r="B170" s="112" t="s">
        <v>636</v>
      </c>
      <c r="C170" s="112" t="s">
        <v>77</v>
      </c>
      <c r="D170" s="112" t="s">
        <v>673</v>
      </c>
      <c r="E170" s="112" t="s">
        <v>272</v>
      </c>
      <c r="F170" s="158">
        <v>10</v>
      </c>
      <c r="G170" s="101">
        <v>7700</v>
      </c>
      <c r="H170" s="101">
        <f t="shared" si="12"/>
        <v>77000</v>
      </c>
      <c r="I170" s="101">
        <f t="shared" si="13"/>
        <v>86240.000000000015</v>
      </c>
      <c r="J170" s="112" t="s">
        <v>679</v>
      </c>
      <c r="K170" s="112" t="s">
        <v>531</v>
      </c>
      <c r="L170" s="104" t="s">
        <v>804</v>
      </c>
    </row>
    <row r="171" spans="1:12" s="8" customFormat="1" ht="63.75" x14ac:dyDescent="0.25">
      <c r="A171" s="110" t="s">
        <v>935</v>
      </c>
      <c r="B171" s="112" t="s">
        <v>637</v>
      </c>
      <c r="C171" s="112" t="s">
        <v>77</v>
      </c>
      <c r="D171" s="112" t="s">
        <v>674</v>
      </c>
      <c r="E171" s="112" t="s">
        <v>141</v>
      </c>
      <c r="F171" s="158">
        <v>50</v>
      </c>
      <c r="G171" s="101">
        <v>800</v>
      </c>
      <c r="H171" s="101">
        <f t="shared" si="12"/>
        <v>40000</v>
      </c>
      <c r="I171" s="101">
        <f t="shared" si="13"/>
        <v>44800.000000000007</v>
      </c>
      <c r="J171" s="112" t="s">
        <v>679</v>
      </c>
      <c r="K171" s="112" t="s">
        <v>531</v>
      </c>
      <c r="L171" s="104" t="s">
        <v>329</v>
      </c>
    </row>
    <row r="172" spans="1:12" s="8" customFormat="1" ht="63.75" x14ac:dyDescent="0.25">
      <c r="A172" s="110" t="s">
        <v>936</v>
      </c>
      <c r="B172" s="112" t="s">
        <v>638</v>
      </c>
      <c r="C172" s="112" t="s">
        <v>77</v>
      </c>
      <c r="D172" s="112" t="s">
        <v>675</v>
      </c>
      <c r="E172" s="112" t="s">
        <v>250</v>
      </c>
      <c r="F172" s="158">
        <v>4</v>
      </c>
      <c r="G172" s="101">
        <v>14500</v>
      </c>
      <c r="H172" s="101">
        <f t="shared" si="12"/>
        <v>58000</v>
      </c>
      <c r="I172" s="101">
        <f t="shared" si="13"/>
        <v>64960.000000000007</v>
      </c>
      <c r="J172" s="112" t="s">
        <v>679</v>
      </c>
      <c r="K172" s="112" t="s">
        <v>531</v>
      </c>
      <c r="L172" s="104" t="s">
        <v>329</v>
      </c>
    </row>
    <row r="173" spans="1:12" s="8" customFormat="1" ht="63.75" x14ac:dyDescent="0.25">
      <c r="A173" s="110" t="s">
        <v>937</v>
      </c>
      <c r="B173" s="112" t="s">
        <v>639</v>
      </c>
      <c r="C173" s="112" t="s">
        <v>77</v>
      </c>
      <c r="D173" s="112" t="s">
        <v>676</v>
      </c>
      <c r="E173" s="112" t="s">
        <v>250</v>
      </c>
      <c r="F173" s="158">
        <v>12</v>
      </c>
      <c r="G173" s="101">
        <v>15000</v>
      </c>
      <c r="H173" s="101">
        <f t="shared" si="12"/>
        <v>180000</v>
      </c>
      <c r="I173" s="101">
        <f t="shared" si="13"/>
        <v>201600.00000000003</v>
      </c>
      <c r="J173" s="112" t="s">
        <v>679</v>
      </c>
      <c r="K173" s="112" t="s">
        <v>531</v>
      </c>
      <c r="L173" s="104" t="s">
        <v>329</v>
      </c>
    </row>
    <row r="174" spans="1:12" s="8" customFormat="1" ht="63.75" x14ac:dyDescent="0.25">
      <c r="A174" s="110" t="s">
        <v>938</v>
      </c>
      <c r="B174" s="112" t="s">
        <v>640</v>
      </c>
      <c r="C174" s="112" t="s">
        <v>77</v>
      </c>
      <c r="D174" s="112" t="s">
        <v>676</v>
      </c>
      <c r="E174" s="112" t="s">
        <v>250</v>
      </c>
      <c r="F174" s="158">
        <v>12</v>
      </c>
      <c r="G174" s="101">
        <v>13500</v>
      </c>
      <c r="H174" s="101">
        <f t="shared" si="12"/>
        <v>162000</v>
      </c>
      <c r="I174" s="101">
        <f t="shared" si="13"/>
        <v>181440.00000000003</v>
      </c>
      <c r="J174" s="112" t="s">
        <v>679</v>
      </c>
      <c r="K174" s="112" t="s">
        <v>531</v>
      </c>
      <c r="L174" s="104" t="s">
        <v>329</v>
      </c>
    </row>
    <row r="175" spans="1:12" s="8" customFormat="1" ht="63.75" x14ac:dyDescent="0.25">
      <c r="A175" s="110" t="s">
        <v>939</v>
      </c>
      <c r="B175" s="112" t="s">
        <v>641</v>
      </c>
      <c r="C175" s="112" t="s">
        <v>77</v>
      </c>
      <c r="D175" s="112" t="s">
        <v>677</v>
      </c>
      <c r="E175" s="112" t="s">
        <v>250</v>
      </c>
      <c r="F175" s="158">
        <v>12</v>
      </c>
      <c r="G175" s="101">
        <v>12500</v>
      </c>
      <c r="H175" s="101">
        <f t="shared" si="12"/>
        <v>150000</v>
      </c>
      <c r="I175" s="101">
        <f t="shared" si="13"/>
        <v>168000.00000000003</v>
      </c>
      <c r="J175" s="112" t="s">
        <v>679</v>
      </c>
      <c r="K175" s="112" t="s">
        <v>531</v>
      </c>
      <c r="L175" s="104" t="s">
        <v>329</v>
      </c>
    </row>
    <row r="176" spans="1:12" s="8" customFormat="1" ht="63.75" x14ac:dyDescent="0.25">
      <c r="A176" s="110" t="s">
        <v>940</v>
      </c>
      <c r="B176" s="112" t="s">
        <v>642</v>
      </c>
      <c r="C176" s="112" t="s">
        <v>77</v>
      </c>
      <c r="D176" s="112" t="s">
        <v>676</v>
      </c>
      <c r="E176" s="112" t="s">
        <v>250</v>
      </c>
      <c r="F176" s="158">
        <v>12</v>
      </c>
      <c r="G176" s="101">
        <v>12500</v>
      </c>
      <c r="H176" s="101">
        <f t="shared" si="12"/>
        <v>150000</v>
      </c>
      <c r="I176" s="101">
        <f t="shared" si="13"/>
        <v>168000.00000000003</v>
      </c>
      <c r="J176" s="112" t="s">
        <v>679</v>
      </c>
      <c r="K176" s="112" t="s">
        <v>531</v>
      </c>
      <c r="L176" s="104" t="s">
        <v>329</v>
      </c>
    </row>
    <row r="177" spans="1:12" s="8" customFormat="1" ht="63.75" x14ac:dyDescent="0.25">
      <c r="A177" s="110" t="s">
        <v>941</v>
      </c>
      <c r="B177" s="112" t="s">
        <v>643</v>
      </c>
      <c r="C177" s="112" t="s">
        <v>77</v>
      </c>
      <c r="D177" s="112" t="s">
        <v>678</v>
      </c>
      <c r="E177" s="112" t="s">
        <v>250</v>
      </c>
      <c r="F177" s="158">
        <v>12</v>
      </c>
      <c r="G177" s="101">
        <v>12500</v>
      </c>
      <c r="H177" s="101">
        <f t="shared" si="12"/>
        <v>150000</v>
      </c>
      <c r="I177" s="101">
        <f t="shared" si="13"/>
        <v>168000.00000000003</v>
      </c>
      <c r="J177" s="112" t="s">
        <v>679</v>
      </c>
      <c r="K177" s="112" t="s">
        <v>531</v>
      </c>
      <c r="L177" s="104" t="s">
        <v>329</v>
      </c>
    </row>
    <row r="178" spans="1:12" s="8" customFormat="1" ht="63.75" x14ac:dyDescent="0.25">
      <c r="A178" s="110" t="s">
        <v>942</v>
      </c>
      <c r="B178" s="112" t="s">
        <v>644</v>
      </c>
      <c r="C178" s="112" t="s">
        <v>77</v>
      </c>
      <c r="D178" s="112" t="s">
        <v>678</v>
      </c>
      <c r="E178" s="112" t="s">
        <v>250</v>
      </c>
      <c r="F178" s="158">
        <v>12</v>
      </c>
      <c r="G178" s="101">
        <v>12500</v>
      </c>
      <c r="H178" s="101">
        <f t="shared" si="12"/>
        <v>150000</v>
      </c>
      <c r="I178" s="101">
        <f t="shared" si="13"/>
        <v>168000.00000000003</v>
      </c>
      <c r="J178" s="112" t="s">
        <v>679</v>
      </c>
      <c r="K178" s="112" t="s">
        <v>531</v>
      </c>
      <c r="L178" s="104" t="s">
        <v>329</v>
      </c>
    </row>
    <row r="179" spans="1:12" s="8" customFormat="1" ht="63.75" x14ac:dyDescent="0.25">
      <c r="A179" s="110" t="s">
        <v>943</v>
      </c>
      <c r="B179" s="112" t="s">
        <v>645</v>
      </c>
      <c r="C179" s="112" t="s">
        <v>77</v>
      </c>
      <c r="D179" s="112" t="s">
        <v>1297</v>
      </c>
      <c r="E179" s="112" t="s">
        <v>250</v>
      </c>
      <c r="F179" s="158">
        <v>5</v>
      </c>
      <c r="G179" s="101">
        <v>10000</v>
      </c>
      <c r="H179" s="101">
        <f t="shared" si="12"/>
        <v>50000</v>
      </c>
      <c r="I179" s="101">
        <f t="shared" si="13"/>
        <v>56000.000000000007</v>
      </c>
      <c r="J179" s="112" t="s">
        <v>679</v>
      </c>
      <c r="K179" s="112" t="s">
        <v>531</v>
      </c>
      <c r="L179" s="104" t="s">
        <v>1322</v>
      </c>
    </row>
    <row r="180" spans="1:12" s="8" customFormat="1" ht="63.75" x14ac:dyDescent="0.25">
      <c r="A180" s="110" t="s">
        <v>944</v>
      </c>
      <c r="B180" s="112" t="s">
        <v>646</v>
      </c>
      <c r="C180" s="112" t="s">
        <v>77</v>
      </c>
      <c r="D180" s="112" t="s">
        <v>1022</v>
      </c>
      <c r="E180" s="112" t="s">
        <v>250</v>
      </c>
      <c r="F180" s="158">
        <v>5</v>
      </c>
      <c r="G180" s="101">
        <v>5000</v>
      </c>
      <c r="H180" s="101">
        <f t="shared" si="12"/>
        <v>25000</v>
      </c>
      <c r="I180" s="101">
        <f t="shared" si="13"/>
        <v>28000.000000000004</v>
      </c>
      <c r="J180" s="112" t="s">
        <v>679</v>
      </c>
      <c r="K180" s="112" t="s">
        <v>531</v>
      </c>
      <c r="L180" s="104" t="s">
        <v>805</v>
      </c>
    </row>
    <row r="181" spans="1:12" s="8" customFormat="1" ht="63.75" x14ac:dyDescent="0.25">
      <c r="A181" s="110" t="s">
        <v>945</v>
      </c>
      <c r="B181" s="112" t="s">
        <v>647</v>
      </c>
      <c r="C181" s="112" t="s">
        <v>77</v>
      </c>
      <c r="D181" s="112" t="s">
        <v>682</v>
      </c>
      <c r="E181" s="112" t="s">
        <v>141</v>
      </c>
      <c r="F181" s="158">
        <v>2</v>
      </c>
      <c r="G181" s="101">
        <v>13000</v>
      </c>
      <c r="H181" s="101">
        <f t="shared" si="12"/>
        <v>26000</v>
      </c>
      <c r="I181" s="101">
        <f t="shared" si="13"/>
        <v>29120.000000000004</v>
      </c>
      <c r="J181" s="112" t="s">
        <v>679</v>
      </c>
      <c r="K181" s="112" t="s">
        <v>531</v>
      </c>
      <c r="L181" s="104" t="s">
        <v>329</v>
      </c>
    </row>
    <row r="182" spans="1:12" s="8" customFormat="1" ht="63.75" x14ac:dyDescent="0.25">
      <c r="A182" s="110" t="s">
        <v>946</v>
      </c>
      <c r="B182" s="112" t="s">
        <v>648</v>
      </c>
      <c r="C182" s="112" t="s">
        <v>77</v>
      </c>
      <c r="D182" s="112" t="s">
        <v>683</v>
      </c>
      <c r="E182" s="112" t="s">
        <v>141</v>
      </c>
      <c r="F182" s="158">
        <v>1</v>
      </c>
      <c r="G182" s="101">
        <v>7000</v>
      </c>
      <c r="H182" s="101">
        <f t="shared" si="12"/>
        <v>7000</v>
      </c>
      <c r="I182" s="101">
        <f t="shared" si="13"/>
        <v>7840.0000000000009</v>
      </c>
      <c r="J182" s="112" t="s">
        <v>679</v>
      </c>
      <c r="K182" s="112" t="s">
        <v>531</v>
      </c>
      <c r="L182" s="104" t="s">
        <v>329</v>
      </c>
    </row>
    <row r="183" spans="1:12" s="8" customFormat="1" ht="63.75" x14ac:dyDescent="0.25">
      <c r="A183" s="110" t="s">
        <v>947</v>
      </c>
      <c r="B183" s="112" t="s">
        <v>649</v>
      </c>
      <c r="C183" s="112" t="s">
        <v>77</v>
      </c>
      <c r="D183" s="112" t="s">
        <v>684</v>
      </c>
      <c r="E183" s="112" t="s">
        <v>141</v>
      </c>
      <c r="F183" s="158">
        <v>2</v>
      </c>
      <c r="G183" s="101">
        <v>2000</v>
      </c>
      <c r="H183" s="101">
        <f t="shared" si="12"/>
        <v>4000</v>
      </c>
      <c r="I183" s="101">
        <f t="shared" si="13"/>
        <v>4480</v>
      </c>
      <c r="J183" s="112" t="s">
        <v>679</v>
      </c>
      <c r="K183" s="112" t="s">
        <v>531</v>
      </c>
      <c r="L183" s="104" t="s">
        <v>329</v>
      </c>
    </row>
    <row r="184" spans="1:12" s="8" customFormat="1" ht="63.75" x14ac:dyDescent="0.25">
      <c r="A184" s="110" t="s">
        <v>948</v>
      </c>
      <c r="B184" s="112" t="s">
        <v>650</v>
      </c>
      <c r="C184" s="112" t="s">
        <v>77</v>
      </c>
      <c r="D184" s="112" t="s">
        <v>685</v>
      </c>
      <c r="E184" s="112" t="s">
        <v>272</v>
      </c>
      <c r="F184" s="158">
        <v>6</v>
      </c>
      <c r="G184" s="101">
        <v>6500</v>
      </c>
      <c r="H184" s="101">
        <f t="shared" si="12"/>
        <v>39000</v>
      </c>
      <c r="I184" s="101">
        <f t="shared" si="13"/>
        <v>43680.000000000007</v>
      </c>
      <c r="J184" s="112" t="s">
        <v>679</v>
      </c>
      <c r="K184" s="112" t="s">
        <v>531</v>
      </c>
      <c r="L184" s="104" t="s">
        <v>329</v>
      </c>
    </row>
    <row r="185" spans="1:12" s="8" customFormat="1" ht="63.75" x14ac:dyDescent="0.25">
      <c r="A185" s="110" t="s">
        <v>949</v>
      </c>
      <c r="B185" s="112" t="s">
        <v>651</v>
      </c>
      <c r="C185" s="112" t="s">
        <v>77</v>
      </c>
      <c r="D185" s="112" t="s">
        <v>686</v>
      </c>
      <c r="E185" s="112" t="s">
        <v>141</v>
      </c>
      <c r="F185" s="158">
        <v>3</v>
      </c>
      <c r="G185" s="101">
        <v>8500</v>
      </c>
      <c r="H185" s="101">
        <f t="shared" si="12"/>
        <v>25500</v>
      </c>
      <c r="I185" s="101">
        <f t="shared" si="13"/>
        <v>28560.000000000004</v>
      </c>
      <c r="J185" s="112" t="s">
        <v>679</v>
      </c>
      <c r="K185" s="112" t="s">
        <v>531</v>
      </c>
      <c r="L185" s="104" t="s">
        <v>329</v>
      </c>
    </row>
    <row r="186" spans="1:12" s="8" customFormat="1" ht="63.75" x14ac:dyDescent="0.25">
      <c r="A186" s="110" t="s">
        <v>950</v>
      </c>
      <c r="B186" s="112" t="s">
        <v>652</v>
      </c>
      <c r="C186" s="112" t="s">
        <v>77</v>
      </c>
      <c r="D186" s="112" t="s">
        <v>1023</v>
      </c>
      <c r="E186" s="112" t="s">
        <v>141</v>
      </c>
      <c r="F186" s="158">
        <v>6</v>
      </c>
      <c r="G186" s="101">
        <v>18500</v>
      </c>
      <c r="H186" s="101"/>
      <c r="I186" s="101"/>
      <c r="J186" s="112" t="s">
        <v>679</v>
      </c>
      <c r="K186" s="112" t="s">
        <v>531</v>
      </c>
      <c r="L186" s="104" t="s">
        <v>991</v>
      </c>
    </row>
    <row r="187" spans="1:12" s="8" customFormat="1" ht="63.75" x14ac:dyDescent="0.25">
      <c r="A187" s="110" t="s">
        <v>951</v>
      </c>
      <c r="B187" s="112" t="s">
        <v>653</v>
      </c>
      <c r="C187" s="112" t="s">
        <v>77</v>
      </c>
      <c r="D187" s="112" t="s">
        <v>1024</v>
      </c>
      <c r="E187" s="112" t="s">
        <v>250</v>
      </c>
      <c r="F187" s="158">
        <v>5</v>
      </c>
      <c r="G187" s="101">
        <v>15000</v>
      </c>
      <c r="H187" s="101">
        <f t="shared" si="12"/>
        <v>75000</v>
      </c>
      <c r="I187" s="101">
        <f t="shared" si="13"/>
        <v>84000.000000000015</v>
      </c>
      <c r="J187" s="112" t="s">
        <v>679</v>
      </c>
      <c r="K187" s="112" t="s">
        <v>531</v>
      </c>
      <c r="L187" s="104" t="s">
        <v>805</v>
      </c>
    </row>
    <row r="188" spans="1:12" s="8" customFormat="1" ht="344.25" x14ac:dyDescent="0.25">
      <c r="A188" s="110" t="s">
        <v>952</v>
      </c>
      <c r="B188" s="154" t="s">
        <v>697</v>
      </c>
      <c r="C188" s="154" t="s">
        <v>31</v>
      </c>
      <c r="D188" s="58" t="s">
        <v>969</v>
      </c>
      <c r="E188" s="112" t="s">
        <v>250</v>
      </c>
      <c r="F188" s="158">
        <v>1</v>
      </c>
      <c r="G188" s="158" t="s">
        <v>698</v>
      </c>
      <c r="H188" s="172"/>
      <c r="I188" s="172"/>
      <c r="J188" s="58" t="s">
        <v>699</v>
      </c>
      <c r="K188" s="170" t="s">
        <v>531</v>
      </c>
      <c r="L188" s="59" t="s">
        <v>991</v>
      </c>
    </row>
    <row r="189" spans="1:12" s="8" customFormat="1" ht="78" customHeight="1" x14ac:dyDescent="0.25">
      <c r="A189" s="110" t="s">
        <v>953</v>
      </c>
      <c r="B189" s="154" t="s">
        <v>702</v>
      </c>
      <c r="C189" s="154" t="s">
        <v>77</v>
      </c>
      <c r="D189" s="154" t="s">
        <v>703</v>
      </c>
      <c r="E189" s="154" t="s">
        <v>141</v>
      </c>
      <c r="F189" s="158">
        <v>20</v>
      </c>
      <c r="G189" s="158">
        <v>2800</v>
      </c>
      <c r="H189" s="172"/>
      <c r="I189" s="172"/>
      <c r="J189" s="170" t="s">
        <v>723</v>
      </c>
      <c r="K189" s="170" t="s">
        <v>531</v>
      </c>
      <c r="L189" s="170" t="s">
        <v>991</v>
      </c>
    </row>
    <row r="190" spans="1:12" s="8" customFormat="1" ht="63.75" customHeight="1" x14ac:dyDescent="0.25">
      <c r="A190" s="110" t="s">
        <v>954</v>
      </c>
      <c r="B190" s="154" t="s">
        <v>704</v>
      </c>
      <c r="C190" s="154" t="s">
        <v>77</v>
      </c>
      <c r="D190" s="154" t="s">
        <v>719</v>
      </c>
      <c r="E190" s="154" t="s">
        <v>141</v>
      </c>
      <c r="F190" s="158">
        <v>20</v>
      </c>
      <c r="G190" s="158">
        <v>4800</v>
      </c>
      <c r="H190" s="172"/>
      <c r="I190" s="172"/>
      <c r="J190" s="170" t="s">
        <v>723</v>
      </c>
      <c r="K190" s="170" t="s">
        <v>531</v>
      </c>
      <c r="L190" s="170" t="s">
        <v>991</v>
      </c>
    </row>
    <row r="191" spans="1:12" s="8" customFormat="1" ht="80.25" customHeight="1" x14ac:dyDescent="0.25">
      <c r="A191" s="110" t="s">
        <v>955</v>
      </c>
      <c r="B191" s="154" t="s">
        <v>705</v>
      </c>
      <c r="C191" s="154" t="s">
        <v>77</v>
      </c>
      <c r="D191" s="154" t="s">
        <v>706</v>
      </c>
      <c r="E191" s="154" t="s">
        <v>141</v>
      </c>
      <c r="F191" s="158">
        <v>1</v>
      </c>
      <c r="G191" s="158">
        <v>5200</v>
      </c>
      <c r="H191" s="172"/>
      <c r="I191" s="172"/>
      <c r="J191" s="170" t="s">
        <v>723</v>
      </c>
      <c r="K191" s="170" t="s">
        <v>531</v>
      </c>
      <c r="L191" s="170" t="s">
        <v>991</v>
      </c>
    </row>
    <row r="192" spans="1:12" s="8" customFormat="1" ht="81.75" customHeight="1" x14ac:dyDescent="0.25">
      <c r="A192" s="110" t="s">
        <v>956</v>
      </c>
      <c r="B192" s="154" t="s">
        <v>707</v>
      </c>
      <c r="C192" s="154" t="s">
        <v>77</v>
      </c>
      <c r="D192" s="154" t="s">
        <v>708</v>
      </c>
      <c r="E192" s="154" t="s">
        <v>141</v>
      </c>
      <c r="F192" s="158">
        <v>1</v>
      </c>
      <c r="G192" s="158" t="s">
        <v>709</v>
      </c>
      <c r="H192" s="172"/>
      <c r="I192" s="172"/>
      <c r="J192" s="170" t="s">
        <v>723</v>
      </c>
      <c r="K192" s="170" t="s">
        <v>531</v>
      </c>
      <c r="L192" s="170" t="s">
        <v>991</v>
      </c>
    </row>
    <row r="193" spans="1:12" s="8" customFormat="1" ht="89.25" x14ac:dyDescent="0.25">
      <c r="A193" s="110" t="s">
        <v>957</v>
      </c>
      <c r="B193" s="154" t="s">
        <v>710</v>
      </c>
      <c r="C193" s="154" t="s">
        <v>77</v>
      </c>
      <c r="D193" s="154" t="s">
        <v>711</v>
      </c>
      <c r="E193" s="154" t="s">
        <v>141</v>
      </c>
      <c r="F193" s="158">
        <v>2</v>
      </c>
      <c r="G193" s="158" t="s">
        <v>712</v>
      </c>
      <c r="H193" s="172"/>
      <c r="I193" s="172"/>
      <c r="J193" s="170" t="s">
        <v>723</v>
      </c>
      <c r="K193" s="170" t="s">
        <v>531</v>
      </c>
      <c r="L193" s="170" t="s">
        <v>991</v>
      </c>
    </row>
    <row r="194" spans="1:12" s="8" customFormat="1" ht="76.5" x14ac:dyDescent="0.25">
      <c r="A194" s="110" t="s">
        <v>958</v>
      </c>
      <c r="B194" s="154" t="s">
        <v>713</v>
      </c>
      <c r="C194" s="154" t="s">
        <v>77</v>
      </c>
      <c r="D194" s="154" t="s">
        <v>714</v>
      </c>
      <c r="E194" s="154" t="s">
        <v>141</v>
      </c>
      <c r="F194" s="158">
        <v>2</v>
      </c>
      <c r="G194" s="158" t="s">
        <v>715</v>
      </c>
      <c r="H194" s="172"/>
      <c r="I194" s="172"/>
      <c r="J194" s="170" t="s">
        <v>723</v>
      </c>
      <c r="K194" s="170" t="s">
        <v>531</v>
      </c>
      <c r="L194" s="170" t="s">
        <v>991</v>
      </c>
    </row>
    <row r="195" spans="1:12" s="8" customFormat="1" ht="80.25" customHeight="1" x14ac:dyDescent="0.25">
      <c r="A195" s="110" t="s">
        <v>959</v>
      </c>
      <c r="B195" s="154" t="s">
        <v>716</v>
      </c>
      <c r="C195" s="154" t="s">
        <v>77</v>
      </c>
      <c r="D195" s="154" t="s">
        <v>717</v>
      </c>
      <c r="E195" s="154" t="s">
        <v>141</v>
      </c>
      <c r="F195" s="158">
        <v>1</v>
      </c>
      <c r="G195" s="158" t="s">
        <v>718</v>
      </c>
      <c r="H195" s="172"/>
      <c r="I195" s="172"/>
      <c r="J195" s="170" t="s">
        <v>723</v>
      </c>
      <c r="K195" s="170" t="s">
        <v>531</v>
      </c>
      <c r="L195" s="170" t="s">
        <v>991</v>
      </c>
    </row>
    <row r="196" spans="1:12" s="8" customFormat="1" ht="76.5" x14ac:dyDescent="0.25">
      <c r="A196" s="110" t="s">
        <v>960</v>
      </c>
      <c r="B196" s="154" t="s">
        <v>720</v>
      </c>
      <c r="C196" s="154" t="s">
        <v>77</v>
      </c>
      <c r="D196" s="154" t="s">
        <v>721</v>
      </c>
      <c r="E196" s="154" t="s">
        <v>141</v>
      </c>
      <c r="F196" s="158">
        <v>1</v>
      </c>
      <c r="G196" s="158" t="s">
        <v>722</v>
      </c>
      <c r="H196" s="172"/>
      <c r="I196" s="172"/>
      <c r="J196" s="170" t="s">
        <v>723</v>
      </c>
      <c r="K196" s="170" t="s">
        <v>531</v>
      </c>
      <c r="L196" s="170" t="s">
        <v>991</v>
      </c>
    </row>
    <row r="197" spans="1:12" s="8" customFormat="1" ht="153" x14ac:dyDescent="0.25">
      <c r="A197" s="110" t="s">
        <v>961</v>
      </c>
      <c r="B197" s="154" t="s">
        <v>802</v>
      </c>
      <c r="C197" s="154" t="s">
        <v>31</v>
      </c>
      <c r="D197" s="154" t="s">
        <v>3014</v>
      </c>
      <c r="E197" s="154" t="s">
        <v>141</v>
      </c>
      <c r="F197" s="158">
        <v>1</v>
      </c>
      <c r="G197" s="158">
        <v>22800000</v>
      </c>
      <c r="H197" s="172">
        <v>22800000</v>
      </c>
      <c r="I197" s="172">
        <v>25536000.000000004</v>
      </c>
      <c r="J197" s="170" t="s">
        <v>1177</v>
      </c>
      <c r="K197" s="170" t="s">
        <v>531</v>
      </c>
      <c r="L197" s="170" t="s">
        <v>1484</v>
      </c>
    </row>
    <row r="198" spans="1:12" s="8" customFormat="1" ht="100.5" customHeight="1" x14ac:dyDescent="0.25">
      <c r="A198" s="110" t="s">
        <v>962</v>
      </c>
      <c r="B198" s="154" t="s">
        <v>818</v>
      </c>
      <c r="C198" s="154" t="s">
        <v>77</v>
      </c>
      <c r="D198" s="154" t="s">
        <v>1142</v>
      </c>
      <c r="E198" s="154" t="s">
        <v>141</v>
      </c>
      <c r="F198" s="158">
        <v>130</v>
      </c>
      <c r="G198" s="158">
        <v>8560</v>
      </c>
      <c r="H198" s="172">
        <v>1112800</v>
      </c>
      <c r="I198" s="172">
        <f t="shared" ref="I198:I279" si="14">H198*1.12</f>
        <v>1246336.0000000002</v>
      </c>
      <c r="J198" s="170" t="s">
        <v>824</v>
      </c>
      <c r="K198" s="170" t="s">
        <v>531</v>
      </c>
      <c r="L198" s="170" t="s">
        <v>817</v>
      </c>
    </row>
    <row r="199" spans="1:12" s="8" customFormat="1" ht="51" x14ac:dyDescent="0.25">
      <c r="A199" s="110" t="s">
        <v>963</v>
      </c>
      <c r="B199" s="154" t="s">
        <v>819</v>
      </c>
      <c r="C199" s="154" t="s">
        <v>77</v>
      </c>
      <c r="D199" s="154" t="s">
        <v>1143</v>
      </c>
      <c r="E199" s="154" t="s">
        <v>141</v>
      </c>
      <c r="F199" s="158">
        <v>130</v>
      </c>
      <c r="G199" s="158">
        <v>8346</v>
      </c>
      <c r="H199" s="172">
        <v>1084980</v>
      </c>
      <c r="I199" s="172">
        <f t="shared" si="14"/>
        <v>1215177.6000000001</v>
      </c>
      <c r="J199" s="170" t="s">
        <v>821</v>
      </c>
      <c r="K199" s="170" t="s">
        <v>531</v>
      </c>
      <c r="L199" s="170" t="s">
        <v>817</v>
      </c>
    </row>
    <row r="200" spans="1:12" s="8" customFormat="1" ht="55.5" customHeight="1" x14ac:dyDescent="0.25">
      <c r="A200" s="110" t="s">
        <v>964</v>
      </c>
      <c r="B200" s="154" t="s">
        <v>820</v>
      </c>
      <c r="C200" s="154" t="s">
        <v>77</v>
      </c>
      <c r="D200" s="154" t="s">
        <v>1144</v>
      </c>
      <c r="E200" s="154" t="s">
        <v>141</v>
      </c>
      <c r="F200" s="158">
        <v>10</v>
      </c>
      <c r="G200" s="158">
        <v>2515</v>
      </c>
      <c r="H200" s="172">
        <v>25145</v>
      </c>
      <c r="I200" s="172">
        <f t="shared" si="14"/>
        <v>28162.400000000001</v>
      </c>
      <c r="J200" s="170" t="s">
        <v>821</v>
      </c>
      <c r="K200" s="170" t="s">
        <v>531</v>
      </c>
      <c r="L200" s="170" t="s">
        <v>817</v>
      </c>
    </row>
    <row r="201" spans="1:12" s="8" customFormat="1" ht="51" x14ac:dyDescent="0.25">
      <c r="A201" s="110" t="s">
        <v>965</v>
      </c>
      <c r="B201" s="154" t="s">
        <v>822</v>
      </c>
      <c r="C201" s="154" t="s">
        <v>77</v>
      </c>
      <c r="D201" s="154" t="s">
        <v>1145</v>
      </c>
      <c r="E201" s="154" t="s">
        <v>272</v>
      </c>
      <c r="F201" s="158">
        <v>130</v>
      </c>
      <c r="G201" s="158">
        <v>6497</v>
      </c>
      <c r="H201" s="172">
        <v>844615</v>
      </c>
      <c r="I201" s="172">
        <f t="shared" si="14"/>
        <v>945968.8</v>
      </c>
      <c r="J201" s="170" t="s">
        <v>821</v>
      </c>
      <c r="K201" s="170" t="s">
        <v>531</v>
      </c>
      <c r="L201" s="170" t="s">
        <v>817</v>
      </c>
    </row>
    <row r="202" spans="1:12" s="8" customFormat="1" ht="78" customHeight="1" x14ac:dyDescent="0.25">
      <c r="A202" s="110" t="s">
        <v>966</v>
      </c>
      <c r="B202" s="154" t="s">
        <v>823</v>
      </c>
      <c r="C202" s="154" t="s">
        <v>77</v>
      </c>
      <c r="D202" s="154" t="s">
        <v>1146</v>
      </c>
      <c r="E202" s="154" t="s">
        <v>141</v>
      </c>
      <c r="F202" s="158">
        <v>1000</v>
      </c>
      <c r="G202" s="158">
        <v>190</v>
      </c>
      <c r="H202" s="172">
        <v>190460</v>
      </c>
      <c r="I202" s="172">
        <f t="shared" si="14"/>
        <v>213315.20000000001</v>
      </c>
      <c r="J202" s="170" t="s">
        <v>821</v>
      </c>
      <c r="K202" s="170" t="s">
        <v>531</v>
      </c>
      <c r="L202" s="170" t="s">
        <v>817</v>
      </c>
    </row>
    <row r="203" spans="1:12" s="8" customFormat="1" ht="140.25" x14ac:dyDescent="0.25">
      <c r="A203" s="157" t="s">
        <v>967</v>
      </c>
      <c r="B203" s="154" t="s">
        <v>1147</v>
      </c>
      <c r="C203" s="154" t="s">
        <v>77</v>
      </c>
      <c r="D203" s="154" t="s">
        <v>2559</v>
      </c>
      <c r="E203" s="154" t="s">
        <v>141</v>
      </c>
      <c r="F203" s="158">
        <v>5</v>
      </c>
      <c r="G203" s="158">
        <v>111000</v>
      </c>
      <c r="H203" s="172">
        <f>F203*G203</f>
        <v>555000</v>
      </c>
      <c r="I203" s="172">
        <f t="shared" si="14"/>
        <v>621600.00000000012</v>
      </c>
      <c r="J203" s="170" t="s">
        <v>821</v>
      </c>
      <c r="K203" s="170" t="s">
        <v>531</v>
      </c>
      <c r="L203" s="170" t="s">
        <v>973</v>
      </c>
    </row>
    <row r="204" spans="1:12" s="8" customFormat="1" ht="76.5" customHeight="1" x14ac:dyDescent="0.25">
      <c r="A204" s="110" t="s">
        <v>992</v>
      </c>
      <c r="B204" s="112" t="s">
        <v>996</v>
      </c>
      <c r="C204" s="112" t="s">
        <v>77</v>
      </c>
      <c r="D204" s="112" t="s">
        <v>997</v>
      </c>
      <c r="E204" s="112" t="s">
        <v>141</v>
      </c>
      <c r="F204" s="71">
        <v>38</v>
      </c>
      <c r="G204" s="72">
        <v>20130</v>
      </c>
      <c r="H204" s="172">
        <f t="shared" ref="H204:H209" si="15">F204*G204</f>
        <v>764940</v>
      </c>
      <c r="I204" s="172">
        <f t="shared" si="14"/>
        <v>856732.8</v>
      </c>
      <c r="J204" s="112" t="s">
        <v>532</v>
      </c>
      <c r="K204" s="112" t="s">
        <v>531</v>
      </c>
      <c r="L204" s="112" t="s">
        <v>329</v>
      </c>
    </row>
    <row r="205" spans="1:12" s="8" customFormat="1" ht="63.75" x14ac:dyDescent="0.25">
      <c r="A205" s="110" t="s">
        <v>993</v>
      </c>
      <c r="B205" s="112" t="s">
        <v>998</v>
      </c>
      <c r="C205" s="112" t="s">
        <v>77</v>
      </c>
      <c r="D205" s="112" t="s">
        <v>999</v>
      </c>
      <c r="E205" s="112" t="s">
        <v>141</v>
      </c>
      <c r="F205" s="71">
        <v>38</v>
      </c>
      <c r="G205" s="72">
        <f>22770-5012.35</f>
        <v>17757.650000000001</v>
      </c>
      <c r="H205" s="172">
        <f t="shared" si="15"/>
        <v>674790.70000000007</v>
      </c>
      <c r="I205" s="172">
        <f t="shared" si="14"/>
        <v>755765.58400000015</v>
      </c>
      <c r="J205" s="112" t="s">
        <v>532</v>
      </c>
      <c r="K205" s="112" t="s">
        <v>531</v>
      </c>
      <c r="L205" s="112" t="s">
        <v>329</v>
      </c>
    </row>
    <row r="206" spans="1:12" s="8" customFormat="1" ht="63.75" x14ac:dyDescent="0.25">
      <c r="A206" s="110" t="s">
        <v>994</v>
      </c>
      <c r="B206" s="112" t="s">
        <v>1000</v>
      </c>
      <c r="C206" s="112" t="s">
        <v>77</v>
      </c>
      <c r="D206" s="112" t="s">
        <v>1001</v>
      </c>
      <c r="E206" s="112" t="s">
        <v>141</v>
      </c>
      <c r="F206" s="71">
        <v>38</v>
      </c>
      <c r="G206" s="72">
        <v>16540</v>
      </c>
      <c r="H206" s="172">
        <f t="shared" si="15"/>
        <v>628520</v>
      </c>
      <c r="I206" s="172">
        <f t="shared" si="14"/>
        <v>703942.4</v>
      </c>
      <c r="J206" s="112" t="s">
        <v>532</v>
      </c>
      <c r="K206" s="112" t="s">
        <v>531</v>
      </c>
      <c r="L206" s="112" t="s">
        <v>329</v>
      </c>
    </row>
    <row r="207" spans="1:12" s="8" customFormat="1" ht="63.75" x14ac:dyDescent="0.25">
      <c r="A207" s="110" t="s">
        <v>995</v>
      </c>
      <c r="B207" s="112" t="s">
        <v>1002</v>
      </c>
      <c r="C207" s="112" t="s">
        <v>77</v>
      </c>
      <c r="D207" s="112" t="s">
        <v>1003</v>
      </c>
      <c r="E207" s="112" t="s">
        <v>141</v>
      </c>
      <c r="F207" s="71">
        <v>38</v>
      </c>
      <c r="G207" s="72">
        <v>13380</v>
      </c>
      <c r="H207" s="101">
        <f t="shared" si="15"/>
        <v>508440</v>
      </c>
      <c r="I207" s="101">
        <f t="shared" si="14"/>
        <v>569452.80000000005</v>
      </c>
      <c r="J207" s="112" t="s">
        <v>532</v>
      </c>
      <c r="K207" s="112" t="s">
        <v>531</v>
      </c>
      <c r="L207" s="112" t="s">
        <v>329</v>
      </c>
    </row>
    <row r="208" spans="1:12" s="8" customFormat="1" ht="153" x14ac:dyDescent="0.25">
      <c r="A208" s="110" t="s">
        <v>1013</v>
      </c>
      <c r="B208" s="112" t="s">
        <v>1015</v>
      </c>
      <c r="C208" s="112" t="s">
        <v>31</v>
      </c>
      <c r="D208" s="112" t="s">
        <v>1016</v>
      </c>
      <c r="E208" s="112" t="s">
        <v>141</v>
      </c>
      <c r="F208" s="71">
        <v>90</v>
      </c>
      <c r="G208" s="72">
        <v>102321.43</v>
      </c>
      <c r="H208" s="101">
        <f t="shared" si="15"/>
        <v>9208928.6999999993</v>
      </c>
      <c r="I208" s="101">
        <f t="shared" si="14"/>
        <v>10314000.143999999</v>
      </c>
      <c r="J208" s="112" t="s">
        <v>1017</v>
      </c>
      <c r="K208" s="112" t="s">
        <v>531</v>
      </c>
      <c r="L208" s="112" t="s">
        <v>329</v>
      </c>
    </row>
    <row r="209" spans="1:12" s="8" customFormat="1" ht="191.25" x14ac:dyDescent="0.25">
      <c r="A209" s="110" t="s">
        <v>1014</v>
      </c>
      <c r="B209" s="112" t="s">
        <v>1019</v>
      </c>
      <c r="C209" s="112" t="s">
        <v>77</v>
      </c>
      <c r="D209" s="112" t="s">
        <v>1237</v>
      </c>
      <c r="E209" s="112" t="s">
        <v>250</v>
      </c>
      <c r="F209" s="71">
        <v>1</v>
      </c>
      <c r="G209" s="72">
        <v>2065982.15</v>
      </c>
      <c r="H209" s="101">
        <f t="shared" si="15"/>
        <v>2065982.15</v>
      </c>
      <c r="I209" s="101">
        <f t="shared" si="14"/>
        <v>2313900.0079999999</v>
      </c>
      <c r="J209" s="112" t="s">
        <v>1018</v>
      </c>
      <c r="K209" s="112" t="s">
        <v>531</v>
      </c>
      <c r="L209" s="112" t="s">
        <v>1299</v>
      </c>
    </row>
    <row r="210" spans="1:12" s="8" customFormat="1" ht="76.5" x14ac:dyDescent="0.25">
      <c r="A210" s="110" t="s">
        <v>1025</v>
      </c>
      <c r="B210" s="112" t="s">
        <v>742</v>
      </c>
      <c r="C210" s="112" t="s">
        <v>77</v>
      </c>
      <c r="D210" s="112" t="s">
        <v>744</v>
      </c>
      <c r="E210" s="94" t="s">
        <v>141</v>
      </c>
      <c r="F210" s="158">
        <v>6</v>
      </c>
      <c r="G210" s="158">
        <v>4200</v>
      </c>
      <c r="H210" s="172">
        <v>25200</v>
      </c>
      <c r="I210" s="172">
        <v>28224.000000000004</v>
      </c>
      <c r="J210" s="112" t="s">
        <v>796</v>
      </c>
      <c r="K210" s="111" t="s">
        <v>22</v>
      </c>
      <c r="L210" s="112" t="s">
        <v>329</v>
      </c>
    </row>
    <row r="211" spans="1:12" s="8" customFormat="1" ht="76.5" x14ac:dyDescent="0.25">
      <c r="A211" s="110" t="s">
        <v>1026</v>
      </c>
      <c r="B211" s="112" t="s">
        <v>745</v>
      </c>
      <c r="C211" s="112" t="s">
        <v>77</v>
      </c>
      <c r="D211" s="112" t="s">
        <v>746</v>
      </c>
      <c r="E211" s="94" t="s">
        <v>141</v>
      </c>
      <c r="F211" s="158">
        <v>6</v>
      </c>
      <c r="G211" s="158">
        <v>4400</v>
      </c>
      <c r="H211" s="172">
        <v>26400</v>
      </c>
      <c r="I211" s="172">
        <v>29568.000000000004</v>
      </c>
      <c r="J211" s="112" t="s">
        <v>796</v>
      </c>
      <c r="K211" s="111" t="s">
        <v>22</v>
      </c>
      <c r="L211" s="112" t="s">
        <v>329</v>
      </c>
    </row>
    <row r="212" spans="1:12" s="8" customFormat="1" ht="76.5" x14ac:dyDescent="0.25">
      <c r="A212" s="110" t="s">
        <v>1027</v>
      </c>
      <c r="B212" s="112" t="s">
        <v>747</v>
      </c>
      <c r="C212" s="112" t="s">
        <v>77</v>
      </c>
      <c r="D212" s="112" t="s">
        <v>748</v>
      </c>
      <c r="E212" s="94" t="s">
        <v>141</v>
      </c>
      <c r="F212" s="158">
        <v>6</v>
      </c>
      <c r="G212" s="158">
        <v>4560</v>
      </c>
      <c r="H212" s="172">
        <v>27360</v>
      </c>
      <c r="I212" s="172">
        <v>30643.200000000004</v>
      </c>
      <c r="J212" s="112" t="s">
        <v>796</v>
      </c>
      <c r="K212" s="111" t="s">
        <v>22</v>
      </c>
      <c r="L212" s="112" t="s">
        <v>329</v>
      </c>
    </row>
    <row r="213" spans="1:12" s="8" customFormat="1" ht="76.5" x14ac:dyDescent="0.25">
      <c r="A213" s="110" t="s">
        <v>1028</v>
      </c>
      <c r="B213" s="112" t="s">
        <v>749</v>
      </c>
      <c r="C213" s="112" t="s">
        <v>77</v>
      </c>
      <c r="D213" s="112" t="s">
        <v>750</v>
      </c>
      <c r="E213" s="94" t="s">
        <v>141</v>
      </c>
      <c r="F213" s="158">
        <v>6</v>
      </c>
      <c r="G213" s="158">
        <v>4800</v>
      </c>
      <c r="H213" s="172">
        <v>28800</v>
      </c>
      <c r="I213" s="172">
        <v>32256.000000000004</v>
      </c>
      <c r="J213" s="112" t="s">
        <v>796</v>
      </c>
      <c r="K213" s="111" t="s">
        <v>22</v>
      </c>
      <c r="L213" s="112" t="s">
        <v>329</v>
      </c>
    </row>
    <row r="214" spans="1:12" s="8" customFormat="1" ht="76.5" x14ac:dyDescent="0.25">
      <c r="A214" s="110" t="s">
        <v>1029</v>
      </c>
      <c r="B214" s="112" t="s">
        <v>751</v>
      </c>
      <c r="C214" s="112" t="s">
        <v>77</v>
      </c>
      <c r="D214" s="112" t="s">
        <v>752</v>
      </c>
      <c r="E214" s="94" t="s">
        <v>141</v>
      </c>
      <c r="F214" s="158">
        <v>6</v>
      </c>
      <c r="G214" s="158">
        <v>4800</v>
      </c>
      <c r="H214" s="172">
        <v>28800</v>
      </c>
      <c r="I214" s="172">
        <v>32256.000000000004</v>
      </c>
      <c r="J214" s="112" t="s">
        <v>796</v>
      </c>
      <c r="K214" s="111" t="s">
        <v>22</v>
      </c>
      <c r="L214" s="112" t="s">
        <v>329</v>
      </c>
    </row>
    <row r="215" spans="1:12" s="8" customFormat="1" ht="76.5" x14ac:dyDescent="0.25">
      <c r="A215" s="110" t="s">
        <v>1030</v>
      </c>
      <c r="B215" s="112" t="s">
        <v>753</v>
      </c>
      <c r="C215" s="112" t="s">
        <v>77</v>
      </c>
      <c r="D215" s="112" t="s">
        <v>754</v>
      </c>
      <c r="E215" s="94" t="s">
        <v>141</v>
      </c>
      <c r="F215" s="158">
        <v>6</v>
      </c>
      <c r="G215" s="158">
        <v>4950</v>
      </c>
      <c r="H215" s="172">
        <v>29700</v>
      </c>
      <c r="I215" s="172">
        <v>33264</v>
      </c>
      <c r="J215" s="112" t="s">
        <v>796</v>
      </c>
      <c r="K215" s="111" t="s">
        <v>22</v>
      </c>
      <c r="L215" s="112" t="s">
        <v>329</v>
      </c>
    </row>
    <row r="216" spans="1:12" s="8" customFormat="1" ht="76.5" x14ac:dyDescent="0.25">
      <c r="A216" s="110" t="s">
        <v>1031</v>
      </c>
      <c r="B216" s="112" t="s">
        <v>755</v>
      </c>
      <c r="C216" s="112" t="s">
        <v>77</v>
      </c>
      <c r="D216" s="112" t="s">
        <v>756</v>
      </c>
      <c r="E216" s="94" t="s">
        <v>141</v>
      </c>
      <c r="F216" s="158">
        <v>15</v>
      </c>
      <c r="G216" s="158">
        <v>1696</v>
      </c>
      <c r="H216" s="172">
        <v>25440</v>
      </c>
      <c r="I216" s="172">
        <v>28492.800000000003</v>
      </c>
      <c r="J216" s="112" t="s">
        <v>796</v>
      </c>
      <c r="K216" s="111" t="s">
        <v>22</v>
      </c>
      <c r="L216" s="112" t="s">
        <v>329</v>
      </c>
    </row>
    <row r="217" spans="1:12" s="8" customFormat="1" ht="76.5" x14ac:dyDescent="0.25">
      <c r="A217" s="110" t="s">
        <v>1032</v>
      </c>
      <c r="B217" s="112" t="s">
        <v>757</v>
      </c>
      <c r="C217" s="112" t="s">
        <v>77</v>
      </c>
      <c r="D217" s="112" t="s">
        <v>758</v>
      </c>
      <c r="E217" s="94" t="s">
        <v>141</v>
      </c>
      <c r="F217" s="158">
        <v>15</v>
      </c>
      <c r="G217" s="158">
        <v>1696</v>
      </c>
      <c r="H217" s="172">
        <v>25440</v>
      </c>
      <c r="I217" s="172">
        <v>28492.800000000003</v>
      </c>
      <c r="J217" s="112" t="s">
        <v>796</v>
      </c>
      <c r="K217" s="111" t="s">
        <v>22</v>
      </c>
      <c r="L217" s="112" t="s">
        <v>329</v>
      </c>
    </row>
    <row r="218" spans="1:12" s="8" customFormat="1" ht="76.5" x14ac:dyDescent="0.25">
      <c r="A218" s="110" t="s">
        <v>1033</v>
      </c>
      <c r="B218" s="112" t="s">
        <v>759</v>
      </c>
      <c r="C218" s="112" t="s">
        <v>77</v>
      </c>
      <c r="D218" s="112" t="s">
        <v>760</v>
      </c>
      <c r="E218" s="94" t="s">
        <v>141</v>
      </c>
      <c r="F218" s="158">
        <v>8</v>
      </c>
      <c r="G218" s="158">
        <v>1785</v>
      </c>
      <c r="H218" s="172">
        <v>14280</v>
      </c>
      <c r="I218" s="172">
        <v>15993.600000000002</v>
      </c>
      <c r="J218" s="112" t="s">
        <v>796</v>
      </c>
      <c r="K218" s="111" t="s">
        <v>22</v>
      </c>
      <c r="L218" s="112" t="s">
        <v>329</v>
      </c>
    </row>
    <row r="219" spans="1:12" s="8" customFormat="1" ht="76.5" x14ac:dyDescent="0.25">
      <c r="A219" s="110" t="s">
        <v>1034</v>
      </c>
      <c r="B219" s="112" t="s">
        <v>761</v>
      </c>
      <c r="C219" s="112" t="s">
        <v>77</v>
      </c>
      <c r="D219" s="112" t="s">
        <v>762</v>
      </c>
      <c r="E219" s="94" t="s">
        <v>141</v>
      </c>
      <c r="F219" s="158">
        <v>20</v>
      </c>
      <c r="G219" s="158">
        <v>1964</v>
      </c>
      <c r="H219" s="172">
        <v>39280</v>
      </c>
      <c r="I219" s="172">
        <v>43993.600000000006</v>
      </c>
      <c r="J219" s="112" t="s">
        <v>796</v>
      </c>
      <c r="K219" s="111" t="s">
        <v>22</v>
      </c>
      <c r="L219" s="112" t="s">
        <v>329</v>
      </c>
    </row>
    <row r="220" spans="1:12" s="8" customFormat="1" ht="76.5" x14ac:dyDescent="0.25">
      <c r="A220" s="110" t="s">
        <v>1035</v>
      </c>
      <c r="B220" s="112" t="s">
        <v>763</v>
      </c>
      <c r="C220" s="112" t="s">
        <v>77</v>
      </c>
      <c r="D220" s="112" t="s">
        <v>764</v>
      </c>
      <c r="E220" s="94" t="s">
        <v>141</v>
      </c>
      <c r="F220" s="158">
        <v>15</v>
      </c>
      <c r="G220" s="158">
        <v>1964</v>
      </c>
      <c r="H220" s="172">
        <v>29460</v>
      </c>
      <c r="I220" s="172">
        <v>32995.200000000004</v>
      </c>
      <c r="J220" s="112" t="s">
        <v>796</v>
      </c>
      <c r="K220" s="111" t="s">
        <v>22</v>
      </c>
      <c r="L220" s="112" t="s">
        <v>329</v>
      </c>
    </row>
    <row r="221" spans="1:12" s="8" customFormat="1" ht="76.5" x14ac:dyDescent="0.25">
      <c r="A221" s="110" t="s">
        <v>1036</v>
      </c>
      <c r="B221" s="112" t="s">
        <v>765</v>
      </c>
      <c r="C221" s="112" t="s">
        <v>77</v>
      </c>
      <c r="D221" s="112" t="s">
        <v>766</v>
      </c>
      <c r="E221" s="94" t="s">
        <v>141</v>
      </c>
      <c r="F221" s="158">
        <v>8</v>
      </c>
      <c r="G221" s="158">
        <v>2232</v>
      </c>
      <c r="H221" s="172">
        <v>17856</v>
      </c>
      <c r="I221" s="172">
        <v>19998.72</v>
      </c>
      <c r="J221" s="112" t="s">
        <v>796</v>
      </c>
      <c r="K221" s="111" t="s">
        <v>22</v>
      </c>
      <c r="L221" s="112" t="s">
        <v>329</v>
      </c>
    </row>
    <row r="222" spans="1:12" s="8" customFormat="1" ht="76.5" x14ac:dyDescent="0.25">
      <c r="A222" s="110" t="s">
        <v>1037</v>
      </c>
      <c r="B222" s="112" t="s">
        <v>767</v>
      </c>
      <c r="C222" s="112" t="s">
        <v>77</v>
      </c>
      <c r="D222" s="112" t="s">
        <v>768</v>
      </c>
      <c r="E222" s="94" t="s">
        <v>141</v>
      </c>
      <c r="F222" s="158">
        <v>8</v>
      </c>
      <c r="G222" s="158">
        <v>2232</v>
      </c>
      <c r="H222" s="172">
        <v>17856</v>
      </c>
      <c r="I222" s="172">
        <v>19998.72</v>
      </c>
      <c r="J222" s="112" t="s">
        <v>796</v>
      </c>
      <c r="K222" s="111" t="s">
        <v>22</v>
      </c>
      <c r="L222" s="112" t="s">
        <v>329</v>
      </c>
    </row>
    <row r="223" spans="1:12" s="8" customFormat="1" ht="76.5" x14ac:dyDescent="0.25">
      <c r="A223" s="110" t="s">
        <v>1038</v>
      </c>
      <c r="B223" s="112" t="s">
        <v>769</v>
      </c>
      <c r="C223" s="112" t="s">
        <v>77</v>
      </c>
      <c r="D223" s="112" t="s">
        <v>770</v>
      </c>
      <c r="E223" s="94" t="s">
        <v>141</v>
      </c>
      <c r="F223" s="158">
        <v>8</v>
      </c>
      <c r="G223" s="158">
        <v>2232</v>
      </c>
      <c r="H223" s="172">
        <v>17856</v>
      </c>
      <c r="I223" s="172">
        <v>19998.72</v>
      </c>
      <c r="J223" s="112" t="s">
        <v>796</v>
      </c>
      <c r="K223" s="111" t="s">
        <v>22</v>
      </c>
      <c r="L223" s="112" t="s">
        <v>329</v>
      </c>
    </row>
    <row r="224" spans="1:12" s="8" customFormat="1" ht="76.5" x14ac:dyDescent="0.25">
      <c r="A224" s="110" t="s">
        <v>1039</v>
      </c>
      <c r="B224" s="112" t="s">
        <v>771</v>
      </c>
      <c r="C224" s="112" t="s">
        <v>77</v>
      </c>
      <c r="D224" s="112" t="s">
        <v>772</v>
      </c>
      <c r="E224" s="94" t="s">
        <v>141</v>
      </c>
      <c r="F224" s="158">
        <v>8</v>
      </c>
      <c r="G224" s="158">
        <v>2499.9999999999995</v>
      </c>
      <c r="H224" s="172">
        <v>19999.999999999996</v>
      </c>
      <c r="I224" s="172">
        <v>22399.999999999996</v>
      </c>
      <c r="J224" s="112" t="s">
        <v>796</v>
      </c>
      <c r="K224" s="111" t="s">
        <v>22</v>
      </c>
      <c r="L224" s="112" t="s">
        <v>329</v>
      </c>
    </row>
    <row r="225" spans="1:12" s="8" customFormat="1" ht="76.5" x14ac:dyDescent="0.25">
      <c r="A225" s="110" t="s">
        <v>1040</v>
      </c>
      <c r="B225" s="112" t="s">
        <v>773</v>
      </c>
      <c r="C225" s="112" t="s">
        <v>77</v>
      </c>
      <c r="D225" s="112" t="s">
        <v>774</v>
      </c>
      <c r="E225" s="94" t="s">
        <v>141</v>
      </c>
      <c r="F225" s="158">
        <v>8</v>
      </c>
      <c r="G225" s="158">
        <v>2499.9999999999995</v>
      </c>
      <c r="H225" s="172">
        <v>19999.999999999996</v>
      </c>
      <c r="I225" s="172">
        <v>22399.999999999996</v>
      </c>
      <c r="J225" s="112" t="s">
        <v>796</v>
      </c>
      <c r="K225" s="111" t="s">
        <v>22</v>
      </c>
      <c r="L225" s="112" t="s">
        <v>329</v>
      </c>
    </row>
    <row r="226" spans="1:12" s="8" customFormat="1" ht="76.5" x14ac:dyDescent="0.25">
      <c r="A226" s="110" t="s">
        <v>1041</v>
      </c>
      <c r="B226" s="112" t="s">
        <v>775</v>
      </c>
      <c r="C226" s="112" t="s">
        <v>77</v>
      </c>
      <c r="D226" s="112" t="s">
        <v>776</v>
      </c>
      <c r="E226" s="94" t="s">
        <v>141</v>
      </c>
      <c r="F226" s="158">
        <v>15</v>
      </c>
      <c r="G226" s="158">
        <v>3035</v>
      </c>
      <c r="H226" s="172">
        <v>45525</v>
      </c>
      <c r="I226" s="172">
        <v>50988.000000000007</v>
      </c>
      <c r="J226" s="112" t="s">
        <v>796</v>
      </c>
      <c r="K226" s="111" t="s">
        <v>22</v>
      </c>
      <c r="L226" s="112" t="s">
        <v>329</v>
      </c>
    </row>
    <row r="227" spans="1:12" s="8" customFormat="1" ht="76.5" x14ac:dyDescent="0.25">
      <c r="A227" s="110" t="s">
        <v>1042</v>
      </c>
      <c r="B227" s="112" t="s">
        <v>777</v>
      </c>
      <c r="C227" s="112" t="s">
        <v>77</v>
      </c>
      <c r="D227" s="112" t="s">
        <v>778</v>
      </c>
      <c r="E227" s="94" t="s">
        <v>141</v>
      </c>
      <c r="F227" s="158">
        <v>15</v>
      </c>
      <c r="G227" s="158">
        <v>3169</v>
      </c>
      <c r="H227" s="172">
        <v>47535</v>
      </c>
      <c r="I227" s="172">
        <v>53239.200000000004</v>
      </c>
      <c r="J227" s="112" t="s">
        <v>796</v>
      </c>
      <c r="K227" s="111" t="s">
        <v>22</v>
      </c>
      <c r="L227" s="112" t="s">
        <v>329</v>
      </c>
    </row>
    <row r="228" spans="1:12" s="8" customFormat="1" ht="76.5" x14ac:dyDescent="0.25">
      <c r="A228" s="110" t="s">
        <v>1043</v>
      </c>
      <c r="B228" s="112" t="s">
        <v>779</v>
      </c>
      <c r="C228" s="112" t="s">
        <v>77</v>
      </c>
      <c r="D228" s="112" t="s">
        <v>780</v>
      </c>
      <c r="E228" s="94" t="s">
        <v>141</v>
      </c>
      <c r="F228" s="158">
        <v>9</v>
      </c>
      <c r="G228" s="158">
        <v>3749.9999999999995</v>
      </c>
      <c r="H228" s="172">
        <v>33749.999999999993</v>
      </c>
      <c r="I228" s="172">
        <v>37799.999999999993</v>
      </c>
      <c r="J228" s="112" t="s">
        <v>796</v>
      </c>
      <c r="K228" s="111" t="s">
        <v>22</v>
      </c>
      <c r="L228" s="112" t="s">
        <v>329</v>
      </c>
    </row>
    <row r="229" spans="1:12" s="8" customFormat="1" ht="76.5" x14ac:dyDescent="0.25">
      <c r="A229" s="110" t="s">
        <v>1044</v>
      </c>
      <c r="B229" s="112" t="s">
        <v>781</v>
      </c>
      <c r="C229" s="112" t="s">
        <v>77</v>
      </c>
      <c r="D229" s="112" t="s">
        <v>782</v>
      </c>
      <c r="E229" s="94" t="s">
        <v>141</v>
      </c>
      <c r="F229" s="158">
        <v>6</v>
      </c>
      <c r="G229" s="158">
        <v>3883</v>
      </c>
      <c r="H229" s="172">
        <v>23298</v>
      </c>
      <c r="I229" s="172">
        <v>26093.760000000002</v>
      </c>
      <c r="J229" s="112" t="s">
        <v>796</v>
      </c>
      <c r="K229" s="111" t="s">
        <v>22</v>
      </c>
      <c r="L229" s="112" t="s">
        <v>329</v>
      </c>
    </row>
    <row r="230" spans="1:12" s="8" customFormat="1" ht="76.5" x14ac:dyDescent="0.25">
      <c r="A230" s="110" t="s">
        <v>1045</v>
      </c>
      <c r="B230" s="112" t="s">
        <v>783</v>
      </c>
      <c r="C230" s="112" t="s">
        <v>77</v>
      </c>
      <c r="D230" s="112" t="s">
        <v>784</v>
      </c>
      <c r="E230" s="94" t="s">
        <v>141</v>
      </c>
      <c r="F230" s="158">
        <v>6</v>
      </c>
      <c r="G230" s="158">
        <v>4464</v>
      </c>
      <c r="H230" s="172">
        <v>26784</v>
      </c>
      <c r="I230" s="172">
        <v>29998.080000000002</v>
      </c>
      <c r="J230" s="112" t="s">
        <v>796</v>
      </c>
      <c r="K230" s="111" t="s">
        <v>22</v>
      </c>
      <c r="L230" s="112" t="s">
        <v>329</v>
      </c>
    </row>
    <row r="231" spans="1:12" s="8" customFormat="1" ht="77.25" customHeight="1" x14ac:dyDescent="0.25">
      <c r="A231" s="110" t="s">
        <v>1046</v>
      </c>
      <c r="B231" s="112" t="s">
        <v>785</v>
      </c>
      <c r="C231" s="112" t="s">
        <v>77</v>
      </c>
      <c r="D231" s="112" t="s">
        <v>786</v>
      </c>
      <c r="E231" s="94" t="s">
        <v>141</v>
      </c>
      <c r="F231" s="158">
        <v>6</v>
      </c>
      <c r="G231" s="158">
        <v>5446</v>
      </c>
      <c r="H231" s="172">
        <v>32676</v>
      </c>
      <c r="I231" s="172">
        <v>36597.120000000003</v>
      </c>
      <c r="J231" s="112" t="s">
        <v>796</v>
      </c>
      <c r="K231" s="111" t="s">
        <v>22</v>
      </c>
      <c r="L231" s="112" t="s">
        <v>329</v>
      </c>
    </row>
    <row r="232" spans="1:12" s="8" customFormat="1" ht="78" customHeight="1" x14ac:dyDescent="0.25">
      <c r="A232" s="110" t="s">
        <v>1047</v>
      </c>
      <c r="B232" s="112" t="s">
        <v>787</v>
      </c>
      <c r="C232" s="112" t="s">
        <v>77</v>
      </c>
      <c r="D232" s="112" t="s">
        <v>788</v>
      </c>
      <c r="E232" s="94" t="s">
        <v>141</v>
      </c>
      <c r="F232" s="158">
        <v>6</v>
      </c>
      <c r="G232" s="158">
        <v>5446</v>
      </c>
      <c r="H232" s="172">
        <v>32676</v>
      </c>
      <c r="I232" s="172">
        <v>36597.120000000003</v>
      </c>
      <c r="J232" s="112" t="s">
        <v>796</v>
      </c>
      <c r="K232" s="111" t="s">
        <v>22</v>
      </c>
      <c r="L232" s="112" t="s">
        <v>329</v>
      </c>
    </row>
    <row r="233" spans="1:12" s="8" customFormat="1" ht="112.5" customHeight="1" x14ac:dyDescent="0.25">
      <c r="A233" s="110" t="s">
        <v>1048</v>
      </c>
      <c r="B233" s="112" t="s">
        <v>789</v>
      </c>
      <c r="C233" s="112" t="s">
        <v>77</v>
      </c>
      <c r="D233" s="112" t="s">
        <v>790</v>
      </c>
      <c r="E233" s="94" t="s">
        <v>141</v>
      </c>
      <c r="F233" s="158">
        <v>20</v>
      </c>
      <c r="G233" s="158">
        <v>51785</v>
      </c>
      <c r="H233" s="172"/>
      <c r="I233" s="172"/>
      <c r="J233" s="112" t="s">
        <v>796</v>
      </c>
      <c r="K233" s="111" t="s">
        <v>22</v>
      </c>
      <c r="L233" s="112" t="s">
        <v>1298</v>
      </c>
    </row>
    <row r="234" spans="1:12" s="8" customFormat="1" ht="102" x14ac:dyDescent="0.25">
      <c r="A234" s="110" t="s">
        <v>1049</v>
      </c>
      <c r="B234" s="112" t="s">
        <v>791</v>
      </c>
      <c r="C234" s="112" t="s">
        <v>77</v>
      </c>
      <c r="D234" s="112" t="s">
        <v>792</v>
      </c>
      <c r="E234" s="94" t="s">
        <v>141</v>
      </c>
      <c r="F234" s="158">
        <v>10</v>
      </c>
      <c r="G234" s="158">
        <v>26785</v>
      </c>
      <c r="H234" s="172"/>
      <c r="I234" s="172"/>
      <c r="J234" s="112" t="s">
        <v>796</v>
      </c>
      <c r="K234" s="111" t="s">
        <v>22</v>
      </c>
      <c r="L234" s="112" t="s">
        <v>1298</v>
      </c>
    </row>
    <row r="235" spans="1:12" s="8" customFormat="1" ht="102" x14ac:dyDescent="0.25">
      <c r="A235" s="110" t="s">
        <v>1050</v>
      </c>
      <c r="B235" s="112" t="s">
        <v>791</v>
      </c>
      <c r="C235" s="112" t="s">
        <v>77</v>
      </c>
      <c r="D235" s="112" t="s">
        <v>792</v>
      </c>
      <c r="E235" s="94" t="s">
        <v>141</v>
      </c>
      <c r="F235" s="158">
        <v>19</v>
      </c>
      <c r="G235" s="158">
        <v>35714</v>
      </c>
      <c r="H235" s="172"/>
      <c r="I235" s="172"/>
      <c r="J235" s="112" t="s">
        <v>796</v>
      </c>
      <c r="K235" s="111" t="s">
        <v>22</v>
      </c>
      <c r="L235" s="112" t="s">
        <v>1298</v>
      </c>
    </row>
    <row r="236" spans="1:12" s="8" customFormat="1" ht="102" x14ac:dyDescent="0.25">
      <c r="A236" s="110" t="s">
        <v>1051</v>
      </c>
      <c r="B236" s="112" t="s">
        <v>793</v>
      </c>
      <c r="C236" s="112" t="s">
        <v>77</v>
      </c>
      <c r="D236" s="112" t="s">
        <v>792</v>
      </c>
      <c r="E236" s="94" t="s">
        <v>141</v>
      </c>
      <c r="F236" s="158">
        <v>3</v>
      </c>
      <c r="G236" s="158">
        <v>31249.999999999996</v>
      </c>
      <c r="H236" s="172"/>
      <c r="I236" s="172"/>
      <c r="J236" s="112" t="s">
        <v>796</v>
      </c>
      <c r="K236" s="111" t="s">
        <v>22</v>
      </c>
      <c r="L236" s="112" t="s">
        <v>1298</v>
      </c>
    </row>
    <row r="237" spans="1:12" s="8" customFormat="1" ht="102" x14ac:dyDescent="0.25">
      <c r="A237" s="110" t="s">
        <v>1052</v>
      </c>
      <c r="B237" s="112" t="s">
        <v>794</v>
      </c>
      <c r="C237" s="112" t="s">
        <v>77</v>
      </c>
      <c r="D237" s="112" t="s">
        <v>792</v>
      </c>
      <c r="E237" s="94" t="s">
        <v>141</v>
      </c>
      <c r="F237" s="158">
        <v>2</v>
      </c>
      <c r="G237" s="158">
        <v>35714</v>
      </c>
      <c r="H237" s="172"/>
      <c r="I237" s="172"/>
      <c r="J237" s="112" t="s">
        <v>796</v>
      </c>
      <c r="K237" s="111" t="s">
        <v>22</v>
      </c>
      <c r="L237" s="112" t="s">
        <v>1298</v>
      </c>
    </row>
    <row r="238" spans="1:12" s="8" customFormat="1" ht="102" x14ac:dyDescent="0.25">
      <c r="A238" s="110" t="s">
        <v>1053</v>
      </c>
      <c r="B238" s="112" t="s">
        <v>795</v>
      </c>
      <c r="C238" s="112" t="s">
        <v>77</v>
      </c>
      <c r="D238" s="112" t="s">
        <v>792</v>
      </c>
      <c r="E238" s="94" t="s">
        <v>141</v>
      </c>
      <c r="F238" s="101">
        <v>3</v>
      </c>
      <c r="G238" s="101">
        <v>35714</v>
      </c>
      <c r="H238" s="172"/>
      <c r="I238" s="101"/>
      <c r="J238" s="112" t="s">
        <v>796</v>
      </c>
      <c r="K238" s="111" t="s">
        <v>22</v>
      </c>
      <c r="L238" s="112" t="s">
        <v>991</v>
      </c>
    </row>
    <row r="239" spans="1:12" s="8" customFormat="1" ht="102" x14ac:dyDescent="0.25">
      <c r="A239" s="110" t="s">
        <v>1066</v>
      </c>
      <c r="B239" s="112" t="s">
        <v>1068</v>
      </c>
      <c r="C239" s="112" t="s">
        <v>77</v>
      </c>
      <c r="D239" s="112" t="s">
        <v>1321</v>
      </c>
      <c r="E239" s="94" t="s">
        <v>141</v>
      </c>
      <c r="F239" s="156">
        <v>2</v>
      </c>
      <c r="G239" s="101">
        <v>71071.42</v>
      </c>
      <c r="H239" s="101">
        <f t="shared" ref="H239:H240" si="16">F239*G239</f>
        <v>142142.84</v>
      </c>
      <c r="I239" s="101">
        <f t="shared" si="14"/>
        <v>159199.98080000002</v>
      </c>
      <c r="J239" s="112" t="s">
        <v>392</v>
      </c>
      <c r="K239" s="111" t="s">
        <v>22</v>
      </c>
      <c r="L239" s="112" t="s">
        <v>3009</v>
      </c>
    </row>
    <row r="240" spans="1:12" s="8" customFormat="1" ht="114.75" x14ac:dyDescent="0.25">
      <c r="A240" s="110" t="s">
        <v>1067</v>
      </c>
      <c r="B240" s="112" t="s">
        <v>1069</v>
      </c>
      <c r="C240" s="112" t="s">
        <v>77</v>
      </c>
      <c r="D240" s="112" t="s">
        <v>1325</v>
      </c>
      <c r="E240" s="94" t="s">
        <v>141</v>
      </c>
      <c r="F240" s="102">
        <v>4</v>
      </c>
      <c r="G240" s="101">
        <v>30625</v>
      </c>
      <c r="H240" s="101">
        <f t="shared" si="16"/>
        <v>122500</v>
      </c>
      <c r="I240" s="101">
        <f t="shared" si="14"/>
        <v>137200</v>
      </c>
      <c r="J240" s="112" t="s">
        <v>392</v>
      </c>
      <c r="K240" s="111" t="s">
        <v>22</v>
      </c>
      <c r="L240" s="112" t="s">
        <v>3009</v>
      </c>
    </row>
    <row r="241" spans="1:12" s="8" customFormat="1" ht="63.75" x14ac:dyDescent="0.25">
      <c r="A241" s="110" t="s">
        <v>1072</v>
      </c>
      <c r="B241" s="112" t="s">
        <v>1078</v>
      </c>
      <c r="C241" s="112" t="s">
        <v>77</v>
      </c>
      <c r="D241" s="112" t="s">
        <v>1083</v>
      </c>
      <c r="E241" s="94" t="s">
        <v>141</v>
      </c>
      <c r="F241" s="102">
        <v>10</v>
      </c>
      <c r="G241" s="101">
        <v>19429</v>
      </c>
      <c r="H241" s="101">
        <f>F241*G241</f>
        <v>194290</v>
      </c>
      <c r="I241" s="101">
        <f t="shared" si="14"/>
        <v>217604.80000000002</v>
      </c>
      <c r="J241" s="112" t="s">
        <v>1077</v>
      </c>
      <c r="K241" s="111" t="s">
        <v>22</v>
      </c>
      <c r="L241" s="112" t="s">
        <v>329</v>
      </c>
    </row>
    <row r="242" spans="1:12" s="8" customFormat="1" ht="63.75" x14ac:dyDescent="0.25">
      <c r="A242" s="110" t="s">
        <v>1073</v>
      </c>
      <c r="B242" s="112" t="s">
        <v>1079</v>
      </c>
      <c r="C242" s="112" t="s">
        <v>77</v>
      </c>
      <c r="D242" s="112" t="s">
        <v>1084</v>
      </c>
      <c r="E242" s="94" t="s">
        <v>141</v>
      </c>
      <c r="F242" s="102">
        <v>10</v>
      </c>
      <c r="G242" s="101">
        <v>10800</v>
      </c>
      <c r="H242" s="101">
        <f t="shared" ref="H242:H279" si="17">F242*G242</f>
        <v>108000</v>
      </c>
      <c r="I242" s="101">
        <f t="shared" si="14"/>
        <v>120960.00000000001</v>
      </c>
      <c r="J242" s="112" t="s">
        <v>1077</v>
      </c>
      <c r="K242" s="111" t="s">
        <v>22</v>
      </c>
      <c r="L242" s="112" t="s">
        <v>329</v>
      </c>
    </row>
    <row r="243" spans="1:12" s="8" customFormat="1" ht="63.75" x14ac:dyDescent="0.25">
      <c r="A243" s="110" t="s">
        <v>1074</v>
      </c>
      <c r="B243" s="112" t="s">
        <v>1080</v>
      </c>
      <c r="C243" s="112" t="s">
        <v>77</v>
      </c>
      <c r="D243" s="112" t="s">
        <v>1085</v>
      </c>
      <c r="E243" s="94" t="s">
        <v>141</v>
      </c>
      <c r="F243" s="102">
        <v>8</v>
      </c>
      <c r="G243" s="101">
        <v>22321.428571428569</v>
      </c>
      <c r="H243" s="101">
        <f t="shared" si="17"/>
        <v>178571.42857142855</v>
      </c>
      <c r="I243" s="101">
        <f t="shared" si="14"/>
        <v>200000</v>
      </c>
      <c r="J243" s="112" t="s">
        <v>1077</v>
      </c>
      <c r="K243" s="111" t="s">
        <v>22</v>
      </c>
      <c r="L243" s="112" t="s">
        <v>329</v>
      </c>
    </row>
    <row r="244" spans="1:12" s="8" customFormat="1" ht="63.75" x14ac:dyDescent="0.25">
      <c r="A244" s="110" t="s">
        <v>1075</v>
      </c>
      <c r="B244" s="112" t="s">
        <v>1081</v>
      </c>
      <c r="C244" s="112" t="s">
        <v>77</v>
      </c>
      <c r="D244" s="112" t="s">
        <v>1086</v>
      </c>
      <c r="E244" s="94" t="s">
        <v>141</v>
      </c>
      <c r="F244" s="102">
        <v>3</v>
      </c>
      <c r="G244" s="101">
        <v>8500</v>
      </c>
      <c r="H244" s="101">
        <f t="shared" si="17"/>
        <v>25500</v>
      </c>
      <c r="I244" s="101">
        <f t="shared" si="14"/>
        <v>28560.000000000004</v>
      </c>
      <c r="J244" s="112" t="s">
        <v>1077</v>
      </c>
      <c r="K244" s="111" t="s">
        <v>22</v>
      </c>
      <c r="L244" s="112" t="s">
        <v>329</v>
      </c>
    </row>
    <row r="245" spans="1:12" s="8" customFormat="1" ht="63.75" x14ac:dyDescent="0.25">
      <c r="A245" s="110" t="s">
        <v>1076</v>
      </c>
      <c r="B245" s="112" t="s">
        <v>1082</v>
      </c>
      <c r="C245" s="112" t="s">
        <v>77</v>
      </c>
      <c r="D245" s="112" t="s">
        <v>1087</v>
      </c>
      <c r="E245" s="94" t="s">
        <v>141</v>
      </c>
      <c r="F245" s="102">
        <v>2</v>
      </c>
      <c r="G245" s="101">
        <v>41071.428571428565</v>
      </c>
      <c r="H245" s="101">
        <f t="shared" si="17"/>
        <v>82142.85714285713</v>
      </c>
      <c r="I245" s="101">
        <f t="shared" si="14"/>
        <v>92000</v>
      </c>
      <c r="J245" s="112" t="s">
        <v>1077</v>
      </c>
      <c r="K245" s="111" t="s">
        <v>22</v>
      </c>
      <c r="L245" s="112" t="s">
        <v>329</v>
      </c>
    </row>
    <row r="246" spans="1:12" s="8" customFormat="1" ht="114.75" x14ac:dyDescent="0.25">
      <c r="A246" s="110" t="s">
        <v>1091</v>
      </c>
      <c r="B246" s="112" t="s">
        <v>1095</v>
      </c>
      <c r="C246" s="112" t="s">
        <v>77</v>
      </c>
      <c r="D246" s="112" t="s">
        <v>1099</v>
      </c>
      <c r="E246" s="94" t="s">
        <v>141</v>
      </c>
      <c r="F246" s="156">
        <v>1</v>
      </c>
      <c r="G246" s="101">
        <v>80000</v>
      </c>
      <c r="H246" s="101">
        <f t="shared" si="17"/>
        <v>80000</v>
      </c>
      <c r="I246" s="101">
        <f t="shared" si="14"/>
        <v>89600.000000000015</v>
      </c>
      <c r="J246" s="112" t="s">
        <v>1102</v>
      </c>
      <c r="K246" s="111" t="s">
        <v>22</v>
      </c>
      <c r="L246" s="112" t="s">
        <v>329</v>
      </c>
    </row>
    <row r="247" spans="1:12" s="8" customFormat="1" ht="102" x14ac:dyDescent="0.25">
      <c r="A247" s="110" t="s">
        <v>1092</v>
      </c>
      <c r="B247" s="112" t="s">
        <v>1096</v>
      </c>
      <c r="C247" s="112" t="s">
        <v>77</v>
      </c>
      <c r="D247" s="112" t="s">
        <v>1100</v>
      </c>
      <c r="E247" s="94" t="s">
        <v>141</v>
      </c>
      <c r="F247" s="156">
        <v>100</v>
      </c>
      <c r="G247" s="101">
        <v>16964.28</v>
      </c>
      <c r="H247" s="101">
        <f t="shared" si="17"/>
        <v>1696428</v>
      </c>
      <c r="I247" s="101">
        <f t="shared" si="14"/>
        <v>1899999.36</v>
      </c>
      <c r="J247" s="112" t="s">
        <v>1103</v>
      </c>
      <c r="K247" s="111" t="s">
        <v>22</v>
      </c>
      <c r="L247" s="112" t="s">
        <v>329</v>
      </c>
    </row>
    <row r="248" spans="1:12" s="8" customFormat="1" ht="102" x14ac:dyDescent="0.25">
      <c r="A248" s="110" t="s">
        <v>1093</v>
      </c>
      <c r="B248" s="112" t="s">
        <v>1097</v>
      </c>
      <c r="C248" s="112" t="s">
        <v>77</v>
      </c>
      <c r="D248" s="112" t="s">
        <v>1326</v>
      </c>
      <c r="E248" s="94" t="s">
        <v>141</v>
      </c>
      <c r="F248" s="156">
        <v>1</v>
      </c>
      <c r="G248" s="101">
        <v>260000</v>
      </c>
      <c r="H248" s="101">
        <f t="shared" si="17"/>
        <v>260000</v>
      </c>
      <c r="I248" s="101">
        <f t="shared" si="14"/>
        <v>291200</v>
      </c>
      <c r="J248" s="112" t="s">
        <v>1104</v>
      </c>
      <c r="K248" s="111" t="s">
        <v>22</v>
      </c>
      <c r="L248" s="112" t="s">
        <v>1339</v>
      </c>
    </row>
    <row r="249" spans="1:12" s="8" customFormat="1" ht="102" x14ac:dyDescent="0.25">
      <c r="A249" s="110" t="s">
        <v>1094</v>
      </c>
      <c r="B249" s="112" t="s">
        <v>1098</v>
      </c>
      <c r="C249" s="112" t="s">
        <v>77</v>
      </c>
      <c r="D249" s="112" t="s">
        <v>1101</v>
      </c>
      <c r="E249" s="94" t="s">
        <v>141</v>
      </c>
      <c r="F249" s="102">
        <v>6</v>
      </c>
      <c r="G249" s="101">
        <v>51696.42</v>
      </c>
      <c r="H249" s="101">
        <f t="shared" si="17"/>
        <v>310178.52</v>
      </c>
      <c r="I249" s="101">
        <f t="shared" si="14"/>
        <v>347399.94240000006</v>
      </c>
      <c r="J249" s="112" t="s">
        <v>1104</v>
      </c>
      <c r="K249" s="111" t="s">
        <v>22</v>
      </c>
      <c r="L249" s="112" t="s">
        <v>1340</v>
      </c>
    </row>
    <row r="250" spans="1:12" s="8" customFormat="1" ht="63.75" x14ac:dyDescent="0.25">
      <c r="A250" s="110" t="s">
        <v>1105</v>
      </c>
      <c r="B250" s="112" t="s">
        <v>1122</v>
      </c>
      <c r="C250" s="112" t="s">
        <v>77</v>
      </c>
      <c r="D250" s="112" t="s">
        <v>1531</v>
      </c>
      <c r="E250" s="94" t="s">
        <v>141</v>
      </c>
      <c r="F250" s="102">
        <v>25</v>
      </c>
      <c r="G250" s="101">
        <v>5625</v>
      </c>
      <c r="H250" s="101">
        <f t="shared" si="17"/>
        <v>140625</v>
      </c>
      <c r="I250" s="101">
        <f t="shared" si="14"/>
        <v>157500.00000000003</v>
      </c>
      <c r="J250" s="112" t="s">
        <v>1123</v>
      </c>
      <c r="K250" s="111" t="s">
        <v>22</v>
      </c>
      <c r="L250" s="112" t="s">
        <v>2589</v>
      </c>
    </row>
    <row r="251" spans="1:12" s="8" customFormat="1" ht="178.5" x14ac:dyDescent="0.25">
      <c r="A251" s="110" t="s">
        <v>1106</v>
      </c>
      <c r="B251" s="112" t="s">
        <v>1532</v>
      </c>
      <c r="C251" s="112" t="s">
        <v>77</v>
      </c>
      <c r="D251" s="112" t="s">
        <v>1533</v>
      </c>
      <c r="E251" s="94" t="s">
        <v>141</v>
      </c>
      <c r="F251" s="102">
        <v>70</v>
      </c>
      <c r="G251" s="101">
        <v>40714.300000000003</v>
      </c>
      <c r="H251" s="101">
        <f t="shared" si="17"/>
        <v>2850001</v>
      </c>
      <c r="I251" s="101">
        <f t="shared" si="14"/>
        <v>3192001.12</v>
      </c>
      <c r="J251" s="112" t="s">
        <v>1123</v>
      </c>
      <c r="K251" s="111" t="s">
        <v>22</v>
      </c>
      <c r="L251" s="112" t="s">
        <v>2590</v>
      </c>
    </row>
    <row r="252" spans="1:12" s="8" customFormat="1" ht="153" x14ac:dyDescent="0.25">
      <c r="A252" s="110" t="s">
        <v>1107</v>
      </c>
      <c r="B252" s="112" t="s">
        <v>1124</v>
      </c>
      <c r="C252" s="112" t="s">
        <v>77</v>
      </c>
      <c r="D252" s="112" t="s">
        <v>1534</v>
      </c>
      <c r="E252" s="94" t="s">
        <v>141</v>
      </c>
      <c r="F252" s="102">
        <v>50</v>
      </c>
      <c r="G252" s="101">
        <v>15600</v>
      </c>
      <c r="H252" s="101">
        <f t="shared" si="17"/>
        <v>780000</v>
      </c>
      <c r="I252" s="101">
        <f t="shared" si="14"/>
        <v>873600.00000000012</v>
      </c>
      <c r="J252" s="112" t="s">
        <v>3007</v>
      </c>
      <c r="K252" s="111" t="s">
        <v>22</v>
      </c>
      <c r="L252" s="112" t="s">
        <v>3010</v>
      </c>
    </row>
    <row r="253" spans="1:12" s="8" customFormat="1" ht="76.5" x14ac:dyDescent="0.25">
      <c r="A253" s="110" t="s">
        <v>1108</v>
      </c>
      <c r="B253" s="112" t="s">
        <v>1125</v>
      </c>
      <c r="C253" s="112" t="s">
        <v>77</v>
      </c>
      <c r="D253" s="112" t="s">
        <v>1535</v>
      </c>
      <c r="E253" s="94" t="s">
        <v>141</v>
      </c>
      <c r="F253" s="102">
        <v>8</v>
      </c>
      <c r="G253" s="101">
        <v>32000</v>
      </c>
      <c r="H253" s="101">
        <f t="shared" si="17"/>
        <v>256000</v>
      </c>
      <c r="I253" s="101">
        <f t="shared" si="14"/>
        <v>286720</v>
      </c>
      <c r="J253" s="112" t="s">
        <v>1123</v>
      </c>
      <c r="K253" s="111" t="s">
        <v>22</v>
      </c>
      <c r="L253" s="112" t="s">
        <v>2591</v>
      </c>
    </row>
    <row r="254" spans="1:12" s="8" customFormat="1" ht="76.5" x14ac:dyDescent="0.25">
      <c r="A254" s="110" t="s">
        <v>1109</v>
      </c>
      <c r="B254" s="112" t="s">
        <v>1127</v>
      </c>
      <c r="C254" s="112" t="s">
        <v>77</v>
      </c>
      <c r="D254" s="112" t="s">
        <v>2698</v>
      </c>
      <c r="E254" s="94" t="s">
        <v>141</v>
      </c>
      <c r="F254" s="102">
        <v>2</v>
      </c>
      <c r="G254" s="101">
        <v>17520</v>
      </c>
      <c r="H254" s="101">
        <f t="shared" si="17"/>
        <v>35040</v>
      </c>
      <c r="I254" s="101">
        <f t="shared" si="14"/>
        <v>39244.800000000003</v>
      </c>
      <c r="J254" s="112" t="s">
        <v>1123</v>
      </c>
      <c r="K254" s="111" t="s">
        <v>22</v>
      </c>
      <c r="L254" s="112" t="s">
        <v>2591</v>
      </c>
    </row>
    <row r="255" spans="1:12" s="8" customFormat="1" ht="76.5" x14ac:dyDescent="0.25">
      <c r="A255" s="110" t="s">
        <v>1110</v>
      </c>
      <c r="B255" s="112" t="s">
        <v>1128</v>
      </c>
      <c r="C255" s="112" t="s">
        <v>77</v>
      </c>
      <c r="D255" s="112" t="s">
        <v>1536</v>
      </c>
      <c r="E255" s="94" t="s">
        <v>141</v>
      </c>
      <c r="F255" s="102">
        <v>2</v>
      </c>
      <c r="G255" s="101">
        <v>140000</v>
      </c>
      <c r="H255" s="101">
        <f t="shared" si="17"/>
        <v>280000</v>
      </c>
      <c r="I255" s="101">
        <f t="shared" si="14"/>
        <v>313600.00000000006</v>
      </c>
      <c r="J255" s="112" t="s">
        <v>1123</v>
      </c>
      <c r="K255" s="111" t="s">
        <v>22</v>
      </c>
      <c r="L255" s="112" t="s">
        <v>2592</v>
      </c>
    </row>
    <row r="256" spans="1:12" s="8" customFormat="1" ht="63.75" x14ac:dyDescent="0.25">
      <c r="A256" s="110" t="s">
        <v>1111</v>
      </c>
      <c r="B256" s="112" t="s">
        <v>2560</v>
      </c>
      <c r="C256" s="112" t="s">
        <v>77</v>
      </c>
      <c r="D256" s="112" t="s">
        <v>2561</v>
      </c>
      <c r="E256" s="94" t="s">
        <v>141</v>
      </c>
      <c r="F256" s="102">
        <v>6</v>
      </c>
      <c r="G256" s="101">
        <v>57143</v>
      </c>
      <c r="H256" s="101">
        <f t="shared" si="17"/>
        <v>342858</v>
      </c>
      <c r="I256" s="101">
        <f t="shared" si="14"/>
        <v>384000.96</v>
      </c>
      <c r="J256" s="112" t="s">
        <v>1123</v>
      </c>
      <c r="K256" s="111" t="s">
        <v>22</v>
      </c>
      <c r="L256" s="112" t="s">
        <v>2593</v>
      </c>
    </row>
    <row r="257" spans="1:12" s="91" customFormat="1" ht="89.25" x14ac:dyDescent="0.25">
      <c r="A257" s="110" t="s">
        <v>1112</v>
      </c>
      <c r="B257" s="112" t="s">
        <v>1129</v>
      </c>
      <c r="C257" s="112" t="s">
        <v>77</v>
      </c>
      <c r="D257" s="112" t="s">
        <v>2562</v>
      </c>
      <c r="E257" s="94" t="s">
        <v>141</v>
      </c>
      <c r="F257" s="102"/>
      <c r="G257" s="101"/>
      <c r="H257" s="101"/>
      <c r="I257" s="101"/>
      <c r="J257" s="112" t="s">
        <v>1123</v>
      </c>
      <c r="K257" s="111" t="s">
        <v>22</v>
      </c>
      <c r="L257" s="112" t="s">
        <v>3011</v>
      </c>
    </row>
    <row r="258" spans="1:12" s="8" customFormat="1" ht="63.75" customHeight="1" x14ac:dyDescent="0.25">
      <c r="A258" s="110" t="s">
        <v>1113</v>
      </c>
      <c r="B258" s="112" t="s">
        <v>1130</v>
      </c>
      <c r="C258" s="112" t="s">
        <v>77</v>
      </c>
      <c r="D258" s="112" t="s">
        <v>2563</v>
      </c>
      <c r="E258" s="94" t="s">
        <v>141</v>
      </c>
      <c r="F258" s="102">
        <v>5</v>
      </c>
      <c r="G258" s="101">
        <v>23500</v>
      </c>
      <c r="H258" s="101">
        <f t="shared" si="17"/>
        <v>117500</v>
      </c>
      <c r="I258" s="101">
        <f t="shared" si="14"/>
        <v>131600</v>
      </c>
      <c r="J258" s="112" t="s">
        <v>1123</v>
      </c>
      <c r="K258" s="111" t="s">
        <v>22</v>
      </c>
      <c r="L258" s="112" t="s">
        <v>2591</v>
      </c>
    </row>
    <row r="259" spans="1:12" s="8" customFormat="1" ht="114.75" x14ac:dyDescent="0.25">
      <c r="A259" s="110" t="s">
        <v>1114</v>
      </c>
      <c r="B259" s="112" t="s">
        <v>1131</v>
      </c>
      <c r="C259" s="112" t="s">
        <v>77</v>
      </c>
      <c r="D259" s="112" t="s">
        <v>1132</v>
      </c>
      <c r="E259" s="94" t="s">
        <v>141</v>
      </c>
      <c r="F259" s="102">
        <v>30</v>
      </c>
      <c r="G259" s="101">
        <v>14500</v>
      </c>
      <c r="H259" s="101">
        <f t="shared" si="17"/>
        <v>435000</v>
      </c>
      <c r="I259" s="101">
        <f t="shared" si="14"/>
        <v>487200.00000000006</v>
      </c>
      <c r="J259" s="112" t="s">
        <v>1123</v>
      </c>
      <c r="K259" s="111" t="s">
        <v>22</v>
      </c>
      <c r="L259" s="112" t="s">
        <v>2594</v>
      </c>
    </row>
    <row r="260" spans="1:12" s="91" customFormat="1" ht="140.25" x14ac:dyDescent="0.25">
      <c r="A260" s="110" t="s">
        <v>1115</v>
      </c>
      <c r="B260" s="112" t="s">
        <v>1133</v>
      </c>
      <c r="C260" s="112" t="s">
        <v>77</v>
      </c>
      <c r="D260" s="112" t="s">
        <v>1134</v>
      </c>
      <c r="E260" s="94" t="s">
        <v>141</v>
      </c>
      <c r="F260" s="102"/>
      <c r="G260" s="101"/>
      <c r="H260" s="101"/>
      <c r="I260" s="101"/>
      <c r="J260" s="112" t="s">
        <v>1123</v>
      </c>
      <c r="K260" s="111" t="s">
        <v>22</v>
      </c>
      <c r="L260" s="112" t="s">
        <v>3012</v>
      </c>
    </row>
    <row r="261" spans="1:12" s="8" customFormat="1" ht="63.75" x14ac:dyDescent="0.25">
      <c r="A261" s="110" t="s">
        <v>1116</v>
      </c>
      <c r="B261" s="112" t="s">
        <v>2564</v>
      </c>
      <c r="C261" s="112" t="s">
        <v>77</v>
      </c>
      <c r="D261" s="112" t="s">
        <v>2565</v>
      </c>
      <c r="E261" s="94" t="s">
        <v>141</v>
      </c>
      <c r="F261" s="102">
        <v>6</v>
      </c>
      <c r="G261" s="101">
        <v>25000</v>
      </c>
      <c r="H261" s="101">
        <f t="shared" si="17"/>
        <v>150000</v>
      </c>
      <c r="I261" s="101">
        <f t="shared" si="14"/>
        <v>168000.00000000003</v>
      </c>
      <c r="J261" s="112" t="s">
        <v>1123</v>
      </c>
      <c r="K261" s="111" t="s">
        <v>22</v>
      </c>
      <c r="L261" s="112" t="s">
        <v>2593</v>
      </c>
    </row>
    <row r="262" spans="1:12" s="8" customFormat="1" ht="171" customHeight="1" x14ac:dyDescent="0.25">
      <c r="A262" s="110" t="s">
        <v>1117</v>
      </c>
      <c r="B262" s="112" t="s">
        <v>1135</v>
      </c>
      <c r="C262" s="112" t="s">
        <v>77</v>
      </c>
      <c r="D262" s="112" t="s">
        <v>2566</v>
      </c>
      <c r="E262" s="94" t="s">
        <v>141</v>
      </c>
      <c r="F262" s="102">
        <v>30</v>
      </c>
      <c r="G262" s="101">
        <v>41000</v>
      </c>
      <c r="H262" s="101">
        <f t="shared" si="17"/>
        <v>1230000</v>
      </c>
      <c r="I262" s="101">
        <f t="shared" si="14"/>
        <v>1377600.0000000002</v>
      </c>
      <c r="J262" s="112" t="s">
        <v>1123</v>
      </c>
      <c r="K262" s="111" t="s">
        <v>22</v>
      </c>
      <c r="L262" s="112" t="s">
        <v>2591</v>
      </c>
    </row>
    <row r="263" spans="1:12" s="8" customFormat="1" ht="159" customHeight="1" x14ac:dyDescent="0.25">
      <c r="A263" s="110" t="s">
        <v>1118</v>
      </c>
      <c r="B263" s="112" t="s">
        <v>1136</v>
      </c>
      <c r="C263" s="112" t="s">
        <v>77</v>
      </c>
      <c r="D263" s="112" t="s">
        <v>2567</v>
      </c>
      <c r="E263" s="94" t="s">
        <v>141</v>
      </c>
      <c r="F263" s="102">
        <v>40</v>
      </c>
      <c r="G263" s="101">
        <v>43000</v>
      </c>
      <c r="H263" s="101">
        <f t="shared" si="17"/>
        <v>1720000</v>
      </c>
      <c r="I263" s="101">
        <f t="shared" si="14"/>
        <v>1926400.0000000002</v>
      </c>
      <c r="J263" s="112" t="s">
        <v>1123</v>
      </c>
      <c r="K263" s="111" t="s">
        <v>22</v>
      </c>
      <c r="L263" s="112" t="s">
        <v>2591</v>
      </c>
    </row>
    <row r="264" spans="1:12" s="8" customFormat="1" ht="114.75" x14ac:dyDescent="0.25">
      <c r="A264" s="110" t="s">
        <v>1119</v>
      </c>
      <c r="B264" s="112" t="s">
        <v>1137</v>
      </c>
      <c r="C264" s="112" t="s">
        <v>77</v>
      </c>
      <c r="D264" s="112" t="s">
        <v>2568</v>
      </c>
      <c r="E264" s="94" t="s">
        <v>141</v>
      </c>
      <c r="F264" s="102">
        <v>2</v>
      </c>
      <c r="G264" s="101">
        <v>44000</v>
      </c>
      <c r="H264" s="101">
        <f t="shared" si="17"/>
        <v>88000</v>
      </c>
      <c r="I264" s="101">
        <f t="shared" si="14"/>
        <v>98560.000000000015</v>
      </c>
      <c r="J264" s="112" t="s">
        <v>1123</v>
      </c>
      <c r="K264" s="111" t="s">
        <v>22</v>
      </c>
      <c r="L264" s="112" t="s">
        <v>2591</v>
      </c>
    </row>
    <row r="265" spans="1:12" s="8" customFormat="1" ht="96.75" customHeight="1" x14ac:dyDescent="0.25">
      <c r="A265" s="110" t="s">
        <v>1120</v>
      </c>
      <c r="B265" s="112" t="s">
        <v>1138</v>
      </c>
      <c r="C265" s="112" t="s">
        <v>77</v>
      </c>
      <c r="D265" s="112" t="s">
        <v>1139</v>
      </c>
      <c r="E265" s="94" t="s">
        <v>141</v>
      </c>
      <c r="F265" s="102">
        <v>9</v>
      </c>
      <c r="G265" s="101">
        <v>50000</v>
      </c>
      <c r="H265" s="101">
        <f t="shared" si="17"/>
        <v>450000</v>
      </c>
      <c r="I265" s="101">
        <f t="shared" si="14"/>
        <v>504000.00000000006</v>
      </c>
      <c r="J265" s="112" t="s">
        <v>1123</v>
      </c>
      <c r="K265" s="111" t="s">
        <v>22</v>
      </c>
      <c r="L265" s="112" t="s">
        <v>2595</v>
      </c>
    </row>
    <row r="266" spans="1:12" s="8" customFormat="1" ht="69.75" customHeight="1" x14ac:dyDescent="0.25">
      <c r="A266" s="110" t="s">
        <v>1121</v>
      </c>
      <c r="B266" s="112" t="s">
        <v>1140</v>
      </c>
      <c r="C266" s="112" t="s">
        <v>77</v>
      </c>
      <c r="D266" s="33" t="s">
        <v>1141</v>
      </c>
      <c r="E266" s="94" t="s">
        <v>141</v>
      </c>
      <c r="F266" s="102">
        <v>38</v>
      </c>
      <c r="G266" s="101">
        <v>19360</v>
      </c>
      <c r="H266" s="101">
        <f t="shared" si="17"/>
        <v>735680</v>
      </c>
      <c r="I266" s="101">
        <f t="shared" si="14"/>
        <v>823961.60000000009</v>
      </c>
      <c r="J266" s="112" t="s">
        <v>532</v>
      </c>
      <c r="K266" s="111" t="s">
        <v>22</v>
      </c>
      <c r="L266" s="112" t="s">
        <v>329</v>
      </c>
    </row>
    <row r="267" spans="1:12" s="8" customFormat="1" ht="115.5" customHeight="1" x14ac:dyDescent="0.25">
      <c r="A267" s="110" t="s">
        <v>1150</v>
      </c>
      <c r="B267" s="112" t="s">
        <v>1159</v>
      </c>
      <c r="C267" s="112" t="s">
        <v>77</v>
      </c>
      <c r="D267" s="33" t="s">
        <v>1305</v>
      </c>
      <c r="E267" s="94" t="s">
        <v>141</v>
      </c>
      <c r="F267" s="102">
        <v>15</v>
      </c>
      <c r="G267" s="101">
        <v>120000</v>
      </c>
      <c r="H267" s="101">
        <f t="shared" si="17"/>
        <v>1800000</v>
      </c>
      <c r="I267" s="101">
        <f t="shared" si="14"/>
        <v>2016000.0000000002</v>
      </c>
      <c r="J267" s="112" t="s">
        <v>392</v>
      </c>
      <c r="K267" s="111" t="s">
        <v>22</v>
      </c>
      <c r="L267" s="112" t="s">
        <v>1337</v>
      </c>
    </row>
    <row r="268" spans="1:12" s="8" customFormat="1" ht="116.25" customHeight="1" x14ac:dyDescent="0.25">
      <c r="A268" s="110" t="s">
        <v>1151</v>
      </c>
      <c r="B268" s="112" t="s">
        <v>1160</v>
      </c>
      <c r="C268" s="112" t="s">
        <v>77</v>
      </c>
      <c r="D268" s="33" t="s">
        <v>1306</v>
      </c>
      <c r="E268" s="94" t="s">
        <v>141</v>
      </c>
      <c r="F268" s="102">
        <v>2</v>
      </c>
      <c r="G268" s="101">
        <v>100000</v>
      </c>
      <c r="H268" s="101">
        <f t="shared" si="17"/>
        <v>200000</v>
      </c>
      <c r="I268" s="101">
        <f t="shared" si="14"/>
        <v>224000.00000000003</v>
      </c>
      <c r="J268" s="112" t="s">
        <v>392</v>
      </c>
      <c r="K268" s="111" t="s">
        <v>22</v>
      </c>
      <c r="L268" s="112" t="s">
        <v>1337</v>
      </c>
    </row>
    <row r="269" spans="1:12" s="8" customFormat="1" ht="122.25" customHeight="1" x14ac:dyDescent="0.25">
      <c r="A269" s="110" t="s">
        <v>1152</v>
      </c>
      <c r="B269" s="112" t="s">
        <v>1161</v>
      </c>
      <c r="C269" s="112" t="s">
        <v>77</v>
      </c>
      <c r="D269" s="33" t="s">
        <v>1307</v>
      </c>
      <c r="E269" s="94" t="s">
        <v>141</v>
      </c>
      <c r="F269" s="102">
        <v>2</v>
      </c>
      <c r="G269" s="101">
        <v>250000</v>
      </c>
      <c r="H269" s="101">
        <f t="shared" si="17"/>
        <v>500000</v>
      </c>
      <c r="I269" s="101">
        <f t="shared" si="14"/>
        <v>560000</v>
      </c>
      <c r="J269" s="112" t="s">
        <v>392</v>
      </c>
      <c r="K269" s="111" t="s">
        <v>22</v>
      </c>
      <c r="L269" s="112" t="s">
        <v>1337</v>
      </c>
    </row>
    <row r="270" spans="1:12" s="8" customFormat="1" ht="83.25" customHeight="1" x14ac:dyDescent="0.25">
      <c r="A270" s="110" t="s">
        <v>1153</v>
      </c>
      <c r="B270" s="112" t="s">
        <v>1162</v>
      </c>
      <c r="C270" s="112" t="s">
        <v>77</v>
      </c>
      <c r="D270" s="33" t="s">
        <v>1308</v>
      </c>
      <c r="E270" s="94" t="s">
        <v>141</v>
      </c>
      <c r="F270" s="102">
        <v>1</v>
      </c>
      <c r="G270" s="101">
        <v>100000</v>
      </c>
      <c r="H270" s="101">
        <f t="shared" si="17"/>
        <v>100000</v>
      </c>
      <c r="I270" s="101">
        <f t="shared" si="14"/>
        <v>112000.00000000001</v>
      </c>
      <c r="J270" s="112" t="s">
        <v>392</v>
      </c>
      <c r="K270" s="111" t="s">
        <v>22</v>
      </c>
      <c r="L270" s="112" t="s">
        <v>1337</v>
      </c>
    </row>
    <row r="271" spans="1:12" s="8" customFormat="1" ht="81.75" customHeight="1" x14ac:dyDescent="0.25">
      <c r="A271" s="110" t="s">
        <v>1154</v>
      </c>
      <c r="B271" s="112" t="s">
        <v>1309</v>
      </c>
      <c r="C271" s="112" t="s">
        <v>77</v>
      </c>
      <c r="D271" s="33" t="s">
        <v>1310</v>
      </c>
      <c r="E271" s="94" t="s">
        <v>141</v>
      </c>
      <c r="F271" s="102">
        <v>2</v>
      </c>
      <c r="G271" s="101">
        <v>37500</v>
      </c>
      <c r="H271" s="101">
        <f t="shared" si="17"/>
        <v>75000</v>
      </c>
      <c r="I271" s="101">
        <f t="shared" si="14"/>
        <v>84000.000000000015</v>
      </c>
      <c r="J271" s="112" t="s">
        <v>392</v>
      </c>
      <c r="K271" s="111" t="s">
        <v>22</v>
      </c>
      <c r="L271" s="112" t="s">
        <v>1337</v>
      </c>
    </row>
    <row r="272" spans="1:12" s="8" customFormat="1" ht="118.5" customHeight="1" x14ac:dyDescent="0.25">
      <c r="A272" s="110" t="s">
        <v>1155</v>
      </c>
      <c r="B272" s="112" t="s">
        <v>1163</v>
      </c>
      <c r="C272" s="112" t="s">
        <v>77</v>
      </c>
      <c r="D272" s="33" t="s">
        <v>1311</v>
      </c>
      <c r="E272" s="94" t="s">
        <v>141</v>
      </c>
      <c r="F272" s="102">
        <v>10</v>
      </c>
      <c r="G272" s="101">
        <v>25000</v>
      </c>
      <c r="H272" s="101">
        <f t="shared" si="17"/>
        <v>250000</v>
      </c>
      <c r="I272" s="101">
        <f t="shared" si="14"/>
        <v>280000</v>
      </c>
      <c r="J272" s="112" t="s">
        <v>392</v>
      </c>
      <c r="K272" s="111" t="s">
        <v>22</v>
      </c>
      <c r="L272" s="112" t="s">
        <v>1337</v>
      </c>
    </row>
    <row r="273" spans="1:14" s="8" customFormat="1" ht="83.25" customHeight="1" x14ac:dyDescent="0.25">
      <c r="A273" s="110" t="s">
        <v>1156</v>
      </c>
      <c r="B273" s="112" t="s">
        <v>1164</v>
      </c>
      <c r="C273" s="112" t="s">
        <v>77</v>
      </c>
      <c r="D273" s="33" t="s">
        <v>1312</v>
      </c>
      <c r="E273" s="94" t="s">
        <v>141</v>
      </c>
      <c r="F273" s="102">
        <v>10</v>
      </c>
      <c r="G273" s="101">
        <v>17000</v>
      </c>
      <c r="H273" s="101">
        <f t="shared" si="17"/>
        <v>170000</v>
      </c>
      <c r="I273" s="101">
        <f t="shared" si="14"/>
        <v>190400.00000000003</v>
      </c>
      <c r="J273" s="112" t="s">
        <v>392</v>
      </c>
      <c r="K273" s="111" t="s">
        <v>22</v>
      </c>
      <c r="L273" s="112" t="s">
        <v>1337</v>
      </c>
    </row>
    <row r="274" spans="1:14" s="8" customFormat="1" ht="85.5" customHeight="1" x14ac:dyDescent="0.25">
      <c r="A274" s="110" t="s">
        <v>1157</v>
      </c>
      <c r="B274" s="112" t="s">
        <v>1165</v>
      </c>
      <c r="C274" s="112" t="s">
        <v>77</v>
      </c>
      <c r="D274" s="33" t="s">
        <v>1313</v>
      </c>
      <c r="E274" s="94" t="s">
        <v>141</v>
      </c>
      <c r="F274" s="102">
        <v>20</v>
      </c>
      <c r="G274" s="101">
        <v>18000</v>
      </c>
      <c r="H274" s="101">
        <f t="shared" si="17"/>
        <v>360000</v>
      </c>
      <c r="I274" s="101">
        <f t="shared" si="14"/>
        <v>403200.00000000006</v>
      </c>
      <c r="J274" s="112" t="s">
        <v>392</v>
      </c>
      <c r="K274" s="111" t="s">
        <v>22</v>
      </c>
      <c r="L274" s="112" t="s">
        <v>1337</v>
      </c>
    </row>
    <row r="275" spans="1:14" s="8" customFormat="1" ht="111.75" customHeight="1" x14ac:dyDescent="0.25">
      <c r="A275" s="110" t="s">
        <v>1158</v>
      </c>
      <c r="B275" s="112" t="s">
        <v>1166</v>
      </c>
      <c r="C275" s="112" t="s">
        <v>77</v>
      </c>
      <c r="D275" s="33" t="s">
        <v>1314</v>
      </c>
      <c r="E275" s="94" t="s">
        <v>250</v>
      </c>
      <c r="F275" s="102">
        <v>10</v>
      </c>
      <c r="G275" s="101">
        <v>70000</v>
      </c>
      <c r="H275" s="101">
        <f t="shared" si="17"/>
        <v>700000</v>
      </c>
      <c r="I275" s="101">
        <f t="shared" si="14"/>
        <v>784000.00000000012</v>
      </c>
      <c r="J275" s="112" t="s">
        <v>392</v>
      </c>
      <c r="K275" s="111" t="s">
        <v>22</v>
      </c>
      <c r="L275" s="112" t="s">
        <v>1337</v>
      </c>
    </row>
    <row r="276" spans="1:14" s="91" customFormat="1" ht="87" customHeight="1" x14ac:dyDescent="0.25">
      <c r="A276" s="110" t="s">
        <v>1174</v>
      </c>
      <c r="B276" s="112" t="s">
        <v>1206</v>
      </c>
      <c r="C276" s="112" t="s">
        <v>77</v>
      </c>
      <c r="D276" s="33" t="s">
        <v>1213</v>
      </c>
      <c r="E276" s="94" t="s">
        <v>141</v>
      </c>
      <c r="F276" s="102">
        <v>10</v>
      </c>
      <c r="G276" s="101">
        <v>8000</v>
      </c>
      <c r="H276" s="101">
        <f t="shared" si="17"/>
        <v>80000</v>
      </c>
      <c r="I276" s="101">
        <f t="shared" si="14"/>
        <v>89600.000000000015</v>
      </c>
      <c r="J276" s="112" t="s">
        <v>1104</v>
      </c>
      <c r="K276" s="111" t="s">
        <v>22</v>
      </c>
      <c r="L276" s="112" t="s">
        <v>1238</v>
      </c>
    </row>
    <row r="277" spans="1:14" s="91" customFormat="1" ht="120.75" customHeight="1" x14ac:dyDescent="0.25">
      <c r="A277" s="110" t="s">
        <v>1172</v>
      </c>
      <c r="B277" s="112" t="s">
        <v>1207</v>
      </c>
      <c r="C277" s="112" t="s">
        <v>77</v>
      </c>
      <c r="D277" s="33" t="s">
        <v>1212</v>
      </c>
      <c r="E277" s="94" t="s">
        <v>141</v>
      </c>
      <c r="F277" s="102">
        <v>2</v>
      </c>
      <c r="G277" s="101">
        <v>18640</v>
      </c>
      <c r="H277" s="101">
        <f t="shared" si="17"/>
        <v>37280</v>
      </c>
      <c r="I277" s="101">
        <f t="shared" si="14"/>
        <v>41753.600000000006</v>
      </c>
      <c r="J277" s="112" t="s">
        <v>1104</v>
      </c>
      <c r="K277" s="111" t="s">
        <v>22</v>
      </c>
      <c r="L277" s="112" t="s">
        <v>1238</v>
      </c>
    </row>
    <row r="278" spans="1:14" s="8" customFormat="1" ht="177" customHeight="1" x14ac:dyDescent="0.25">
      <c r="A278" s="110" t="s">
        <v>1204</v>
      </c>
      <c r="B278" s="112" t="s">
        <v>1208</v>
      </c>
      <c r="C278" s="112" t="s">
        <v>77</v>
      </c>
      <c r="D278" s="33" t="s">
        <v>1210</v>
      </c>
      <c r="E278" s="94" t="s">
        <v>141</v>
      </c>
      <c r="F278" s="102">
        <v>4</v>
      </c>
      <c r="G278" s="101">
        <v>18599</v>
      </c>
      <c r="H278" s="101">
        <f t="shared" si="17"/>
        <v>74396</v>
      </c>
      <c r="I278" s="101">
        <f t="shared" si="14"/>
        <v>83323.520000000004</v>
      </c>
      <c r="J278" s="112" t="s">
        <v>1104</v>
      </c>
      <c r="K278" s="111" t="s">
        <v>22</v>
      </c>
      <c r="L278" s="112" t="s">
        <v>1400</v>
      </c>
    </row>
    <row r="279" spans="1:14" s="8" customFormat="1" ht="140.25" customHeight="1" x14ac:dyDescent="0.25">
      <c r="A279" s="110" t="s">
        <v>1205</v>
      </c>
      <c r="B279" s="112" t="s">
        <v>1209</v>
      </c>
      <c r="C279" s="112" t="s">
        <v>77</v>
      </c>
      <c r="D279" s="33" t="s">
        <v>1211</v>
      </c>
      <c r="E279" s="94" t="s">
        <v>141</v>
      </c>
      <c r="F279" s="102">
        <v>10</v>
      </c>
      <c r="G279" s="101">
        <v>2250</v>
      </c>
      <c r="H279" s="101">
        <f t="shared" si="17"/>
        <v>22500</v>
      </c>
      <c r="I279" s="101">
        <f t="shared" si="14"/>
        <v>25200.000000000004</v>
      </c>
      <c r="J279" s="112" t="s">
        <v>1104</v>
      </c>
      <c r="K279" s="111" t="s">
        <v>22</v>
      </c>
      <c r="L279" s="112" t="s">
        <v>1238</v>
      </c>
      <c r="M279" s="96"/>
    </row>
    <row r="280" spans="1:14" s="91" customFormat="1" ht="131.25" customHeight="1" x14ac:dyDescent="0.25">
      <c r="A280" s="110" t="s">
        <v>1214</v>
      </c>
      <c r="B280" s="112" t="s">
        <v>1216</v>
      </c>
      <c r="C280" s="112" t="s">
        <v>77</v>
      </c>
      <c r="D280" s="33" t="s">
        <v>1220</v>
      </c>
      <c r="E280" s="94" t="s">
        <v>141</v>
      </c>
      <c r="F280" s="102">
        <v>10</v>
      </c>
      <c r="G280" s="101">
        <v>50000</v>
      </c>
      <c r="H280" s="101">
        <v>500000</v>
      </c>
      <c r="I280" s="101">
        <v>560000</v>
      </c>
      <c r="J280" s="112" t="s">
        <v>1104</v>
      </c>
      <c r="K280" s="111" t="s">
        <v>1217</v>
      </c>
      <c r="L280" s="112" t="s">
        <v>1238</v>
      </c>
      <c r="M280" s="96"/>
    </row>
    <row r="281" spans="1:14" s="91" customFormat="1" ht="178.5" customHeight="1" x14ac:dyDescent="0.25">
      <c r="A281" s="110" t="s">
        <v>1215</v>
      </c>
      <c r="B281" s="112" t="s">
        <v>1218</v>
      </c>
      <c r="C281" s="112" t="s">
        <v>77</v>
      </c>
      <c r="D281" s="33" t="s">
        <v>1219</v>
      </c>
      <c r="E281" s="94" t="s">
        <v>141</v>
      </c>
      <c r="F281" s="102">
        <v>2</v>
      </c>
      <c r="G281" s="101">
        <v>160714.29</v>
      </c>
      <c r="H281" s="101">
        <f>G281*F281</f>
        <v>321428.58</v>
      </c>
      <c r="I281" s="101">
        <f>H281*1.12</f>
        <v>360000.00960000005</v>
      </c>
      <c r="J281" s="112" t="s">
        <v>1104</v>
      </c>
      <c r="K281" s="111" t="s">
        <v>1217</v>
      </c>
      <c r="L281" s="112" t="s">
        <v>1238</v>
      </c>
      <c r="M281" s="96"/>
      <c r="N281" s="96"/>
    </row>
    <row r="282" spans="1:14" s="91" customFormat="1" ht="94.5" customHeight="1" x14ac:dyDescent="0.25">
      <c r="A282" s="110" t="s">
        <v>1222</v>
      </c>
      <c r="B282" s="112" t="s">
        <v>652</v>
      </c>
      <c r="C282" s="112" t="s">
        <v>77</v>
      </c>
      <c r="D282" s="33" t="s">
        <v>1223</v>
      </c>
      <c r="E282" s="94" t="s">
        <v>141</v>
      </c>
      <c r="F282" s="102">
        <v>6</v>
      </c>
      <c r="G282" s="101">
        <v>75000</v>
      </c>
      <c r="H282" s="101">
        <f>G282*F282</f>
        <v>450000</v>
      </c>
      <c r="I282" s="101">
        <f>H282*1.12</f>
        <v>504000.00000000006</v>
      </c>
      <c r="J282" s="171" t="s">
        <v>1224</v>
      </c>
      <c r="K282" s="111" t="s">
        <v>1217</v>
      </c>
      <c r="L282" s="112" t="s">
        <v>1300</v>
      </c>
      <c r="M282" s="96"/>
      <c r="N282" s="96"/>
    </row>
    <row r="283" spans="1:14" s="91" customFormat="1" ht="166.5" customHeight="1" x14ac:dyDescent="0.25">
      <c r="A283" s="110" t="s">
        <v>1227</v>
      </c>
      <c r="B283" s="91" t="s">
        <v>1231</v>
      </c>
      <c r="C283" s="112" t="s">
        <v>77</v>
      </c>
      <c r="D283" s="112" t="s">
        <v>3015</v>
      </c>
      <c r="E283" s="94" t="s">
        <v>141</v>
      </c>
      <c r="F283" s="102">
        <v>20</v>
      </c>
      <c r="G283" s="101">
        <v>51785</v>
      </c>
      <c r="H283" s="101">
        <f t="shared" ref="H283:H337" si="18">G283*F283</f>
        <v>1035700</v>
      </c>
      <c r="I283" s="101">
        <f t="shared" ref="I283:I325" si="19">H283*1.12</f>
        <v>1159984</v>
      </c>
      <c r="J283" s="112" t="s">
        <v>796</v>
      </c>
      <c r="K283" s="111" t="s">
        <v>1217</v>
      </c>
      <c r="L283" s="112" t="s">
        <v>1300</v>
      </c>
      <c r="M283" s="96"/>
      <c r="N283" s="96"/>
    </row>
    <row r="284" spans="1:14" s="91" customFormat="1" ht="120.75" customHeight="1" x14ac:dyDescent="0.25">
      <c r="A284" s="110" t="s">
        <v>1228</v>
      </c>
      <c r="B284" s="112" t="s">
        <v>1232</v>
      </c>
      <c r="C284" s="112" t="s">
        <v>77</v>
      </c>
      <c r="D284" s="112" t="s">
        <v>3016</v>
      </c>
      <c r="E284" s="94" t="s">
        <v>141</v>
      </c>
      <c r="F284" s="102">
        <v>10</v>
      </c>
      <c r="G284" s="101">
        <v>26785</v>
      </c>
      <c r="H284" s="101">
        <f t="shared" si="18"/>
        <v>267850</v>
      </c>
      <c r="I284" s="101">
        <f t="shared" si="19"/>
        <v>299992</v>
      </c>
      <c r="J284" s="112" t="s">
        <v>796</v>
      </c>
      <c r="K284" s="111" t="s">
        <v>1217</v>
      </c>
      <c r="L284" s="112" t="s">
        <v>1300</v>
      </c>
      <c r="M284" s="96"/>
      <c r="N284" s="96"/>
    </row>
    <row r="285" spans="1:14" s="91" customFormat="1" ht="129" customHeight="1" x14ac:dyDescent="0.25">
      <c r="A285" s="110" t="s">
        <v>1229</v>
      </c>
      <c r="B285" s="160" t="s">
        <v>1233</v>
      </c>
      <c r="C285" s="112" t="s">
        <v>77</v>
      </c>
      <c r="D285" s="112" t="s">
        <v>3017</v>
      </c>
      <c r="E285" s="94" t="s">
        <v>141</v>
      </c>
      <c r="F285" s="102">
        <v>24</v>
      </c>
      <c r="G285" s="101">
        <v>35714</v>
      </c>
      <c r="H285" s="101">
        <f t="shared" si="18"/>
        <v>857136</v>
      </c>
      <c r="I285" s="101">
        <f t="shared" si="19"/>
        <v>959992.32000000007</v>
      </c>
      <c r="J285" s="112" t="s">
        <v>796</v>
      </c>
      <c r="K285" s="111" t="s">
        <v>1217</v>
      </c>
      <c r="L285" s="112" t="s">
        <v>1300</v>
      </c>
      <c r="M285" s="96"/>
      <c r="N285" s="96"/>
    </row>
    <row r="286" spans="1:14" s="91" customFormat="1" ht="135.75" customHeight="1" x14ac:dyDescent="0.25">
      <c r="A286" s="110" t="s">
        <v>1230</v>
      </c>
      <c r="B286" s="112" t="s">
        <v>1234</v>
      </c>
      <c r="C286" s="112" t="s">
        <v>77</v>
      </c>
      <c r="D286" s="112" t="s">
        <v>3018</v>
      </c>
      <c r="E286" s="94" t="s">
        <v>141</v>
      </c>
      <c r="F286" s="102">
        <v>3</v>
      </c>
      <c r="G286" s="101">
        <v>31250</v>
      </c>
      <c r="H286" s="101">
        <f t="shared" si="18"/>
        <v>93750</v>
      </c>
      <c r="I286" s="101">
        <f t="shared" si="19"/>
        <v>105000.00000000001</v>
      </c>
      <c r="J286" s="112" t="s">
        <v>796</v>
      </c>
      <c r="K286" s="111" t="s">
        <v>1217</v>
      </c>
      <c r="L286" s="112" t="s">
        <v>1300</v>
      </c>
      <c r="M286" s="96"/>
      <c r="N286" s="96"/>
    </row>
    <row r="287" spans="1:14" s="91" customFormat="1" ht="109.5" customHeight="1" x14ac:dyDescent="0.25">
      <c r="A287" s="110" t="s">
        <v>1235</v>
      </c>
      <c r="B287" s="112" t="s">
        <v>1130</v>
      </c>
      <c r="C287" s="112" t="s">
        <v>77</v>
      </c>
      <c r="D287" s="112" t="s">
        <v>1236</v>
      </c>
      <c r="E287" s="94" t="s">
        <v>141</v>
      </c>
      <c r="F287" s="102">
        <v>55</v>
      </c>
      <c r="G287" s="101">
        <v>52040</v>
      </c>
      <c r="H287" s="173">
        <f t="shared" si="18"/>
        <v>2862200</v>
      </c>
      <c r="I287" s="173">
        <f t="shared" si="19"/>
        <v>3205664.0000000005</v>
      </c>
      <c r="J287" s="171" t="s">
        <v>1282</v>
      </c>
      <c r="K287" s="111" t="s">
        <v>1217</v>
      </c>
      <c r="L287" s="112" t="s">
        <v>1300</v>
      </c>
      <c r="M287" s="96"/>
      <c r="N287" s="96"/>
    </row>
    <row r="288" spans="1:14" s="91" customFormat="1" ht="109.5" customHeight="1" x14ac:dyDescent="0.25">
      <c r="A288" s="110" t="s">
        <v>1240</v>
      </c>
      <c r="B288" s="112" t="s">
        <v>1241</v>
      </c>
      <c r="C288" s="112" t="s">
        <v>77</v>
      </c>
      <c r="D288" s="112" t="s">
        <v>1295</v>
      </c>
      <c r="E288" s="112" t="s">
        <v>250</v>
      </c>
      <c r="F288" s="102">
        <v>4</v>
      </c>
      <c r="G288" s="159">
        <v>180000</v>
      </c>
      <c r="H288" s="173">
        <f t="shared" si="18"/>
        <v>720000</v>
      </c>
      <c r="I288" s="173">
        <f t="shared" si="19"/>
        <v>806400.00000000012</v>
      </c>
      <c r="J288" s="112" t="s">
        <v>1242</v>
      </c>
      <c r="K288" s="111" t="s">
        <v>1217</v>
      </c>
      <c r="L288" s="112" t="s">
        <v>1301</v>
      </c>
      <c r="M288" s="96"/>
      <c r="N288" s="96"/>
    </row>
    <row r="289" spans="1:14" s="91" customFormat="1" ht="162.75" customHeight="1" x14ac:dyDescent="0.25">
      <c r="A289" s="110" t="s">
        <v>1243</v>
      </c>
      <c r="B289" s="112" t="s">
        <v>1259</v>
      </c>
      <c r="C289" s="112" t="s">
        <v>77</v>
      </c>
      <c r="D289" s="112" t="s">
        <v>1280</v>
      </c>
      <c r="E289" s="112" t="s">
        <v>141</v>
      </c>
      <c r="F289" s="102">
        <v>4</v>
      </c>
      <c r="G289" s="101">
        <v>40000</v>
      </c>
      <c r="H289" s="173">
        <f t="shared" si="18"/>
        <v>160000</v>
      </c>
      <c r="I289" s="173">
        <f t="shared" si="19"/>
        <v>179200.00000000003</v>
      </c>
      <c r="J289" s="171" t="s">
        <v>1281</v>
      </c>
      <c r="K289" s="111" t="s">
        <v>1217</v>
      </c>
      <c r="L289" s="112" t="s">
        <v>1323</v>
      </c>
      <c r="M289" s="96"/>
      <c r="N289" s="96"/>
    </row>
    <row r="290" spans="1:14" s="91" customFormat="1" ht="162" customHeight="1" x14ac:dyDescent="0.25">
      <c r="A290" s="110" t="s">
        <v>1244</v>
      </c>
      <c r="B290" s="112" t="s">
        <v>1260</v>
      </c>
      <c r="C290" s="112" t="s">
        <v>77</v>
      </c>
      <c r="D290" s="112" t="s">
        <v>1283</v>
      </c>
      <c r="E290" s="112" t="s">
        <v>141</v>
      </c>
      <c r="F290" s="102">
        <v>4</v>
      </c>
      <c r="G290" s="101">
        <v>39500</v>
      </c>
      <c r="H290" s="173">
        <f t="shared" si="18"/>
        <v>158000</v>
      </c>
      <c r="I290" s="173">
        <f t="shared" si="19"/>
        <v>176960.00000000003</v>
      </c>
      <c r="J290" s="171" t="s">
        <v>1281</v>
      </c>
      <c r="K290" s="111" t="s">
        <v>1217</v>
      </c>
      <c r="L290" s="112" t="s">
        <v>1323</v>
      </c>
      <c r="M290" s="96"/>
      <c r="N290" s="96"/>
    </row>
    <row r="291" spans="1:14" s="91" customFormat="1" ht="165.75" customHeight="1" x14ac:dyDescent="0.25">
      <c r="A291" s="110" t="s">
        <v>1245</v>
      </c>
      <c r="B291" s="112" t="s">
        <v>1261</v>
      </c>
      <c r="C291" s="112" t="s">
        <v>77</v>
      </c>
      <c r="D291" s="112" t="s">
        <v>1284</v>
      </c>
      <c r="E291" s="112" t="s">
        <v>141</v>
      </c>
      <c r="F291" s="102">
        <v>4</v>
      </c>
      <c r="G291" s="101">
        <v>41800</v>
      </c>
      <c r="H291" s="173">
        <f t="shared" si="18"/>
        <v>167200</v>
      </c>
      <c r="I291" s="173">
        <f t="shared" si="19"/>
        <v>187264.00000000003</v>
      </c>
      <c r="J291" s="171" t="s">
        <v>1281</v>
      </c>
      <c r="K291" s="111" t="s">
        <v>1217</v>
      </c>
      <c r="L291" s="112" t="s">
        <v>1323</v>
      </c>
      <c r="M291" s="96"/>
      <c r="N291" s="96"/>
    </row>
    <row r="292" spans="1:14" s="91" customFormat="1" ht="180.75" customHeight="1" x14ac:dyDescent="0.25">
      <c r="A292" s="110" t="s">
        <v>1246</v>
      </c>
      <c r="B292" s="112" t="s">
        <v>1262</v>
      </c>
      <c r="C292" s="112" t="s">
        <v>77</v>
      </c>
      <c r="D292" s="112" t="s">
        <v>1285</v>
      </c>
      <c r="E292" s="112" t="s">
        <v>141</v>
      </c>
      <c r="F292" s="102">
        <v>8</v>
      </c>
      <c r="G292" s="101">
        <v>38000</v>
      </c>
      <c r="H292" s="173">
        <f t="shared" si="18"/>
        <v>304000</v>
      </c>
      <c r="I292" s="173">
        <f t="shared" si="19"/>
        <v>340480.00000000006</v>
      </c>
      <c r="J292" s="171" t="s">
        <v>1281</v>
      </c>
      <c r="K292" s="111" t="s">
        <v>1217</v>
      </c>
      <c r="L292" s="112" t="s">
        <v>1323</v>
      </c>
      <c r="M292" s="96"/>
      <c r="N292" s="96"/>
    </row>
    <row r="293" spans="1:14" s="91" customFormat="1" ht="172.5" customHeight="1" x14ac:dyDescent="0.25">
      <c r="A293" s="110" t="s">
        <v>1247</v>
      </c>
      <c r="B293" s="112" t="s">
        <v>1263</v>
      </c>
      <c r="C293" s="112" t="s">
        <v>77</v>
      </c>
      <c r="D293" s="112" t="s">
        <v>1286</v>
      </c>
      <c r="E293" s="112" t="s">
        <v>141</v>
      </c>
      <c r="F293" s="102">
        <v>4</v>
      </c>
      <c r="G293" s="101">
        <v>37800</v>
      </c>
      <c r="H293" s="173">
        <f t="shared" si="18"/>
        <v>151200</v>
      </c>
      <c r="I293" s="173">
        <f t="shared" si="19"/>
        <v>169344.00000000003</v>
      </c>
      <c r="J293" s="171" t="s">
        <v>1281</v>
      </c>
      <c r="K293" s="111" t="s">
        <v>1217</v>
      </c>
      <c r="L293" s="112" t="s">
        <v>1323</v>
      </c>
      <c r="M293" s="96"/>
      <c r="N293" s="96"/>
    </row>
    <row r="294" spans="1:14" s="91" customFormat="1" ht="165" customHeight="1" x14ac:dyDescent="0.25">
      <c r="A294" s="110" t="s">
        <v>1248</v>
      </c>
      <c r="B294" s="112" t="s">
        <v>1264</v>
      </c>
      <c r="C294" s="112" t="s">
        <v>77</v>
      </c>
      <c r="D294" s="112" t="s">
        <v>1287</v>
      </c>
      <c r="E294" s="112" t="s">
        <v>141</v>
      </c>
      <c r="F294" s="102">
        <v>4</v>
      </c>
      <c r="G294" s="101">
        <v>37800</v>
      </c>
      <c r="H294" s="173">
        <f t="shared" si="18"/>
        <v>151200</v>
      </c>
      <c r="I294" s="173">
        <f t="shared" si="19"/>
        <v>169344.00000000003</v>
      </c>
      <c r="J294" s="171" t="s">
        <v>1281</v>
      </c>
      <c r="K294" s="111" t="s">
        <v>1217</v>
      </c>
      <c r="L294" s="112" t="s">
        <v>1323</v>
      </c>
      <c r="M294" s="96"/>
      <c r="N294" s="96"/>
    </row>
    <row r="295" spans="1:14" s="91" customFormat="1" ht="153.75" customHeight="1" x14ac:dyDescent="0.25">
      <c r="A295" s="110" t="s">
        <v>1249</v>
      </c>
      <c r="B295" s="112" t="s">
        <v>1265</v>
      </c>
      <c r="C295" s="112" t="s">
        <v>77</v>
      </c>
      <c r="D295" s="112" t="s">
        <v>1288</v>
      </c>
      <c r="E295" s="112" t="s">
        <v>141</v>
      </c>
      <c r="F295" s="102">
        <v>4</v>
      </c>
      <c r="G295" s="101">
        <v>38000</v>
      </c>
      <c r="H295" s="173">
        <f t="shared" si="18"/>
        <v>152000</v>
      </c>
      <c r="I295" s="173">
        <f t="shared" si="19"/>
        <v>170240.00000000003</v>
      </c>
      <c r="J295" s="171" t="s">
        <v>1281</v>
      </c>
      <c r="K295" s="111" t="s">
        <v>1217</v>
      </c>
      <c r="L295" s="112" t="s">
        <v>1323</v>
      </c>
      <c r="M295" s="96"/>
      <c r="N295" s="96"/>
    </row>
    <row r="296" spans="1:14" s="91" customFormat="1" ht="144.75" customHeight="1" x14ac:dyDescent="0.25">
      <c r="A296" s="110" t="s">
        <v>1250</v>
      </c>
      <c r="B296" s="112" t="s">
        <v>1266</v>
      </c>
      <c r="C296" s="112" t="s">
        <v>77</v>
      </c>
      <c r="D296" s="112" t="s">
        <v>1289</v>
      </c>
      <c r="E296" s="112" t="s">
        <v>141</v>
      </c>
      <c r="F296" s="102">
        <v>4</v>
      </c>
      <c r="G296" s="101">
        <v>38000</v>
      </c>
      <c r="H296" s="173">
        <f t="shared" si="18"/>
        <v>152000</v>
      </c>
      <c r="I296" s="173">
        <f t="shared" si="19"/>
        <v>170240.00000000003</v>
      </c>
      <c r="J296" s="171" t="s">
        <v>1281</v>
      </c>
      <c r="K296" s="111" t="s">
        <v>1217</v>
      </c>
      <c r="L296" s="112" t="s">
        <v>1323</v>
      </c>
      <c r="M296" s="96"/>
      <c r="N296" s="96"/>
    </row>
    <row r="297" spans="1:14" s="91" customFormat="1" ht="144" customHeight="1" x14ac:dyDescent="0.25">
      <c r="A297" s="110" t="s">
        <v>1251</v>
      </c>
      <c r="B297" s="112" t="s">
        <v>1267</v>
      </c>
      <c r="C297" s="112" t="s">
        <v>77</v>
      </c>
      <c r="D297" s="112" t="s">
        <v>1290</v>
      </c>
      <c r="E297" s="112" t="s">
        <v>141</v>
      </c>
      <c r="F297" s="102">
        <v>8</v>
      </c>
      <c r="G297" s="101">
        <v>31000</v>
      </c>
      <c r="H297" s="173">
        <f t="shared" si="18"/>
        <v>248000</v>
      </c>
      <c r="I297" s="173">
        <f t="shared" si="19"/>
        <v>277760</v>
      </c>
      <c r="J297" s="171" t="s">
        <v>1281</v>
      </c>
      <c r="K297" s="111" t="s">
        <v>1217</v>
      </c>
      <c r="L297" s="112" t="s">
        <v>1323</v>
      </c>
      <c r="M297" s="96"/>
      <c r="N297" s="96"/>
    </row>
    <row r="298" spans="1:14" s="91" customFormat="1" ht="109.5" customHeight="1" x14ac:dyDescent="0.25">
      <c r="A298" s="110" t="s">
        <v>1252</v>
      </c>
      <c r="B298" s="112" t="s">
        <v>1268</v>
      </c>
      <c r="C298" s="112" t="s">
        <v>77</v>
      </c>
      <c r="D298" s="112" t="s">
        <v>1291</v>
      </c>
      <c r="E298" s="112" t="s">
        <v>141</v>
      </c>
      <c r="F298" s="102">
        <v>12</v>
      </c>
      <c r="G298" s="101">
        <v>67000</v>
      </c>
      <c r="H298" s="173">
        <f t="shared" si="18"/>
        <v>804000</v>
      </c>
      <c r="I298" s="173">
        <f t="shared" si="19"/>
        <v>900480.00000000012</v>
      </c>
      <c r="J298" s="171" t="s">
        <v>1281</v>
      </c>
      <c r="K298" s="111" t="s">
        <v>1217</v>
      </c>
      <c r="L298" s="112" t="s">
        <v>1323</v>
      </c>
      <c r="M298" s="96"/>
      <c r="N298" s="96"/>
    </row>
    <row r="299" spans="1:14" s="91" customFormat="1" ht="88.5" customHeight="1" x14ac:dyDescent="0.25">
      <c r="A299" s="110" t="s">
        <v>1253</v>
      </c>
      <c r="B299" s="112" t="s">
        <v>1269</v>
      </c>
      <c r="C299" s="112" t="s">
        <v>77</v>
      </c>
      <c r="D299" s="112" t="s">
        <v>1279</v>
      </c>
      <c r="E299" s="112" t="s">
        <v>141</v>
      </c>
      <c r="F299" s="102">
        <v>4</v>
      </c>
      <c r="G299" s="101">
        <v>22600</v>
      </c>
      <c r="H299" s="173">
        <f t="shared" si="18"/>
        <v>90400</v>
      </c>
      <c r="I299" s="173">
        <f t="shared" si="19"/>
        <v>101248.00000000001</v>
      </c>
      <c r="J299" s="171" t="s">
        <v>1281</v>
      </c>
      <c r="K299" s="111" t="s">
        <v>1217</v>
      </c>
      <c r="L299" s="112" t="s">
        <v>1323</v>
      </c>
      <c r="M299" s="96"/>
      <c r="N299" s="96"/>
    </row>
    <row r="300" spans="1:14" s="91" customFormat="1" ht="78.75" customHeight="1" x14ac:dyDescent="0.25">
      <c r="A300" s="110" t="s">
        <v>1254</v>
      </c>
      <c r="B300" s="112" t="s">
        <v>1270</v>
      </c>
      <c r="C300" s="112" t="s">
        <v>77</v>
      </c>
      <c r="D300" s="112" t="s">
        <v>1278</v>
      </c>
      <c r="E300" s="112" t="s">
        <v>141</v>
      </c>
      <c r="F300" s="102">
        <v>1</v>
      </c>
      <c r="G300" s="101">
        <v>26400</v>
      </c>
      <c r="H300" s="173">
        <f t="shared" si="18"/>
        <v>26400</v>
      </c>
      <c r="I300" s="173">
        <f t="shared" si="19"/>
        <v>29568.000000000004</v>
      </c>
      <c r="J300" s="171" t="s">
        <v>1281</v>
      </c>
      <c r="K300" s="111" t="s">
        <v>1217</v>
      </c>
      <c r="L300" s="112" t="s">
        <v>1323</v>
      </c>
      <c r="M300" s="96"/>
      <c r="N300" s="96"/>
    </row>
    <row r="301" spans="1:14" s="91" customFormat="1" ht="75" customHeight="1" x14ac:dyDescent="0.25">
      <c r="A301" s="110" t="s">
        <v>1255</v>
      </c>
      <c r="B301" s="112" t="s">
        <v>1271</v>
      </c>
      <c r="C301" s="112" t="s">
        <v>77</v>
      </c>
      <c r="D301" s="112" t="s">
        <v>1277</v>
      </c>
      <c r="E301" s="112" t="s">
        <v>141</v>
      </c>
      <c r="F301" s="102">
        <v>2</v>
      </c>
      <c r="G301" s="101">
        <v>41000</v>
      </c>
      <c r="H301" s="173">
        <f t="shared" si="18"/>
        <v>82000</v>
      </c>
      <c r="I301" s="173">
        <f t="shared" si="19"/>
        <v>91840.000000000015</v>
      </c>
      <c r="J301" s="171" t="s">
        <v>1281</v>
      </c>
      <c r="K301" s="111" t="s">
        <v>1217</v>
      </c>
      <c r="L301" s="112" t="s">
        <v>1323</v>
      </c>
      <c r="M301" s="96"/>
      <c r="N301" s="96"/>
    </row>
    <row r="302" spans="1:14" s="91" customFormat="1" ht="141.75" customHeight="1" x14ac:dyDescent="0.25">
      <c r="A302" s="110" t="s">
        <v>1256</v>
      </c>
      <c r="B302" s="112" t="s">
        <v>1272</v>
      </c>
      <c r="C302" s="112" t="s">
        <v>77</v>
      </c>
      <c r="D302" s="112" t="s">
        <v>1292</v>
      </c>
      <c r="E302" s="112" t="s">
        <v>141</v>
      </c>
      <c r="F302" s="102">
        <v>4</v>
      </c>
      <c r="G302" s="101">
        <v>42410</v>
      </c>
      <c r="H302" s="173">
        <f t="shared" si="18"/>
        <v>169640</v>
      </c>
      <c r="I302" s="173">
        <f t="shared" si="19"/>
        <v>189996.80000000002</v>
      </c>
      <c r="J302" s="171" t="s">
        <v>1281</v>
      </c>
      <c r="K302" s="111" t="s">
        <v>1217</v>
      </c>
      <c r="L302" s="112" t="s">
        <v>1323</v>
      </c>
      <c r="M302" s="96"/>
      <c r="N302" s="96"/>
    </row>
    <row r="303" spans="1:14" s="91" customFormat="1" ht="175.5" customHeight="1" x14ac:dyDescent="0.25">
      <c r="A303" s="110" t="s">
        <v>1257</v>
      </c>
      <c r="B303" s="112" t="s">
        <v>1273</v>
      </c>
      <c r="C303" s="112" t="s">
        <v>77</v>
      </c>
      <c r="D303" s="112" t="s">
        <v>1276</v>
      </c>
      <c r="E303" s="112" t="s">
        <v>141</v>
      </c>
      <c r="F303" s="102">
        <v>4</v>
      </c>
      <c r="G303" s="101">
        <v>31250</v>
      </c>
      <c r="H303" s="173">
        <f t="shared" si="18"/>
        <v>125000</v>
      </c>
      <c r="I303" s="173">
        <f t="shared" si="19"/>
        <v>140000</v>
      </c>
      <c r="J303" s="171" t="s">
        <v>1281</v>
      </c>
      <c r="K303" s="111" t="s">
        <v>1217</v>
      </c>
      <c r="L303" s="112" t="s">
        <v>1323</v>
      </c>
      <c r="M303" s="96"/>
      <c r="N303" s="96"/>
    </row>
    <row r="304" spans="1:14" s="91" customFormat="1" ht="78" customHeight="1" x14ac:dyDescent="0.25">
      <c r="A304" s="110" t="s">
        <v>1258</v>
      </c>
      <c r="B304" s="112" t="s">
        <v>1274</v>
      </c>
      <c r="C304" s="112" t="s">
        <v>77</v>
      </c>
      <c r="D304" s="112" t="s">
        <v>1275</v>
      </c>
      <c r="E304" s="112" t="s">
        <v>141</v>
      </c>
      <c r="F304" s="102">
        <v>2</v>
      </c>
      <c r="G304" s="101">
        <v>14795</v>
      </c>
      <c r="H304" s="173">
        <f t="shared" si="18"/>
        <v>29590</v>
      </c>
      <c r="I304" s="173">
        <f t="shared" si="19"/>
        <v>33140.800000000003</v>
      </c>
      <c r="J304" s="171" t="s">
        <v>1281</v>
      </c>
      <c r="K304" s="111" t="s">
        <v>1217</v>
      </c>
      <c r="L304" s="112" t="s">
        <v>1323</v>
      </c>
      <c r="M304" s="96"/>
      <c r="N304" s="96"/>
    </row>
    <row r="305" spans="1:14" s="91" customFormat="1" ht="78" customHeight="1" x14ac:dyDescent="0.25">
      <c r="A305" s="110" t="s">
        <v>1342</v>
      </c>
      <c r="B305" s="112" t="s">
        <v>702</v>
      </c>
      <c r="C305" s="112" t="s">
        <v>77</v>
      </c>
      <c r="D305" s="112" t="s">
        <v>1442</v>
      </c>
      <c r="E305" s="112" t="s">
        <v>141</v>
      </c>
      <c r="F305" s="102">
        <v>20</v>
      </c>
      <c r="G305" s="101">
        <v>2800</v>
      </c>
      <c r="H305" s="173">
        <f t="shared" si="18"/>
        <v>56000</v>
      </c>
      <c r="I305" s="173">
        <f t="shared" si="19"/>
        <v>62720.000000000007</v>
      </c>
      <c r="J305" s="112" t="s">
        <v>299</v>
      </c>
      <c r="K305" s="111" t="s">
        <v>531</v>
      </c>
      <c r="L305" s="112" t="s">
        <v>1514</v>
      </c>
      <c r="M305" s="96"/>
      <c r="N305" s="96"/>
    </row>
    <row r="306" spans="1:14" s="91" customFormat="1" ht="78" customHeight="1" x14ac:dyDescent="0.25">
      <c r="A306" s="110" t="s">
        <v>1343</v>
      </c>
      <c r="B306" s="112" t="s">
        <v>704</v>
      </c>
      <c r="C306" s="112" t="s">
        <v>77</v>
      </c>
      <c r="D306" s="112" t="s">
        <v>1443</v>
      </c>
      <c r="E306" s="112" t="s">
        <v>141</v>
      </c>
      <c r="F306" s="102">
        <v>20</v>
      </c>
      <c r="G306" s="101">
        <v>4800</v>
      </c>
      <c r="H306" s="173">
        <f t="shared" si="18"/>
        <v>96000</v>
      </c>
      <c r="I306" s="173">
        <f t="shared" si="19"/>
        <v>107520.00000000001</v>
      </c>
      <c r="J306" s="112" t="s">
        <v>299</v>
      </c>
      <c r="K306" s="111" t="s">
        <v>531</v>
      </c>
      <c r="L306" s="112" t="s">
        <v>1514</v>
      </c>
      <c r="M306" s="96"/>
      <c r="N306" s="96"/>
    </row>
    <row r="307" spans="1:14" s="91" customFormat="1" ht="78" customHeight="1" x14ac:dyDescent="0.25">
      <c r="A307" s="110" t="s">
        <v>1344</v>
      </c>
      <c r="B307" s="112" t="s">
        <v>705</v>
      </c>
      <c r="C307" s="112" t="s">
        <v>77</v>
      </c>
      <c r="D307" s="112" t="s">
        <v>1444</v>
      </c>
      <c r="E307" s="112" t="s">
        <v>141</v>
      </c>
      <c r="F307" s="102">
        <v>1</v>
      </c>
      <c r="G307" s="101">
        <v>5200</v>
      </c>
      <c r="H307" s="173">
        <f t="shared" si="18"/>
        <v>5200</v>
      </c>
      <c r="I307" s="173">
        <f t="shared" si="19"/>
        <v>5824.0000000000009</v>
      </c>
      <c r="J307" s="112" t="s">
        <v>299</v>
      </c>
      <c r="K307" s="111" t="s">
        <v>531</v>
      </c>
      <c r="L307" s="112" t="s">
        <v>1514</v>
      </c>
      <c r="M307" s="96"/>
      <c r="N307" s="96"/>
    </row>
    <row r="308" spans="1:14" s="91" customFormat="1" ht="78" customHeight="1" x14ac:dyDescent="0.25">
      <c r="A308" s="110" t="s">
        <v>1345</v>
      </c>
      <c r="B308" s="112" t="s">
        <v>707</v>
      </c>
      <c r="C308" s="112" t="s">
        <v>77</v>
      </c>
      <c r="D308" s="112" t="s">
        <v>1445</v>
      </c>
      <c r="E308" s="112" t="s">
        <v>141</v>
      </c>
      <c r="F308" s="102">
        <v>1</v>
      </c>
      <c r="G308" s="101">
        <v>3500</v>
      </c>
      <c r="H308" s="173">
        <f t="shared" si="18"/>
        <v>3500</v>
      </c>
      <c r="I308" s="173">
        <f t="shared" si="19"/>
        <v>3920.0000000000005</v>
      </c>
      <c r="J308" s="112" t="s">
        <v>299</v>
      </c>
      <c r="K308" s="111" t="s">
        <v>531</v>
      </c>
      <c r="L308" s="112" t="s">
        <v>1514</v>
      </c>
      <c r="M308" s="96"/>
      <c r="N308" s="96"/>
    </row>
    <row r="309" spans="1:14" s="91" customFormat="1" ht="90.75" customHeight="1" x14ac:dyDescent="0.25">
      <c r="A309" s="110" t="s">
        <v>1346</v>
      </c>
      <c r="B309" s="112" t="s">
        <v>710</v>
      </c>
      <c r="C309" s="112" t="s">
        <v>77</v>
      </c>
      <c r="D309" s="112" t="s">
        <v>1446</v>
      </c>
      <c r="E309" s="112" t="s">
        <v>141</v>
      </c>
      <c r="F309" s="102">
        <v>2</v>
      </c>
      <c r="G309" s="101">
        <v>6200</v>
      </c>
      <c r="H309" s="173">
        <f t="shared" si="18"/>
        <v>12400</v>
      </c>
      <c r="I309" s="173">
        <f t="shared" si="19"/>
        <v>13888.000000000002</v>
      </c>
      <c r="J309" s="112" t="s">
        <v>299</v>
      </c>
      <c r="K309" s="111" t="s">
        <v>531</v>
      </c>
      <c r="L309" s="112" t="s">
        <v>1514</v>
      </c>
      <c r="M309" s="96"/>
      <c r="N309" s="96"/>
    </row>
    <row r="310" spans="1:14" s="91" customFormat="1" ht="87" customHeight="1" x14ac:dyDescent="0.25">
      <c r="A310" s="110" t="s">
        <v>1347</v>
      </c>
      <c r="B310" s="112" t="s">
        <v>713</v>
      </c>
      <c r="C310" s="112" t="s">
        <v>77</v>
      </c>
      <c r="D310" s="112" t="s">
        <v>1447</v>
      </c>
      <c r="E310" s="112" t="s">
        <v>141</v>
      </c>
      <c r="F310" s="102">
        <v>2</v>
      </c>
      <c r="G310" s="101">
        <v>6400</v>
      </c>
      <c r="H310" s="173">
        <f t="shared" si="18"/>
        <v>12800</v>
      </c>
      <c r="I310" s="173">
        <f t="shared" si="19"/>
        <v>14336.000000000002</v>
      </c>
      <c r="J310" s="112" t="s">
        <v>299</v>
      </c>
      <c r="K310" s="111" t="s">
        <v>531</v>
      </c>
      <c r="L310" s="112" t="s">
        <v>1514</v>
      </c>
      <c r="M310" s="96"/>
      <c r="N310" s="96"/>
    </row>
    <row r="311" spans="1:14" s="91" customFormat="1" ht="78" customHeight="1" x14ac:dyDescent="0.25">
      <c r="A311" s="110" t="s">
        <v>1348</v>
      </c>
      <c r="B311" s="112" t="s">
        <v>716</v>
      </c>
      <c r="C311" s="112" t="s">
        <v>77</v>
      </c>
      <c r="D311" s="112" t="s">
        <v>1448</v>
      </c>
      <c r="E311" s="112" t="s">
        <v>141</v>
      </c>
      <c r="F311" s="102">
        <v>1</v>
      </c>
      <c r="G311" s="101">
        <v>5500</v>
      </c>
      <c r="H311" s="173">
        <f t="shared" si="18"/>
        <v>5500</v>
      </c>
      <c r="I311" s="173">
        <f t="shared" si="19"/>
        <v>6160.0000000000009</v>
      </c>
      <c r="J311" s="112" t="s">
        <v>299</v>
      </c>
      <c r="K311" s="111" t="s">
        <v>531</v>
      </c>
      <c r="L311" s="112" t="s">
        <v>1514</v>
      </c>
      <c r="M311" s="96"/>
      <c r="N311" s="96"/>
    </row>
    <row r="312" spans="1:14" s="91" customFormat="1" ht="78" customHeight="1" x14ac:dyDescent="0.25">
      <c r="A312" s="110" t="s">
        <v>1349</v>
      </c>
      <c r="B312" s="112" t="s">
        <v>720</v>
      </c>
      <c r="C312" s="112" t="s">
        <v>77</v>
      </c>
      <c r="D312" s="112" t="s">
        <v>721</v>
      </c>
      <c r="E312" s="112" t="s">
        <v>141</v>
      </c>
      <c r="F312" s="102">
        <v>1</v>
      </c>
      <c r="G312" s="101">
        <v>11200</v>
      </c>
      <c r="H312" s="173">
        <f t="shared" si="18"/>
        <v>11200</v>
      </c>
      <c r="I312" s="173">
        <f t="shared" si="19"/>
        <v>12544.000000000002</v>
      </c>
      <c r="J312" s="112" t="s">
        <v>299</v>
      </c>
      <c r="K312" s="111" t="s">
        <v>531</v>
      </c>
      <c r="L312" s="112" t="s">
        <v>1449</v>
      </c>
      <c r="M312" s="96"/>
      <c r="N312" s="96"/>
    </row>
    <row r="313" spans="1:14" s="91" customFormat="1" ht="108" customHeight="1" x14ac:dyDescent="0.25">
      <c r="A313" s="110" t="s">
        <v>1350</v>
      </c>
      <c r="B313" s="112" t="s">
        <v>1358</v>
      </c>
      <c r="C313" s="112" t="s">
        <v>77</v>
      </c>
      <c r="D313" s="112" t="s">
        <v>1494</v>
      </c>
      <c r="E313" s="112" t="s">
        <v>141</v>
      </c>
      <c r="F313" s="102">
        <v>3</v>
      </c>
      <c r="G313" s="101">
        <v>35500</v>
      </c>
      <c r="H313" s="173">
        <f t="shared" si="18"/>
        <v>106500</v>
      </c>
      <c r="I313" s="173">
        <f t="shared" si="19"/>
        <v>119280.00000000001</v>
      </c>
      <c r="J313" s="171" t="s">
        <v>1104</v>
      </c>
      <c r="K313" s="111" t="s">
        <v>531</v>
      </c>
      <c r="L313" s="112" t="s">
        <v>1518</v>
      </c>
      <c r="M313" s="96"/>
      <c r="N313" s="96"/>
    </row>
    <row r="314" spans="1:14" s="91" customFormat="1" ht="118.5" customHeight="1" x14ac:dyDescent="0.25">
      <c r="A314" s="110" t="s">
        <v>1351</v>
      </c>
      <c r="B314" s="112" t="s">
        <v>1359</v>
      </c>
      <c r="C314" s="112" t="s">
        <v>77</v>
      </c>
      <c r="D314" s="112" t="s">
        <v>1495</v>
      </c>
      <c r="E314" s="112" t="s">
        <v>141</v>
      </c>
      <c r="F314" s="102">
        <v>12</v>
      </c>
      <c r="G314" s="101">
        <v>30700</v>
      </c>
      <c r="H314" s="173">
        <f t="shared" si="18"/>
        <v>368400</v>
      </c>
      <c r="I314" s="173">
        <f t="shared" si="19"/>
        <v>412608.00000000006</v>
      </c>
      <c r="J314" s="171" t="s">
        <v>1104</v>
      </c>
      <c r="K314" s="111" t="s">
        <v>531</v>
      </c>
      <c r="L314" s="112" t="s">
        <v>1518</v>
      </c>
      <c r="M314" s="96"/>
      <c r="N314" s="96"/>
    </row>
    <row r="315" spans="1:14" s="91" customFormat="1" ht="97.5" customHeight="1" x14ac:dyDescent="0.25">
      <c r="A315" s="110" t="s">
        <v>1352</v>
      </c>
      <c r="B315" s="112" t="s">
        <v>1360</v>
      </c>
      <c r="C315" s="112" t="s">
        <v>77</v>
      </c>
      <c r="D315" s="112" t="s">
        <v>1499</v>
      </c>
      <c r="E315" s="112" t="s">
        <v>141</v>
      </c>
      <c r="F315" s="102">
        <v>21</v>
      </c>
      <c r="G315" s="101">
        <v>7641</v>
      </c>
      <c r="H315" s="173">
        <f t="shared" si="18"/>
        <v>160461</v>
      </c>
      <c r="I315" s="173">
        <f t="shared" si="19"/>
        <v>179716.32</v>
      </c>
      <c r="J315" s="171" t="s">
        <v>1104</v>
      </c>
      <c r="K315" s="111" t="s">
        <v>531</v>
      </c>
      <c r="L315" s="112" t="s">
        <v>1518</v>
      </c>
      <c r="M315" s="96"/>
      <c r="N315" s="96"/>
    </row>
    <row r="316" spans="1:14" s="91" customFormat="1" ht="109.5" customHeight="1" x14ac:dyDescent="0.25">
      <c r="A316" s="110" t="s">
        <v>1353</v>
      </c>
      <c r="B316" s="112" t="s">
        <v>1361</v>
      </c>
      <c r="C316" s="112" t="s">
        <v>77</v>
      </c>
      <c r="D316" s="112" t="s">
        <v>1496</v>
      </c>
      <c r="E316" s="112" t="s">
        <v>141</v>
      </c>
      <c r="F316" s="102">
        <v>8</v>
      </c>
      <c r="G316" s="101">
        <v>4400</v>
      </c>
      <c r="H316" s="173">
        <f t="shared" si="18"/>
        <v>35200</v>
      </c>
      <c r="I316" s="173">
        <f t="shared" si="19"/>
        <v>39424.000000000007</v>
      </c>
      <c r="J316" s="171" t="s">
        <v>1104</v>
      </c>
      <c r="K316" s="111" t="s">
        <v>531</v>
      </c>
      <c r="L316" s="112" t="s">
        <v>2624</v>
      </c>
      <c r="M316" s="96"/>
      <c r="N316" s="96"/>
    </row>
    <row r="317" spans="1:14" s="91" customFormat="1" ht="93.75" customHeight="1" x14ac:dyDescent="0.25">
      <c r="A317" s="110" t="s">
        <v>1354</v>
      </c>
      <c r="B317" s="112" t="s">
        <v>1362</v>
      </c>
      <c r="C317" s="112" t="s">
        <v>77</v>
      </c>
      <c r="D317" s="112" t="s">
        <v>1366</v>
      </c>
      <c r="E317" s="112" t="s">
        <v>141</v>
      </c>
      <c r="F317" s="102">
        <v>6</v>
      </c>
      <c r="G317" s="101">
        <v>20000</v>
      </c>
      <c r="H317" s="173"/>
      <c r="I317" s="173"/>
      <c r="J317" s="171" t="s">
        <v>1104</v>
      </c>
      <c r="K317" s="111" t="s">
        <v>531</v>
      </c>
      <c r="L317" s="112" t="s">
        <v>1520</v>
      </c>
      <c r="M317" s="96"/>
      <c r="N317" s="96"/>
    </row>
    <row r="318" spans="1:14" s="91" customFormat="1" ht="93.75" customHeight="1" x14ac:dyDescent="0.25">
      <c r="A318" s="110" t="s">
        <v>1355</v>
      </c>
      <c r="B318" s="112" t="s">
        <v>1363</v>
      </c>
      <c r="C318" s="112" t="s">
        <v>77</v>
      </c>
      <c r="D318" s="112" t="s">
        <v>1497</v>
      </c>
      <c r="E318" s="112" t="s">
        <v>141</v>
      </c>
      <c r="F318" s="102">
        <v>7</v>
      </c>
      <c r="G318" s="101">
        <v>9100</v>
      </c>
      <c r="H318" s="173">
        <f t="shared" si="18"/>
        <v>63700</v>
      </c>
      <c r="I318" s="173">
        <f t="shared" si="19"/>
        <v>71344</v>
      </c>
      <c r="J318" s="171" t="s">
        <v>1104</v>
      </c>
      <c r="K318" s="111" t="s">
        <v>531</v>
      </c>
      <c r="L318" s="112" t="s">
        <v>1521</v>
      </c>
      <c r="M318" s="96"/>
      <c r="N318" s="96"/>
    </row>
    <row r="319" spans="1:14" s="91" customFormat="1" ht="114.75" customHeight="1" x14ac:dyDescent="0.25">
      <c r="A319" s="110" t="s">
        <v>1356</v>
      </c>
      <c r="B319" s="112" t="s">
        <v>1364</v>
      </c>
      <c r="C319" s="112" t="s">
        <v>77</v>
      </c>
      <c r="D319" s="91" t="s">
        <v>1498</v>
      </c>
      <c r="E319" s="112" t="s">
        <v>141</v>
      </c>
      <c r="F319" s="102">
        <v>6</v>
      </c>
      <c r="G319" s="101">
        <v>11660</v>
      </c>
      <c r="H319" s="173">
        <f t="shared" si="18"/>
        <v>69960</v>
      </c>
      <c r="I319" s="173">
        <f t="shared" si="19"/>
        <v>78355.200000000012</v>
      </c>
      <c r="J319" s="171" t="s">
        <v>1104</v>
      </c>
      <c r="K319" s="111" t="s">
        <v>531</v>
      </c>
      <c r="L319" s="112" t="s">
        <v>1519</v>
      </c>
      <c r="M319" s="96"/>
      <c r="N319" s="96"/>
    </row>
    <row r="320" spans="1:14" s="91" customFormat="1" ht="96" customHeight="1" x14ac:dyDescent="0.25">
      <c r="A320" s="110" t="s">
        <v>1357</v>
      </c>
      <c r="B320" s="112" t="s">
        <v>1365</v>
      </c>
      <c r="C320" s="112" t="s">
        <v>77</v>
      </c>
      <c r="D320" s="112" t="s">
        <v>2614</v>
      </c>
      <c r="E320" s="112" t="s">
        <v>141</v>
      </c>
      <c r="F320" s="102">
        <v>4</v>
      </c>
      <c r="G320" s="101">
        <v>21200</v>
      </c>
      <c r="H320" s="173">
        <f t="shared" si="18"/>
        <v>84800</v>
      </c>
      <c r="I320" s="173">
        <f t="shared" si="19"/>
        <v>94976.000000000015</v>
      </c>
      <c r="J320" s="171" t="s">
        <v>1104</v>
      </c>
      <c r="K320" s="111" t="s">
        <v>531</v>
      </c>
      <c r="L320" s="112" t="s">
        <v>1519</v>
      </c>
      <c r="M320" s="96"/>
      <c r="N320" s="96"/>
    </row>
    <row r="321" spans="1:14" s="91" customFormat="1" ht="166.5" customHeight="1" x14ac:dyDescent="0.25">
      <c r="A321" s="110" t="s">
        <v>1372</v>
      </c>
      <c r="B321" s="112" t="s">
        <v>1522</v>
      </c>
      <c r="C321" s="112" t="s">
        <v>77</v>
      </c>
      <c r="D321" s="112" t="s">
        <v>1383</v>
      </c>
      <c r="E321" s="112" t="s">
        <v>141</v>
      </c>
      <c r="F321" s="102">
        <v>1</v>
      </c>
      <c r="G321" s="101">
        <v>80000</v>
      </c>
      <c r="H321" s="173">
        <v>80000</v>
      </c>
      <c r="I321" s="173">
        <v>89600.000000000015</v>
      </c>
      <c r="J321" s="171" t="s">
        <v>1104</v>
      </c>
      <c r="K321" s="169" t="s">
        <v>531</v>
      </c>
      <c r="L321" s="112" t="s">
        <v>2588</v>
      </c>
      <c r="M321" s="96"/>
      <c r="N321" s="96"/>
    </row>
    <row r="322" spans="1:14" s="91" customFormat="1" ht="96" customHeight="1" x14ac:dyDescent="0.25">
      <c r="A322" s="110" t="s">
        <v>1373</v>
      </c>
      <c r="B322" s="112" t="s">
        <v>1377</v>
      </c>
      <c r="C322" s="112" t="s">
        <v>77</v>
      </c>
      <c r="D322" s="112" t="s">
        <v>1523</v>
      </c>
      <c r="E322" s="112" t="s">
        <v>141</v>
      </c>
      <c r="F322" s="102">
        <v>4</v>
      </c>
      <c r="G322" s="101">
        <v>19240</v>
      </c>
      <c r="H322" s="173">
        <v>76960</v>
      </c>
      <c r="I322" s="173">
        <v>86195.200000000012</v>
      </c>
      <c r="J322" s="171" t="s">
        <v>1104</v>
      </c>
      <c r="K322" s="169" t="s">
        <v>531</v>
      </c>
      <c r="L322" s="112" t="s">
        <v>2588</v>
      </c>
      <c r="M322" s="96"/>
      <c r="N322" s="96"/>
    </row>
    <row r="323" spans="1:14" s="91" customFormat="1" ht="117.75" customHeight="1" x14ac:dyDescent="0.25">
      <c r="A323" s="110" t="s">
        <v>1374</v>
      </c>
      <c r="B323" s="112" t="s">
        <v>1378</v>
      </c>
      <c r="C323" s="112" t="s">
        <v>77</v>
      </c>
      <c r="D323" s="112" t="s">
        <v>2622</v>
      </c>
      <c r="E323" s="112" t="s">
        <v>141</v>
      </c>
      <c r="F323" s="102">
        <v>6</v>
      </c>
      <c r="G323" s="101">
        <v>105650</v>
      </c>
      <c r="H323" s="173">
        <f t="shared" si="18"/>
        <v>633900</v>
      </c>
      <c r="I323" s="173">
        <f t="shared" si="19"/>
        <v>709968.00000000012</v>
      </c>
      <c r="J323" s="171" t="s">
        <v>1104</v>
      </c>
      <c r="K323" s="169" t="s">
        <v>531</v>
      </c>
      <c r="L323" s="112" t="s">
        <v>2625</v>
      </c>
      <c r="M323" s="96"/>
      <c r="N323" s="96"/>
    </row>
    <row r="324" spans="1:14" s="91" customFormat="1" ht="124.5" customHeight="1" x14ac:dyDescent="0.25">
      <c r="A324" s="110" t="s">
        <v>1375</v>
      </c>
      <c r="B324" s="112" t="s">
        <v>1379</v>
      </c>
      <c r="C324" s="112" t="s">
        <v>77</v>
      </c>
      <c r="D324" s="112" t="s">
        <v>1380</v>
      </c>
      <c r="E324" s="112" t="s">
        <v>141</v>
      </c>
      <c r="F324" s="102">
        <v>1</v>
      </c>
      <c r="G324" s="101">
        <v>42000</v>
      </c>
      <c r="H324" s="173">
        <f t="shared" si="18"/>
        <v>42000</v>
      </c>
      <c r="I324" s="173">
        <f t="shared" si="19"/>
        <v>47040.000000000007</v>
      </c>
      <c r="J324" s="171" t="s">
        <v>1104</v>
      </c>
      <c r="K324" s="169" t="s">
        <v>531</v>
      </c>
      <c r="L324" s="112" t="s">
        <v>1437</v>
      </c>
      <c r="M324" s="96"/>
      <c r="N324" s="96"/>
    </row>
    <row r="325" spans="1:14" s="91" customFormat="1" ht="96" customHeight="1" x14ac:dyDescent="0.25">
      <c r="A325" s="110" t="s">
        <v>1376</v>
      </c>
      <c r="B325" s="112" t="s">
        <v>1381</v>
      </c>
      <c r="C325" s="112" t="s">
        <v>77</v>
      </c>
      <c r="D325" s="112" t="s">
        <v>1382</v>
      </c>
      <c r="E325" s="112" t="s">
        <v>141</v>
      </c>
      <c r="F325" s="102">
        <v>1</v>
      </c>
      <c r="G325" s="101">
        <v>24286</v>
      </c>
      <c r="H325" s="173">
        <f t="shared" si="18"/>
        <v>24286</v>
      </c>
      <c r="I325" s="173">
        <f t="shared" si="19"/>
        <v>27200.320000000003</v>
      </c>
      <c r="J325" s="171" t="s">
        <v>1104</v>
      </c>
      <c r="K325" s="169" t="s">
        <v>531</v>
      </c>
      <c r="L325" s="112" t="s">
        <v>1437</v>
      </c>
      <c r="M325" s="96"/>
      <c r="N325" s="96"/>
    </row>
    <row r="326" spans="1:14" s="91" customFormat="1" ht="96" customHeight="1" x14ac:dyDescent="0.25">
      <c r="A326" s="110" t="s">
        <v>1384</v>
      </c>
      <c r="B326" s="112" t="s">
        <v>1385</v>
      </c>
      <c r="C326" s="112" t="s">
        <v>77</v>
      </c>
      <c r="D326" s="112" t="s">
        <v>1386</v>
      </c>
      <c r="E326" s="112" t="s">
        <v>1387</v>
      </c>
      <c r="F326" s="102">
        <v>750</v>
      </c>
      <c r="G326" s="101">
        <v>4000</v>
      </c>
      <c r="H326" s="173">
        <f t="shared" si="18"/>
        <v>3000000</v>
      </c>
      <c r="I326" s="173">
        <f t="shared" ref="I326:I337" si="20">H326*1.12</f>
        <v>3360000.0000000005</v>
      </c>
      <c r="J326" s="171" t="s">
        <v>1388</v>
      </c>
      <c r="K326" s="169" t="s">
        <v>1389</v>
      </c>
      <c r="L326" s="112" t="s">
        <v>1437</v>
      </c>
      <c r="M326" s="96"/>
      <c r="N326" s="96"/>
    </row>
    <row r="327" spans="1:14" s="91" customFormat="1" ht="178.5" customHeight="1" x14ac:dyDescent="0.25">
      <c r="A327" s="115" t="s">
        <v>1420</v>
      </c>
      <c r="B327" s="112" t="s">
        <v>1421</v>
      </c>
      <c r="C327" s="112" t="s">
        <v>77</v>
      </c>
      <c r="D327" s="102" t="s">
        <v>1422</v>
      </c>
      <c r="E327" s="112" t="s">
        <v>141</v>
      </c>
      <c r="F327" s="102">
        <v>2</v>
      </c>
      <c r="G327" s="101">
        <v>709950</v>
      </c>
      <c r="H327" s="101">
        <f t="shared" si="18"/>
        <v>1419900</v>
      </c>
      <c r="I327" s="101">
        <f t="shared" si="20"/>
        <v>1590288.0000000002</v>
      </c>
      <c r="J327" s="171" t="s">
        <v>1423</v>
      </c>
      <c r="K327" s="169" t="s">
        <v>531</v>
      </c>
      <c r="L327" s="171" t="s">
        <v>1438</v>
      </c>
      <c r="M327" s="96"/>
      <c r="N327" s="96"/>
    </row>
    <row r="328" spans="1:14" s="91" customFormat="1" ht="88.5" customHeight="1" x14ac:dyDescent="0.25">
      <c r="A328" s="115" t="s">
        <v>1450</v>
      </c>
      <c r="B328" s="112" t="s">
        <v>1457</v>
      </c>
      <c r="C328" s="112" t="s">
        <v>77</v>
      </c>
      <c r="D328" s="102" t="s">
        <v>1463</v>
      </c>
      <c r="E328" s="112" t="s">
        <v>141</v>
      </c>
      <c r="F328" s="102">
        <v>6</v>
      </c>
      <c r="G328" s="101">
        <v>450</v>
      </c>
      <c r="H328" s="173"/>
      <c r="I328" s="173"/>
      <c r="J328" s="171" t="s">
        <v>302</v>
      </c>
      <c r="K328" s="169" t="s">
        <v>531</v>
      </c>
      <c r="L328" s="171" t="s">
        <v>3041</v>
      </c>
      <c r="M328" s="96"/>
      <c r="N328" s="96"/>
    </row>
    <row r="329" spans="1:14" s="91" customFormat="1" ht="51" customHeight="1" x14ac:dyDescent="0.25">
      <c r="A329" s="115" t="s">
        <v>1451</v>
      </c>
      <c r="B329" s="112" t="s">
        <v>1458</v>
      </c>
      <c r="C329" s="112" t="s">
        <v>77</v>
      </c>
      <c r="D329" s="102" t="s">
        <v>1464</v>
      </c>
      <c r="E329" s="112" t="s">
        <v>141</v>
      </c>
      <c r="F329" s="102">
        <v>2</v>
      </c>
      <c r="G329" s="101">
        <v>10500</v>
      </c>
      <c r="H329" s="173"/>
      <c r="I329" s="173"/>
      <c r="J329" s="171" t="s">
        <v>302</v>
      </c>
      <c r="K329" s="169" t="s">
        <v>531</v>
      </c>
      <c r="L329" s="171" t="s">
        <v>3042</v>
      </c>
      <c r="M329" s="96"/>
      <c r="N329" s="96"/>
    </row>
    <row r="330" spans="1:14" s="91" customFormat="1" ht="51" customHeight="1" x14ac:dyDescent="0.25">
      <c r="A330" s="115" t="s">
        <v>1452</v>
      </c>
      <c r="B330" s="112" t="s">
        <v>1459</v>
      </c>
      <c r="C330" s="112" t="s">
        <v>77</v>
      </c>
      <c r="D330" s="102" t="s">
        <v>1465</v>
      </c>
      <c r="E330" s="112" t="s">
        <v>141</v>
      </c>
      <c r="F330" s="102">
        <v>95</v>
      </c>
      <c r="G330" s="101">
        <v>440</v>
      </c>
      <c r="H330" s="173"/>
      <c r="I330" s="173"/>
      <c r="J330" s="171" t="s">
        <v>302</v>
      </c>
      <c r="K330" s="169" t="s">
        <v>531</v>
      </c>
      <c r="L330" s="171" t="s">
        <v>3043</v>
      </c>
      <c r="M330" s="96"/>
      <c r="N330" s="96"/>
    </row>
    <row r="331" spans="1:14" s="91" customFormat="1" ht="51" customHeight="1" x14ac:dyDescent="0.25">
      <c r="A331" s="115" t="s">
        <v>1453</v>
      </c>
      <c r="B331" s="112" t="s">
        <v>1460</v>
      </c>
      <c r="C331" s="112" t="s">
        <v>77</v>
      </c>
      <c r="D331" s="102" t="s">
        <v>1466</v>
      </c>
      <c r="E331" s="112" t="s">
        <v>141</v>
      </c>
      <c r="F331" s="102">
        <v>189</v>
      </c>
      <c r="G331" s="101">
        <v>700</v>
      </c>
      <c r="H331" s="173"/>
      <c r="I331" s="173"/>
      <c r="J331" s="171" t="s">
        <v>302</v>
      </c>
      <c r="K331" s="169" t="s">
        <v>531</v>
      </c>
      <c r="L331" s="171" t="s">
        <v>3042</v>
      </c>
      <c r="M331" s="96"/>
      <c r="N331" s="96"/>
    </row>
    <row r="332" spans="1:14" s="91" customFormat="1" ht="51" customHeight="1" x14ac:dyDescent="0.25">
      <c r="A332" s="115" t="s">
        <v>1454</v>
      </c>
      <c r="B332" s="112" t="s">
        <v>1460</v>
      </c>
      <c r="C332" s="112" t="s">
        <v>77</v>
      </c>
      <c r="D332" s="102" t="s">
        <v>1467</v>
      </c>
      <c r="E332" s="112" t="s">
        <v>141</v>
      </c>
      <c r="F332" s="102">
        <v>189</v>
      </c>
      <c r="G332" s="101">
        <v>700</v>
      </c>
      <c r="H332" s="173"/>
      <c r="I332" s="173"/>
      <c r="J332" s="171" t="s">
        <v>302</v>
      </c>
      <c r="K332" s="169" t="s">
        <v>531</v>
      </c>
      <c r="L332" s="171" t="s">
        <v>3042</v>
      </c>
      <c r="M332" s="96"/>
      <c r="N332" s="96"/>
    </row>
    <row r="333" spans="1:14" s="91" customFormat="1" ht="60" customHeight="1" x14ac:dyDescent="0.25">
      <c r="A333" s="115" t="s">
        <v>1455</v>
      </c>
      <c r="B333" s="112" t="s">
        <v>1461</v>
      </c>
      <c r="C333" s="112" t="s">
        <v>77</v>
      </c>
      <c r="D333" s="102" t="s">
        <v>1468</v>
      </c>
      <c r="E333" s="112" t="s">
        <v>141</v>
      </c>
      <c r="F333" s="102">
        <v>21</v>
      </c>
      <c r="G333" s="101">
        <v>5375</v>
      </c>
      <c r="H333" s="173"/>
      <c r="I333" s="173"/>
      <c r="J333" s="171" t="s">
        <v>302</v>
      </c>
      <c r="K333" s="169" t="s">
        <v>531</v>
      </c>
      <c r="L333" s="171" t="s">
        <v>3042</v>
      </c>
      <c r="M333" s="96"/>
      <c r="N333" s="96"/>
    </row>
    <row r="334" spans="1:14" s="91" customFormat="1" ht="85.5" customHeight="1" x14ac:dyDescent="0.25">
      <c r="A334" s="115" t="s">
        <v>1456</v>
      </c>
      <c r="B334" s="112" t="s">
        <v>1462</v>
      </c>
      <c r="C334" s="112" t="s">
        <v>77</v>
      </c>
      <c r="D334" s="102" t="s">
        <v>1469</v>
      </c>
      <c r="E334" s="112" t="s">
        <v>141</v>
      </c>
      <c r="F334" s="102">
        <v>378</v>
      </c>
      <c r="G334" s="101">
        <v>500</v>
      </c>
      <c r="H334" s="173"/>
      <c r="I334" s="173"/>
      <c r="J334" s="171" t="s">
        <v>302</v>
      </c>
      <c r="K334" s="169" t="s">
        <v>531</v>
      </c>
      <c r="L334" s="171" t="s">
        <v>3042</v>
      </c>
      <c r="M334" s="96"/>
      <c r="N334" s="96"/>
    </row>
    <row r="335" spans="1:14" s="91" customFormat="1" ht="114.75" customHeight="1" x14ac:dyDescent="0.25">
      <c r="A335" s="115" t="s">
        <v>1470</v>
      </c>
      <c r="B335" s="112" t="s">
        <v>1473</v>
      </c>
      <c r="C335" s="112" t="s">
        <v>77</v>
      </c>
      <c r="D335" s="102" t="s">
        <v>1476</v>
      </c>
      <c r="E335" s="112" t="s">
        <v>141</v>
      </c>
      <c r="F335" s="102">
        <v>1</v>
      </c>
      <c r="G335" s="101">
        <v>13392</v>
      </c>
      <c r="H335" s="159">
        <f t="shared" si="18"/>
        <v>13392</v>
      </c>
      <c r="I335" s="159">
        <f t="shared" si="20"/>
        <v>14999.04</v>
      </c>
      <c r="J335" s="155" t="s">
        <v>1478</v>
      </c>
      <c r="K335" s="153" t="s">
        <v>531</v>
      </c>
      <c r="L335" s="155" t="s">
        <v>1511</v>
      </c>
      <c r="M335" s="96"/>
      <c r="N335" s="96"/>
    </row>
    <row r="336" spans="1:14" s="91" customFormat="1" ht="157.5" customHeight="1" x14ac:dyDescent="0.2">
      <c r="A336" s="115" t="s">
        <v>1471</v>
      </c>
      <c r="B336" s="112" t="s">
        <v>1474</v>
      </c>
      <c r="C336" s="112" t="s">
        <v>77</v>
      </c>
      <c r="D336" s="119" t="s">
        <v>1477</v>
      </c>
      <c r="E336" s="112" t="s">
        <v>141</v>
      </c>
      <c r="F336" s="102">
        <v>2</v>
      </c>
      <c r="G336" s="101">
        <v>1100</v>
      </c>
      <c r="H336" s="159">
        <f t="shared" si="18"/>
        <v>2200</v>
      </c>
      <c r="I336" s="159">
        <f t="shared" si="20"/>
        <v>2464.0000000000005</v>
      </c>
      <c r="J336" s="155" t="s">
        <v>1479</v>
      </c>
      <c r="K336" s="153" t="s">
        <v>531</v>
      </c>
      <c r="L336" s="155" t="s">
        <v>1511</v>
      </c>
      <c r="M336" s="96"/>
      <c r="N336" s="96"/>
    </row>
    <row r="337" spans="1:14" s="91" customFormat="1" ht="189" customHeight="1" x14ac:dyDescent="0.25">
      <c r="A337" s="115" t="s">
        <v>1472</v>
      </c>
      <c r="B337" s="112" t="s">
        <v>1475</v>
      </c>
      <c r="C337" s="112" t="s">
        <v>77</v>
      </c>
      <c r="D337" s="102" t="s">
        <v>2605</v>
      </c>
      <c r="E337" s="112" t="s">
        <v>141</v>
      </c>
      <c r="F337" s="102">
        <v>1</v>
      </c>
      <c r="G337" s="101">
        <v>181655.36</v>
      </c>
      <c r="H337" s="159">
        <f t="shared" si="18"/>
        <v>181655.36</v>
      </c>
      <c r="I337" s="159">
        <f t="shared" si="20"/>
        <v>203454.00320000001</v>
      </c>
      <c r="J337" s="155" t="s">
        <v>1480</v>
      </c>
      <c r="K337" s="153" t="s">
        <v>531</v>
      </c>
      <c r="L337" s="155" t="s">
        <v>2618</v>
      </c>
      <c r="M337" s="96"/>
      <c r="N337" s="96"/>
    </row>
    <row r="338" spans="1:14" s="91" customFormat="1" ht="97.5" customHeight="1" x14ac:dyDescent="0.25">
      <c r="A338" s="190" t="s">
        <v>1487</v>
      </c>
      <c r="B338" s="184" t="s">
        <v>1486</v>
      </c>
      <c r="C338" s="186" t="s">
        <v>77</v>
      </c>
      <c r="D338" s="188" t="s">
        <v>1489</v>
      </c>
      <c r="E338" s="186" t="s">
        <v>250</v>
      </c>
      <c r="F338" s="184">
        <v>1</v>
      </c>
      <c r="G338" s="192">
        <v>6026785.7199999997</v>
      </c>
      <c r="H338" s="192">
        <f>G338</f>
        <v>6026785.7199999997</v>
      </c>
      <c r="I338" s="192">
        <f>H338*1.12</f>
        <v>6750000.0064000003</v>
      </c>
      <c r="J338" s="192" t="s">
        <v>1488</v>
      </c>
      <c r="K338" s="202" t="s">
        <v>531</v>
      </c>
      <c r="L338" s="154" t="s">
        <v>1510</v>
      </c>
      <c r="M338" s="96"/>
      <c r="N338" s="96"/>
    </row>
    <row r="339" spans="1:14" s="91" customFormat="1" ht="137.25" customHeight="1" x14ac:dyDescent="0.25">
      <c r="A339" s="191"/>
      <c r="B339" s="185"/>
      <c r="C339" s="187"/>
      <c r="D339" s="189"/>
      <c r="E339" s="187"/>
      <c r="F339" s="185"/>
      <c r="G339" s="193"/>
      <c r="H339" s="193"/>
      <c r="I339" s="193"/>
      <c r="J339" s="193"/>
      <c r="K339" s="203"/>
      <c r="L339" s="155"/>
      <c r="M339" s="96"/>
      <c r="N339" s="96"/>
    </row>
    <row r="340" spans="1:14" s="91" customFormat="1" ht="298.5" customHeight="1" x14ac:dyDescent="0.25">
      <c r="A340" s="110" t="s">
        <v>1490</v>
      </c>
      <c r="B340" s="102" t="s">
        <v>1491</v>
      </c>
      <c r="C340" s="112" t="s">
        <v>77</v>
      </c>
      <c r="D340" s="102" t="s">
        <v>1493</v>
      </c>
      <c r="E340" s="112" t="s">
        <v>141</v>
      </c>
      <c r="F340" s="102">
        <v>2</v>
      </c>
      <c r="G340" s="101">
        <v>321429</v>
      </c>
      <c r="H340" s="159">
        <f t="shared" ref="H340:H343" si="21">G340*F340</f>
        <v>642858</v>
      </c>
      <c r="I340" s="159">
        <f t="shared" ref="I340:I343" si="22">H340*1.12</f>
        <v>720000.96000000008</v>
      </c>
      <c r="J340" s="159" t="s">
        <v>1492</v>
      </c>
      <c r="K340" s="153" t="s">
        <v>531</v>
      </c>
      <c r="L340" s="155" t="s">
        <v>1516</v>
      </c>
      <c r="M340" s="96"/>
      <c r="N340" s="96"/>
    </row>
    <row r="341" spans="1:14" s="91" customFormat="1" ht="117" customHeight="1" x14ac:dyDescent="0.25">
      <c r="A341" s="110" t="s">
        <v>1500</v>
      </c>
      <c r="B341" s="102" t="s">
        <v>1502</v>
      </c>
      <c r="C341" s="102" t="s">
        <v>77</v>
      </c>
      <c r="D341" s="102" t="s">
        <v>1503</v>
      </c>
      <c r="E341" s="112" t="s">
        <v>141</v>
      </c>
      <c r="F341" s="102">
        <v>6</v>
      </c>
      <c r="G341" s="101">
        <v>20000</v>
      </c>
      <c r="H341" s="159">
        <f t="shared" si="21"/>
        <v>120000</v>
      </c>
      <c r="I341" s="159">
        <f t="shared" si="22"/>
        <v>134400</v>
      </c>
      <c r="J341" s="159" t="s">
        <v>1104</v>
      </c>
      <c r="K341" s="153" t="s">
        <v>531</v>
      </c>
      <c r="L341" s="155" t="s">
        <v>1516</v>
      </c>
      <c r="M341" s="96"/>
      <c r="N341" s="96"/>
    </row>
    <row r="342" spans="1:14" s="91" customFormat="1" ht="105" customHeight="1" x14ac:dyDescent="0.25">
      <c r="A342" s="110" t="s">
        <v>1501</v>
      </c>
      <c r="B342" s="102" t="s">
        <v>1504</v>
      </c>
      <c r="C342" s="102" t="s">
        <v>77</v>
      </c>
      <c r="D342" s="102" t="s">
        <v>2583</v>
      </c>
      <c r="E342" s="112" t="s">
        <v>141</v>
      </c>
      <c r="F342" s="102">
        <v>1</v>
      </c>
      <c r="G342" s="101">
        <v>19429</v>
      </c>
      <c r="H342" s="159">
        <f t="shared" si="21"/>
        <v>19429</v>
      </c>
      <c r="I342" s="159">
        <f t="shared" si="22"/>
        <v>21760.480000000003</v>
      </c>
      <c r="J342" s="159" t="s">
        <v>1104</v>
      </c>
      <c r="K342" s="153" t="s">
        <v>531</v>
      </c>
      <c r="L342" s="155" t="s">
        <v>2611</v>
      </c>
      <c r="M342" s="96"/>
      <c r="N342" s="96"/>
    </row>
    <row r="343" spans="1:14" s="91" customFormat="1" ht="105" customHeight="1" x14ac:dyDescent="0.25">
      <c r="A343" s="110" t="s">
        <v>1505</v>
      </c>
      <c r="B343" s="102" t="s">
        <v>1506</v>
      </c>
      <c r="C343" s="102" t="s">
        <v>77</v>
      </c>
      <c r="D343" s="102" t="s">
        <v>1508</v>
      </c>
      <c r="E343" s="112" t="s">
        <v>1387</v>
      </c>
      <c r="F343" s="102">
        <v>127.86</v>
      </c>
      <c r="G343" s="101">
        <v>6250</v>
      </c>
      <c r="H343" s="159">
        <f t="shared" si="21"/>
        <v>799125</v>
      </c>
      <c r="I343" s="159">
        <f t="shared" si="22"/>
        <v>895020.00000000012</v>
      </c>
      <c r="J343" s="159" t="s">
        <v>1507</v>
      </c>
      <c r="K343" s="153" t="s">
        <v>531</v>
      </c>
      <c r="L343" s="155" t="s">
        <v>1516</v>
      </c>
      <c r="M343" s="96"/>
      <c r="N343" s="96"/>
    </row>
    <row r="344" spans="1:14" s="91" customFormat="1" ht="105" customHeight="1" x14ac:dyDescent="0.25">
      <c r="A344" s="110" t="s">
        <v>1524</v>
      </c>
      <c r="B344" s="102" t="s">
        <v>1526</v>
      </c>
      <c r="C344" s="102" t="s">
        <v>77</v>
      </c>
      <c r="D344" s="102" t="s">
        <v>1528</v>
      </c>
      <c r="E344" s="112" t="s">
        <v>1387</v>
      </c>
      <c r="F344" s="102">
        <v>125</v>
      </c>
      <c r="G344" s="101">
        <v>11000</v>
      </c>
      <c r="H344" s="159">
        <v>1375000</v>
      </c>
      <c r="I344" s="159">
        <v>1540000.0000000002</v>
      </c>
      <c r="J344" s="112" t="s">
        <v>1529</v>
      </c>
      <c r="K344" s="153" t="s">
        <v>563</v>
      </c>
      <c r="L344" s="155" t="s">
        <v>2586</v>
      </c>
      <c r="M344" s="96"/>
      <c r="N344" s="96"/>
    </row>
    <row r="345" spans="1:14" s="91" customFormat="1" ht="105" customHeight="1" x14ac:dyDescent="0.25">
      <c r="A345" s="110" t="s">
        <v>1525</v>
      </c>
      <c r="B345" s="102" t="s">
        <v>1527</v>
      </c>
      <c r="C345" s="102" t="s">
        <v>77</v>
      </c>
      <c r="D345" s="102" t="s">
        <v>2569</v>
      </c>
      <c r="E345" s="112" t="s">
        <v>1387</v>
      </c>
      <c r="F345" s="102">
        <v>125</v>
      </c>
      <c r="G345" s="101">
        <v>12000</v>
      </c>
      <c r="H345" s="159">
        <v>1500000</v>
      </c>
      <c r="I345" s="159">
        <v>1680000.0000000002</v>
      </c>
      <c r="J345" s="112" t="s">
        <v>1529</v>
      </c>
      <c r="K345" s="153" t="s">
        <v>563</v>
      </c>
      <c r="L345" s="155" t="s">
        <v>2586</v>
      </c>
      <c r="M345" s="96"/>
      <c r="N345" s="96"/>
    </row>
    <row r="346" spans="1:14" s="91" customFormat="1" ht="105" customHeight="1" x14ac:dyDescent="0.25">
      <c r="A346" s="110" t="s">
        <v>2207</v>
      </c>
      <c r="B346" s="102" t="s">
        <v>2570</v>
      </c>
      <c r="C346" s="102" t="s">
        <v>77</v>
      </c>
      <c r="D346" s="102" t="s">
        <v>2571</v>
      </c>
      <c r="E346" s="112" t="s">
        <v>141</v>
      </c>
      <c r="F346" s="156">
        <v>6</v>
      </c>
      <c r="G346" s="101">
        <v>39054</v>
      </c>
      <c r="H346" s="159">
        <f>G346*F346</f>
        <v>234324</v>
      </c>
      <c r="I346" s="165">
        <f>H346*1.12</f>
        <v>262442.88</v>
      </c>
      <c r="J346" s="112" t="s">
        <v>1123</v>
      </c>
      <c r="K346" s="153" t="s">
        <v>142</v>
      </c>
      <c r="L346" s="155" t="s">
        <v>2586</v>
      </c>
      <c r="M346" s="96"/>
      <c r="N346" s="96"/>
    </row>
    <row r="347" spans="1:14" s="91" customFormat="1" ht="105" customHeight="1" x14ac:dyDescent="0.25">
      <c r="A347" s="110" t="s">
        <v>2208</v>
      </c>
      <c r="B347" s="112" t="s">
        <v>1542</v>
      </c>
      <c r="C347" s="112" t="s">
        <v>77</v>
      </c>
      <c r="D347" s="112" t="s">
        <v>1543</v>
      </c>
      <c r="E347" s="94" t="s">
        <v>1544</v>
      </c>
      <c r="F347" s="156">
        <v>10</v>
      </c>
      <c r="G347" s="142">
        <v>2544</v>
      </c>
      <c r="H347" s="142">
        <f>F347*G347</f>
        <v>25440</v>
      </c>
      <c r="I347" s="120">
        <f>H347*1.12</f>
        <v>28492.800000000003</v>
      </c>
      <c r="J347" s="112" t="s">
        <v>1545</v>
      </c>
      <c r="K347" s="111" t="s">
        <v>22</v>
      </c>
      <c r="L347" s="155" t="s">
        <v>2596</v>
      </c>
      <c r="M347" s="96"/>
      <c r="N347" s="96"/>
    </row>
    <row r="348" spans="1:14" s="91" customFormat="1" ht="105" customHeight="1" x14ac:dyDescent="0.25">
      <c r="A348" s="110" t="s">
        <v>2209</v>
      </c>
      <c r="B348" s="121" t="s">
        <v>1546</v>
      </c>
      <c r="C348" s="112" t="s">
        <v>77</v>
      </c>
      <c r="D348" s="121" t="s">
        <v>1547</v>
      </c>
      <c r="E348" s="122" t="s">
        <v>968</v>
      </c>
      <c r="F348" s="156">
        <v>20</v>
      </c>
      <c r="G348" s="142">
        <v>800</v>
      </c>
      <c r="H348" s="142">
        <f>F348*G348</f>
        <v>16000</v>
      </c>
      <c r="I348" s="120">
        <f t="shared" ref="I348:I411" si="23">H348*1.12</f>
        <v>17920</v>
      </c>
      <c r="J348" s="112" t="s">
        <v>1545</v>
      </c>
      <c r="K348" s="111" t="s">
        <v>22</v>
      </c>
      <c r="L348" s="155" t="s">
        <v>2596</v>
      </c>
      <c r="M348" s="96"/>
      <c r="N348" s="96"/>
    </row>
    <row r="349" spans="1:14" s="91" customFormat="1" ht="105" customHeight="1" x14ac:dyDescent="0.25">
      <c r="A349" s="110" t="s">
        <v>2210</v>
      </c>
      <c r="B349" s="112" t="s">
        <v>1548</v>
      </c>
      <c r="C349" s="112" t="s">
        <v>77</v>
      </c>
      <c r="D349" s="112" t="s">
        <v>1549</v>
      </c>
      <c r="E349" s="94" t="s">
        <v>1550</v>
      </c>
      <c r="F349" s="156">
        <v>10</v>
      </c>
      <c r="G349" s="142">
        <v>3169</v>
      </c>
      <c r="H349" s="142">
        <f>F349*G349</f>
        <v>31690</v>
      </c>
      <c r="I349" s="120">
        <f t="shared" si="23"/>
        <v>35492.800000000003</v>
      </c>
      <c r="J349" s="112" t="s">
        <v>1545</v>
      </c>
      <c r="K349" s="111" t="s">
        <v>22</v>
      </c>
      <c r="L349" s="155" t="s">
        <v>2596</v>
      </c>
      <c r="M349" s="96"/>
      <c r="N349" s="96"/>
    </row>
    <row r="350" spans="1:14" s="91" customFormat="1" ht="105" customHeight="1" x14ac:dyDescent="0.25">
      <c r="A350" s="110" t="s">
        <v>2211</v>
      </c>
      <c r="B350" s="112" t="s">
        <v>1551</v>
      </c>
      <c r="C350" s="112" t="s">
        <v>77</v>
      </c>
      <c r="D350" s="112" t="s">
        <v>1552</v>
      </c>
      <c r="E350" s="94" t="s">
        <v>1550</v>
      </c>
      <c r="F350" s="156">
        <v>50</v>
      </c>
      <c r="G350" s="142">
        <v>651</v>
      </c>
      <c r="H350" s="142">
        <f>F350*G350</f>
        <v>32550</v>
      </c>
      <c r="I350" s="120">
        <f>H350*1.12</f>
        <v>36456</v>
      </c>
      <c r="J350" s="112" t="s">
        <v>1545</v>
      </c>
      <c r="K350" s="111" t="s">
        <v>22</v>
      </c>
      <c r="L350" s="155" t="s">
        <v>2596</v>
      </c>
      <c r="M350" s="96"/>
      <c r="N350" s="96"/>
    </row>
    <row r="351" spans="1:14" s="91" customFormat="1" ht="105" customHeight="1" x14ac:dyDescent="0.25">
      <c r="A351" s="110" t="s">
        <v>2212</v>
      </c>
      <c r="B351" s="112" t="s">
        <v>1553</v>
      </c>
      <c r="C351" s="112" t="s">
        <v>77</v>
      </c>
      <c r="D351" s="112" t="s">
        <v>1554</v>
      </c>
      <c r="E351" s="94" t="s">
        <v>1550</v>
      </c>
      <c r="F351" s="156">
        <v>10</v>
      </c>
      <c r="G351" s="142">
        <v>2375</v>
      </c>
      <c r="H351" s="142">
        <f t="shared" ref="H351:H362" si="24">F351*G351</f>
        <v>23750</v>
      </c>
      <c r="I351" s="120">
        <f t="shared" si="23"/>
        <v>26600.000000000004</v>
      </c>
      <c r="J351" s="112" t="s">
        <v>1545</v>
      </c>
      <c r="K351" s="111" t="s">
        <v>22</v>
      </c>
      <c r="L351" s="155" t="s">
        <v>2596</v>
      </c>
      <c r="M351" s="96"/>
      <c r="N351" s="96"/>
    </row>
    <row r="352" spans="1:14" s="91" customFormat="1" ht="105" customHeight="1" x14ac:dyDescent="0.25">
      <c r="A352" s="110" t="s">
        <v>2213</v>
      </c>
      <c r="B352" s="112" t="s">
        <v>1555</v>
      </c>
      <c r="C352" s="112" t="s">
        <v>77</v>
      </c>
      <c r="D352" s="112" t="s">
        <v>1556</v>
      </c>
      <c r="E352" s="94" t="s">
        <v>1550</v>
      </c>
      <c r="F352" s="156">
        <v>50</v>
      </c>
      <c r="G352" s="142">
        <v>1607</v>
      </c>
      <c r="H352" s="142">
        <f t="shared" si="24"/>
        <v>80350</v>
      </c>
      <c r="I352" s="120">
        <f t="shared" si="23"/>
        <v>89992.000000000015</v>
      </c>
      <c r="J352" s="112" t="s">
        <v>1545</v>
      </c>
      <c r="K352" s="111" t="s">
        <v>22</v>
      </c>
      <c r="L352" s="155" t="s">
        <v>2596</v>
      </c>
      <c r="M352" s="96"/>
      <c r="N352" s="96"/>
    </row>
    <row r="353" spans="1:14" s="91" customFormat="1" ht="105" customHeight="1" x14ac:dyDescent="0.25">
      <c r="A353" s="110" t="s">
        <v>2214</v>
      </c>
      <c r="B353" s="33" t="s">
        <v>1557</v>
      </c>
      <c r="C353" s="112" t="s">
        <v>77</v>
      </c>
      <c r="D353" s="33" t="s">
        <v>1558</v>
      </c>
      <c r="E353" s="123" t="s">
        <v>1550</v>
      </c>
      <c r="F353" s="156">
        <v>5</v>
      </c>
      <c r="G353" s="142">
        <v>710</v>
      </c>
      <c r="H353" s="142">
        <f t="shared" si="24"/>
        <v>3550</v>
      </c>
      <c r="I353" s="120">
        <f t="shared" si="23"/>
        <v>3976.0000000000005</v>
      </c>
      <c r="J353" s="112" t="s">
        <v>1545</v>
      </c>
      <c r="K353" s="111" t="s">
        <v>22</v>
      </c>
      <c r="L353" s="155" t="s">
        <v>2596</v>
      </c>
      <c r="M353" s="96"/>
      <c r="N353" s="96"/>
    </row>
    <row r="354" spans="1:14" s="91" customFormat="1" ht="105" customHeight="1" x14ac:dyDescent="0.25">
      <c r="A354" s="110" t="s">
        <v>2215</v>
      </c>
      <c r="B354" s="121" t="s">
        <v>1559</v>
      </c>
      <c r="C354" s="112" t="s">
        <v>77</v>
      </c>
      <c r="D354" s="112" t="s">
        <v>1560</v>
      </c>
      <c r="E354" s="122" t="s">
        <v>1550</v>
      </c>
      <c r="F354" s="156">
        <v>2</v>
      </c>
      <c r="G354" s="142">
        <v>5000</v>
      </c>
      <c r="H354" s="142">
        <f t="shared" si="24"/>
        <v>10000</v>
      </c>
      <c r="I354" s="120">
        <f t="shared" si="23"/>
        <v>11200.000000000002</v>
      </c>
      <c r="J354" s="112" t="s">
        <v>1545</v>
      </c>
      <c r="K354" s="111" t="s">
        <v>22</v>
      </c>
      <c r="L354" s="155" t="s">
        <v>2596</v>
      </c>
      <c r="M354" s="96"/>
      <c r="N354" s="96"/>
    </row>
    <row r="355" spans="1:14" s="91" customFormat="1" ht="105" customHeight="1" x14ac:dyDescent="0.25">
      <c r="A355" s="110" t="s">
        <v>2216</v>
      </c>
      <c r="B355" s="112" t="s">
        <v>1561</v>
      </c>
      <c r="C355" s="112" t="s">
        <v>77</v>
      </c>
      <c r="D355" s="112" t="s">
        <v>1562</v>
      </c>
      <c r="E355" s="94" t="s">
        <v>1550</v>
      </c>
      <c r="F355" s="156">
        <v>100</v>
      </c>
      <c r="G355" s="142">
        <v>3035</v>
      </c>
      <c r="H355" s="142">
        <f t="shared" si="24"/>
        <v>303500</v>
      </c>
      <c r="I355" s="120">
        <f t="shared" si="23"/>
        <v>339920.00000000006</v>
      </c>
      <c r="J355" s="112" t="s">
        <v>1545</v>
      </c>
      <c r="K355" s="111" t="s">
        <v>22</v>
      </c>
      <c r="L355" s="155" t="s">
        <v>2596</v>
      </c>
      <c r="M355" s="96"/>
      <c r="N355" s="96"/>
    </row>
    <row r="356" spans="1:14" s="91" customFormat="1" ht="105" customHeight="1" x14ac:dyDescent="0.25">
      <c r="A356" s="110" t="s">
        <v>2217</v>
      </c>
      <c r="B356" s="121" t="s">
        <v>1563</v>
      </c>
      <c r="C356" s="112" t="s">
        <v>77</v>
      </c>
      <c r="D356" s="112" t="s">
        <v>1564</v>
      </c>
      <c r="E356" s="122" t="s">
        <v>1550</v>
      </c>
      <c r="F356" s="156">
        <v>10</v>
      </c>
      <c r="G356" s="142">
        <v>2600</v>
      </c>
      <c r="H356" s="142">
        <f t="shared" si="24"/>
        <v>26000</v>
      </c>
      <c r="I356" s="120">
        <f t="shared" si="23"/>
        <v>29120.000000000004</v>
      </c>
      <c r="J356" s="112" t="s">
        <v>1545</v>
      </c>
      <c r="K356" s="111" t="s">
        <v>22</v>
      </c>
      <c r="L356" s="155" t="s">
        <v>2596</v>
      </c>
      <c r="M356" s="96"/>
      <c r="N356" s="96"/>
    </row>
    <row r="357" spans="1:14" s="91" customFormat="1" ht="105" customHeight="1" x14ac:dyDescent="0.25">
      <c r="A357" s="110" t="s">
        <v>2218</v>
      </c>
      <c r="B357" s="112" t="s">
        <v>1565</v>
      </c>
      <c r="C357" s="112" t="s">
        <v>77</v>
      </c>
      <c r="D357" s="112" t="s">
        <v>1566</v>
      </c>
      <c r="E357" s="94" t="s">
        <v>1550</v>
      </c>
      <c r="F357" s="156">
        <v>25</v>
      </c>
      <c r="G357" s="142">
        <v>1026</v>
      </c>
      <c r="H357" s="142">
        <f t="shared" si="24"/>
        <v>25650</v>
      </c>
      <c r="I357" s="120">
        <f t="shared" si="23"/>
        <v>28728.000000000004</v>
      </c>
      <c r="J357" s="112" t="s">
        <v>1545</v>
      </c>
      <c r="K357" s="111" t="s">
        <v>22</v>
      </c>
      <c r="L357" s="155" t="s">
        <v>2596</v>
      </c>
      <c r="M357" s="96"/>
      <c r="N357" s="96"/>
    </row>
    <row r="358" spans="1:14" s="91" customFormat="1" ht="105" customHeight="1" x14ac:dyDescent="0.25">
      <c r="A358" s="110" t="s">
        <v>2219</v>
      </c>
      <c r="B358" s="112" t="s">
        <v>1567</v>
      </c>
      <c r="C358" s="112" t="s">
        <v>77</v>
      </c>
      <c r="D358" s="112" t="s">
        <v>1568</v>
      </c>
      <c r="E358" s="122" t="s">
        <v>250</v>
      </c>
      <c r="F358" s="156">
        <v>30</v>
      </c>
      <c r="G358" s="142">
        <v>1558</v>
      </c>
      <c r="H358" s="142">
        <f t="shared" si="24"/>
        <v>46740</v>
      </c>
      <c r="I358" s="120">
        <f t="shared" si="23"/>
        <v>52348.800000000003</v>
      </c>
      <c r="J358" s="112" t="s">
        <v>1545</v>
      </c>
      <c r="K358" s="111" t="s">
        <v>22</v>
      </c>
      <c r="L358" s="155" t="s">
        <v>2596</v>
      </c>
      <c r="M358" s="96"/>
      <c r="N358" s="96"/>
    </row>
    <row r="359" spans="1:14" s="91" customFormat="1" ht="105" customHeight="1" x14ac:dyDescent="0.25">
      <c r="A359" s="110" t="s">
        <v>2220</v>
      </c>
      <c r="B359" s="121" t="s">
        <v>1569</v>
      </c>
      <c r="C359" s="112" t="s">
        <v>77</v>
      </c>
      <c r="D359" s="112" t="s">
        <v>1570</v>
      </c>
      <c r="E359" s="122" t="s">
        <v>250</v>
      </c>
      <c r="F359" s="156">
        <v>5</v>
      </c>
      <c r="G359" s="142">
        <v>1400</v>
      </c>
      <c r="H359" s="142">
        <f t="shared" si="24"/>
        <v>7000</v>
      </c>
      <c r="I359" s="120">
        <f t="shared" si="23"/>
        <v>7840.0000000000009</v>
      </c>
      <c r="J359" s="112" t="s">
        <v>1545</v>
      </c>
      <c r="K359" s="111" t="s">
        <v>22</v>
      </c>
      <c r="L359" s="155" t="s">
        <v>2596</v>
      </c>
      <c r="M359" s="96"/>
      <c r="N359" s="96"/>
    </row>
    <row r="360" spans="1:14" s="91" customFormat="1" ht="105" customHeight="1" x14ac:dyDescent="0.25">
      <c r="A360" s="110" t="s">
        <v>2221</v>
      </c>
      <c r="B360" s="121" t="s">
        <v>1571</v>
      </c>
      <c r="C360" s="112" t="s">
        <v>77</v>
      </c>
      <c r="D360" s="121" t="s">
        <v>1572</v>
      </c>
      <c r="E360" s="122" t="s">
        <v>250</v>
      </c>
      <c r="F360" s="156">
        <v>20</v>
      </c>
      <c r="G360" s="142">
        <v>600</v>
      </c>
      <c r="H360" s="142">
        <f t="shared" si="24"/>
        <v>12000</v>
      </c>
      <c r="I360" s="120">
        <f t="shared" si="23"/>
        <v>13440.000000000002</v>
      </c>
      <c r="J360" s="112" t="s">
        <v>1545</v>
      </c>
      <c r="K360" s="111" t="s">
        <v>22</v>
      </c>
      <c r="L360" s="155" t="s">
        <v>2596</v>
      </c>
      <c r="M360" s="96"/>
      <c r="N360" s="96"/>
    </row>
    <row r="361" spans="1:14" s="91" customFormat="1" ht="105" customHeight="1" x14ac:dyDescent="0.25">
      <c r="A361" s="110" t="s">
        <v>2222</v>
      </c>
      <c r="B361" s="121" t="s">
        <v>1573</v>
      </c>
      <c r="C361" s="112" t="s">
        <v>77</v>
      </c>
      <c r="D361" s="112" t="s">
        <v>1574</v>
      </c>
      <c r="E361" s="122" t="s">
        <v>250</v>
      </c>
      <c r="F361" s="156">
        <v>3</v>
      </c>
      <c r="G361" s="142">
        <v>45000</v>
      </c>
      <c r="H361" s="142">
        <f t="shared" si="24"/>
        <v>135000</v>
      </c>
      <c r="I361" s="120">
        <f t="shared" si="23"/>
        <v>151200</v>
      </c>
      <c r="J361" s="112" t="s">
        <v>1545</v>
      </c>
      <c r="K361" s="111" t="s">
        <v>22</v>
      </c>
      <c r="L361" s="155" t="s">
        <v>2596</v>
      </c>
      <c r="M361" s="96"/>
      <c r="N361" s="96"/>
    </row>
    <row r="362" spans="1:14" s="91" customFormat="1" ht="105" customHeight="1" x14ac:dyDescent="0.25">
      <c r="A362" s="110" t="s">
        <v>2223</v>
      </c>
      <c r="B362" s="112" t="s">
        <v>1575</v>
      </c>
      <c r="C362" s="112" t="s">
        <v>77</v>
      </c>
      <c r="D362" s="112" t="s">
        <v>1576</v>
      </c>
      <c r="E362" s="112" t="s">
        <v>250</v>
      </c>
      <c r="F362" s="156">
        <v>2</v>
      </c>
      <c r="G362" s="142">
        <v>3812</v>
      </c>
      <c r="H362" s="142">
        <f t="shared" si="24"/>
        <v>7624</v>
      </c>
      <c r="I362" s="120">
        <f t="shared" si="23"/>
        <v>8538.880000000001</v>
      </c>
      <c r="J362" s="112" t="s">
        <v>1545</v>
      </c>
      <c r="K362" s="111" t="s">
        <v>22</v>
      </c>
      <c r="L362" s="155" t="s">
        <v>2596</v>
      </c>
      <c r="M362" s="96"/>
      <c r="N362" s="96"/>
    </row>
    <row r="363" spans="1:14" s="91" customFormat="1" ht="105" customHeight="1" x14ac:dyDescent="0.25">
      <c r="A363" s="110" t="s">
        <v>2224</v>
      </c>
      <c r="B363" s="112" t="s">
        <v>1577</v>
      </c>
      <c r="C363" s="112" t="s">
        <v>77</v>
      </c>
      <c r="D363" s="112" t="s">
        <v>1578</v>
      </c>
      <c r="E363" s="112" t="s">
        <v>250</v>
      </c>
      <c r="F363" s="156">
        <v>1</v>
      </c>
      <c r="G363" s="142">
        <v>129093</v>
      </c>
      <c r="H363" s="142">
        <f>F363*G363</f>
        <v>129093</v>
      </c>
      <c r="I363" s="120">
        <f t="shared" si="23"/>
        <v>144584.16</v>
      </c>
      <c r="J363" s="112" t="s">
        <v>1545</v>
      </c>
      <c r="K363" s="111" t="s">
        <v>22</v>
      </c>
      <c r="L363" s="155" t="s">
        <v>2596</v>
      </c>
      <c r="M363" s="96"/>
      <c r="N363" s="96"/>
    </row>
    <row r="364" spans="1:14" s="91" customFormat="1" ht="105" customHeight="1" x14ac:dyDescent="0.25">
      <c r="A364" s="110" t="s">
        <v>2225</v>
      </c>
      <c r="B364" s="112" t="s">
        <v>1579</v>
      </c>
      <c r="C364" s="112" t="s">
        <v>77</v>
      </c>
      <c r="D364" s="112" t="s">
        <v>1580</v>
      </c>
      <c r="E364" s="94" t="s">
        <v>250</v>
      </c>
      <c r="F364" s="156">
        <v>1</v>
      </c>
      <c r="G364" s="142">
        <v>714</v>
      </c>
      <c r="H364" s="142">
        <f>F364*G364</f>
        <v>714</v>
      </c>
      <c r="I364" s="120">
        <f t="shared" si="23"/>
        <v>799.68000000000006</v>
      </c>
      <c r="J364" s="112" t="s">
        <v>1545</v>
      </c>
      <c r="K364" s="111" t="s">
        <v>22</v>
      </c>
      <c r="L364" s="155" t="s">
        <v>2596</v>
      </c>
      <c r="M364" s="96"/>
      <c r="N364" s="96"/>
    </row>
    <row r="365" spans="1:14" s="91" customFormat="1" ht="105" customHeight="1" x14ac:dyDescent="0.25">
      <c r="A365" s="110" t="s">
        <v>2226</v>
      </c>
      <c r="B365" s="112" t="s">
        <v>1581</v>
      </c>
      <c r="C365" s="112" t="s">
        <v>77</v>
      </c>
      <c r="D365" s="112" t="s">
        <v>1582</v>
      </c>
      <c r="E365" s="112" t="s">
        <v>250</v>
      </c>
      <c r="F365" s="156">
        <v>1</v>
      </c>
      <c r="G365" s="142">
        <v>76785</v>
      </c>
      <c r="H365" s="142">
        <f t="shared" ref="H365:H420" si="25">F365*G365</f>
        <v>76785</v>
      </c>
      <c r="I365" s="120">
        <f t="shared" si="23"/>
        <v>85999.200000000012</v>
      </c>
      <c r="J365" s="112" t="s">
        <v>1545</v>
      </c>
      <c r="K365" s="111" t="s">
        <v>22</v>
      </c>
      <c r="L365" s="155" t="s">
        <v>2596</v>
      </c>
      <c r="M365" s="96"/>
      <c r="N365" s="96"/>
    </row>
    <row r="366" spans="1:14" s="91" customFormat="1" ht="105" customHeight="1" x14ac:dyDescent="0.25">
      <c r="A366" s="110" t="s">
        <v>2227</v>
      </c>
      <c r="B366" s="112" t="s">
        <v>1583</v>
      </c>
      <c r="C366" s="112" t="s">
        <v>77</v>
      </c>
      <c r="D366" s="112" t="s">
        <v>1584</v>
      </c>
      <c r="E366" s="112" t="s">
        <v>250</v>
      </c>
      <c r="F366" s="156">
        <v>1</v>
      </c>
      <c r="G366" s="142">
        <v>73071</v>
      </c>
      <c r="H366" s="142">
        <f>F366*G366</f>
        <v>73071</v>
      </c>
      <c r="I366" s="120">
        <f t="shared" si="23"/>
        <v>81839.520000000004</v>
      </c>
      <c r="J366" s="112" t="s">
        <v>1545</v>
      </c>
      <c r="K366" s="111" t="s">
        <v>22</v>
      </c>
      <c r="L366" s="155" t="s">
        <v>2596</v>
      </c>
      <c r="M366" s="96"/>
      <c r="N366" s="96"/>
    </row>
    <row r="367" spans="1:14" s="91" customFormat="1" ht="105" customHeight="1" x14ac:dyDescent="0.25">
      <c r="A367" s="110" t="s">
        <v>2228</v>
      </c>
      <c r="B367" s="112" t="s">
        <v>1585</v>
      </c>
      <c r="C367" s="112" t="s">
        <v>77</v>
      </c>
      <c r="D367" s="112" t="s">
        <v>1586</v>
      </c>
      <c r="E367" s="94" t="s">
        <v>32</v>
      </c>
      <c r="F367" s="156">
        <v>20</v>
      </c>
      <c r="G367" s="142">
        <v>830</v>
      </c>
      <c r="H367" s="142">
        <f t="shared" si="25"/>
        <v>16600</v>
      </c>
      <c r="I367" s="120">
        <f t="shared" si="23"/>
        <v>18592</v>
      </c>
      <c r="J367" s="112" t="s">
        <v>1545</v>
      </c>
      <c r="K367" s="111" t="s">
        <v>22</v>
      </c>
      <c r="L367" s="155" t="s">
        <v>2596</v>
      </c>
      <c r="M367" s="96"/>
      <c r="N367" s="96"/>
    </row>
    <row r="368" spans="1:14" s="91" customFormat="1" ht="105" customHeight="1" x14ac:dyDescent="0.25">
      <c r="A368" s="110" t="s">
        <v>2229</v>
      </c>
      <c r="B368" s="112" t="s">
        <v>1587</v>
      </c>
      <c r="C368" s="112" t="s">
        <v>77</v>
      </c>
      <c r="D368" s="112" t="s">
        <v>1588</v>
      </c>
      <c r="E368" s="94" t="s">
        <v>32</v>
      </c>
      <c r="F368" s="156">
        <v>60</v>
      </c>
      <c r="G368" s="142">
        <v>1000</v>
      </c>
      <c r="H368" s="142">
        <f>F368*G368</f>
        <v>60000</v>
      </c>
      <c r="I368" s="120">
        <f t="shared" si="23"/>
        <v>67200</v>
      </c>
      <c r="J368" s="112" t="s">
        <v>1545</v>
      </c>
      <c r="K368" s="111" t="s">
        <v>22</v>
      </c>
      <c r="L368" s="155" t="s">
        <v>2596</v>
      </c>
      <c r="M368" s="96"/>
      <c r="N368" s="96"/>
    </row>
    <row r="369" spans="1:14" s="91" customFormat="1" ht="105" customHeight="1" x14ac:dyDescent="0.25">
      <c r="A369" s="110" t="s">
        <v>2230</v>
      </c>
      <c r="B369" s="112" t="s">
        <v>1589</v>
      </c>
      <c r="C369" s="112" t="s">
        <v>77</v>
      </c>
      <c r="D369" s="112" t="s">
        <v>1590</v>
      </c>
      <c r="E369" s="94" t="s">
        <v>32</v>
      </c>
      <c r="F369" s="156">
        <v>90</v>
      </c>
      <c r="G369" s="142">
        <v>883</v>
      </c>
      <c r="H369" s="142">
        <f t="shared" si="25"/>
        <v>79470</v>
      </c>
      <c r="I369" s="120">
        <f t="shared" si="23"/>
        <v>89006.400000000009</v>
      </c>
      <c r="J369" s="112" t="s">
        <v>1545</v>
      </c>
      <c r="K369" s="111" t="s">
        <v>22</v>
      </c>
      <c r="L369" s="155" t="s">
        <v>2596</v>
      </c>
      <c r="M369" s="96"/>
      <c r="N369" s="96"/>
    </row>
    <row r="370" spans="1:14" s="91" customFormat="1" ht="105" customHeight="1" x14ac:dyDescent="0.25">
      <c r="A370" s="110" t="s">
        <v>2231</v>
      </c>
      <c r="B370" s="112" t="s">
        <v>1591</v>
      </c>
      <c r="C370" s="112" t="s">
        <v>77</v>
      </c>
      <c r="D370" s="112" t="s">
        <v>1592</v>
      </c>
      <c r="E370" s="122" t="s">
        <v>1593</v>
      </c>
      <c r="F370" s="156">
        <v>10</v>
      </c>
      <c r="G370" s="142">
        <v>290</v>
      </c>
      <c r="H370" s="142">
        <f t="shared" si="25"/>
        <v>2900</v>
      </c>
      <c r="I370" s="120">
        <f t="shared" si="23"/>
        <v>3248.0000000000005</v>
      </c>
      <c r="J370" s="112" t="s">
        <v>1545</v>
      </c>
      <c r="K370" s="111" t="s">
        <v>22</v>
      </c>
      <c r="L370" s="155" t="s">
        <v>2596</v>
      </c>
      <c r="M370" s="96"/>
      <c r="N370" s="96"/>
    </row>
    <row r="371" spans="1:14" s="91" customFormat="1" ht="105" customHeight="1" x14ac:dyDescent="0.25">
      <c r="A371" s="110" t="s">
        <v>2232</v>
      </c>
      <c r="B371" s="112" t="s">
        <v>1594</v>
      </c>
      <c r="C371" s="112" t="s">
        <v>77</v>
      </c>
      <c r="D371" s="112" t="s">
        <v>1592</v>
      </c>
      <c r="E371" s="122" t="s">
        <v>1593</v>
      </c>
      <c r="F371" s="156">
        <v>10</v>
      </c>
      <c r="G371" s="142">
        <v>959</v>
      </c>
      <c r="H371" s="142">
        <f t="shared" si="25"/>
        <v>9590</v>
      </c>
      <c r="I371" s="120">
        <f t="shared" si="23"/>
        <v>10740.800000000001</v>
      </c>
      <c r="J371" s="112" t="s">
        <v>1545</v>
      </c>
      <c r="K371" s="111" t="s">
        <v>22</v>
      </c>
      <c r="L371" s="155" t="s">
        <v>2596</v>
      </c>
      <c r="M371" s="96"/>
      <c r="N371" s="96"/>
    </row>
    <row r="372" spans="1:14" s="91" customFormat="1" ht="105" customHeight="1" x14ac:dyDescent="0.25">
      <c r="A372" s="110" t="s">
        <v>2233</v>
      </c>
      <c r="B372" s="112" t="s">
        <v>1595</v>
      </c>
      <c r="C372" s="112" t="s">
        <v>77</v>
      </c>
      <c r="D372" s="112" t="s">
        <v>1592</v>
      </c>
      <c r="E372" s="122" t="s">
        <v>1593</v>
      </c>
      <c r="F372" s="156">
        <v>10</v>
      </c>
      <c r="G372" s="142">
        <v>441</v>
      </c>
      <c r="H372" s="142">
        <f t="shared" si="25"/>
        <v>4410</v>
      </c>
      <c r="I372" s="120">
        <f t="shared" si="23"/>
        <v>4939.2000000000007</v>
      </c>
      <c r="J372" s="112" t="s">
        <v>1545</v>
      </c>
      <c r="K372" s="111" t="s">
        <v>22</v>
      </c>
      <c r="L372" s="155" t="s">
        <v>2596</v>
      </c>
      <c r="M372" s="96"/>
      <c r="N372" s="96"/>
    </row>
    <row r="373" spans="1:14" s="91" customFormat="1" ht="105" customHeight="1" x14ac:dyDescent="0.25">
      <c r="A373" s="110" t="s">
        <v>2234</v>
      </c>
      <c r="B373" s="112" t="s">
        <v>1596</v>
      </c>
      <c r="C373" s="112" t="s">
        <v>77</v>
      </c>
      <c r="D373" s="112" t="s">
        <v>1592</v>
      </c>
      <c r="E373" s="122" t="s">
        <v>1593</v>
      </c>
      <c r="F373" s="156">
        <v>10</v>
      </c>
      <c r="G373" s="142">
        <v>776</v>
      </c>
      <c r="H373" s="142">
        <f t="shared" si="25"/>
        <v>7760</v>
      </c>
      <c r="I373" s="120">
        <f t="shared" si="23"/>
        <v>8691.2000000000007</v>
      </c>
      <c r="J373" s="112" t="s">
        <v>1545</v>
      </c>
      <c r="K373" s="111" t="s">
        <v>22</v>
      </c>
      <c r="L373" s="155" t="s">
        <v>2596</v>
      </c>
      <c r="M373" s="96"/>
      <c r="N373" s="96"/>
    </row>
    <row r="374" spans="1:14" s="91" customFormat="1" ht="105" customHeight="1" x14ac:dyDescent="0.25">
      <c r="A374" s="110" t="s">
        <v>2235</v>
      </c>
      <c r="B374" s="112" t="s">
        <v>1597</v>
      </c>
      <c r="C374" s="112" t="s">
        <v>77</v>
      </c>
      <c r="D374" s="112" t="s">
        <v>1592</v>
      </c>
      <c r="E374" s="122" t="s">
        <v>1593</v>
      </c>
      <c r="F374" s="156">
        <v>10</v>
      </c>
      <c r="G374" s="142">
        <v>607</v>
      </c>
      <c r="H374" s="142">
        <f t="shared" si="25"/>
        <v>6070</v>
      </c>
      <c r="I374" s="120">
        <f t="shared" si="23"/>
        <v>6798.4000000000005</v>
      </c>
      <c r="J374" s="112" t="s">
        <v>1545</v>
      </c>
      <c r="K374" s="111" t="s">
        <v>22</v>
      </c>
      <c r="L374" s="155" t="s">
        <v>2596</v>
      </c>
      <c r="M374" s="96"/>
      <c r="N374" s="96"/>
    </row>
    <row r="375" spans="1:14" s="91" customFormat="1" ht="105" customHeight="1" x14ac:dyDescent="0.25">
      <c r="A375" s="110" t="s">
        <v>2236</v>
      </c>
      <c r="B375" s="121" t="s">
        <v>1598</v>
      </c>
      <c r="C375" s="112" t="s">
        <v>77</v>
      </c>
      <c r="D375" s="112" t="s">
        <v>1599</v>
      </c>
      <c r="E375" s="122" t="s">
        <v>1593</v>
      </c>
      <c r="F375" s="156">
        <v>20</v>
      </c>
      <c r="G375" s="142">
        <v>2500</v>
      </c>
      <c r="H375" s="142">
        <f t="shared" si="25"/>
        <v>50000</v>
      </c>
      <c r="I375" s="120">
        <f t="shared" si="23"/>
        <v>56000.000000000007</v>
      </c>
      <c r="J375" s="112" t="s">
        <v>1545</v>
      </c>
      <c r="K375" s="111" t="s">
        <v>22</v>
      </c>
      <c r="L375" s="155" t="s">
        <v>2596</v>
      </c>
      <c r="M375" s="96"/>
      <c r="N375" s="96"/>
    </row>
    <row r="376" spans="1:14" s="91" customFormat="1" ht="105" customHeight="1" x14ac:dyDescent="0.25">
      <c r="A376" s="110" t="s">
        <v>2237</v>
      </c>
      <c r="B376" s="121" t="s">
        <v>1600</v>
      </c>
      <c r="C376" s="112" t="s">
        <v>77</v>
      </c>
      <c r="D376" s="112" t="s">
        <v>1601</v>
      </c>
      <c r="E376" s="122" t="s">
        <v>1593</v>
      </c>
      <c r="F376" s="156">
        <v>20</v>
      </c>
      <c r="G376" s="142">
        <v>2100</v>
      </c>
      <c r="H376" s="142">
        <f t="shared" si="25"/>
        <v>42000</v>
      </c>
      <c r="I376" s="120">
        <f t="shared" si="23"/>
        <v>47040.000000000007</v>
      </c>
      <c r="J376" s="112" t="s">
        <v>1545</v>
      </c>
      <c r="K376" s="111" t="s">
        <v>22</v>
      </c>
      <c r="L376" s="155" t="s">
        <v>2596</v>
      </c>
      <c r="M376" s="96"/>
      <c r="N376" s="96"/>
    </row>
    <row r="377" spans="1:14" s="91" customFormat="1" ht="105" customHeight="1" x14ac:dyDescent="0.25">
      <c r="A377" s="110" t="s">
        <v>2238</v>
      </c>
      <c r="B377" s="121" t="s">
        <v>1602</v>
      </c>
      <c r="C377" s="112" t="s">
        <v>77</v>
      </c>
      <c r="D377" s="112" t="s">
        <v>1603</v>
      </c>
      <c r="E377" s="122" t="s">
        <v>1593</v>
      </c>
      <c r="F377" s="156">
        <v>20</v>
      </c>
      <c r="G377" s="142">
        <v>2800</v>
      </c>
      <c r="H377" s="142">
        <f t="shared" si="25"/>
        <v>56000</v>
      </c>
      <c r="I377" s="120">
        <f t="shared" si="23"/>
        <v>62720.000000000007</v>
      </c>
      <c r="J377" s="112" t="s">
        <v>1545</v>
      </c>
      <c r="K377" s="111" t="s">
        <v>22</v>
      </c>
      <c r="L377" s="155" t="s">
        <v>2596</v>
      </c>
      <c r="M377" s="96"/>
      <c r="N377" s="96"/>
    </row>
    <row r="378" spans="1:14" s="91" customFormat="1" ht="105" customHeight="1" x14ac:dyDescent="0.25">
      <c r="A378" s="110" t="s">
        <v>2239</v>
      </c>
      <c r="B378" s="121" t="s">
        <v>1604</v>
      </c>
      <c r="C378" s="112" t="s">
        <v>77</v>
      </c>
      <c r="D378" s="112" t="s">
        <v>1605</v>
      </c>
      <c r="E378" s="122" t="s">
        <v>1593</v>
      </c>
      <c r="F378" s="156">
        <v>20</v>
      </c>
      <c r="G378" s="142">
        <v>460</v>
      </c>
      <c r="H378" s="142">
        <f t="shared" si="25"/>
        <v>9200</v>
      </c>
      <c r="I378" s="120">
        <f t="shared" si="23"/>
        <v>10304.000000000002</v>
      </c>
      <c r="J378" s="112" t="s">
        <v>1545</v>
      </c>
      <c r="K378" s="111" t="s">
        <v>22</v>
      </c>
      <c r="L378" s="155" t="s">
        <v>2596</v>
      </c>
      <c r="M378" s="96"/>
      <c r="N378" s="96"/>
    </row>
    <row r="379" spans="1:14" s="91" customFormat="1" ht="105" customHeight="1" x14ac:dyDescent="0.25">
      <c r="A379" s="110" t="s">
        <v>2240</v>
      </c>
      <c r="B379" s="121" t="s">
        <v>1606</v>
      </c>
      <c r="C379" s="112" t="s">
        <v>77</v>
      </c>
      <c r="D379" s="112" t="s">
        <v>1607</v>
      </c>
      <c r="E379" s="122" t="s">
        <v>1593</v>
      </c>
      <c r="F379" s="156">
        <v>20</v>
      </c>
      <c r="G379" s="142">
        <v>690</v>
      </c>
      <c r="H379" s="142">
        <f t="shared" si="25"/>
        <v>13800</v>
      </c>
      <c r="I379" s="120">
        <f t="shared" si="23"/>
        <v>15456.000000000002</v>
      </c>
      <c r="J379" s="112" t="s">
        <v>1545</v>
      </c>
      <c r="K379" s="111" t="s">
        <v>22</v>
      </c>
      <c r="L379" s="155" t="s">
        <v>2596</v>
      </c>
      <c r="M379" s="96"/>
      <c r="N379" s="96"/>
    </row>
    <row r="380" spans="1:14" s="91" customFormat="1" ht="105" customHeight="1" x14ac:dyDescent="0.25">
      <c r="A380" s="110" t="s">
        <v>2241</v>
      </c>
      <c r="B380" s="121" t="s">
        <v>1608</v>
      </c>
      <c r="C380" s="112" t="s">
        <v>77</v>
      </c>
      <c r="D380" s="112" t="s">
        <v>1609</v>
      </c>
      <c r="E380" s="122" t="s">
        <v>1593</v>
      </c>
      <c r="F380" s="156">
        <v>20</v>
      </c>
      <c r="G380" s="142">
        <v>600</v>
      </c>
      <c r="H380" s="142">
        <f t="shared" si="25"/>
        <v>12000</v>
      </c>
      <c r="I380" s="120">
        <f t="shared" si="23"/>
        <v>13440.000000000002</v>
      </c>
      <c r="J380" s="112" t="s">
        <v>1545</v>
      </c>
      <c r="K380" s="111" t="s">
        <v>22</v>
      </c>
      <c r="L380" s="155" t="s">
        <v>2596</v>
      </c>
      <c r="M380" s="96"/>
      <c r="N380" s="96"/>
    </row>
    <row r="381" spans="1:14" s="91" customFormat="1" ht="105" customHeight="1" x14ac:dyDescent="0.25">
      <c r="A381" s="110" t="s">
        <v>2242</v>
      </c>
      <c r="B381" s="121" t="s">
        <v>1610</v>
      </c>
      <c r="C381" s="112" t="s">
        <v>77</v>
      </c>
      <c r="D381" s="112" t="s">
        <v>1611</v>
      </c>
      <c r="E381" s="122" t="s">
        <v>1593</v>
      </c>
      <c r="F381" s="156">
        <v>20</v>
      </c>
      <c r="G381" s="142">
        <v>1080</v>
      </c>
      <c r="H381" s="142">
        <f t="shared" si="25"/>
        <v>21600</v>
      </c>
      <c r="I381" s="120">
        <f t="shared" si="23"/>
        <v>24192.000000000004</v>
      </c>
      <c r="J381" s="112" t="s">
        <v>1545</v>
      </c>
      <c r="K381" s="111" t="s">
        <v>22</v>
      </c>
      <c r="L381" s="155" t="s">
        <v>2596</v>
      </c>
      <c r="M381" s="96"/>
      <c r="N381" s="96"/>
    </row>
    <row r="382" spans="1:14" s="91" customFormat="1" ht="105" customHeight="1" x14ac:dyDescent="0.25">
      <c r="A382" s="110" t="s">
        <v>2243</v>
      </c>
      <c r="B382" s="121" t="s">
        <v>1612</v>
      </c>
      <c r="C382" s="112" t="s">
        <v>77</v>
      </c>
      <c r="D382" s="112" t="s">
        <v>1613</v>
      </c>
      <c r="E382" s="122" t="s">
        <v>1593</v>
      </c>
      <c r="F382" s="156">
        <v>20</v>
      </c>
      <c r="G382" s="142">
        <v>1400</v>
      </c>
      <c r="H382" s="142">
        <f t="shared" si="25"/>
        <v>28000</v>
      </c>
      <c r="I382" s="120">
        <f t="shared" si="23"/>
        <v>31360.000000000004</v>
      </c>
      <c r="J382" s="112" t="s">
        <v>1545</v>
      </c>
      <c r="K382" s="111" t="s">
        <v>22</v>
      </c>
      <c r="L382" s="155" t="s">
        <v>2596</v>
      </c>
      <c r="M382" s="96"/>
      <c r="N382" s="96"/>
    </row>
    <row r="383" spans="1:14" s="91" customFormat="1" ht="105" customHeight="1" x14ac:dyDescent="0.25">
      <c r="A383" s="110" t="s">
        <v>2244</v>
      </c>
      <c r="B383" s="33" t="s">
        <v>1614</v>
      </c>
      <c r="C383" s="112" t="s">
        <v>77</v>
      </c>
      <c r="D383" s="33" t="s">
        <v>1615</v>
      </c>
      <c r="E383" s="122" t="s">
        <v>1593</v>
      </c>
      <c r="F383" s="156">
        <v>50</v>
      </c>
      <c r="G383" s="142">
        <v>115</v>
      </c>
      <c r="H383" s="142">
        <f t="shared" si="25"/>
        <v>5750</v>
      </c>
      <c r="I383" s="120">
        <f t="shared" si="23"/>
        <v>6440.0000000000009</v>
      </c>
      <c r="J383" s="112" t="s">
        <v>1545</v>
      </c>
      <c r="K383" s="111" t="s">
        <v>22</v>
      </c>
      <c r="L383" s="155" t="s">
        <v>2596</v>
      </c>
      <c r="M383" s="96"/>
      <c r="N383" s="96"/>
    </row>
    <row r="384" spans="1:14" s="91" customFormat="1" ht="105" customHeight="1" x14ac:dyDescent="0.25">
      <c r="A384" s="110" t="s">
        <v>2245</v>
      </c>
      <c r="B384" s="33" t="s">
        <v>1616</v>
      </c>
      <c r="C384" s="112" t="s">
        <v>77</v>
      </c>
      <c r="D384" s="33" t="s">
        <v>1617</v>
      </c>
      <c r="E384" s="122" t="s">
        <v>1593</v>
      </c>
      <c r="F384" s="156">
        <v>40</v>
      </c>
      <c r="G384" s="142">
        <v>200</v>
      </c>
      <c r="H384" s="142">
        <f t="shared" si="25"/>
        <v>8000</v>
      </c>
      <c r="I384" s="120">
        <f t="shared" si="23"/>
        <v>8960</v>
      </c>
      <c r="J384" s="112" t="s">
        <v>1545</v>
      </c>
      <c r="K384" s="111" t="s">
        <v>22</v>
      </c>
      <c r="L384" s="155" t="s">
        <v>2596</v>
      </c>
      <c r="M384" s="96"/>
      <c r="N384" s="96"/>
    </row>
    <row r="385" spans="1:14" s="91" customFormat="1" ht="105" customHeight="1" x14ac:dyDescent="0.25">
      <c r="A385" s="110" t="s">
        <v>2246</v>
      </c>
      <c r="B385" s="121" t="s">
        <v>1618</v>
      </c>
      <c r="C385" s="112" t="s">
        <v>77</v>
      </c>
      <c r="D385" s="112" t="s">
        <v>1619</v>
      </c>
      <c r="E385" s="122" t="s">
        <v>1593</v>
      </c>
      <c r="F385" s="156">
        <v>30</v>
      </c>
      <c r="G385" s="142">
        <v>625</v>
      </c>
      <c r="H385" s="142">
        <f t="shared" si="25"/>
        <v>18750</v>
      </c>
      <c r="I385" s="120">
        <f t="shared" si="23"/>
        <v>21000.000000000004</v>
      </c>
      <c r="J385" s="112" t="s">
        <v>1545</v>
      </c>
      <c r="K385" s="111" t="s">
        <v>22</v>
      </c>
      <c r="L385" s="155" t="s">
        <v>2596</v>
      </c>
      <c r="M385" s="96"/>
      <c r="N385" s="96"/>
    </row>
    <row r="386" spans="1:14" s="91" customFormat="1" ht="105" customHeight="1" x14ac:dyDescent="0.25">
      <c r="A386" s="110" t="s">
        <v>2247</v>
      </c>
      <c r="B386" s="112" t="s">
        <v>1620</v>
      </c>
      <c r="C386" s="112" t="s">
        <v>77</v>
      </c>
      <c r="D386" s="112" t="s">
        <v>1621</v>
      </c>
      <c r="E386" s="122" t="s">
        <v>968</v>
      </c>
      <c r="F386" s="156">
        <v>80</v>
      </c>
      <c r="G386" s="142">
        <v>2232</v>
      </c>
      <c r="H386" s="142">
        <f t="shared" si="25"/>
        <v>178560</v>
      </c>
      <c r="I386" s="120">
        <f t="shared" si="23"/>
        <v>199987.20000000001</v>
      </c>
      <c r="J386" s="112" t="s">
        <v>1545</v>
      </c>
      <c r="K386" s="111" t="s">
        <v>22</v>
      </c>
      <c r="L386" s="155" t="s">
        <v>2596</v>
      </c>
      <c r="M386" s="96"/>
      <c r="N386" s="96"/>
    </row>
    <row r="387" spans="1:14" s="91" customFormat="1" ht="105" customHeight="1" x14ac:dyDescent="0.25">
      <c r="A387" s="110" t="s">
        <v>2248</v>
      </c>
      <c r="B387" s="112" t="s">
        <v>1622</v>
      </c>
      <c r="C387" s="112" t="s">
        <v>77</v>
      </c>
      <c r="D387" s="112" t="s">
        <v>1623</v>
      </c>
      <c r="E387" s="94" t="s">
        <v>1593</v>
      </c>
      <c r="F387" s="156">
        <v>40</v>
      </c>
      <c r="G387" s="142">
        <v>280</v>
      </c>
      <c r="H387" s="142">
        <f t="shared" si="25"/>
        <v>11200</v>
      </c>
      <c r="I387" s="120">
        <f t="shared" si="23"/>
        <v>12544.000000000002</v>
      </c>
      <c r="J387" s="112" t="s">
        <v>1545</v>
      </c>
      <c r="K387" s="111" t="s">
        <v>22</v>
      </c>
      <c r="L387" s="155" t="s">
        <v>2596</v>
      </c>
      <c r="M387" s="96"/>
      <c r="N387" s="96"/>
    </row>
    <row r="388" spans="1:14" s="91" customFormat="1" ht="105" customHeight="1" x14ac:dyDescent="0.25">
      <c r="A388" s="110" t="s">
        <v>2249</v>
      </c>
      <c r="B388" s="121" t="s">
        <v>1624</v>
      </c>
      <c r="C388" s="112" t="s">
        <v>77</v>
      </c>
      <c r="D388" s="33" t="s">
        <v>1625</v>
      </c>
      <c r="E388" s="122" t="s">
        <v>1593</v>
      </c>
      <c r="F388" s="156">
        <v>25</v>
      </c>
      <c r="G388" s="142">
        <v>1100</v>
      </c>
      <c r="H388" s="142">
        <f t="shared" si="25"/>
        <v>27500</v>
      </c>
      <c r="I388" s="120">
        <f t="shared" si="23"/>
        <v>30800.000000000004</v>
      </c>
      <c r="J388" s="112" t="s">
        <v>1545</v>
      </c>
      <c r="K388" s="111" t="s">
        <v>22</v>
      </c>
      <c r="L388" s="155" t="s">
        <v>2596</v>
      </c>
      <c r="M388" s="96"/>
      <c r="N388" s="96"/>
    </row>
    <row r="389" spans="1:14" s="91" customFormat="1" ht="105" customHeight="1" x14ac:dyDescent="0.25">
      <c r="A389" s="110" t="s">
        <v>2250</v>
      </c>
      <c r="B389" s="121" t="s">
        <v>1626</v>
      </c>
      <c r="C389" s="112" t="s">
        <v>77</v>
      </c>
      <c r="D389" s="33" t="s">
        <v>1627</v>
      </c>
      <c r="E389" s="122" t="s">
        <v>1593</v>
      </c>
      <c r="F389" s="156">
        <v>25</v>
      </c>
      <c r="G389" s="142">
        <v>1900</v>
      </c>
      <c r="H389" s="142">
        <f t="shared" si="25"/>
        <v>47500</v>
      </c>
      <c r="I389" s="120">
        <f t="shared" si="23"/>
        <v>53200.000000000007</v>
      </c>
      <c r="J389" s="112" t="s">
        <v>1545</v>
      </c>
      <c r="K389" s="111" t="s">
        <v>22</v>
      </c>
      <c r="L389" s="155" t="s">
        <v>2596</v>
      </c>
      <c r="M389" s="96"/>
      <c r="N389" s="96"/>
    </row>
    <row r="390" spans="1:14" s="91" customFormat="1" ht="105" customHeight="1" x14ac:dyDescent="0.25">
      <c r="A390" s="110" t="s">
        <v>2251</v>
      </c>
      <c r="B390" s="121" t="s">
        <v>1628</v>
      </c>
      <c r="C390" s="112" t="s">
        <v>77</v>
      </c>
      <c r="D390" s="33" t="s">
        <v>1629</v>
      </c>
      <c r="E390" s="122" t="s">
        <v>1593</v>
      </c>
      <c r="F390" s="156">
        <v>40</v>
      </c>
      <c r="G390" s="142">
        <v>900</v>
      </c>
      <c r="H390" s="142">
        <f t="shared" si="25"/>
        <v>36000</v>
      </c>
      <c r="I390" s="120">
        <f t="shared" si="23"/>
        <v>40320.000000000007</v>
      </c>
      <c r="J390" s="112" t="s">
        <v>1545</v>
      </c>
      <c r="K390" s="111" t="s">
        <v>22</v>
      </c>
      <c r="L390" s="155" t="s">
        <v>2596</v>
      </c>
      <c r="M390" s="96"/>
      <c r="N390" s="96"/>
    </row>
    <row r="391" spans="1:14" s="91" customFormat="1" ht="105" customHeight="1" x14ac:dyDescent="0.25">
      <c r="A391" s="110" t="s">
        <v>2252</v>
      </c>
      <c r="B391" s="121" t="s">
        <v>1630</v>
      </c>
      <c r="C391" s="112" t="s">
        <v>77</v>
      </c>
      <c r="D391" s="121" t="s">
        <v>1631</v>
      </c>
      <c r="E391" s="122" t="s">
        <v>1593</v>
      </c>
      <c r="F391" s="156">
        <v>50</v>
      </c>
      <c r="G391" s="142">
        <v>560</v>
      </c>
      <c r="H391" s="142">
        <f t="shared" si="25"/>
        <v>28000</v>
      </c>
      <c r="I391" s="120">
        <f t="shared" si="23"/>
        <v>31360.000000000004</v>
      </c>
      <c r="J391" s="112" t="s">
        <v>1545</v>
      </c>
      <c r="K391" s="111" t="s">
        <v>22</v>
      </c>
      <c r="L391" s="155" t="s">
        <v>2596</v>
      </c>
      <c r="M391" s="96"/>
      <c r="N391" s="96"/>
    </row>
    <row r="392" spans="1:14" s="91" customFormat="1" ht="105" customHeight="1" x14ac:dyDescent="0.25">
      <c r="A392" s="110" t="s">
        <v>2253</v>
      </c>
      <c r="B392" s="121" t="s">
        <v>1632</v>
      </c>
      <c r="C392" s="112" t="s">
        <v>77</v>
      </c>
      <c r="D392" s="121" t="s">
        <v>1633</v>
      </c>
      <c r="E392" s="122" t="s">
        <v>1593</v>
      </c>
      <c r="F392" s="156">
        <v>25</v>
      </c>
      <c r="G392" s="142">
        <v>700</v>
      </c>
      <c r="H392" s="142">
        <f t="shared" si="25"/>
        <v>17500</v>
      </c>
      <c r="I392" s="120">
        <f t="shared" si="23"/>
        <v>19600.000000000004</v>
      </c>
      <c r="J392" s="112" t="s">
        <v>1545</v>
      </c>
      <c r="K392" s="111" t="s">
        <v>22</v>
      </c>
      <c r="L392" s="155" t="s">
        <v>2596</v>
      </c>
      <c r="M392" s="96"/>
      <c r="N392" s="96"/>
    </row>
    <row r="393" spans="1:14" s="91" customFormat="1" ht="105" customHeight="1" x14ac:dyDescent="0.25">
      <c r="A393" s="110" t="s">
        <v>2254</v>
      </c>
      <c r="B393" s="121" t="s">
        <v>1634</v>
      </c>
      <c r="C393" s="112" t="s">
        <v>77</v>
      </c>
      <c r="D393" s="121" t="s">
        <v>1635</v>
      </c>
      <c r="E393" s="122" t="s">
        <v>1593</v>
      </c>
      <c r="F393" s="156">
        <v>25</v>
      </c>
      <c r="G393" s="142">
        <v>1200</v>
      </c>
      <c r="H393" s="142">
        <f t="shared" si="25"/>
        <v>30000</v>
      </c>
      <c r="I393" s="120">
        <f t="shared" si="23"/>
        <v>33600</v>
      </c>
      <c r="J393" s="112" t="s">
        <v>1545</v>
      </c>
      <c r="K393" s="111" t="s">
        <v>22</v>
      </c>
      <c r="L393" s="155" t="s">
        <v>2596</v>
      </c>
      <c r="M393" s="96"/>
      <c r="N393" s="96"/>
    </row>
    <row r="394" spans="1:14" s="91" customFormat="1" ht="105" customHeight="1" x14ac:dyDescent="0.25">
      <c r="A394" s="110" t="s">
        <v>2255</v>
      </c>
      <c r="B394" s="121" t="s">
        <v>1636</v>
      </c>
      <c r="C394" s="112" t="s">
        <v>77</v>
      </c>
      <c r="D394" s="121" t="s">
        <v>1637</v>
      </c>
      <c r="E394" s="122" t="s">
        <v>1593</v>
      </c>
      <c r="F394" s="156">
        <v>50</v>
      </c>
      <c r="G394" s="142">
        <v>700</v>
      </c>
      <c r="H394" s="142">
        <f t="shared" si="25"/>
        <v>35000</v>
      </c>
      <c r="I394" s="120">
        <f t="shared" si="23"/>
        <v>39200.000000000007</v>
      </c>
      <c r="J394" s="112" t="s">
        <v>1545</v>
      </c>
      <c r="K394" s="111" t="s">
        <v>22</v>
      </c>
      <c r="L394" s="155" t="s">
        <v>2596</v>
      </c>
      <c r="M394" s="96"/>
      <c r="N394" s="96"/>
    </row>
    <row r="395" spans="1:14" s="91" customFormat="1" ht="105" customHeight="1" x14ac:dyDescent="0.25">
      <c r="A395" s="110" t="s">
        <v>2256</v>
      </c>
      <c r="B395" s="112" t="s">
        <v>1638</v>
      </c>
      <c r="C395" s="112" t="s">
        <v>77</v>
      </c>
      <c r="D395" s="112" t="s">
        <v>1639</v>
      </c>
      <c r="E395" s="94" t="s">
        <v>1640</v>
      </c>
      <c r="F395" s="156">
        <v>10</v>
      </c>
      <c r="G395" s="142">
        <v>223</v>
      </c>
      <c r="H395" s="142">
        <f t="shared" si="25"/>
        <v>2230</v>
      </c>
      <c r="I395" s="120">
        <f t="shared" si="23"/>
        <v>2497.6000000000004</v>
      </c>
      <c r="J395" s="112" t="s">
        <v>1545</v>
      </c>
      <c r="K395" s="111" t="s">
        <v>22</v>
      </c>
      <c r="L395" s="155" t="s">
        <v>2596</v>
      </c>
      <c r="M395" s="96"/>
      <c r="N395" s="96"/>
    </row>
    <row r="396" spans="1:14" s="91" customFormat="1" ht="105" customHeight="1" x14ac:dyDescent="0.25">
      <c r="A396" s="110" t="s">
        <v>2257</v>
      </c>
      <c r="B396" s="121" t="s">
        <v>1641</v>
      </c>
      <c r="C396" s="112" t="s">
        <v>77</v>
      </c>
      <c r="D396" s="112" t="s">
        <v>1642</v>
      </c>
      <c r="E396" s="122" t="s">
        <v>1640</v>
      </c>
      <c r="F396" s="156">
        <v>3</v>
      </c>
      <c r="G396" s="142">
        <v>4200</v>
      </c>
      <c r="H396" s="142">
        <f t="shared" si="25"/>
        <v>12600</v>
      </c>
      <c r="I396" s="120">
        <f t="shared" si="23"/>
        <v>14112.000000000002</v>
      </c>
      <c r="J396" s="112" t="s">
        <v>1545</v>
      </c>
      <c r="K396" s="111" t="s">
        <v>22</v>
      </c>
      <c r="L396" s="155" t="s">
        <v>2596</v>
      </c>
      <c r="M396" s="96"/>
      <c r="N396" s="96"/>
    </row>
    <row r="397" spans="1:14" s="91" customFormat="1" ht="105" customHeight="1" x14ac:dyDescent="0.25">
      <c r="A397" s="110" t="s">
        <v>2258</v>
      </c>
      <c r="B397" s="112" t="s">
        <v>1643</v>
      </c>
      <c r="C397" s="112" t="s">
        <v>77</v>
      </c>
      <c r="D397" s="112" t="s">
        <v>1644</v>
      </c>
      <c r="E397" s="122" t="s">
        <v>1640</v>
      </c>
      <c r="F397" s="156">
        <v>1</v>
      </c>
      <c r="G397" s="142">
        <v>15357</v>
      </c>
      <c r="H397" s="142">
        <f t="shared" si="25"/>
        <v>15357</v>
      </c>
      <c r="I397" s="120">
        <f t="shared" si="23"/>
        <v>17199.84</v>
      </c>
      <c r="J397" s="112" t="s">
        <v>1545</v>
      </c>
      <c r="K397" s="111" t="s">
        <v>22</v>
      </c>
      <c r="L397" s="155" t="s">
        <v>2596</v>
      </c>
      <c r="M397" s="96"/>
      <c r="N397" s="96"/>
    </row>
    <row r="398" spans="1:14" s="91" customFormat="1" ht="105" customHeight="1" x14ac:dyDescent="0.25">
      <c r="A398" s="110" t="s">
        <v>2259</v>
      </c>
      <c r="B398" s="112" t="s">
        <v>1645</v>
      </c>
      <c r="C398" s="112" t="s">
        <v>77</v>
      </c>
      <c r="D398" s="112" t="s">
        <v>1646</v>
      </c>
      <c r="E398" s="122" t="s">
        <v>1640</v>
      </c>
      <c r="F398" s="156">
        <v>1</v>
      </c>
      <c r="G398" s="142">
        <v>47656</v>
      </c>
      <c r="H398" s="142">
        <f t="shared" si="25"/>
        <v>47656</v>
      </c>
      <c r="I398" s="120">
        <f t="shared" si="23"/>
        <v>53374.720000000008</v>
      </c>
      <c r="J398" s="112" t="s">
        <v>1545</v>
      </c>
      <c r="K398" s="111" t="s">
        <v>22</v>
      </c>
      <c r="L398" s="155" t="s">
        <v>2596</v>
      </c>
      <c r="M398" s="96"/>
      <c r="N398" s="96"/>
    </row>
    <row r="399" spans="1:14" s="91" customFormat="1" ht="105" customHeight="1" x14ac:dyDescent="0.25">
      <c r="A399" s="110" t="s">
        <v>2260</v>
      </c>
      <c r="B399" s="121" t="s">
        <v>1647</v>
      </c>
      <c r="C399" s="112" t="s">
        <v>77</v>
      </c>
      <c r="D399" s="112" t="s">
        <v>1648</v>
      </c>
      <c r="E399" s="122" t="s">
        <v>1640</v>
      </c>
      <c r="F399" s="156">
        <v>1</v>
      </c>
      <c r="G399" s="142">
        <v>67000</v>
      </c>
      <c r="H399" s="142">
        <f t="shared" si="25"/>
        <v>67000</v>
      </c>
      <c r="I399" s="120">
        <f t="shared" si="23"/>
        <v>75040</v>
      </c>
      <c r="J399" s="112" t="s">
        <v>1545</v>
      </c>
      <c r="K399" s="111" t="s">
        <v>22</v>
      </c>
      <c r="L399" s="155" t="s">
        <v>2596</v>
      </c>
      <c r="M399" s="96"/>
      <c r="N399" s="96"/>
    </row>
    <row r="400" spans="1:14" s="91" customFormat="1" ht="105" customHeight="1" x14ac:dyDescent="0.25">
      <c r="A400" s="110" t="s">
        <v>2261</v>
      </c>
      <c r="B400" s="112" t="s">
        <v>1649</v>
      </c>
      <c r="C400" s="112" t="s">
        <v>77</v>
      </c>
      <c r="D400" s="112" t="s">
        <v>1650</v>
      </c>
      <c r="E400" s="122" t="s">
        <v>1640</v>
      </c>
      <c r="F400" s="156">
        <v>1</v>
      </c>
      <c r="G400" s="142">
        <v>24142</v>
      </c>
      <c r="H400" s="142">
        <f t="shared" si="25"/>
        <v>24142</v>
      </c>
      <c r="I400" s="120">
        <f t="shared" si="23"/>
        <v>27039.040000000001</v>
      </c>
      <c r="J400" s="112" t="s">
        <v>1545</v>
      </c>
      <c r="K400" s="111" t="s">
        <v>22</v>
      </c>
      <c r="L400" s="155" t="s">
        <v>2596</v>
      </c>
      <c r="M400" s="96"/>
      <c r="N400" s="96"/>
    </row>
    <row r="401" spans="1:14" s="91" customFormat="1" ht="105" customHeight="1" x14ac:dyDescent="0.25">
      <c r="A401" s="110" t="s">
        <v>2262</v>
      </c>
      <c r="B401" s="121" t="s">
        <v>1651</v>
      </c>
      <c r="C401" s="112" t="s">
        <v>77</v>
      </c>
      <c r="D401" s="112" t="s">
        <v>1652</v>
      </c>
      <c r="E401" s="122" t="s">
        <v>1640</v>
      </c>
      <c r="F401" s="156">
        <v>3</v>
      </c>
      <c r="G401" s="142">
        <v>3500</v>
      </c>
      <c r="H401" s="142">
        <f t="shared" si="25"/>
        <v>10500</v>
      </c>
      <c r="I401" s="120">
        <f t="shared" si="23"/>
        <v>11760.000000000002</v>
      </c>
      <c r="J401" s="112" t="s">
        <v>1545</v>
      </c>
      <c r="K401" s="111" t="s">
        <v>22</v>
      </c>
      <c r="L401" s="155" t="s">
        <v>2596</v>
      </c>
      <c r="M401" s="96"/>
      <c r="N401" s="96"/>
    </row>
    <row r="402" spans="1:14" s="91" customFormat="1" ht="105" customHeight="1" x14ac:dyDescent="0.25">
      <c r="A402" s="110" t="s">
        <v>2263</v>
      </c>
      <c r="B402" s="121" t="s">
        <v>1653</v>
      </c>
      <c r="C402" s="112" t="s">
        <v>77</v>
      </c>
      <c r="D402" s="112" t="s">
        <v>1654</v>
      </c>
      <c r="E402" s="122" t="s">
        <v>1640</v>
      </c>
      <c r="F402" s="156">
        <v>3</v>
      </c>
      <c r="G402" s="142">
        <v>3600</v>
      </c>
      <c r="H402" s="142">
        <f t="shared" si="25"/>
        <v>10800</v>
      </c>
      <c r="I402" s="120">
        <f t="shared" si="23"/>
        <v>12096.000000000002</v>
      </c>
      <c r="J402" s="112" t="s">
        <v>1545</v>
      </c>
      <c r="K402" s="111" t="s">
        <v>22</v>
      </c>
      <c r="L402" s="155" t="s">
        <v>2596</v>
      </c>
      <c r="M402" s="96"/>
      <c r="N402" s="96"/>
    </row>
    <row r="403" spans="1:14" s="91" customFormat="1" ht="105" customHeight="1" x14ac:dyDescent="0.25">
      <c r="A403" s="110" t="s">
        <v>2264</v>
      </c>
      <c r="B403" s="121" t="s">
        <v>1655</v>
      </c>
      <c r="C403" s="112" t="s">
        <v>77</v>
      </c>
      <c r="D403" s="112" t="s">
        <v>1656</v>
      </c>
      <c r="E403" s="122" t="s">
        <v>1640</v>
      </c>
      <c r="F403" s="156">
        <v>2</v>
      </c>
      <c r="G403" s="142">
        <v>53800</v>
      </c>
      <c r="H403" s="142">
        <f t="shared" si="25"/>
        <v>107600</v>
      </c>
      <c r="I403" s="120">
        <f t="shared" si="23"/>
        <v>120512.00000000001</v>
      </c>
      <c r="J403" s="112" t="s">
        <v>1545</v>
      </c>
      <c r="K403" s="111" t="s">
        <v>22</v>
      </c>
      <c r="L403" s="155" t="s">
        <v>2596</v>
      </c>
      <c r="M403" s="96"/>
      <c r="N403" s="96"/>
    </row>
    <row r="404" spans="1:14" s="91" customFormat="1" ht="105" customHeight="1" x14ac:dyDescent="0.25">
      <c r="A404" s="110" t="s">
        <v>2265</v>
      </c>
      <c r="B404" s="121" t="s">
        <v>1657</v>
      </c>
      <c r="C404" s="112" t="s">
        <v>77</v>
      </c>
      <c r="D404" s="112" t="s">
        <v>1658</v>
      </c>
      <c r="E404" s="122" t="s">
        <v>1640</v>
      </c>
      <c r="F404" s="156">
        <v>3</v>
      </c>
      <c r="G404" s="142">
        <v>20000</v>
      </c>
      <c r="H404" s="142">
        <f t="shared" si="25"/>
        <v>60000</v>
      </c>
      <c r="I404" s="120">
        <f t="shared" si="23"/>
        <v>67200</v>
      </c>
      <c r="J404" s="112" t="s">
        <v>1545</v>
      </c>
      <c r="K404" s="111" t="s">
        <v>22</v>
      </c>
      <c r="L404" s="155" t="s">
        <v>2596</v>
      </c>
      <c r="M404" s="96"/>
      <c r="N404" s="96"/>
    </row>
    <row r="405" spans="1:14" s="91" customFormat="1" ht="105" customHeight="1" x14ac:dyDescent="0.25">
      <c r="A405" s="110" t="s">
        <v>2266</v>
      </c>
      <c r="B405" s="33" t="s">
        <v>1659</v>
      </c>
      <c r="C405" s="112" t="s">
        <v>77</v>
      </c>
      <c r="D405" s="33" t="s">
        <v>1660</v>
      </c>
      <c r="E405" s="122" t="s">
        <v>416</v>
      </c>
      <c r="F405" s="156">
        <v>20</v>
      </c>
      <c r="G405" s="142">
        <v>770</v>
      </c>
      <c r="H405" s="142">
        <f t="shared" si="25"/>
        <v>15400</v>
      </c>
      <c r="I405" s="120">
        <f t="shared" si="23"/>
        <v>17248</v>
      </c>
      <c r="J405" s="112" t="s">
        <v>1545</v>
      </c>
      <c r="K405" s="111" t="s">
        <v>22</v>
      </c>
      <c r="L405" s="155" t="s">
        <v>2596</v>
      </c>
      <c r="M405" s="96"/>
      <c r="N405" s="96"/>
    </row>
    <row r="406" spans="1:14" s="91" customFormat="1" ht="105" customHeight="1" x14ac:dyDescent="0.25">
      <c r="A406" s="110" t="s">
        <v>2267</v>
      </c>
      <c r="B406" s="33" t="s">
        <v>1661</v>
      </c>
      <c r="C406" s="112" t="s">
        <v>77</v>
      </c>
      <c r="D406" s="33" t="s">
        <v>1662</v>
      </c>
      <c r="E406" s="122" t="s">
        <v>416</v>
      </c>
      <c r="F406" s="156">
        <v>40</v>
      </c>
      <c r="G406" s="142">
        <v>770</v>
      </c>
      <c r="H406" s="142">
        <f t="shared" si="25"/>
        <v>30800</v>
      </c>
      <c r="I406" s="120">
        <f t="shared" si="23"/>
        <v>34496</v>
      </c>
      <c r="J406" s="112" t="s">
        <v>1545</v>
      </c>
      <c r="K406" s="111" t="s">
        <v>22</v>
      </c>
      <c r="L406" s="155" t="s">
        <v>2596</v>
      </c>
      <c r="M406" s="96"/>
      <c r="N406" s="96"/>
    </row>
    <row r="407" spans="1:14" s="91" customFormat="1" ht="105" customHeight="1" x14ac:dyDescent="0.25">
      <c r="A407" s="110" t="s">
        <v>2268</v>
      </c>
      <c r="B407" s="33" t="s">
        <v>1663</v>
      </c>
      <c r="C407" s="112" t="s">
        <v>77</v>
      </c>
      <c r="D407" s="33" t="s">
        <v>1664</v>
      </c>
      <c r="E407" s="122" t="s">
        <v>416</v>
      </c>
      <c r="F407" s="156">
        <v>40</v>
      </c>
      <c r="G407" s="142">
        <v>770</v>
      </c>
      <c r="H407" s="142">
        <f t="shared" si="25"/>
        <v>30800</v>
      </c>
      <c r="I407" s="120">
        <f t="shared" si="23"/>
        <v>34496</v>
      </c>
      <c r="J407" s="112" t="s">
        <v>1545</v>
      </c>
      <c r="K407" s="111" t="s">
        <v>22</v>
      </c>
      <c r="L407" s="155" t="s">
        <v>2596</v>
      </c>
      <c r="M407" s="96"/>
      <c r="N407" s="96"/>
    </row>
    <row r="408" spans="1:14" s="91" customFormat="1" ht="105" customHeight="1" x14ac:dyDescent="0.25">
      <c r="A408" s="110" t="s">
        <v>2269</v>
      </c>
      <c r="B408" s="121" t="s">
        <v>1665</v>
      </c>
      <c r="C408" s="112" t="s">
        <v>77</v>
      </c>
      <c r="D408" s="121" t="s">
        <v>1666</v>
      </c>
      <c r="E408" s="122" t="s">
        <v>416</v>
      </c>
      <c r="F408" s="156">
        <v>2</v>
      </c>
      <c r="G408" s="142">
        <v>7500</v>
      </c>
      <c r="H408" s="142">
        <f t="shared" si="25"/>
        <v>15000</v>
      </c>
      <c r="I408" s="120">
        <f t="shared" si="23"/>
        <v>16800</v>
      </c>
      <c r="J408" s="112" t="s">
        <v>1545</v>
      </c>
      <c r="K408" s="111" t="s">
        <v>22</v>
      </c>
      <c r="L408" s="155" t="s">
        <v>2596</v>
      </c>
      <c r="M408" s="96"/>
      <c r="N408" s="96"/>
    </row>
    <row r="409" spans="1:14" s="91" customFormat="1" ht="105" customHeight="1" x14ac:dyDescent="0.25">
      <c r="A409" s="110" t="s">
        <v>2270</v>
      </c>
      <c r="B409" s="121" t="s">
        <v>1667</v>
      </c>
      <c r="C409" s="112" t="s">
        <v>77</v>
      </c>
      <c r="D409" s="112" t="s">
        <v>1668</v>
      </c>
      <c r="E409" s="122" t="s">
        <v>416</v>
      </c>
      <c r="F409" s="156">
        <v>30</v>
      </c>
      <c r="G409" s="142">
        <v>1950</v>
      </c>
      <c r="H409" s="142">
        <f t="shared" si="25"/>
        <v>58500</v>
      </c>
      <c r="I409" s="120">
        <f t="shared" si="23"/>
        <v>65520.000000000007</v>
      </c>
      <c r="J409" s="112" t="s">
        <v>1545</v>
      </c>
      <c r="K409" s="111" t="s">
        <v>22</v>
      </c>
      <c r="L409" s="155" t="s">
        <v>2596</v>
      </c>
      <c r="M409" s="96"/>
      <c r="N409" s="96"/>
    </row>
    <row r="410" spans="1:14" s="91" customFormat="1" ht="105" customHeight="1" x14ac:dyDescent="0.25">
      <c r="A410" s="110" t="s">
        <v>2271</v>
      </c>
      <c r="B410" s="121" t="s">
        <v>1669</v>
      </c>
      <c r="C410" s="112" t="s">
        <v>77</v>
      </c>
      <c r="D410" s="121" t="s">
        <v>1670</v>
      </c>
      <c r="E410" s="122" t="s">
        <v>148</v>
      </c>
      <c r="F410" s="156">
        <v>15</v>
      </c>
      <c r="G410" s="142">
        <v>495</v>
      </c>
      <c r="H410" s="142">
        <f t="shared" si="25"/>
        <v>7425</v>
      </c>
      <c r="I410" s="120">
        <f t="shared" si="23"/>
        <v>8316</v>
      </c>
      <c r="J410" s="112" t="s">
        <v>1545</v>
      </c>
      <c r="K410" s="111" t="s">
        <v>22</v>
      </c>
      <c r="L410" s="155" t="s">
        <v>2596</v>
      </c>
      <c r="M410" s="96"/>
      <c r="N410" s="96"/>
    </row>
    <row r="411" spans="1:14" s="91" customFormat="1" ht="105" customHeight="1" x14ac:dyDescent="0.25">
      <c r="A411" s="110" t="s">
        <v>2272</v>
      </c>
      <c r="B411" s="112" t="s">
        <v>1671</v>
      </c>
      <c r="C411" s="112" t="s">
        <v>77</v>
      </c>
      <c r="D411" s="112" t="s">
        <v>1672</v>
      </c>
      <c r="E411" s="122" t="s">
        <v>283</v>
      </c>
      <c r="F411" s="156">
        <v>2</v>
      </c>
      <c r="G411" s="142">
        <v>464</v>
      </c>
      <c r="H411" s="142">
        <f t="shared" si="25"/>
        <v>928</v>
      </c>
      <c r="I411" s="120">
        <f t="shared" si="23"/>
        <v>1039.3600000000001</v>
      </c>
      <c r="J411" s="112" t="s">
        <v>1545</v>
      </c>
      <c r="K411" s="111" t="s">
        <v>22</v>
      </c>
      <c r="L411" s="155" t="s">
        <v>2596</v>
      </c>
      <c r="M411" s="96"/>
      <c r="N411" s="96"/>
    </row>
    <row r="412" spans="1:14" s="91" customFormat="1" ht="105" customHeight="1" x14ac:dyDescent="0.25">
      <c r="A412" s="110" t="s">
        <v>2273</v>
      </c>
      <c r="B412" s="112" t="s">
        <v>1673</v>
      </c>
      <c r="C412" s="112" t="s">
        <v>77</v>
      </c>
      <c r="D412" s="112" t="s">
        <v>1674</v>
      </c>
      <c r="E412" s="122" t="s">
        <v>283</v>
      </c>
      <c r="F412" s="156">
        <v>2</v>
      </c>
      <c r="G412" s="142">
        <v>464</v>
      </c>
      <c r="H412" s="142">
        <f t="shared" si="25"/>
        <v>928</v>
      </c>
      <c r="I412" s="120">
        <f t="shared" ref="I412:I475" si="26">H412*1.12</f>
        <v>1039.3600000000001</v>
      </c>
      <c r="J412" s="112" t="s">
        <v>1545</v>
      </c>
      <c r="K412" s="111" t="s">
        <v>22</v>
      </c>
      <c r="L412" s="155" t="s">
        <v>2596</v>
      </c>
      <c r="M412" s="96"/>
      <c r="N412" s="96"/>
    </row>
    <row r="413" spans="1:14" s="91" customFormat="1" ht="105" customHeight="1" x14ac:dyDescent="0.25">
      <c r="A413" s="110" t="s">
        <v>2274</v>
      </c>
      <c r="B413" s="112" t="s">
        <v>1675</v>
      </c>
      <c r="C413" s="112" t="s">
        <v>77</v>
      </c>
      <c r="D413" s="112" t="s">
        <v>1676</v>
      </c>
      <c r="E413" s="122" t="s">
        <v>283</v>
      </c>
      <c r="F413" s="156">
        <v>5</v>
      </c>
      <c r="G413" s="142">
        <v>1272</v>
      </c>
      <c r="H413" s="142">
        <f t="shared" si="25"/>
        <v>6360</v>
      </c>
      <c r="I413" s="120">
        <f t="shared" si="26"/>
        <v>7123.2000000000007</v>
      </c>
      <c r="J413" s="112" t="s">
        <v>1545</v>
      </c>
      <c r="K413" s="111" t="s">
        <v>22</v>
      </c>
      <c r="L413" s="155" t="s">
        <v>2596</v>
      </c>
      <c r="M413" s="96"/>
      <c r="N413" s="96"/>
    </row>
    <row r="414" spans="1:14" s="91" customFormat="1" ht="105" customHeight="1" x14ac:dyDescent="0.25">
      <c r="A414" s="110" t="s">
        <v>2275</v>
      </c>
      <c r="B414" s="121" t="s">
        <v>1677</v>
      </c>
      <c r="C414" s="112" t="s">
        <v>77</v>
      </c>
      <c r="D414" s="112" t="s">
        <v>1678</v>
      </c>
      <c r="E414" s="122" t="s">
        <v>283</v>
      </c>
      <c r="F414" s="156">
        <v>5</v>
      </c>
      <c r="G414" s="142">
        <v>5600</v>
      </c>
      <c r="H414" s="142">
        <f t="shared" si="25"/>
        <v>28000</v>
      </c>
      <c r="I414" s="120">
        <f t="shared" si="26"/>
        <v>31360.000000000004</v>
      </c>
      <c r="J414" s="112" t="s">
        <v>1545</v>
      </c>
      <c r="K414" s="111" t="s">
        <v>22</v>
      </c>
      <c r="L414" s="155" t="s">
        <v>2596</v>
      </c>
      <c r="M414" s="96"/>
      <c r="N414" s="96"/>
    </row>
    <row r="415" spans="1:14" s="91" customFormat="1" ht="105" customHeight="1" x14ac:dyDescent="0.25">
      <c r="A415" s="110" t="s">
        <v>2276</v>
      </c>
      <c r="B415" s="121" t="s">
        <v>1677</v>
      </c>
      <c r="C415" s="112" t="s">
        <v>77</v>
      </c>
      <c r="D415" s="112" t="s">
        <v>1679</v>
      </c>
      <c r="E415" s="122" t="s">
        <v>283</v>
      </c>
      <c r="F415" s="156">
        <v>5</v>
      </c>
      <c r="G415" s="142">
        <v>7000</v>
      </c>
      <c r="H415" s="142">
        <f t="shared" si="25"/>
        <v>35000</v>
      </c>
      <c r="I415" s="120">
        <f t="shared" si="26"/>
        <v>39200.000000000007</v>
      </c>
      <c r="J415" s="112" t="s">
        <v>1545</v>
      </c>
      <c r="K415" s="111" t="s">
        <v>22</v>
      </c>
      <c r="L415" s="155" t="s">
        <v>2596</v>
      </c>
      <c r="M415" s="96"/>
      <c r="N415" s="96"/>
    </row>
    <row r="416" spans="1:14" s="91" customFormat="1" ht="105" customHeight="1" x14ac:dyDescent="0.25">
      <c r="A416" s="110" t="s">
        <v>2277</v>
      </c>
      <c r="B416" s="121" t="s">
        <v>1680</v>
      </c>
      <c r="C416" s="112" t="s">
        <v>77</v>
      </c>
      <c r="D416" s="112" t="s">
        <v>1681</v>
      </c>
      <c r="E416" s="122" t="s">
        <v>283</v>
      </c>
      <c r="F416" s="156">
        <v>10</v>
      </c>
      <c r="G416" s="142">
        <v>3600</v>
      </c>
      <c r="H416" s="142">
        <f t="shared" si="25"/>
        <v>36000</v>
      </c>
      <c r="I416" s="120">
        <f t="shared" si="26"/>
        <v>40320.000000000007</v>
      </c>
      <c r="J416" s="112" t="s">
        <v>1545</v>
      </c>
      <c r="K416" s="111" t="s">
        <v>22</v>
      </c>
      <c r="L416" s="155" t="s">
        <v>2596</v>
      </c>
      <c r="M416" s="96"/>
      <c r="N416" s="96"/>
    </row>
    <row r="417" spans="1:14" s="91" customFormat="1" ht="105" customHeight="1" x14ac:dyDescent="0.25">
      <c r="A417" s="110" t="s">
        <v>2278</v>
      </c>
      <c r="B417" s="121" t="s">
        <v>1680</v>
      </c>
      <c r="C417" s="112" t="s">
        <v>77</v>
      </c>
      <c r="D417" s="112" t="s">
        <v>1682</v>
      </c>
      <c r="E417" s="122" t="s">
        <v>283</v>
      </c>
      <c r="F417" s="156">
        <v>10</v>
      </c>
      <c r="G417" s="142">
        <v>4000</v>
      </c>
      <c r="H417" s="142">
        <f t="shared" si="25"/>
        <v>40000</v>
      </c>
      <c r="I417" s="120">
        <f t="shared" si="26"/>
        <v>44800.000000000007</v>
      </c>
      <c r="J417" s="112" t="s">
        <v>1545</v>
      </c>
      <c r="K417" s="111" t="s">
        <v>22</v>
      </c>
      <c r="L417" s="155" t="s">
        <v>2596</v>
      </c>
      <c r="M417" s="96"/>
      <c r="N417" s="96"/>
    </row>
    <row r="418" spans="1:14" s="91" customFormat="1" ht="105" customHeight="1" x14ac:dyDescent="0.25">
      <c r="A418" s="110" t="s">
        <v>2279</v>
      </c>
      <c r="B418" s="112" t="s">
        <v>1683</v>
      </c>
      <c r="C418" s="112" t="s">
        <v>77</v>
      </c>
      <c r="D418" s="112" t="s">
        <v>1684</v>
      </c>
      <c r="E418" s="94" t="s">
        <v>1685</v>
      </c>
      <c r="F418" s="156">
        <v>10</v>
      </c>
      <c r="G418" s="142">
        <v>3392</v>
      </c>
      <c r="H418" s="142">
        <f t="shared" si="25"/>
        <v>33920</v>
      </c>
      <c r="I418" s="120">
        <f t="shared" si="26"/>
        <v>37990.400000000001</v>
      </c>
      <c r="J418" s="112" t="s">
        <v>1545</v>
      </c>
      <c r="K418" s="111" t="s">
        <v>22</v>
      </c>
      <c r="L418" s="155" t="s">
        <v>2596</v>
      </c>
      <c r="M418" s="96"/>
      <c r="N418" s="96"/>
    </row>
    <row r="419" spans="1:14" s="91" customFormat="1" ht="105" customHeight="1" x14ac:dyDescent="0.25">
      <c r="A419" s="110" t="s">
        <v>2280</v>
      </c>
      <c r="B419" s="161" t="s">
        <v>1686</v>
      </c>
      <c r="C419" s="112" t="s">
        <v>77</v>
      </c>
      <c r="D419" s="161" t="s">
        <v>1687</v>
      </c>
      <c r="E419" s="123" t="s">
        <v>141</v>
      </c>
      <c r="F419" s="156">
        <v>20</v>
      </c>
      <c r="G419" s="142">
        <v>1190</v>
      </c>
      <c r="H419" s="142">
        <f t="shared" si="25"/>
        <v>23800</v>
      </c>
      <c r="I419" s="120">
        <f t="shared" si="26"/>
        <v>26656.000000000004</v>
      </c>
      <c r="J419" s="112" t="s">
        <v>1545</v>
      </c>
      <c r="K419" s="111" t="s">
        <v>22</v>
      </c>
      <c r="L419" s="155" t="s">
        <v>2596</v>
      </c>
      <c r="M419" s="96"/>
      <c r="N419" s="96"/>
    </row>
    <row r="420" spans="1:14" s="91" customFormat="1" ht="105" customHeight="1" x14ac:dyDescent="0.25">
      <c r="A420" s="110" t="s">
        <v>2281</v>
      </c>
      <c r="B420" s="161" t="s">
        <v>1688</v>
      </c>
      <c r="C420" s="112" t="s">
        <v>77</v>
      </c>
      <c r="D420" s="161" t="s">
        <v>1689</v>
      </c>
      <c r="E420" s="123" t="s">
        <v>141</v>
      </c>
      <c r="F420" s="156">
        <v>20</v>
      </c>
      <c r="G420" s="142">
        <v>455</v>
      </c>
      <c r="H420" s="142">
        <f t="shared" si="25"/>
        <v>9100</v>
      </c>
      <c r="I420" s="120">
        <f t="shared" si="26"/>
        <v>10192.000000000002</v>
      </c>
      <c r="J420" s="112" t="s">
        <v>1545</v>
      </c>
      <c r="K420" s="111" t="s">
        <v>22</v>
      </c>
      <c r="L420" s="155" t="s">
        <v>2596</v>
      </c>
      <c r="M420" s="96"/>
      <c r="N420" s="96"/>
    </row>
    <row r="421" spans="1:14" s="91" customFormat="1" ht="105" customHeight="1" x14ac:dyDescent="0.25">
      <c r="A421" s="110" t="s">
        <v>2282</v>
      </c>
      <c r="B421" s="162" t="s">
        <v>1690</v>
      </c>
      <c r="C421" s="112" t="s">
        <v>77</v>
      </c>
      <c r="D421" s="161" t="s">
        <v>1691</v>
      </c>
      <c r="E421" s="123" t="s">
        <v>141</v>
      </c>
      <c r="F421" s="156">
        <v>20</v>
      </c>
      <c r="G421" s="142">
        <v>840</v>
      </c>
      <c r="H421" s="142">
        <f>F421*G421</f>
        <v>16800</v>
      </c>
      <c r="I421" s="120">
        <f t="shared" si="26"/>
        <v>18816</v>
      </c>
      <c r="J421" s="112" t="s">
        <v>1545</v>
      </c>
      <c r="K421" s="111" t="s">
        <v>22</v>
      </c>
      <c r="L421" s="155" t="s">
        <v>2596</v>
      </c>
      <c r="M421" s="96"/>
      <c r="N421" s="96"/>
    </row>
    <row r="422" spans="1:14" s="91" customFormat="1" ht="105" customHeight="1" x14ac:dyDescent="0.25">
      <c r="A422" s="110" t="s">
        <v>2283</v>
      </c>
      <c r="B422" s="112" t="s">
        <v>1692</v>
      </c>
      <c r="C422" s="112" t="s">
        <v>77</v>
      </c>
      <c r="D422" s="91" t="s">
        <v>1693</v>
      </c>
      <c r="E422" s="123" t="s">
        <v>141</v>
      </c>
      <c r="F422" s="156">
        <v>1</v>
      </c>
      <c r="G422" s="142">
        <v>442120</v>
      </c>
      <c r="H422" s="142">
        <f>F422*G422</f>
        <v>442120</v>
      </c>
      <c r="I422" s="120">
        <f t="shared" si="26"/>
        <v>495174.40000000002</v>
      </c>
      <c r="J422" s="112" t="s">
        <v>1545</v>
      </c>
      <c r="K422" s="111" t="s">
        <v>22</v>
      </c>
      <c r="L422" s="155" t="s">
        <v>2596</v>
      </c>
      <c r="M422" s="96"/>
      <c r="N422" s="96"/>
    </row>
    <row r="423" spans="1:14" s="91" customFormat="1" ht="105" customHeight="1" x14ac:dyDescent="0.25">
      <c r="A423" s="110" t="s">
        <v>2284</v>
      </c>
      <c r="B423" s="121" t="s">
        <v>1694</v>
      </c>
      <c r="C423" s="112" t="s">
        <v>77</v>
      </c>
      <c r="D423" s="112" t="s">
        <v>1695</v>
      </c>
      <c r="E423" s="122" t="s">
        <v>141</v>
      </c>
      <c r="F423" s="156">
        <v>35</v>
      </c>
      <c r="G423" s="142">
        <v>690</v>
      </c>
      <c r="H423" s="142">
        <f t="shared" ref="H423:H486" si="27">F423*G423</f>
        <v>24150</v>
      </c>
      <c r="I423" s="120">
        <f t="shared" si="26"/>
        <v>27048.000000000004</v>
      </c>
      <c r="J423" s="112" t="s">
        <v>1545</v>
      </c>
      <c r="K423" s="111" t="s">
        <v>22</v>
      </c>
      <c r="L423" s="155" t="s">
        <v>2596</v>
      </c>
      <c r="M423" s="96"/>
      <c r="N423" s="96"/>
    </row>
    <row r="424" spans="1:14" s="91" customFormat="1" ht="105" customHeight="1" x14ac:dyDescent="0.25">
      <c r="A424" s="110" t="s">
        <v>2285</v>
      </c>
      <c r="B424" s="121" t="s">
        <v>1696</v>
      </c>
      <c r="C424" s="112" t="s">
        <v>77</v>
      </c>
      <c r="D424" s="112" t="s">
        <v>1697</v>
      </c>
      <c r="E424" s="122" t="s">
        <v>141</v>
      </c>
      <c r="F424" s="156">
        <v>30</v>
      </c>
      <c r="G424" s="142">
        <v>800</v>
      </c>
      <c r="H424" s="142">
        <f t="shared" si="27"/>
        <v>24000</v>
      </c>
      <c r="I424" s="120">
        <f t="shared" si="26"/>
        <v>26880.000000000004</v>
      </c>
      <c r="J424" s="112" t="s">
        <v>1545</v>
      </c>
      <c r="K424" s="111" t="s">
        <v>22</v>
      </c>
      <c r="L424" s="155" t="s">
        <v>2596</v>
      </c>
      <c r="M424" s="96"/>
      <c r="N424" s="96"/>
    </row>
    <row r="425" spans="1:14" s="91" customFormat="1" ht="105" customHeight="1" x14ac:dyDescent="0.25">
      <c r="A425" s="110" t="s">
        <v>2286</v>
      </c>
      <c r="B425" s="161" t="s">
        <v>1698</v>
      </c>
      <c r="C425" s="112" t="s">
        <v>77</v>
      </c>
      <c r="D425" s="161" t="s">
        <v>1699</v>
      </c>
      <c r="E425" s="123" t="s">
        <v>141</v>
      </c>
      <c r="F425" s="156">
        <v>20</v>
      </c>
      <c r="G425" s="142">
        <v>315</v>
      </c>
      <c r="H425" s="142">
        <f t="shared" si="27"/>
        <v>6300</v>
      </c>
      <c r="I425" s="120">
        <f t="shared" si="26"/>
        <v>7056.0000000000009</v>
      </c>
      <c r="J425" s="112" t="s">
        <v>1545</v>
      </c>
      <c r="K425" s="111" t="s">
        <v>22</v>
      </c>
      <c r="L425" s="155" t="s">
        <v>2596</v>
      </c>
      <c r="M425" s="96"/>
      <c r="N425" s="96"/>
    </row>
    <row r="426" spans="1:14" s="91" customFormat="1" ht="105" customHeight="1" x14ac:dyDescent="0.25">
      <c r="A426" s="110" t="s">
        <v>2287</v>
      </c>
      <c r="B426" s="112" t="s">
        <v>1700</v>
      </c>
      <c r="C426" s="112" t="s">
        <v>77</v>
      </c>
      <c r="D426" s="112" t="s">
        <v>1701</v>
      </c>
      <c r="E426" s="94" t="s">
        <v>141</v>
      </c>
      <c r="F426" s="156">
        <v>2</v>
      </c>
      <c r="G426" s="142">
        <v>2678</v>
      </c>
      <c r="H426" s="142">
        <f t="shared" si="27"/>
        <v>5356</v>
      </c>
      <c r="I426" s="120">
        <f t="shared" si="26"/>
        <v>5998.72</v>
      </c>
      <c r="J426" s="112" t="s">
        <v>1545</v>
      </c>
      <c r="K426" s="111" t="s">
        <v>22</v>
      </c>
      <c r="L426" s="155" t="s">
        <v>2596</v>
      </c>
      <c r="M426" s="96"/>
      <c r="N426" s="96"/>
    </row>
    <row r="427" spans="1:14" s="91" customFormat="1" ht="105" customHeight="1" x14ac:dyDescent="0.25">
      <c r="A427" s="110" t="s">
        <v>2288</v>
      </c>
      <c r="B427" s="112" t="s">
        <v>1702</v>
      </c>
      <c r="C427" s="112" t="s">
        <v>77</v>
      </c>
      <c r="D427" s="112" t="s">
        <v>1703</v>
      </c>
      <c r="E427" s="112" t="s">
        <v>141</v>
      </c>
      <c r="F427" s="156">
        <v>30</v>
      </c>
      <c r="G427" s="142">
        <v>357</v>
      </c>
      <c r="H427" s="142">
        <f t="shared" si="27"/>
        <v>10710</v>
      </c>
      <c r="I427" s="120">
        <f t="shared" si="26"/>
        <v>11995.2</v>
      </c>
      <c r="J427" s="112" t="s">
        <v>1545</v>
      </c>
      <c r="K427" s="111" t="s">
        <v>22</v>
      </c>
      <c r="L427" s="155" t="s">
        <v>2596</v>
      </c>
      <c r="M427" s="96"/>
      <c r="N427" s="96"/>
    </row>
    <row r="428" spans="1:14" s="91" customFormat="1" ht="105" customHeight="1" x14ac:dyDescent="0.25">
      <c r="A428" s="110" t="s">
        <v>2289</v>
      </c>
      <c r="B428" s="33" t="s">
        <v>1704</v>
      </c>
      <c r="C428" s="112" t="s">
        <v>77</v>
      </c>
      <c r="D428" s="33" t="s">
        <v>1705</v>
      </c>
      <c r="E428" s="123" t="s">
        <v>141</v>
      </c>
      <c r="F428" s="156">
        <v>20</v>
      </c>
      <c r="G428" s="142">
        <v>345</v>
      </c>
      <c r="H428" s="142">
        <f t="shared" si="27"/>
        <v>6900</v>
      </c>
      <c r="I428" s="120">
        <f t="shared" si="26"/>
        <v>7728.0000000000009</v>
      </c>
      <c r="J428" s="112" t="s">
        <v>1545</v>
      </c>
      <c r="K428" s="111" t="s">
        <v>22</v>
      </c>
      <c r="L428" s="155" t="s">
        <v>2596</v>
      </c>
      <c r="M428" s="96"/>
      <c r="N428" s="96"/>
    </row>
    <row r="429" spans="1:14" s="91" customFormat="1" ht="105" customHeight="1" x14ac:dyDescent="0.25">
      <c r="A429" s="110" t="s">
        <v>2290</v>
      </c>
      <c r="B429" s="33" t="s">
        <v>1704</v>
      </c>
      <c r="C429" s="112" t="s">
        <v>77</v>
      </c>
      <c r="D429" s="33" t="s">
        <v>1706</v>
      </c>
      <c r="E429" s="123" t="s">
        <v>141</v>
      </c>
      <c r="F429" s="156">
        <v>20</v>
      </c>
      <c r="G429" s="142">
        <v>310</v>
      </c>
      <c r="H429" s="142">
        <f t="shared" si="27"/>
        <v>6200</v>
      </c>
      <c r="I429" s="120">
        <f t="shared" si="26"/>
        <v>6944.0000000000009</v>
      </c>
      <c r="J429" s="112" t="s">
        <v>1545</v>
      </c>
      <c r="K429" s="111" t="s">
        <v>22</v>
      </c>
      <c r="L429" s="155" t="s">
        <v>2596</v>
      </c>
      <c r="M429" s="96"/>
      <c r="N429" s="96"/>
    </row>
    <row r="430" spans="1:14" s="91" customFormat="1" ht="105" customHeight="1" x14ac:dyDescent="0.25">
      <c r="A430" s="110" t="s">
        <v>2291</v>
      </c>
      <c r="B430" s="33" t="s">
        <v>1704</v>
      </c>
      <c r="C430" s="112" t="s">
        <v>77</v>
      </c>
      <c r="D430" s="33" t="s">
        <v>1707</v>
      </c>
      <c r="E430" s="123" t="s">
        <v>141</v>
      </c>
      <c r="F430" s="156">
        <v>30</v>
      </c>
      <c r="G430" s="142">
        <v>135</v>
      </c>
      <c r="H430" s="142">
        <f t="shared" si="27"/>
        <v>4050</v>
      </c>
      <c r="I430" s="120">
        <f t="shared" si="26"/>
        <v>4536</v>
      </c>
      <c r="J430" s="112" t="s">
        <v>1545</v>
      </c>
      <c r="K430" s="111" t="s">
        <v>22</v>
      </c>
      <c r="L430" s="155" t="s">
        <v>2596</v>
      </c>
      <c r="M430" s="96"/>
      <c r="N430" s="96"/>
    </row>
    <row r="431" spans="1:14" s="91" customFormat="1" ht="105" customHeight="1" x14ac:dyDescent="0.25">
      <c r="A431" s="110" t="s">
        <v>2292</v>
      </c>
      <c r="B431" s="33" t="s">
        <v>1708</v>
      </c>
      <c r="C431" s="112" t="s">
        <v>77</v>
      </c>
      <c r="D431" s="33" t="s">
        <v>1709</v>
      </c>
      <c r="E431" s="123" t="s">
        <v>141</v>
      </c>
      <c r="F431" s="156">
        <v>40</v>
      </c>
      <c r="G431" s="142">
        <v>90</v>
      </c>
      <c r="H431" s="142">
        <f t="shared" si="27"/>
        <v>3600</v>
      </c>
      <c r="I431" s="120">
        <f t="shared" si="26"/>
        <v>4032.0000000000005</v>
      </c>
      <c r="J431" s="112" t="s">
        <v>1545</v>
      </c>
      <c r="K431" s="111" t="s">
        <v>22</v>
      </c>
      <c r="L431" s="155" t="s">
        <v>2596</v>
      </c>
      <c r="M431" s="96"/>
      <c r="N431" s="96"/>
    </row>
    <row r="432" spans="1:14" s="91" customFormat="1" ht="105" customHeight="1" x14ac:dyDescent="0.25">
      <c r="A432" s="110" t="s">
        <v>2293</v>
      </c>
      <c r="B432" s="33" t="s">
        <v>1708</v>
      </c>
      <c r="C432" s="112" t="s">
        <v>77</v>
      </c>
      <c r="D432" s="33" t="s">
        <v>1710</v>
      </c>
      <c r="E432" s="123" t="s">
        <v>141</v>
      </c>
      <c r="F432" s="156">
        <v>40</v>
      </c>
      <c r="G432" s="142">
        <v>90</v>
      </c>
      <c r="H432" s="142">
        <f t="shared" si="27"/>
        <v>3600</v>
      </c>
      <c r="I432" s="120">
        <f t="shared" si="26"/>
        <v>4032.0000000000005</v>
      </c>
      <c r="J432" s="112" t="s">
        <v>1545</v>
      </c>
      <c r="K432" s="111" t="s">
        <v>22</v>
      </c>
      <c r="L432" s="155" t="s">
        <v>2596</v>
      </c>
      <c r="M432" s="96"/>
      <c r="N432" s="96"/>
    </row>
    <row r="433" spans="1:14" s="91" customFormat="1" ht="105" customHeight="1" x14ac:dyDescent="0.25">
      <c r="A433" s="110" t="s">
        <v>2294</v>
      </c>
      <c r="B433" s="33" t="s">
        <v>1708</v>
      </c>
      <c r="C433" s="112" t="s">
        <v>77</v>
      </c>
      <c r="D433" s="33" t="s">
        <v>1711</v>
      </c>
      <c r="E433" s="123" t="s">
        <v>141</v>
      </c>
      <c r="F433" s="156">
        <v>10</v>
      </c>
      <c r="G433" s="142">
        <v>185</v>
      </c>
      <c r="H433" s="142">
        <f t="shared" si="27"/>
        <v>1850</v>
      </c>
      <c r="I433" s="120">
        <f t="shared" si="26"/>
        <v>2072</v>
      </c>
      <c r="J433" s="112" t="s">
        <v>1545</v>
      </c>
      <c r="K433" s="111" t="s">
        <v>22</v>
      </c>
      <c r="L433" s="155" t="s">
        <v>2596</v>
      </c>
      <c r="M433" s="96"/>
      <c r="N433" s="96"/>
    </row>
    <row r="434" spans="1:14" s="91" customFormat="1" ht="105" customHeight="1" x14ac:dyDescent="0.25">
      <c r="A434" s="110" t="s">
        <v>2295</v>
      </c>
      <c r="B434" s="33" t="s">
        <v>1712</v>
      </c>
      <c r="C434" s="112" t="s">
        <v>77</v>
      </c>
      <c r="D434" s="112" t="s">
        <v>1713</v>
      </c>
      <c r="E434" s="123" t="s">
        <v>141</v>
      </c>
      <c r="F434" s="156">
        <v>20</v>
      </c>
      <c r="G434" s="142">
        <v>1200</v>
      </c>
      <c r="H434" s="142">
        <f t="shared" si="27"/>
        <v>24000</v>
      </c>
      <c r="I434" s="120">
        <f t="shared" si="26"/>
        <v>26880.000000000004</v>
      </c>
      <c r="J434" s="112" t="s">
        <v>1545</v>
      </c>
      <c r="K434" s="111" t="s">
        <v>22</v>
      </c>
      <c r="L434" s="155" t="s">
        <v>2596</v>
      </c>
      <c r="M434" s="96"/>
      <c r="N434" s="96"/>
    </row>
    <row r="435" spans="1:14" s="91" customFormat="1" ht="105" customHeight="1" x14ac:dyDescent="0.25">
      <c r="A435" s="110" t="s">
        <v>2296</v>
      </c>
      <c r="B435" s="121" t="s">
        <v>1714</v>
      </c>
      <c r="C435" s="112" t="s">
        <v>77</v>
      </c>
      <c r="D435" s="112" t="s">
        <v>1715</v>
      </c>
      <c r="E435" s="122" t="s">
        <v>141</v>
      </c>
      <c r="F435" s="156">
        <v>10</v>
      </c>
      <c r="G435" s="142">
        <v>2250</v>
      </c>
      <c r="H435" s="142">
        <f t="shared" si="27"/>
        <v>22500</v>
      </c>
      <c r="I435" s="120">
        <f t="shared" si="26"/>
        <v>25200.000000000004</v>
      </c>
      <c r="J435" s="112" t="s">
        <v>1545</v>
      </c>
      <c r="K435" s="111" t="s">
        <v>22</v>
      </c>
      <c r="L435" s="155" t="s">
        <v>2596</v>
      </c>
      <c r="M435" s="96"/>
      <c r="N435" s="96"/>
    </row>
    <row r="436" spans="1:14" s="91" customFormat="1" ht="105" customHeight="1" x14ac:dyDescent="0.25">
      <c r="A436" s="110" t="s">
        <v>2297</v>
      </c>
      <c r="B436" s="121" t="s">
        <v>1714</v>
      </c>
      <c r="C436" s="112" t="s">
        <v>77</v>
      </c>
      <c r="D436" s="112" t="s">
        <v>1716</v>
      </c>
      <c r="E436" s="122" t="s">
        <v>141</v>
      </c>
      <c r="F436" s="156">
        <v>10</v>
      </c>
      <c r="G436" s="142">
        <v>1250</v>
      </c>
      <c r="H436" s="142">
        <f t="shared" si="27"/>
        <v>12500</v>
      </c>
      <c r="I436" s="120">
        <f t="shared" si="26"/>
        <v>14000.000000000002</v>
      </c>
      <c r="J436" s="112" t="s">
        <v>1545</v>
      </c>
      <c r="K436" s="111" t="s">
        <v>22</v>
      </c>
      <c r="L436" s="155" t="s">
        <v>2596</v>
      </c>
      <c r="M436" s="96"/>
      <c r="N436" s="96"/>
    </row>
    <row r="437" spans="1:14" s="91" customFormat="1" ht="105" customHeight="1" x14ac:dyDescent="0.25">
      <c r="A437" s="110" t="s">
        <v>2298</v>
      </c>
      <c r="B437" s="121" t="s">
        <v>1714</v>
      </c>
      <c r="C437" s="112" t="s">
        <v>77</v>
      </c>
      <c r="D437" s="112" t="s">
        <v>1717</v>
      </c>
      <c r="E437" s="122" t="s">
        <v>141</v>
      </c>
      <c r="F437" s="156">
        <v>10</v>
      </c>
      <c r="G437" s="142">
        <v>2490</v>
      </c>
      <c r="H437" s="142">
        <f t="shared" si="27"/>
        <v>24900</v>
      </c>
      <c r="I437" s="120">
        <f t="shared" si="26"/>
        <v>27888.000000000004</v>
      </c>
      <c r="J437" s="112" t="s">
        <v>1545</v>
      </c>
      <c r="K437" s="111" t="s">
        <v>22</v>
      </c>
      <c r="L437" s="155" t="s">
        <v>2596</v>
      </c>
      <c r="M437" s="96"/>
      <c r="N437" s="96"/>
    </row>
    <row r="438" spans="1:14" s="91" customFormat="1" ht="105" customHeight="1" x14ac:dyDescent="0.25">
      <c r="A438" s="110" t="s">
        <v>2299</v>
      </c>
      <c r="B438" s="121" t="s">
        <v>1714</v>
      </c>
      <c r="C438" s="112" t="s">
        <v>77</v>
      </c>
      <c r="D438" s="112" t="s">
        <v>1718</v>
      </c>
      <c r="E438" s="122" t="s">
        <v>141</v>
      </c>
      <c r="F438" s="156">
        <v>10</v>
      </c>
      <c r="G438" s="142">
        <v>1350</v>
      </c>
      <c r="H438" s="142">
        <f t="shared" si="27"/>
        <v>13500</v>
      </c>
      <c r="I438" s="120">
        <f t="shared" si="26"/>
        <v>15120.000000000002</v>
      </c>
      <c r="J438" s="112" t="s">
        <v>1545</v>
      </c>
      <c r="K438" s="111" t="s">
        <v>22</v>
      </c>
      <c r="L438" s="155" t="s">
        <v>2596</v>
      </c>
      <c r="M438" s="96"/>
      <c r="N438" s="96"/>
    </row>
    <row r="439" spans="1:14" s="91" customFormat="1" ht="105" customHeight="1" x14ac:dyDescent="0.25">
      <c r="A439" s="110" t="s">
        <v>2300</v>
      </c>
      <c r="B439" s="112" t="s">
        <v>1719</v>
      </c>
      <c r="C439" s="112" t="s">
        <v>77</v>
      </c>
      <c r="D439" s="112" t="s">
        <v>1720</v>
      </c>
      <c r="E439" s="112" t="s">
        <v>141</v>
      </c>
      <c r="F439" s="156">
        <v>20</v>
      </c>
      <c r="G439" s="142">
        <v>935</v>
      </c>
      <c r="H439" s="142">
        <f t="shared" si="27"/>
        <v>18700</v>
      </c>
      <c r="I439" s="120">
        <f t="shared" si="26"/>
        <v>20944.000000000004</v>
      </c>
      <c r="J439" s="112" t="s">
        <v>1545</v>
      </c>
      <c r="K439" s="111" t="s">
        <v>22</v>
      </c>
      <c r="L439" s="155" t="s">
        <v>2596</v>
      </c>
      <c r="M439" s="96"/>
      <c r="N439" s="96"/>
    </row>
    <row r="440" spans="1:14" s="91" customFormat="1" ht="105" customHeight="1" x14ac:dyDescent="0.25">
      <c r="A440" s="110" t="s">
        <v>2301</v>
      </c>
      <c r="B440" s="112" t="s">
        <v>1721</v>
      </c>
      <c r="C440" s="112" t="s">
        <v>77</v>
      </c>
      <c r="D440" s="112" t="s">
        <v>1720</v>
      </c>
      <c r="E440" s="112" t="s">
        <v>141</v>
      </c>
      <c r="F440" s="156">
        <v>20</v>
      </c>
      <c r="G440" s="142">
        <v>860</v>
      </c>
      <c r="H440" s="142">
        <f t="shared" si="27"/>
        <v>17200</v>
      </c>
      <c r="I440" s="120">
        <f t="shared" si="26"/>
        <v>19264.000000000004</v>
      </c>
      <c r="J440" s="112" t="s">
        <v>1545</v>
      </c>
      <c r="K440" s="111" t="s">
        <v>22</v>
      </c>
      <c r="L440" s="155" t="s">
        <v>2596</v>
      </c>
      <c r="M440" s="96"/>
      <c r="N440" s="96"/>
    </row>
    <row r="441" spans="1:14" s="91" customFormat="1" ht="105" customHeight="1" x14ac:dyDescent="0.25">
      <c r="A441" s="110" t="s">
        <v>2302</v>
      </c>
      <c r="B441" s="112" t="s">
        <v>1722</v>
      </c>
      <c r="C441" s="112" t="s">
        <v>77</v>
      </c>
      <c r="D441" s="112" t="s">
        <v>1720</v>
      </c>
      <c r="E441" s="112" t="s">
        <v>141</v>
      </c>
      <c r="F441" s="156">
        <v>20</v>
      </c>
      <c r="G441" s="142">
        <v>675</v>
      </c>
      <c r="H441" s="142">
        <f t="shared" si="27"/>
        <v>13500</v>
      </c>
      <c r="I441" s="120">
        <f t="shared" si="26"/>
        <v>15120.000000000002</v>
      </c>
      <c r="J441" s="112" t="s">
        <v>1545</v>
      </c>
      <c r="K441" s="111" t="s">
        <v>22</v>
      </c>
      <c r="L441" s="155" t="s">
        <v>2596</v>
      </c>
      <c r="M441" s="96"/>
      <c r="N441" s="96"/>
    </row>
    <row r="442" spans="1:14" s="91" customFormat="1" ht="105" customHeight="1" x14ac:dyDescent="0.25">
      <c r="A442" s="110" t="s">
        <v>2303</v>
      </c>
      <c r="B442" s="112" t="s">
        <v>1723</v>
      </c>
      <c r="C442" s="112" t="s">
        <v>77</v>
      </c>
      <c r="D442" s="112" t="s">
        <v>1720</v>
      </c>
      <c r="E442" s="112" t="s">
        <v>141</v>
      </c>
      <c r="F442" s="156">
        <v>20</v>
      </c>
      <c r="G442" s="142">
        <v>650</v>
      </c>
      <c r="H442" s="142">
        <f t="shared" si="27"/>
        <v>13000</v>
      </c>
      <c r="I442" s="120">
        <f t="shared" si="26"/>
        <v>14560.000000000002</v>
      </c>
      <c r="J442" s="112" t="s">
        <v>1545</v>
      </c>
      <c r="K442" s="111" t="s">
        <v>22</v>
      </c>
      <c r="L442" s="155" t="s">
        <v>2596</v>
      </c>
      <c r="M442" s="96"/>
      <c r="N442" s="96"/>
    </row>
    <row r="443" spans="1:14" s="91" customFormat="1" ht="105" customHeight="1" x14ac:dyDescent="0.25">
      <c r="A443" s="110" t="s">
        <v>2304</v>
      </c>
      <c r="B443" s="112" t="s">
        <v>1724</v>
      </c>
      <c r="C443" s="112" t="s">
        <v>77</v>
      </c>
      <c r="D443" s="112" t="s">
        <v>1725</v>
      </c>
      <c r="E443" s="94" t="s">
        <v>141</v>
      </c>
      <c r="F443" s="156">
        <v>5</v>
      </c>
      <c r="G443" s="142">
        <v>985</v>
      </c>
      <c r="H443" s="142">
        <f t="shared" si="27"/>
        <v>4925</v>
      </c>
      <c r="I443" s="120">
        <f t="shared" si="26"/>
        <v>5516.0000000000009</v>
      </c>
      <c r="J443" s="112" t="s">
        <v>1545</v>
      </c>
      <c r="K443" s="111" t="s">
        <v>22</v>
      </c>
      <c r="L443" s="155" t="s">
        <v>2596</v>
      </c>
      <c r="M443" s="96"/>
      <c r="N443" s="96"/>
    </row>
    <row r="444" spans="1:14" s="91" customFormat="1" ht="105" customHeight="1" x14ac:dyDescent="0.25">
      <c r="A444" s="110" t="s">
        <v>2305</v>
      </c>
      <c r="B444" s="112" t="s">
        <v>1726</v>
      </c>
      <c r="C444" s="112" t="s">
        <v>77</v>
      </c>
      <c r="D444" s="112" t="s">
        <v>1727</v>
      </c>
      <c r="E444" s="112" t="s">
        <v>141</v>
      </c>
      <c r="F444" s="156">
        <v>2</v>
      </c>
      <c r="G444" s="142">
        <v>3419</v>
      </c>
      <c r="H444" s="142">
        <f t="shared" si="27"/>
        <v>6838</v>
      </c>
      <c r="I444" s="120">
        <f t="shared" si="26"/>
        <v>7658.56</v>
      </c>
      <c r="J444" s="112" t="s">
        <v>1545</v>
      </c>
      <c r="K444" s="111" t="s">
        <v>22</v>
      </c>
      <c r="L444" s="155" t="s">
        <v>2596</v>
      </c>
      <c r="M444" s="96"/>
      <c r="N444" s="96"/>
    </row>
    <row r="445" spans="1:14" s="91" customFormat="1" ht="105" customHeight="1" x14ac:dyDescent="0.25">
      <c r="A445" s="110" t="s">
        <v>2306</v>
      </c>
      <c r="B445" s="121" t="s">
        <v>1728</v>
      </c>
      <c r="C445" s="112" t="s">
        <v>77</v>
      </c>
      <c r="D445" s="121" t="s">
        <v>1729</v>
      </c>
      <c r="E445" s="122" t="s">
        <v>141</v>
      </c>
      <c r="F445" s="156">
        <v>2</v>
      </c>
      <c r="G445" s="142">
        <v>8850</v>
      </c>
      <c r="H445" s="142">
        <f t="shared" si="27"/>
        <v>17700</v>
      </c>
      <c r="I445" s="120">
        <f t="shared" si="26"/>
        <v>19824.000000000004</v>
      </c>
      <c r="J445" s="112" t="s">
        <v>1545</v>
      </c>
      <c r="K445" s="111" t="s">
        <v>22</v>
      </c>
      <c r="L445" s="155" t="s">
        <v>2596</v>
      </c>
      <c r="M445" s="96"/>
      <c r="N445" s="96"/>
    </row>
    <row r="446" spans="1:14" s="91" customFormat="1" ht="105" customHeight="1" x14ac:dyDescent="0.25">
      <c r="A446" s="110" t="s">
        <v>2307</v>
      </c>
      <c r="B446" s="121" t="s">
        <v>1728</v>
      </c>
      <c r="C446" s="112" t="s">
        <v>77</v>
      </c>
      <c r="D446" s="121" t="s">
        <v>1730</v>
      </c>
      <c r="E446" s="122" t="s">
        <v>141</v>
      </c>
      <c r="F446" s="156">
        <v>2</v>
      </c>
      <c r="G446" s="142">
        <v>8850</v>
      </c>
      <c r="H446" s="142">
        <f t="shared" si="27"/>
        <v>17700</v>
      </c>
      <c r="I446" s="120">
        <f t="shared" si="26"/>
        <v>19824.000000000004</v>
      </c>
      <c r="J446" s="112" t="s">
        <v>1545</v>
      </c>
      <c r="K446" s="111" t="s">
        <v>22</v>
      </c>
      <c r="L446" s="155" t="s">
        <v>2596</v>
      </c>
      <c r="M446" s="96"/>
      <c r="N446" s="96"/>
    </row>
    <row r="447" spans="1:14" s="91" customFormat="1" ht="105" customHeight="1" x14ac:dyDescent="0.25">
      <c r="A447" s="110" t="s">
        <v>2308</v>
      </c>
      <c r="B447" s="121" t="s">
        <v>1731</v>
      </c>
      <c r="C447" s="112" t="s">
        <v>77</v>
      </c>
      <c r="D447" s="112" t="s">
        <v>1732</v>
      </c>
      <c r="E447" s="122" t="s">
        <v>141</v>
      </c>
      <c r="F447" s="156">
        <v>15</v>
      </c>
      <c r="G447" s="142">
        <v>600</v>
      </c>
      <c r="H447" s="142">
        <f t="shared" si="27"/>
        <v>9000</v>
      </c>
      <c r="I447" s="120">
        <f t="shared" si="26"/>
        <v>10080.000000000002</v>
      </c>
      <c r="J447" s="112" t="s">
        <v>1545</v>
      </c>
      <c r="K447" s="111" t="s">
        <v>22</v>
      </c>
      <c r="L447" s="155" t="s">
        <v>2596</v>
      </c>
      <c r="M447" s="96"/>
      <c r="N447" s="96"/>
    </row>
    <row r="448" spans="1:14" s="91" customFormat="1" ht="105" customHeight="1" x14ac:dyDescent="0.25">
      <c r="A448" s="110" t="s">
        <v>2309</v>
      </c>
      <c r="B448" s="121" t="s">
        <v>1733</v>
      </c>
      <c r="C448" s="112" t="s">
        <v>77</v>
      </c>
      <c r="D448" s="112" t="s">
        <v>1734</v>
      </c>
      <c r="E448" s="122" t="s">
        <v>141</v>
      </c>
      <c r="F448" s="156">
        <v>15</v>
      </c>
      <c r="G448" s="142">
        <v>900</v>
      </c>
      <c r="H448" s="142">
        <f t="shared" si="27"/>
        <v>13500</v>
      </c>
      <c r="I448" s="120">
        <f t="shared" si="26"/>
        <v>15120.000000000002</v>
      </c>
      <c r="J448" s="112" t="s">
        <v>1545</v>
      </c>
      <c r="K448" s="111" t="s">
        <v>22</v>
      </c>
      <c r="L448" s="155" t="s">
        <v>2596</v>
      </c>
      <c r="M448" s="96"/>
      <c r="N448" s="96"/>
    </row>
    <row r="449" spans="1:14" s="91" customFormat="1" ht="105" customHeight="1" x14ac:dyDescent="0.25">
      <c r="A449" s="110" t="s">
        <v>2310</v>
      </c>
      <c r="B449" s="33" t="s">
        <v>1735</v>
      </c>
      <c r="C449" s="112" t="s">
        <v>77</v>
      </c>
      <c r="D449" s="33" t="s">
        <v>1736</v>
      </c>
      <c r="E449" s="123" t="s">
        <v>141</v>
      </c>
      <c r="F449" s="156">
        <v>50</v>
      </c>
      <c r="G449" s="142">
        <v>190</v>
      </c>
      <c r="H449" s="142">
        <f t="shared" si="27"/>
        <v>9500</v>
      </c>
      <c r="I449" s="120">
        <f t="shared" si="26"/>
        <v>10640.000000000002</v>
      </c>
      <c r="J449" s="112" t="s">
        <v>1545</v>
      </c>
      <c r="K449" s="111" t="s">
        <v>22</v>
      </c>
      <c r="L449" s="155" t="s">
        <v>2596</v>
      </c>
      <c r="M449" s="96"/>
      <c r="N449" s="96"/>
    </row>
    <row r="450" spans="1:14" s="91" customFormat="1" ht="105" customHeight="1" x14ac:dyDescent="0.25">
      <c r="A450" s="110" t="s">
        <v>2311</v>
      </c>
      <c r="B450" s="121" t="s">
        <v>1737</v>
      </c>
      <c r="C450" s="112" t="s">
        <v>77</v>
      </c>
      <c r="D450" s="112" t="s">
        <v>1738</v>
      </c>
      <c r="E450" s="122" t="s">
        <v>141</v>
      </c>
      <c r="F450" s="156">
        <v>6</v>
      </c>
      <c r="G450" s="142">
        <v>16000</v>
      </c>
      <c r="H450" s="142">
        <f t="shared" si="27"/>
        <v>96000</v>
      </c>
      <c r="I450" s="120">
        <f t="shared" si="26"/>
        <v>107520.00000000001</v>
      </c>
      <c r="J450" s="112" t="s">
        <v>1545</v>
      </c>
      <c r="K450" s="111" t="s">
        <v>22</v>
      </c>
      <c r="L450" s="155" t="s">
        <v>2596</v>
      </c>
      <c r="M450" s="96"/>
      <c r="N450" s="96"/>
    </row>
    <row r="451" spans="1:14" s="91" customFormat="1" ht="105" customHeight="1" x14ac:dyDescent="0.25">
      <c r="A451" s="110" t="s">
        <v>2312</v>
      </c>
      <c r="B451" s="121" t="s">
        <v>1739</v>
      </c>
      <c r="C451" s="112" t="s">
        <v>77</v>
      </c>
      <c r="D451" s="112" t="s">
        <v>1740</v>
      </c>
      <c r="E451" s="122" t="s">
        <v>141</v>
      </c>
      <c r="F451" s="156">
        <v>3</v>
      </c>
      <c r="G451" s="142">
        <v>19000</v>
      </c>
      <c r="H451" s="142">
        <f t="shared" si="27"/>
        <v>57000</v>
      </c>
      <c r="I451" s="120">
        <f t="shared" si="26"/>
        <v>63840.000000000007</v>
      </c>
      <c r="J451" s="112" t="s">
        <v>1545</v>
      </c>
      <c r="K451" s="111" t="s">
        <v>22</v>
      </c>
      <c r="L451" s="155" t="s">
        <v>2596</v>
      </c>
      <c r="M451" s="96"/>
      <c r="N451" s="96"/>
    </row>
    <row r="452" spans="1:14" s="91" customFormat="1" ht="105" customHeight="1" x14ac:dyDescent="0.25">
      <c r="A452" s="110" t="s">
        <v>2313</v>
      </c>
      <c r="B452" s="121" t="s">
        <v>1741</v>
      </c>
      <c r="C452" s="112" t="s">
        <v>77</v>
      </c>
      <c r="D452" s="112" t="s">
        <v>1742</v>
      </c>
      <c r="E452" s="122" t="s">
        <v>141</v>
      </c>
      <c r="F452" s="156">
        <v>3</v>
      </c>
      <c r="G452" s="142">
        <v>25000</v>
      </c>
      <c r="H452" s="142">
        <f t="shared" si="27"/>
        <v>75000</v>
      </c>
      <c r="I452" s="120">
        <f t="shared" si="26"/>
        <v>84000.000000000015</v>
      </c>
      <c r="J452" s="112" t="s">
        <v>1545</v>
      </c>
      <c r="K452" s="111" t="s">
        <v>22</v>
      </c>
      <c r="L452" s="155" t="s">
        <v>2596</v>
      </c>
      <c r="M452" s="96"/>
      <c r="N452" s="96"/>
    </row>
    <row r="453" spans="1:14" s="91" customFormat="1" ht="105" customHeight="1" x14ac:dyDescent="0.25">
      <c r="A453" s="110" t="s">
        <v>2314</v>
      </c>
      <c r="B453" s="121" t="s">
        <v>1743</v>
      </c>
      <c r="C453" s="112" t="s">
        <v>77</v>
      </c>
      <c r="D453" s="112" t="s">
        <v>1744</v>
      </c>
      <c r="E453" s="122" t="s">
        <v>141</v>
      </c>
      <c r="F453" s="156">
        <v>3</v>
      </c>
      <c r="G453" s="142">
        <v>26000</v>
      </c>
      <c r="H453" s="142">
        <f t="shared" si="27"/>
        <v>78000</v>
      </c>
      <c r="I453" s="120">
        <f t="shared" si="26"/>
        <v>87360.000000000015</v>
      </c>
      <c r="J453" s="112" t="s">
        <v>1545</v>
      </c>
      <c r="K453" s="111" t="s">
        <v>22</v>
      </c>
      <c r="L453" s="155" t="s">
        <v>2596</v>
      </c>
      <c r="M453" s="96"/>
      <c r="N453" s="96"/>
    </row>
    <row r="454" spans="1:14" s="91" customFormat="1" ht="105" customHeight="1" x14ac:dyDescent="0.25">
      <c r="A454" s="110" t="s">
        <v>2315</v>
      </c>
      <c r="B454" s="121" t="s">
        <v>1745</v>
      </c>
      <c r="C454" s="112" t="s">
        <v>77</v>
      </c>
      <c r="D454" s="112" t="s">
        <v>1746</v>
      </c>
      <c r="E454" s="122" t="s">
        <v>141</v>
      </c>
      <c r="F454" s="156">
        <v>3</v>
      </c>
      <c r="G454" s="142">
        <v>5900</v>
      </c>
      <c r="H454" s="142">
        <f t="shared" si="27"/>
        <v>17700</v>
      </c>
      <c r="I454" s="120">
        <f t="shared" si="26"/>
        <v>19824.000000000004</v>
      </c>
      <c r="J454" s="112" t="s">
        <v>1545</v>
      </c>
      <c r="K454" s="111" t="s">
        <v>22</v>
      </c>
      <c r="L454" s="155" t="s">
        <v>2596</v>
      </c>
      <c r="M454" s="96"/>
      <c r="N454" s="96"/>
    </row>
    <row r="455" spans="1:14" s="91" customFormat="1" ht="105" customHeight="1" x14ac:dyDescent="0.25">
      <c r="A455" s="110" t="s">
        <v>2316</v>
      </c>
      <c r="B455" s="121" t="s">
        <v>1747</v>
      </c>
      <c r="C455" s="112" t="s">
        <v>77</v>
      </c>
      <c r="D455" s="112" t="s">
        <v>1748</v>
      </c>
      <c r="E455" s="122" t="s">
        <v>141</v>
      </c>
      <c r="F455" s="156">
        <v>3</v>
      </c>
      <c r="G455" s="142">
        <v>6700</v>
      </c>
      <c r="H455" s="142">
        <f t="shared" si="27"/>
        <v>20100</v>
      </c>
      <c r="I455" s="120">
        <f t="shared" si="26"/>
        <v>22512.000000000004</v>
      </c>
      <c r="J455" s="112" t="s">
        <v>1545</v>
      </c>
      <c r="K455" s="111" t="s">
        <v>22</v>
      </c>
      <c r="L455" s="155" t="s">
        <v>2596</v>
      </c>
      <c r="M455" s="96"/>
      <c r="N455" s="96"/>
    </row>
    <row r="456" spans="1:14" s="91" customFormat="1" ht="105" customHeight="1" x14ac:dyDescent="0.25">
      <c r="A456" s="110" t="s">
        <v>2317</v>
      </c>
      <c r="B456" s="121" t="s">
        <v>1749</v>
      </c>
      <c r="C456" s="112" t="s">
        <v>77</v>
      </c>
      <c r="D456" s="112" t="s">
        <v>1750</v>
      </c>
      <c r="E456" s="122" t="s">
        <v>141</v>
      </c>
      <c r="F456" s="156">
        <v>3</v>
      </c>
      <c r="G456" s="142">
        <v>9000</v>
      </c>
      <c r="H456" s="142">
        <f t="shared" si="27"/>
        <v>27000</v>
      </c>
      <c r="I456" s="120">
        <f t="shared" si="26"/>
        <v>30240.000000000004</v>
      </c>
      <c r="J456" s="112" t="s">
        <v>1545</v>
      </c>
      <c r="K456" s="111" t="s">
        <v>22</v>
      </c>
      <c r="L456" s="155" t="s">
        <v>2596</v>
      </c>
      <c r="M456" s="96"/>
      <c r="N456" s="96"/>
    </row>
    <row r="457" spans="1:14" s="91" customFormat="1" ht="105" customHeight="1" x14ac:dyDescent="0.25">
      <c r="A457" s="110" t="s">
        <v>2318</v>
      </c>
      <c r="B457" s="121" t="s">
        <v>1751</v>
      </c>
      <c r="C457" s="112" t="s">
        <v>77</v>
      </c>
      <c r="D457" s="112" t="s">
        <v>1752</v>
      </c>
      <c r="E457" s="122" t="s">
        <v>141</v>
      </c>
      <c r="F457" s="156">
        <v>3</v>
      </c>
      <c r="G457" s="142">
        <v>10200</v>
      </c>
      <c r="H457" s="142">
        <f t="shared" si="27"/>
        <v>30600</v>
      </c>
      <c r="I457" s="120">
        <f t="shared" si="26"/>
        <v>34272</v>
      </c>
      <c r="J457" s="112" t="s">
        <v>1545</v>
      </c>
      <c r="K457" s="111" t="s">
        <v>22</v>
      </c>
      <c r="L457" s="155" t="s">
        <v>2596</v>
      </c>
      <c r="M457" s="96"/>
      <c r="N457" s="96"/>
    </row>
    <row r="458" spans="1:14" s="91" customFormat="1" ht="105" customHeight="1" x14ac:dyDescent="0.25">
      <c r="A458" s="110" t="s">
        <v>2319</v>
      </c>
      <c r="B458" s="121" t="s">
        <v>1753</v>
      </c>
      <c r="C458" s="112" t="s">
        <v>77</v>
      </c>
      <c r="D458" s="112" t="s">
        <v>1754</v>
      </c>
      <c r="E458" s="122" t="s">
        <v>141</v>
      </c>
      <c r="F458" s="156">
        <v>2</v>
      </c>
      <c r="G458" s="142">
        <v>10714</v>
      </c>
      <c r="H458" s="142">
        <f t="shared" si="27"/>
        <v>21428</v>
      </c>
      <c r="I458" s="120">
        <f t="shared" si="26"/>
        <v>23999.360000000001</v>
      </c>
      <c r="J458" s="112" t="s">
        <v>1545</v>
      </c>
      <c r="K458" s="111" t="s">
        <v>22</v>
      </c>
      <c r="L458" s="155" t="s">
        <v>2596</v>
      </c>
      <c r="M458" s="96"/>
      <c r="N458" s="96"/>
    </row>
    <row r="459" spans="1:14" s="91" customFormat="1" ht="105" customHeight="1" x14ac:dyDescent="0.25">
      <c r="A459" s="110" t="s">
        <v>2320</v>
      </c>
      <c r="B459" s="121" t="s">
        <v>1755</v>
      </c>
      <c r="C459" s="112" t="s">
        <v>77</v>
      </c>
      <c r="D459" s="112" t="s">
        <v>1756</v>
      </c>
      <c r="E459" s="122" t="s">
        <v>141</v>
      </c>
      <c r="F459" s="156">
        <v>30</v>
      </c>
      <c r="G459" s="142">
        <v>360</v>
      </c>
      <c r="H459" s="142">
        <f t="shared" si="27"/>
        <v>10800</v>
      </c>
      <c r="I459" s="120">
        <f t="shared" si="26"/>
        <v>12096.000000000002</v>
      </c>
      <c r="J459" s="112" t="s">
        <v>1545</v>
      </c>
      <c r="K459" s="111" t="s">
        <v>22</v>
      </c>
      <c r="L459" s="155" t="s">
        <v>2596</v>
      </c>
      <c r="M459" s="96"/>
      <c r="N459" s="96"/>
    </row>
    <row r="460" spans="1:14" s="91" customFormat="1" ht="105" customHeight="1" x14ac:dyDescent="0.25">
      <c r="A460" s="110" t="s">
        <v>2321</v>
      </c>
      <c r="B460" s="121" t="s">
        <v>1757</v>
      </c>
      <c r="C460" s="112" t="s">
        <v>77</v>
      </c>
      <c r="D460" s="112" t="s">
        <v>1758</v>
      </c>
      <c r="E460" s="122" t="s">
        <v>141</v>
      </c>
      <c r="F460" s="156">
        <v>25</v>
      </c>
      <c r="G460" s="142">
        <v>400</v>
      </c>
      <c r="H460" s="142">
        <f t="shared" si="27"/>
        <v>10000</v>
      </c>
      <c r="I460" s="120">
        <f t="shared" si="26"/>
        <v>11200.000000000002</v>
      </c>
      <c r="J460" s="112" t="s">
        <v>1545</v>
      </c>
      <c r="K460" s="111" t="s">
        <v>22</v>
      </c>
      <c r="L460" s="155" t="s">
        <v>2596</v>
      </c>
      <c r="M460" s="96"/>
      <c r="N460" s="96"/>
    </row>
    <row r="461" spans="1:14" s="91" customFormat="1" ht="105" customHeight="1" x14ac:dyDescent="0.25">
      <c r="A461" s="110" t="s">
        <v>2322</v>
      </c>
      <c r="B461" s="121" t="s">
        <v>1759</v>
      </c>
      <c r="C461" s="112" t="s">
        <v>77</v>
      </c>
      <c r="D461" s="121" t="s">
        <v>1760</v>
      </c>
      <c r="E461" s="122" t="s">
        <v>141</v>
      </c>
      <c r="F461" s="156">
        <v>5</v>
      </c>
      <c r="G461" s="142">
        <v>3500</v>
      </c>
      <c r="H461" s="142">
        <f t="shared" si="27"/>
        <v>17500</v>
      </c>
      <c r="I461" s="120">
        <f t="shared" si="26"/>
        <v>19600.000000000004</v>
      </c>
      <c r="J461" s="112" t="s">
        <v>1545</v>
      </c>
      <c r="K461" s="111" t="s">
        <v>22</v>
      </c>
      <c r="L461" s="155" t="s">
        <v>2596</v>
      </c>
      <c r="M461" s="96"/>
      <c r="N461" s="96"/>
    </row>
    <row r="462" spans="1:14" s="91" customFormat="1" ht="105" customHeight="1" x14ac:dyDescent="0.25">
      <c r="A462" s="110" t="s">
        <v>2323</v>
      </c>
      <c r="B462" s="121" t="s">
        <v>1761</v>
      </c>
      <c r="C462" s="112" t="s">
        <v>77</v>
      </c>
      <c r="D462" s="121" t="s">
        <v>1762</v>
      </c>
      <c r="E462" s="122" t="s">
        <v>141</v>
      </c>
      <c r="F462" s="156">
        <v>5</v>
      </c>
      <c r="G462" s="142">
        <v>3500</v>
      </c>
      <c r="H462" s="142">
        <f t="shared" si="27"/>
        <v>17500</v>
      </c>
      <c r="I462" s="120">
        <f t="shared" si="26"/>
        <v>19600.000000000004</v>
      </c>
      <c r="J462" s="112" t="s">
        <v>1545</v>
      </c>
      <c r="K462" s="111" t="s">
        <v>22</v>
      </c>
      <c r="L462" s="155" t="s">
        <v>2596</v>
      </c>
      <c r="M462" s="96"/>
      <c r="N462" s="96"/>
    </row>
    <row r="463" spans="1:14" s="91" customFormat="1" ht="105" customHeight="1" x14ac:dyDescent="0.25">
      <c r="A463" s="110" t="s">
        <v>2324</v>
      </c>
      <c r="B463" s="112" t="s">
        <v>1763</v>
      </c>
      <c r="C463" s="112" t="s">
        <v>77</v>
      </c>
      <c r="D463" s="112" t="s">
        <v>1764</v>
      </c>
      <c r="E463" s="94" t="s">
        <v>141</v>
      </c>
      <c r="F463" s="156">
        <v>1</v>
      </c>
      <c r="G463" s="142">
        <v>6696</v>
      </c>
      <c r="H463" s="142">
        <f t="shared" si="27"/>
        <v>6696</v>
      </c>
      <c r="I463" s="120">
        <f t="shared" si="26"/>
        <v>7499.52</v>
      </c>
      <c r="J463" s="112" t="s">
        <v>1545</v>
      </c>
      <c r="K463" s="111" t="s">
        <v>22</v>
      </c>
      <c r="L463" s="155" t="s">
        <v>2596</v>
      </c>
      <c r="M463" s="96"/>
      <c r="N463" s="96"/>
    </row>
    <row r="464" spans="1:14" s="91" customFormat="1" ht="105" customHeight="1" x14ac:dyDescent="0.25">
      <c r="A464" s="110" t="s">
        <v>2325</v>
      </c>
      <c r="B464" s="121" t="s">
        <v>1765</v>
      </c>
      <c r="C464" s="112" t="s">
        <v>77</v>
      </c>
      <c r="D464" s="121" t="s">
        <v>1766</v>
      </c>
      <c r="E464" s="122" t="s">
        <v>141</v>
      </c>
      <c r="F464" s="156">
        <v>15</v>
      </c>
      <c r="G464" s="142">
        <v>120</v>
      </c>
      <c r="H464" s="142">
        <f t="shared" si="27"/>
        <v>1800</v>
      </c>
      <c r="I464" s="120">
        <f t="shared" si="26"/>
        <v>2016.0000000000002</v>
      </c>
      <c r="J464" s="112" t="s">
        <v>1545</v>
      </c>
      <c r="K464" s="111" t="s">
        <v>22</v>
      </c>
      <c r="L464" s="155" t="s">
        <v>2596</v>
      </c>
      <c r="M464" s="96"/>
      <c r="N464" s="96"/>
    </row>
    <row r="465" spans="1:14" s="91" customFormat="1" ht="105" customHeight="1" x14ac:dyDescent="0.25">
      <c r="A465" s="110" t="s">
        <v>2326</v>
      </c>
      <c r="B465" s="121" t="s">
        <v>1767</v>
      </c>
      <c r="C465" s="112" t="s">
        <v>77</v>
      </c>
      <c r="D465" s="121" t="s">
        <v>1768</v>
      </c>
      <c r="E465" s="122" t="s">
        <v>141</v>
      </c>
      <c r="F465" s="156">
        <v>15</v>
      </c>
      <c r="G465" s="142">
        <v>400</v>
      </c>
      <c r="H465" s="142">
        <f t="shared" si="27"/>
        <v>6000</v>
      </c>
      <c r="I465" s="120">
        <f t="shared" si="26"/>
        <v>6720.0000000000009</v>
      </c>
      <c r="J465" s="112" t="s">
        <v>1545</v>
      </c>
      <c r="K465" s="111" t="s">
        <v>22</v>
      </c>
      <c r="L465" s="155" t="s">
        <v>2596</v>
      </c>
      <c r="M465" s="96"/>
      <c r="N465" s="96"/>
    </row>
    <row r="466" spans="1:14" s="91" customFormat="1" ht="105" customHeight="1" x14ac:dyDescent="0.25">
      <c r="A466" s="110" t="s">
        <v>2327</v>
      </c>
      <c r="B466" s="112" t="s">
        <v>1769</v>
      </c>
      <c r="C466" s="112" t="s">
        <v>77</v>
      </c>
      <c r="D466" s="112" t="s">
        <v>1770</v>
      </c>
      <c r="E466" s="94" t="s">
        <v>141</v>
      </c>
      <c r="F466" s="156">
        <v>100</v>
      </c>
      <c r="G466" s="142">
        <v>35</v>
      </c>
      <c r="H466" s="142">
        <f t="shared" si="27"/>
        <v>3500</v>
      </c>
      <c r="I466" s="120">
        <f t="shared" si="26"/>
        <v>3920.0000000000005</v>
      </c>
      <c r="J466" s="112" t="s">
        <v>1545</v>
      </c>
      <c r="K466" s="111" t="s">
        <v>22</v>
      </c>
      <c r="L466" s="155" t="s">
        <v>2596</v>
      </c>
      <c r="M466" s="96"/>
      <c r="N466" s="96"/>
    </row>
    <row r="467" spans="1:14" s="91" customFormat="1" ht="105" customHeight="1" x14ac:dyDescent="0.25">
      <c r="A467" s="110" t="s">
        <v>2328</v>
      </c>
      <c r="B467" s="112" t="s">
        <v>1771</v>
      </c>
      <c r="C467" s="112" t="s">
        <v>77</v>
      </c>
      <c r="D467" s="112" t="s">
        <v>1772</v>
      </c>
      <c r="E467" s="94" t="s">
        <v>141</v>
      </c>
      <c r="F467" s="156">
        <v>100</v>
      </c>
      <c r="G467" s="142">
        <v>60</v>
      </c>
      <c r="H467" s="142">
        <f t="shared" si="27"/>
        <v>6000</v>
      </c>
      <c r="I467" s="120">
        <f t="shared" si="26"/>
        <v>6720.0000000000009</v>
      </c>
      <c r="J467" s="112" t="s">
        <v>1545</v>
      </c>
      <c r="K467" s="111" t="s">
        <v>22</v>
      </c>
      <c r="L467" s="155" t="s">
        <v>2596</v>
      </c>
      <c r="M467" s="96"/>
      <c r="N467" s="96"/>
    </row>
    <row r="468" spans="1:14" s="91" customFormat="1" ht="105" customHeight="1" x14ac:dyDescent="0.25">
      <c r="A468" s="110" t="s">
        <v>2329</v>
      </c>
      <c r="B468" s="121" t="s">
        <v>1773</v>
      </c>
      <c r="C468" s="112" t="s">
        <v>77</v>
      </c>
      <c r="D468" s="112" t="s">
        <v>1774</v>
      </c>
      <c r="E468" s="122" t="s">
        <v>141</v>
      </c>
      <c r="F468" s="156">
        <v>2</v>
      </c>
      <c r="G468" s="142">
        <v>5000</v>
      </c>
      <c r="H468" s="142">
        <f t="shared" si="27"/>
        <v>10000</v>
      </c>
      <c r="I468" s="120">
        <f t="shared" si="26"/>
        <v>11200.000000000002</v>
      </c>
      <c r="J468" s="112" t="s">
        <v>1545</v>
      </c>
      <c r="K468" s="111" t="s">
        <v>22</v>
      </c>
      <c r="L468" s="155" t="s">
        <v>2596</v>
      </c>
      <c r="M468" s="96"/>
      <c r="N468" s="96"/>
    </row>
    <row r="469" spans="1:14" s="91" customFormat="1" ht="105" customHeight="1" x14ac:dyDescent="0.25">
      <c r="A469" s="110" t="s">
        <v>2330</v>
      </c>
      <c r="B469" s="121" t="s">
        <v>1775</v>
      </c>
      <c r="C469" s="112" t="s">
        <v>77</v>
      </c>
      <c r="D469" s="112" t="s">
        <v>1776</v>
      </c>
      <c r="E469" s="122" t="s">
        <v>141</v>
      </c>
      <c r="F469" s="156">
        <v>1</v>
      </c>
      <c r="G469" s="142">
        <v>12995</v>
      </c>
      <c r="H469" s="142">
        <f t="shared" si="27"/>
        <v>12995</v>
      </c>
      <c r="I469" s="120">
        <f t="shared" si="26"/>
        <v>14554.400000000001</v>
      </c>
      <c r="J469" s="112" t="s">
        <v>1545</v>
      </c>
      <c r="K469" s="111" t="s">
        <v>22</v>
      </c>
      <c r="L469" s="155" t="s">
        <v>2596</v>
      </c>
      <c r="M469" s="96"/>
      <c r="N469" s="96"/>
    </row>
    <row r="470" spans="1:14" s="91" customFormat="1" ht="105" customHeight="1" x14ac:dyDescent="0.25">
      <c r="A470" s="110" t="s">
        <v>2331</v>
      </c>
      <c r="B470" s="121" t="s">
        <v>1777</v>
      </c>
      <c r="C470" s="112" t="s">
        <v>77</v>
      </c>
      <c r="D470" s="112" t="s">
        <v>1778</v>
      </c>
      <c r="E470" s="122" t="s">
        <v>141</v>
      </c>
      <c r="F470" s="156">
        <v>1</v>
      </c>
      <c r="G470" s="142">
        <v>35000</v>
      </c>
      <c r="H470" s="142">
        <f t="shared" si="27"/>
        <v>35000</v>
      </c>
      <c r="I470" s="120">
        <f t="shared" si="26"/>
        <v>39200.000000000007</v>
      </c>
      <c r="J470" s="112" t="s">
        <v>1545</v>
      </c>
      <c r="K470" s="111" t="s">
        <v>22</v>
      </c>
      <c r="L470" s="155" t="s">
        <v>2596</v>
      </c>
      <c r="M470" s="96"/>
      <c r="N470" s="96"/>
    </row>
    <row r="471" spans="1:14" s="91" customFormat="1" ht="105" customHeight="1" x14ac:dyDescent="0.25">
      <c r="A471" s="110" t="s">
        <v>2332</v>
      </c>
      <c r="B471" s="112" t="s">
        <v>1779</v>
      </c>
      <c r="C471" s="112" t="s">
        <v>77</v>
      </c>
      <c r="D471" s="112" t="s">
        <v>1780</v>
      </c>
      <c r="E471" s="94" t="s">
        <v>141</v>
      </c>
      <c r="F471" s="156">
        <v>50</v>
      </c>
      <c r="G471" s="142">
        <v>928</v>
      </c>
      <c r="H471" s="142">
        <f t="shared" si="27"/>
        <v>46400</v>
      </c>
      <c r="I471" s="120">
        <f t="shared" si="26"/>
        <v>51968.000000000007</v>
      </c>
      <c r="J471" s="112" t="s">
        <v>1545</v>
      </c>
      <c r="K471" s="111" t="s">
        <v>22</v>
      </c>
      <c r="L471" s="155" t="s">
        <v>2596</v>
      </c>
      <c r="M471" s="96"/>
      <c r="N471" s="96"/>
    </row>
    <row r="472" spans="1:14" s="91" customFormat="1" ht="105" customHeight="1" x14ac:dyDescent="0.25">
      <c r="A472" s="110" t="s">
        <v>2333</v>
      </c>
      <c r="B472" s="112" t="s">
        <v>1781</v>
      </c>
      <c r="C472" s="112" t="s">
        <v>77</v>
      </c>
      <c r="D472" s="112" t="s">
        <v>1782</v>
      </c>
      <c r="E472" s="94" t="s">
        <v>141</v>
      </c>
      <c r="F472" s="156">
        <v>10</v>
      </c>
      <c r="G472" s="142">
        <v>1058</v>
      </c>
      <c r="H472" s="142">
        <f t="shared" si="27"/>
        <v>10580</v>
      </c>
      <c r="I472" s="120">
        <f t="shared" si="26"/>
        <v>11849.6</v>
      </c>
      <c r="J472" s="112" t="s">
        <v>1545</v>
      </c>
      <c r="K472" s="111" t="s">
        <v>22</v>
      </c>
      <c r="L472" s="155" t="s">
        <v>2596</v>
      </c>
      <c r="M472" s="96"/>
      <c r="N472" s="96"/>
    </row>
    <row r="473" spans="1:14" s="91" customFormat="1" ht="105" customHeight="1" x14ac:dyDescent="0.25">
      <c r="A473" s="110" t="s">
        <v>2334</v>
      </c>
      <c r="B473" s="112" t="s">
        <v>1783</v>
      </c>
      <c r="C473" s="112" t="s">
        <v>77</v>
      </c>
      <c r="D473" s="112" t="s">
        <v>1784</v>
      </c>
      <c r="E473" s="94" t="s">
        <v>141</v>
      </c>
      <c r="F473" s="156">
        <v>10</v>
      </c>
      <c r="G473" s="142">
        <v>1339</v>
      </c>
      <c r="H473" s="142">
        <f t="shared" si="27"/>
        <v>13390</v>
      </c>
      <c r="I473" s="120">
        <f t="shared" si="26"/>
        <v>14996.800000000001</v>
      </c>
      <c r="J473" s="112" t="s">
        <v>1545</v>
      </c>
      <c r="K473" s="111" t="s">
        <v>22</v>
      </c>
      <c r="L473" s="155" t="s">
        <v>2596</v>
      </c>
      <c r="M473" s="96"/>
      <c r="N473" s="96"/>
    </row>
    <row r="474" spans="1:14" s="91" customFormat="1" ht="105" customHeight="1" x14ac:dyDescent="0.25">
      <c r="A474" s="110" t="s">
        <v>2335</v>
      </c>
      <c r="B474" s="121" t="s">
        <v>1785</v>
      </c>
      <c r="C474" s="112" t="s">
        <v>77</v>
      </c>
      <c r="D474" s="112" t="s">
        <v>1786</v>
      </c>
      <c r="E474" s="122" t="s">
        <v>141</v>
      </c>
      <c r="F474" s="156">
        <v>25</v>
      </c>
      <c r="G474" s="142">
        <v>290</v>
      </c>
      <c r="H474" s="142">
        <f t="shared" si="27"/>
        <v>7250</v>
      </c>
      <c r="I474" s="120">
        <f t="shared" si="26"/>
        <v>8120.0000000000009</v>
      </c>
      <c r="J474" s="112" t="s">
        <v>1545</v>
      </c>
      <c r="K474" s="111" t="s">
        <v>22</v>
      </c>
      <c r="L474" s="155" t="s">
        <v>2596</v>
      </c>
      <c r="M474" s="96"/>
      <c r="N474" s="96"/>
    </row>
    <row r="475" spans="1:14" s="91" customFormat="1" ht="105" customHeight="1" x14ac:dyDescent="0.25">
      <c r="A475" s="110" t="s">
        <v>2336</v>
      </c>
      <c r="B475" s="33" t="s">
        <v>1787</v>
      </c>
      <c r="C475" s="112" t="s">
        <v>77</v>
      </c>
      <c r="D475" s="33" t="s">
        <v>1788</v>
      </c>
      <c r="E475" s="123" t="s">
        <v>141</v>
      </c>
      <c r="F475" s="156">
        <v>10</v>
      </c>
      <c r="G475" s="142">
        <v>1590</v>
      </c>
      <c r="H475" s="142">
        <f t="shared" si="27"/>
        <v>15900</v>
      </c>
      <c r="I475" s="120">
        <f t="shared" si="26"/>
        <v>17808</v>
      </c>
      <c r="J475" s="112" t="s">
        <v>1545</v>
      </c>
      <c r="K475" s="111" t="s">
        <v>22</v>
      </c>
      <c r="L475" s="155" t="s">
        <v>2596</v>
      </c>
      <c r="M475" s="96"/>
      <c r="N475" s="96"/>
    </row>
    <row r="476" spans="1:14" s="91" customFormat="1" ht="105" customHeight="1" x14ac:dyDescent="0.25">
      <c r="A476" s="110" t="s">
        <v>2337</v>
      </c>
      <c r="B476" s="33" t="s">
        <v>1789</v>
      </c>
      <c r="C476" s="112" t="s">
        <v>77</v>
      </c>
      <c r="D476" s="33" t="s">
        <v>1790</v>
      </c>
      <c r="E476" s="123" t="s">
        <v>141</v>
      </c>
      <c r="F476" s="156">
        <v>20</v>
      </c>
      <c r="G476" s="142">
        <v>640</v>
      </c>
      <c r="H476" s="142">
        <f t="shared" si="27"/>
        <v>12800</v>
      </c>
      <c r="I476" s="120">
        <f t="shared" ref="I476:I539" si="28">H476*1.12</f>
        <v>14336.000000000002</v>
      </c>
      <c r="J476" s="112" t="s">
        <v>1545</v>
      </c>
      <c r="K476" s="111" t="s">
        <v>22</v>
      </c>
      <c r="L476" s="155" t="s">
        <v>2596</v>
      </c>
      <c r="M476" s="96"/>
      <c r="N476" s="96"/>
    </row>
    <row r="477" spans="1:14" s="91" customFormat="1" ht="105" customHeight="1" x14ac:dyDescent="0.25">
      <c r="A477" s="110" t="s">
        <v>2338</v>
      </c>
      <c r="B477" s="33" t="s">
        <v>1791</v>
      </c>
      <c r="C477" s="112" t="s">
        <v>77</v>
      </c>
      <c r="D477" s="33" t="s">
        <v>1792</v>
      </c>
      <c r="E477" s="123" t="s">
        <v>141</v>
      </c>
      <c r="F477" s="156">
        <v>15</v>
      </c>
      <c r="G477" s="142">
        <v>995</v>
      </c>
      <c r="H477" s="142">
        <f t="shared" si="27"/>
        <v>14925</v>
      </c>
      <c r="I477" s="120">
        <f t="shared" si="28"/>
        <v>16716</v>
      </c>
      <c r="J477" s="112" t="s">
        <v>1545</v>
      </c>
      <c r="K477" s="111" t="s">
        <v>22</v>
      </c>
      <c r="L477" s="155" t="s">
        <v>2596</v>
      </c>
      <c r="M477" s="96"/>
      <c r="N477" s="96"/>
    </row>
    <row r="478" spans="1:14" s="91" customFormat="1" ht="105" customHeight="1" x14ac:dyDescent="0.25">
      <c r="A478" s="110" t="s">
        <v>2339</v>
      </c>
      <c r="B478" s="33" t="s">
        <v>1793</v>
      </c>
      <c r="C478" s="112" t="s">
        <v>77</v>
      </c>
      <c r="D478" s="33" t="s">
        <v>1794</v>
      </c>
      <c r="E478" s="123" t="s">
        <v>141</v>
      </c>
      <c r="F478" s="156">
        <v>10</v>
      </c>
      <c r="G478" s="142">
        <v>1900</v>
      </c>
      <c r="H478" s="142">
        <f t="shared" si="27"/>
        <v>19000</v>
      </c>
      <c r="I478" s="120">
        <f t="shared" si="28"/>
        <v>21280.000000000004</v>
      </c>
      <c r="J478" s="112" t="s">
        <v>1545</v>
      </c>
      <c r="K478" s="111" t="s">
        <v>22</v>
      </c>
      <c r="L478" s="155" t="s">
        <v>2596</v>
      </c>
      <c r="M478" s="96"/>
      <c r="N478" s="96"/>
    </row>
    <row r="479" spans="1:14" s="91" customFormat="1" ht="105" customHeight="1" x14ac:dyDescent="0.25">
      <c r="A479" s="110" t="s">
        <v>2340</v>
      </c>
      <c r="B479" s="33" t="s">
        <v>1795</v>
      </c>
      <c r="C479" s="112" t="s">
        <v>77</v>
      </c>
      <c r="D479" s="33" t="s">
        <v>1796</v>
      </c>
      <c r="E479" s="123" t="s">
        <v>141</v>
      </c>
      <c r="F479" s="156">
        <v>20</v>
      </c>
      <c r="G479" s="142">
        <v>435</v>
      </c>
      <c r="H479" s="142">
        <f t="shared" si="27"/>
        <v>8700</v>
      </c>
      <c r="I479" s="120">
        <f t="shared" si="28"/>
        <v>9744.0000000000018</v>
      </c>
      <c r="J479" s="112" t="s">
        <v>1545</v>
      </c>
      <c r="K479" s="111" t="s">
        <v>22</v>
      </c>
      <c r="L479" s="155" t="s">
        <v>2596</v>
      </c>
      <c r="M479" s="96"/>
      <c r="N479" s="96"/>
    </row>
    <row r="480" spans="1:14" s="91" customFormat="1" ht="105" customHeight="1" x14ac:dyDescent="0.25">
      <c r="A480" s="110" t="s">
        <v>2341</v>
      </c>
      <c r="B480" s="121" t="s">
        <v>1797</v>
      </c>
      <c r="C480" s="112" t="s">
        <v>77</v>
      </c>
      <c r="D480" s="112" t="s">
        <v>1798</v>
      </c>
      <c r="E480" s="122" t="s">
        <v>141</v>
      </c>
      <c r="F480" s="156">
        <v>35</v>
      </c>
      <c r="G480" s="142">
        <v>1550</v>
      </c>
      <c r="H480" s="142">
        <f t="shared" si="27"/>
        <v>54250</v>
      </c>
      <c r="I480" s="120">
        <f t="shared" si="28"/>
        <v>60760.000000000007</v>
      </c>
      <c r="J480" s="112" t="s">
        <v>1545</v>
      </c>
      <c r="K480" s="111" t="s">
        <v>22</v>
      </c>
      <c r="L480" s="155" t="s">
        <v>2596</v>
      </c>
      <c r="M480" s="96"/>
      <c r="N480" s="96"/>
    </row>
    <row r="481" spans="1:14" s="91" customFormat="1" ht="105" customHeight="1" x14ac:dyDescent="0.25">
      <c r="A481" s="110" t="s">
        <v>2342</v>
      </c>
      <c r="B481" s="121" t="s">
        <v>1799</v>
      </c>
      <c r="C481" s="112" t="s">
        <v>77</v>
      </c>
      <c r="D481" s="112" t="s">
        <v>1800</v>
      </c>
      <c r="E481" s="122" t="s">
        <v>141</v>
      </c>
      <c r="F481" s="156">
        <v>10</v>
      </c>
      <c r="G481" s="142">
        <v>1900</v>
      </c>
      <c r="H481" s="142">
        <f t="shared" si="27"/>
        <v>19000</v>
      </c>
      <c r="I481" s="120">
        <f t="shared" si="28"/>
        <v>21280.000000000004</v>
      </c>
      <c r="J481" s="112" t="s">
        <v>1545</v>
      </c>
      <c r="K481" s="111" t="s">
        <v>22</v>
      </c>
      <c r="L481" s="155" t="s">
        <v>2596</v>
      </c>
      <c r="M481" s="96"/>
      <c r="N481" s="96"/>
    </row>
    <row r="482" spans="1:14" s="91" customFormat="1" ht="105" customHeight="1" x14ac:dyDescent="0.25">
      <c r="A482" s="110" t="s">
        <v>2343</v>
      </c>
      <c r="B482" s="121" t="s">
        <v>1801</v>
      </c>
      <c r="C482" s="112" t="s">
        <v>77</v>
      </c>
      <c r="D482" s="112" t="s">
        <v>1802</v>
      </c>
      <c r="E482" s="122" t="s">
        <v>141</v>
      </c>
      <c r="F482" s="156">
        <v>10</v>
      </c>
      <c r="G482" s="142">
        <v>2600</v>
      </c>
      <c r="H482" s="142">
        <f t="shared" si="27"/>
        <v>26000</v>
      </c>
      <c r="I482" s="120">
        <f t="shared" si="28"/>
        <v>29120.000000000004</v>
      </c>
      <c r="J482" s="112" t="s">
        <v>1545</v>
      </c>
      <c r="K482" s="111" t="s">
        <v>22</v>
      </c>
      <c r="L482" s="155" t="s">
        <v>2596</v>
      </c>
      <c r="M482" s="96"/>
      <c r="N482" s="96"/>
    </row>
    <row r="483" spans="1:14" s="91" customFormat="1" ht="105" customHeight="1" x14ac:dyDescent="0.25">
      <c r="A483" s="110" t="s">
        <v>2344</v>
      </c>
      <c r="B483" s="121" t="s">
        <v>1803</v>
      </c>
      <c r="C483" s="112" t="s">
        <v>77</v>
      </c>
      <c r="D483" s="112" t="s">
        <v>1804</v>
      </c>
      <c r="E483" s="122" t="s">
        <v>141</v>
      </c>
      <c r="F483" s="156">
        <v>10</v>
      </c>
      <c r="G483" s="142">
        <v>3950</v>
      </c>
      <c r="H483" s="142">
        <f t="shared" si="27"/>
        <v>39500</v>
      </c>
      <c r="I483" s="120">
        <f t="shared" si="28"/>
        <v>44240.000000000007</v>
      </c>
      <c r="J483" s="112" t="s">
        <v>1545</v>
      </c>
      <c r="K483" s="111" t="s">
        <v>22</v>
      </c>
      <c r="L483" s="155" t="s">
        <v>2596</v>
      </c>
      <c r="M483" s="96"/>
      <c r="N483" s="96"/>
    </row>
    <row r="484" spans="1:14" s="91" customFormat="1" ht="105" customHeight="1" x14ac:dyDescent="0.25">
      <c r="A484" s="110" t="s">
        <v>2345</v>
      </c>
      <c r="B484" s="112" t="s">
        <v>1805</v>
      </c>
      <c r="C484" s="112" t="s">
        <v>77</v>
      </c>
      <c r="D484" s="112" t="s">
        <v>1806</v>
      </c>
      <c r="E484" s="112" t="s">
        <v>141</v>
      </c>
      <c r="F484" s="156">
        <v>13</v>
      </c>
      <c r="G484" s="142">
        <v>13062</v>
      </c>
      <c r="H484" s="142">
        <f t="shared" si="27"/>
        <v>169806</v>
      </c>
      <c r="I484" s="120">
        <f t="shared" si="28"/>
        <v>190182.72000000003</v>
      </c>
      <c r="J484" s="112" t="s">
        <v>1545</v>
      </c>
      <c r="K484" s="111" t="s">
        <v>22</v>
      </c>
      <c r="L484" s="155" t="s">
        <v>2596</v>
      </c>
      <c r="M484" s="96"/>
      <c r="N484" s="96"/>
    </row>
    <row r="485" spans="1:14" s="91" customFormat="1" ht="105" customHeight="1" x14ac:dyDescent="0.25">
      <c r="A485" s="110" t="s">
        <v>2346</v>
      </c>
      <c r="B485" s="33" t="s">
        <v>1807</v>
      </c>
      <c r="C485" s="112" t="s">
        <v>77</v>
      </c>
      <c r="D485" s="33" t="s">
        <v>1808</v>
      </c>
      <c r="E485" s="123" t="s">
        <v>141</v>
      </c>
      <c r="F485" s="156">
        <v>20</v>
      </c>
      <c r="G485" s="142">
        <v>660</v>
      </c>
      <c r="H485" s="142">
        <f t="shared" si="27"/>
        <v>13200</v>
      </c>
      <c r="I485" s="120">
        <f t="shared" si="28"/>
        <v>14784.000000000002</v>
      </c>
      <c r="J485" s="112" t="s">
        <v>1545</v>
      </c>
      <c r="K485" s="111" t="s">
        <v>22</v>
      </c>
      <c r="L485" s="155" t="s">
        <v>2596</v>
      </c>
      <c r="M485" s="96"/>
      <c r="N485" s="96"/>
    </row>
    <row r="486" spans="1:14" s="91" customFormat="1" ht="105" customHeight="1" x14ac:dyDescent="0.25">
      <c r="A486" s="110" t="s">
        <v>2347</v>
      </c>
      <c r="B486" s="33" t="s">
        <v>1809</v>
      </c>
      <c r="C486" s="112" t="s">
        <v>77</v>
      </c>
      <c r="D486" s="33" t="s">
        <v>1810</v>
      </c>
      <c r="E486" s="123" t="s">
        <v>141</v>
      </c>
      <c r="F486" s="156">
        <v>20</v>
      </c>
      <c r="G486" s="142">
        <v>1130</v>
      </c>
      <c r="H486" s="142">
        <f t="shared" si="27"/>
        <v>22600</v>
      </c>
      <c r="I486" s="120">
        <f t="shared" si="28"/>
        <v>25312.000000000004</v>
      </c>
      <c r="J486" s="112" t="s">
        <v>1545</v>
      </c>
      <c r="K486" s="111" t="s">
        <v>22</v>
      </c>
      <c r="L486" s="155" t="s">
        <v>2596</v>
      </c>
      <c r="M486" s="96"/>
      <c r="N486" s="96"/>
    </row>
    <row r="487" spans="1:14" s="91" customFormat="1" ht="105" customHeight="1" x14ac:dyDescent="0.25">
      <c r="A487" s="110" t="s">
        <v>2348</v>
      </c>
      <c r="B487" s="33" t="s">
        <v>1811</v>
      </c>
      <c r="C487" s="112" t="s">
        <v>77</v>
      </c>
      <c r="D487" s="124" t="s">
        <v>1812</v>
      </c>
      <c r="E487" s="123" t="s">
        <v>141</v>
      </c>
      <c r="F487" s="156">
        <v>15</v>
      </c>
      <c r="G487" s="142">
        <v>1710</v>
      </c>
      <c r="H487" s="142">
        <f t="shared" ref="H487:H550" si="29">F487*G487</f>
        <v>25650</v>
      </c>
      <c r="I487" s="120">
        <f t="shared" si="28"/>
        <v>28728.000000000004</v>
      </c>
      <c r="J487" s="112" t="s">
        <v>1545</v>
      </c>
      <c r="K487" s="111" t="s">
        <v>22</v>
      </c>
      <c r="L487" s="155" t="s">
        <v>2596</v>
      </c>
      <c r="M487" s="96"/>
      <c r="N487" s="96"/>
    </row>
    <row r="488" spans="1:14" s="91" customFormat="1" ht="105" customHeight="1" x14ac:dyDescent="0.25">
      <c r="A488" s="110" t="s">
        <v>2349</v>
      </c>
      <c r="B488" s="33" t="s">
        <v>1813</v>
      </c>
      <c r="C488" s="112" t="s">
        <v>77</v>
      </c>
      <c r="D488" s="33" t="s">
        <v>1814</v>
      </c>
      <c r="E488" s="123" t="s">
        <v>141</v>
      </c>
      <c r="F488" s="156">
        <v>10</v>
      </c>
      <c r="G488" s="142">
        <v>2650</v>
      </c>
      <c r="H488" s="142">
        <f t="shared" si="29"/>
        <v>26500</v>
      </c>
      <c r="I488" s="120">
        <f t="shared" si="28"/>
        <v>29680.000000000004</v>
      </c>
      <c r="J488" s="112" t="s">
        <v>1545</v>
      </c>
      <c r="K488" s="111" t="s">
        <v>22</v>
      </c>
      <c r="L488" s="155" t="s">
        <v>2596</v>
      </c>
      <c r="M488" s="96"/>
      <c r="N488" s="96"/>
    </row>
    <row r="489" spans="1:14" s="91" customFormat="1" ht="105" customHeight="1" x14ac:dyDescent="0.25">
      <c r="A489" s="110" t="s">
        <v>2350</v>
      </c>
      <c r="B489" s="121" t="s">
        <v>1815</v>
      </c>
      <c r="C489" s="112" t="s">
        <v>77</v>
      </c>
      <c r="D489" s="112" t="s">
        <v>1816</v>
      </c>
      <c r="E489" s="122" t="s">
        <v>141</v>
      </c>
      <c r="F489" s="156">
        <v>15</v>
      </c>
      <c r="G489" s="142">
        <v>800</v>
      </c>
      <c r="H489" s="142">
        <f t="shared" si="29"/>
        <v>12000</v>
      </c>
      <c r="I489" s="120">
        <f t="shared" si="28"/>
        <v>13440.000000000002</v>
      </c>
      <c r="J489" s="112" t="s">
        <v>1545</v>
      </c>
      <c r="K489" s="111" t="s">
        <v>22</v>
      </c>
      <c r="L489" s="155" t="s">
        <v>2596</v>
      </c>
      <c r="M489" s="96"/>
      <c r="N489" s="96"/>
    </row>
    <row r="490" spans="1:14" s="91" customFormat="1" ht="105" customHeight="1" x14ac:dyDescent="0.25">
      <c r="A490" s="110" t="s">
        <v>2351</v>
      </c>
      <c r="B490" s="121" t="s">
        <v>1815</v>
      </c>
      <c r="C490" s="112" t="s">
        <v>77</v>
      </c>
      <c r="D490" s="112" t="s">
        <v>1817</v>
      </c>
      <c r="E490" s="122" t="s">
        <v>141</v>
      </c>
      <c r="F490" s="156">
        <v>15</v>
      </c>
      <c r="G490" s="142">
        <v>950</v>
      </c>
      <c r="H490" s="142">
        <f t="shared" si="29"/>
        <v>14250</v>
      </c>
      <c r="I490" s="120">
        <f t="shared" si="28"/>
        <v>15960.000000000002</v>
      </c>
      <c r="J490" s="112" t="s">
        <v>1545</v>
      </c>
      <c r="K490" s="111" t="s">
        <v>22</v>
      </c>
      <c r="L490" s="155" t="s">
        <v>2596</v>
      </c>
      <c r="M490" s="96"/>
      <c r="N490" s="96"/>
    </row>
    <row r="491" spans="1:14" s="91" customFormat="1" ht="105" customHeight="1" x14ac:dyDescent="0.25">
      <c r="A491" s="110" t="s">
        <v>2352</v>
      </c>
      <c r="B491" s="121" t="s">
        <v>1818</v>
      </c>
      <c r="C491" s="112" t="s">
        <v>77</v>
      </c>
      <c r="D491" s="112" t="s">
        <v>1819</v>
      </c>
      <c r="E491" s="122" t="s">
        <v>141</v>
      </c>
      <c r="F491" s="156">
        <v>15</v>
      </c>
      <c r="G491" s="142">
        <v>1500</v>
      </c>
      <c r="H491" s="142">
        <f t="shared" si="29"/>
        <v>22500</v>
      </c>
      <c r="I491" s="120">
        <f t="shared" si="28"/>
        <v>25200.000000000004</v>
      </c>
      <c r="J491" s="112" t="s">
        <v>1545</v>
      </c>
      <c r="K491" s="111" t="s">
        <v>22</v>
      </c>
      <c r="L491" s="155" t="s">
        <v>2596</v>
      </c>
      <c r="M491" s="96"/>
      <c r="N491" s="96"/>
    </row>
    <row r="492" spans="1:14" s="91" customFormat="1" ht="105" customHeight="1" x14ac:dyDescent="0.25">
      <c r="A492" s="110" t="s">
        <v>2353</v>
      </c>
      <c r="B492" s="121" t="s">
        <v>1820</v>
      </c>
      <c r="C492" s="112" t="s">
        <v>77</v>
      </c>
      <c r="D492" s="91" t="s">
        <v>1821</v>
      </c>
      <c r="E492" s="122" t="s">
        <v>141</v>
      </c>
      <c r="F492" s="156">
        <v>6</v>
      </c>
      <c r="G492" s="142">
        <v>1900</v>
      </c>
      <c r="H492" s="142">
        <f t="shared" si="29"/>
        <v>11400</v>
      </c>
      <c r="I492" s="120">
        <f t="shared" si="28"/>
        <v>12768.000000000002</v>
      </c>
      <c r="J492" s="112" t="s">
        <v>1545</v>
      </c>
      <c r="K492" s="111" t="s">
        <v>22</v>
      </c>
      <c r="L492" s="155" t="s">
        <v>2596</v>
      </c>
      <c r="M492" s="96"/>
      <c r="N492" s="96"/>
    </row>
    <row r="493" spans="1:14" s="91" customFormat="1" ht="105" customHeight="1" x14ac:dyDescent="0.25">
      <c r="A493" s="110" t="s">
        <v>2354</v>
      </c>
      <c r="B493" s="121" t="s">
        <v>1822</v>
      </c>
      <c r="C493" s="112" t="s">
        <v>77</v>
      </c>
      <c r="D493" s="112" t="s">
        <v>1823</v>
      </c>
      <c r="E493" s="122" t="s">
        <v>141</v>
      </c>
      <c r="F493" s="156">
        <v>10</v>
      </c>
      <c r="G493" s="142">
        <v>2000</v>
      </c>
      <c r="H493" s="142">
        <f t="shared" si="29"/>
        <v>20000</v>
      </c>
      <c r="I493" s="120">
        <f t="shared" si="28"/>
        <v>22400.000000000004</v>
      </c>
      <c r="J493" s="112" t="s">
        <v>1545</v>
      </c>
      <c r="K493" s="111" t="s">
        <v>22</v>
      </c>
      <c r="L493" s="155" t="s">
        <v>2596</v>
      </c>
      <c r="M493" s="96"/>
      <c r="N493" s="96"/>
    </row>
    <row r="494" spans="1:14" s="91" customFormat="1" ht="105" customHeight="1" x14ac:dyDescent="0.25">
      <c r="A494" s="110" t="s">
        <v>2355</v>
      </c>
      <c r="B494" s="121" t="s">
        <v>1824</v>
      </c>
      <c r="C494" s="112" t="s">
        <v>77</v>
      </c>
      <c r="D494" s="112" t="s">
        <v>1825</v>
      </c>
      <c r="E494" s="122" t="s">
        <v>141</v>
      </c>
      <c r="F494" s="156">
        <v>10</v>
      </c>
      <c r="G494" s="142">
        <v>3000</v>
      </c>
      <c r="H494" s="142">
        <f t="shared" si="29"/>
        <v>30000</v>
      </c>
      <c r="I494" s="120">
        <f t="shared" si="28"/>
        <v>33600</v>
      </c>
      <c r="J494" s="112" t="s">
        <v>1545</v>
      </c>
      <c r="K494" s="111" t="s">
        <v>22</v>
      </c>
      <c r="L494" s="155" t="s">
        <v>2596</v>
      </c>
      <c r="M494" s="96"/>
      <c r="N494" s="96"/>
    </row>
    <row r="495" spans="1:14" s="91" customFormat="1" ht="105" customHeight="1" x14ac:dyDescent="0.25">
      <c r="A495" s="110" t="s">
        <v>2356</v>
      </c>
      <c r="B495" s="112" t="s">
        <v>1826</v>
      </c>
      <c r="C495" s="112" t="s">
        <v>77</v>
      </c>
      <c r="D495" s="112" t="s">
        <v>1827</v>
      </c>
      <c r="E495" s="94" t="s">
        <v>141</v>
      </c>
      <c r="F495" s="156">
        <v>50</v>
      </c>
      <c r="G495" s="142">
        <v>267</v>
      </c>
      <c r="H495" s="142">
        <f t="shared" si="29"/>
        <v>13350</v>
      </c>
      <c r="I495" s="120">
        <f t="shared" si="28"/>
        <v>14952.000000000002</v>
      </c>
      <c r="J495" s="112" t="s">
        <v>1545</v>
      </c>
      <c r="K495" s="111" t="s">
        <v>22</v>
      </c>
      <c r="L495" s="155" t="s">
        <v>2596</v>
      </c>
      <c r="M495" s="96"/>
      <c r="N495" s="96"/>
    </row>
    <row r="496" spans="1:14" s="91" customFormat="1" ht="105" customHeight="1" x14ac:dyDescent="0.25">
      <c r="A496" s="110" t="s">
        <v>2357</v>
      </c>
      <c r="B496" s="121" t="s">
        <v>1828</v>
      </c>
      <c r="C496" s="112" t="s">
        <v>77</v>
      </c>
      <c r="D496" s="121" t="s">
        <v>1829</v>
      </c>
      <c r="E496" s="122" t="s">
        <v>141</v>
      </c>
      <c r="F496" s="156">
        <v>10</v>
      </c>
      <c r="G496" s="142">
        <v>1798</v>
      </c>
      <c r="H496" s="142">
        <f t="shared" si="29"/>
        <v>17980</v>
      </c>
      <c r="I496" s="120">
        <f t="shared" si="28"/>
        <v>20137.600000000002</v>
      </c>
      <c r="J496" s="112" t="s">
        <v>1545</v>
      </c>
      <c r="K496" s="111" t="s">
        <v>22</v>
      </c>
      <c r="L496" s="155" t="s">
        <v>2596</v>
      </c>
      <c r="M496" s="96"/>
      <c r="N496" s="96"/>
    </row>
    <row r="497" spans="1:14" s="91" customFormat="1" ht="105" customHeight="1" x14ac:dyDescent="0.25">
      <c r="A497" s="110" t="s">
        <v>2358</v>
      </c>
      <c r="B497" s="121" t="s">
        <v>1828</v>
      </c>
      <c r="C497" s="112" t="s">
        <v>77</v>
      </c>
      <c r="D497" s="121" t="s">
        <v>1830</v>
      </c>
      <c r="E497" s="122" t="s">
        <v>141</v>
      </c>
      <c r="F497" s="156">
        <v>15</v>
      </c>
      <c r="G497" s="142">
        <v>647</v>
      </c>
      <c r="H497" s="142">
        <f t="shared" si="29"/>
        <v>9705</v>
      </c>
      <c r="I497" s="120">
        <f t="shared" si="28"/>
        <v>10869.6</v>
      </c>
      <c r="J497" s="112" t="s">
        <v>1545</v>
      </c>
      <c r="K497" s="111" t="s">
        <v>22</v>
      </c>
      <c r="L497" s="155" t="s">
        <v>2596</v>
      </c>
      <c r="M497" s="96"/>
      <c r="N497" s="96"/>
    </row>
    <row r="498" spans="1:14" s="91" customFormat="1" ht="105" customHeight="1" x14ac:dyDescent="0.25">
      <c r="A498" s="110" t="s">
        <v>2359</v>
      </c>
      <c r="B498" s="121" t="s">
        <v>1828</v>
      </c>
      <c r="C498" s="112" t="s">
        <v>77</v>
      </c>
      <c r="D498" s="121" t="s">
        <v>1831</v>
      </c>
      <c r="E498" s="122" t="s">
        <v>141</v>
      </c>
      <c r="F498" s="156">
        <v>10</v>
      </c>
      <c r="G498" s="142">
        <v>790</v>
      </c>
      <c r="H498" s="142">
        <f t="shared" si="29"/>
        <v>7900</v>
      </c>
      <c r="I498" s="120">
        <f t="shared" si="28"/>
        <v>8848</v>
      </c>
      <c r="J498" s="112" t="s">
        <v>1545</v>
      </c>
      <c r="K498" s="111" t="s">
        <v>22</v>
      </c>
      <c r="L498" s="155" t="s">
        <v>2596</v>
      </c>
      <c r="M498" s="96"/>
      <c r="N498" s="96"/>
    </row>
    <row r="499" spans="1:14" s="91" customFormat="1" ht="105" customHeight="1" x14ac:dyDescent="0.25">
      <c r="A499" s="110" t="s">
        <v>2360</v>
      </c>
      <c r="B499" s="112" t="s">
        <v>1832</v>
      </c>
      <c r="C499" s="112" t="s">
        <v>77</v>
      </c>
      <c r="D499" s="112" t="s">
        <v>1833</v>
      </c>
      <c r="E499" s="94" t="s">
        <v>141</v>
      </c>
      <c r="F499" s="156">
        <v>50</v>
      </c>
      <c r="G499" s="142">
        <v>1071</v>
      </c>
      <c r="H499" s="142">
        <f t="shared" si="29"/>
        <v>53550</v>
      </c>
      <c r="I499" s="120">
        <f t="shared" si="28"/>
        <v>59976.000000000007</v>
      </c>
      <c r="J499" s="112" t="s">
        <v>1545</v>
      </c>
      <c r="K499" s="111" t="s">
        <v>22</v>
      </c>
      <c r="L499" s="155" t="s">
        <v>2596</v>
      </c>
      <c r="M499" s="96"/>
      <c r="N499" s="96"/>
    </row>
    <row r="500" spans="1:14" s="91" customFormat="1" ht="105" customHeight="1" x14ac:dyDescent="0.25">
      <c r="A500" s="110" t="s">
        <v>2361</v>
      </c>
      <c r="B500" s="112" t="s">
        <v>1834</v>
      </c>
      <c r="C500" s="112" t="s">
        <v>77</v>
      </c>
      <c r="D500" s="112" t="s">
        <v>1835</v>
      </c>
      <c r="E500" s="94" t="s">
        <v>141</v>
      </c>
      <c r="F500" s="156">
        <v>50</v>
      </c>
      <c r="G500" s="142">
        <v>312</v>
      </c>
      <c r="H500" s="142">
        <f t="shared" si="29"/>
        <v>15600</v>
      </c>
      <c r="I500" s="120">
        <f t="shared" si="28"/>
        <v>17472</v>
      </c>
      <c r="J500" s="112" t="s">
        <v>1545</v>
      </c>
      <c r="K500" s="111" t="s">
        <v>22</v>
      </c>
      <c r="L500" s="155" t="s">
        <v>2596</v>
      </c>
      <c r="M500" s="96"/>
      <c r="N500" s="96"/>
    </row>
    <row r="501" spans="1:14" s="91" customFormat="1" ht="138" customHeight="1" x14ac:dyDescent="0.25">
      <c r="A501" s="110" t="s">
        <v>2362</v>
      </c>
      <c r="B501" s="121" t="s">
        <v>1836</v>
      </c>
      <c r="C501" s="112" t="s">
        <v>77</v>
      </c>
      <c r="D501" s="112" t="s">
        <v>1837</v>
      </c>
      <c r="E501" s="122" t="s">
        <v>141</v>
      </c>
      <c r="F501" s="156">
        <v>1</v>
      </c>
      <c r="G501" s="142">
        <v>19500</v>
      </c>
      <c r="H501" s="142">
        <f t="shared" si="29"/>
        <v>19500</v>
      </c>
      <c r="I501" s="120">
        <f t="shared" si="28"/>
        <v>21840.000000000004</v>
      </c>
      <c r="J501" s="112" t="s">
        <v>1545</v>
      </c>
      <c r="K501" s="111" t="s">
        <v>22</v>
      </c>
      <c r="L501" s="155" t="s">
        <v>2596</v>
      </c>
      <c r="M501" s="96"/>
      <c r="N501" s="96"/>
    </row>
    <row r="502" spans="1:14" s="91" customFormat="1" ht="105" customHeight="1" x14ac:dyDescent="0.25">
      <c r="A502" s="110" t="s">
        <v>2363</v>
      </c>
      <c r="B502" s="112" t="s">
        <v>1838</v>
      </c>
      <c r="C502" s="112" t="s">
        <v>77</v>
      </c>
      <c r="D502" s="112" t="s">
        <v>1839</v>
      </c>
      <c r="E502" s="94" t="s">
        <v>141</v>
      </c>
      <c r="F502" s="156">
        <v>5</v>
      </c>
      <c r="G502" s="142">
        <v>446</v>
      </c>
      <c r="H502" s="142">
        <f t="shared" si="29"/>
        <v>2230</v>
      </c>
      <c r="I502" s="120">
        <f t="shared" si="28"/>
        <v>2497.6000000000004</v>
      </c>
      <c r="J502" s="112" t="s">
        <v>1545</v>
      </c>
      <c r="K502" s="111" t="s">
        <v>22</v>
      </c>
      <c r="L502" s="155" t="s">
        <v>2596</v>
      </c>
      <c r="M502" s="96"/>
      <c r="N502" s="96"/>
    </row>
    <row r="503" spans="1:14" s="91" customFormat="1" ht="105" customHeight="1" x14ac:dyDescent="0.25">
      <c r="A503" s="110" t="s">
        <v>2364</v>
      </c>
      <c r="B503" s="112" t="s">
        <v>1840</v>
      </c>
      <c r="C503" s="112" t="s">
        <v>77</v>
      </c>
      <c r="D503" s="112" t="s">
        <v>1841</v>
      </c>
      <c r="E503" s="112" t="s">
        <v>141</v>
      </c>
      <c r="F503" s="156">
        <v>1</v>
      </c>
      <c r="G503" s="142">
        <v>7200</v>
      </c>
      <c r="H503" s="142">
        <f t="shared" si="29"/>
        <v>7200</v>
      </c>
      <c r="I503" s="120">
        <f t="shared" si="28"/>
        <v>8064.0000000000009</v>
      </c>
      <c r="J503" s="112" t="s">
        <v>1545</v>
      </c>
      <c r="K503" s="111" t="s">
        <v>22</v>
      </c>
      <c r="L503" s="155" t="s">
        <v>2596</v>
      </c>
      <c r="M503" s="96"/>
      <c r="N503" s="96"/>
    </row>
    <row r="504" spans="1:14" s="91" customFormat="1" ht="105" customHeight="1" x14ac:dyDescent="0.25">
      <c r="A504" s="110" t="s">
        <v>2365</v>
      </c>
      <c r="B504" s="121" t="s">
        <v>1842</v>
      </c>
      <c r="C504" s="112" t="s">
        <v>77</v>
      </c>
      <c r="D504" s="112" t="s">
        <v>1843</v>
      </c>
      <c r="E504" s="122" t="s">
        <v>141</v>
      </c>
      <c r="F504" s="156">
        <v>22</v>
      </c>
      <c r="G504" s="142">
        <v>1500</v>
      </c>
      <c r="H504" s="142">
        <f t="shared" si="29"/>
        <v>33000</v>
      </c>
      <c r="I504" s="120">
        <f t="shared" si="28"/>
        <v>36960</v>
      </c>
      <c r="J504" s="112" t="s">
        <v>1545</v>
      </c>
      <c r="K504" s="111" t="s">
        <v>22</v>
      </c>
      <c r="L504" s="155" t="s">
        <v>2596</v>
      </c>
      <c r="M504" s="96"/>
      <c r="N504" s="96"/>
    </row>
    <row r="505" spans="1:14" s="91" customFormat="1" ht="105" customHeight="1" x14ac:dyDescent="0.25">
      <c r="A505" s="110" t="s">
        <v>2366</v>
      </c>
      <c r="B505" s="121" t="s">
        <v>1844</v>
      </c>
      <c r="C505" s="112" t="s">
        <v>77</v>
      </c>
      <c r="D505" s="125" t="s">
        <v>1845</v>
      </c>
      <c r="E505" s="122" t="s">
        <v>141</v>
      </c>
      <c r="F505" s="156">
        <v>3</v>
      </c>
      <c r="G505" s="142">
        <v>850</v>
      </c>
      <c r="H505" s="142">
        <f t="shared" si="29"/>
        <v>2550</v>
      </c>
      <c r="I505" s="120">
        <f t="shared" si="28"/>
        <v>2856.0000000000005</v>
      </c>
      <c r="J505" s="112" t="s">
        <v>1545</v>
      </c>
      <c r="K505" s="111" t="s">
        <v>22</v>
      </c>
      <c r="L505" s="155" t="s">
        <v>2596</v>
      </c>
      <c r="M505" s="96"/>
      <c r="N505" s="96"/>
    </row>
    <row r="506" spans="1:14" s="91" customFormat="1" ht="105" customHeight="1" x14ac:dyDescent="0.25">
      <c r="A506" s="110" t="s">
        <v>2367</v>
      </c>
      <c r="B506" s="121" t="s">
        <v>1846</v>
      </c>
      <c r="C506" s="112" t="s">
        <v>77</v>
      </c>
      <c r="D506" s="121" t="s">
        <v>1847</v>
      </c>
      <c r="E506" s="122" t="s">
        <v>141</v>
      </c>
      <c r="F506" s="156">
        <v>40</v>
      </c>
      <c r="G506" s="142">
        <v>350</v>
      </c>
      <c r="H506" s="142">
        <f t="shared" si="29"/>
        <v>14000</v>
      </c>
      <c r="I506" s="120">
        <f t="shared" si="28"/>
        <v>15680.000000000002</v>
      </c>
      <c r="J506" s="112" t="s">
        <v>1545</v>
      </c>
      <c r="K506" s="111" t="s">
        <v>22</v>
      </c>
      <c r="L506" s="155" t="s">
        <v>2596</v>
      </c>
      <c r="M506" s="96"/>
      <c r="N506" s="96"/>
    </row>
    <row r="507" spans="1:14" s="91" customFormat="1" ht="105" customHeight="1" x14ac:dyDescent="0.25">
      <c r="A507" s="110" t="s">
        <v>2368</v>
      </c>
      <c r="B507" s="121" t="s">
        <v>1846</v>
      </c>
      <c r="C507" s="112" t="s">
        <v>77</v>
      </c>
      <c r="D507" s="121" t="s">
        <v>1848</v>
      </c>
      <c r="E507" s="122" t="s">
        <v>141</v>
      </c>
      <c r="F507" s="156">
        <v>15</v>
      </c>
      <c r="G507" s="142">
        <v>460</v>
      </c>
      <c r="H507" s="142">
        <f t="shared" si="29"/>
        <v>6900</v>
      </c>
      <c r="I507" s="120">
        <f t="shared" si="28"/>
        <v>7728.0000000000009</v>
      </c>
      <c r="J507" s="112" t="s">
        <v>1545</v>
      </c>
      <c r="K507" s="111" t="s">
        <v>22</v>
      </c>
      <c r="L507" s="155" t="s">
        <v>2596</v>
      </c>
      <c r="M507" s="96"/>
      <c r="N507" s="96"/>
    </row>
    <row r="508" spans="1:14" s="91" customFormat="1" ht="105" customHeight="1" x14ac:dyDescent="0.25">
      <c r="A508" s="110" t="s">
        <v>2369</v>
      </c>
      <c r="B508" s="121" t="s">
        <v>1849</v>
      </c>
      <c r="C508" s="112" t="s">
        <v>77</v>
      </c>
      <c r="D508" s="121" t="s">
        <v>1850</v>
      </c>
      <c r="E508" s="122" t="s">
        <v>141</v>
      </c>
      <c r="F508" s="156">
        <v>10</v>
      </c>
      <c r="G508" s="142">
        <v>400</v>
      </c>
      <c r="H508" s="142">
        <f t="shared" si="29"/>
        <v>4000</v>
      </c>
      <c r="I508" s="120">
        <f t="shared" si="28"/>
        <v>4480</v>
      </c>
      <c r="J508" s="112" t="s">
        <v>1545</v>
      </c>
      <c r="K508" s="111" t="s">
        <v>22</v>
      </c>
      <c r="L508" s="155" t="s">
        <v>2596</v>
      </c>
      <c r="M508" s="96"/>
      <c r="N508" s="96"/>
    </row>
    <row r="509" spans="1:14" s="91" customFormat="1" ht="105" customHeight="1" x14ac:dyDescent="0.25">
      <c r="A509" s="110" t="s">
        <v>2370</v>
      </c>
      <c r="B509" s="121" t="s">
        <v>1849</v>
      </c>
      <c r="C509" s="112" t="s">
        <v>77</v>
      </c>
      <c r="D509" s="121" t="s">
        <v>1851</v>
      </c>
      <c r="E509" s="122" t="s">
        <v>141</v>
      </c>
      <c r="F509" s="156">
        <v>10</v>
      </c>
      <c r="G509" s="142">
        <v>350</v>
      </c>
      <c r="H509" s="142">
        <f t="shared" si="29"/>
        <v>3500</v>
      </c>
      <c r="I509" s="120">
        <f t="shared" si="28"/>
        <v>3920.0000000000005</v>
      </c>
      <c r="J509" s="112" t="s">
        <v>1545</v>
      </c>
      <c r="K509" s="111" t="s">
        <v>22</v>
      </c>
      <c r="L509" s="155" t="s">
        <v>2596</v>
      </c>
      <c r="M509" s="96"/>
      <c r="N509" s="96"/>
    </row>
    <row r="510" spans="1:14" s="91" customFormat="1" ht="105" customHeight="1" x14ac:dyDescent="0.25">
      <c r="A510" s="110" t="s">
        <v>2371</v>
      </c>
      <c r="B510" s="121" t="s">
        <v>1849</v>
      </c>
      <c r="C510" s="112" t="s">
        <v>77</v>
      </c>
      <c r="D510" s="121" t="s">
        <v>1852</v>
      </c>
      <c r="E510" s="122" t="s">
        <v>141</v>
      </c>
      <c r="F510" s="156">
        <v>25</v>
      </c>
      <c r="G510" s="142">
        <v>400</v>
      </c>
      <c r="H510" s="142">
        <f t="shared" si="29"/>
        <v>10000</v>
      </c>
      <c r="I510" s="120">
        <f t="shared" si="28"/>
        <v>11200.000000000002</v>
      </c>
      <c r="J510" s="112" t="s">
        <v>1545</v>
      </c>
      <c r="K510" s="111" t="s">
        <v>22</v>
      </c>
      <c r="L510" s="155" t="s">
        <v>2596</v>
      </c>
      <c r="M510" s="96"/>
      <c r="N510" s="96"/>
    </row>
    <row r="511" spans="1:14" s="91" customFormat="1" ht="105" customHeight="1" x14ac:dyDescent="0.25">
      <c r="A511" s="110" t="s">
        <v>2372</v>
      </c>
      <c r="B511" s="121" t="s">
        <v>1853</v>
      </c>
      <c r="C511" s="112" t="s">
        <v>77</v>
      </c>
      <c r="D511" s="112" t="s">
        <v>1854</v>
      </c>
      <c r="E511" s="122" t="s">
        <v>141</v>
      </c>
      <c r="F511" s="156">
        <v>15</v>
      </c>
      <c r="G511" s="142">
        <v>250</v>
      </c>
      <c r="H511" s="142">
        <f t="shared" si="29"/>
        <v>3750</v>
      </c>
      <c r="I511" s="120">
        <f t="shared" si="28"/>
        <v>4200</v>
      </c>
      <c r="J511" s="112" t="s">
        <v>1545</v>
      </c>
      <c r="K511" s="111" t="s">
        <v>22</v>
      </c>
      <c r="L511" s="155" t="s">
        <v>2596</v>
      </c>
      <c r="M511" s="96"/>
      <c r="N511" s="96"/>
    </row>
    <row r="512" spans="1:14" s="91" customFormat="1" ht="105" customHeight="1" x14ac:dyDescent="0.25">
      <c r="A512" s="110" t="s">
        <v>2373</v>
      </c>
      <c r="B512" s="121" t="s">
        <v>1855</v>
      </c>
      <c r="C512" s="112" t="s">
        <v>77</v>
      </c>
      <c r="D512" s="112" t="s">
        <v>1856</v>
      </c>
      <c r="E512" s="122" t="s">
        <v>141</v>
      </c>
      <c r="F512" s="156">
        <v>15</v>
      </c>
      <c r="G512" s="142">
        <v>350</v>
      </c>
      <c r="H512" s="142">
        <f t="shared" si="29"/>
        <v>5250</v>
      </c>
      <c r="I512" s="120">
        <f t="shared" si="28"/>
        <v>5880.0000000000009</v>
      </c>
      <c r="J512" s="112" t="s">
        <v>1545</v>
      </c>
      <c r="K512" s="111" t="s">
        <v>22</v>
      </c>
      <c r="L512" s="155" t="s">
        <v>2596</v>
      </c>
      <c r="M512" s="96"/>
      <c r="N512" s="96"/>
    </row>
    <row r="513" spans="1:14" s="91" customFormat="1" ht="105" customHeight="1" x14ac:dyDescent="0.25">
      <c r="A513" s="110" t="s">
        <v>2374</v>
      </c>
      <c r="B513" s="121" t="s">
        <v>1857</v>
      </c>
      <c r="C513" s="112" t="s">
        <v>77</v>
      </c>
      <c r="D513" s="112" t="s">
        <v>1858</v>
      </c>
      <c r="E513" s="122" t="s">
        <v>141</v>
      </c>
      <c r="F513" s="156">
        <v>25</v>
      </c>
      <c r="G513" s="142">
        <v>500</v>
      </c>
      <c r="H513" s="142">
        <f t="shared" si="29"/>
        <v>12500</v>
      </c>
      <c r="I513" s="120">
        <f t="shared" si="28"/>
        <v>14000.000000000002</v>
      </c>
      <c r="J513" s="112" t="s">
        <v>1545</v>
      </c>
      <c r="K513" s="111" t="s">
        <v>22</v>
      </c>
      <c r="L513" s="155" t="s">
        <v>2596</v>
      </c>
      <c r="M513" s="96"/>
      <c r="N513" s="96"/>
    </row>
    <row r="514" spans="1:14" s="91" customFormat="1" ht="105" customHeight="1" x14ac:dyDescent="0.25">
      <c r="A514" s="110" t="s">
        <v>2375</v>
      </c>
      <c r="B514" s="121" t="s">
        <v>1859</v>
      </c>
      <c r="C514" s="112" t="s">
        <v>77</v>
      </c>
      <c r="D514" s="112" t="s">
        <v>1860</v>
      </c>
      <c r="E514" s="122" t="s">
        <v>141</v>
      </c>
      <c r="F514" s="156">
        <v>10</v>
      </c>
      <c r="G514" s="142">
        <v>690</v>
      </c>
      <c r="H514" s="142">
        <f t="shared" si="29"/>
        <v>6900</v>
      </c>
      <c r="I514" s="120">
        <f t="shared" si="28"/>
        <v>7728.0000000000009</v>
      </c>
      <c r="J514" s="112" t="s">
        <v>1545</v>
      </c>
      <c r="K514" s="111" t="s">
        <v>22</v>
      </c>
      <c r="L514" s="155" t="s">
        <v>2596</v>
      </c>
      <c r="M514" s="96"/>
      <c r="N514" s="96"/>
    </row>
    <row r="515" spans="1:14" s="91" customFormat="1" ht="105" customHeight="1" x14ac:dyDescent="0.25">
      <c r="A515" s="110" t="s">
        <v>2376</v>
      </c>
      <c r="B515" s="121" t="s">
        <v>1861</v>
      </c>
      <c r="C515" s="112" t="s">
        <v>77</v>
      </c>
      <c r="D515" s="112" t="s">
        <v>1862</v>
      </c>
      <c r="E515" s="122" t="s">
        <v>141</v>
      </c>
      <c r="F515" s="156">
        <v>5</v>
      </c>
      <c r="G515" s="142">
        <v>1500</v>
      </c>
      <c r="H515" s="142">
        <f t="shared" si="29"/>
        <v>7500</v>
      </c>
      <c r="I515" s="120">
        <f t="shared" si="28"/>
        <v>8400</v>
      </c>
      <c r="J515" s="112" t="s">
        <v>1545</v>
      </c>
      <c r="K515" s="111" t="s">
        <v>22</v>
      </c>
      <c r="L515" s="155" t="s">
        <v>2596</v>
      </c>
      <c r="M515" s="96"/>
      <c r="N515" s="96"/>
    </row>
    <row r="516" spans="1:14" s="91" customFormat="1" ht="105" customHeight="1" x14ac:dyDescent="0.25">
      <c r="A516" s="110" t="s">
        <v>2377</v>
      </c>
      <c r="B516" s="33" t="s">
        <v>1863</v>
      </c>
      <c r="C516" s="112" t="s">
        <v>77</v>
      </c>
      <c r="D516" s="33" t="s">
        <v>1864</v>
      </c>
      <c r="E516" s="123" t="s">
        <v>141</v>
      </c>
      <c r="F516" s="156">
        <v>10</v>
      </c>
      <c r="G516" s="142">
        <v>215</v>
      </c>
      <c r="H516" s="142">
        <f t="shared" si="29"/>
        <v>2150</v>
      </c>
      <c r="I516" s="120">
        <f t="shared" si="28"/>
        <v>2408.0000000000005</v>
      </c>
      <c r="J516" s="112" t="s">
        <v>1545</v>
      </c>
      <c r="K516" s="111" t="s">
        <v>22</v>
      </c>
      <c r="L516" s="155" t="s">
        <v>2596</v>
      </c>
      <c r="M516" s="96"/>
      <c r="N516" s="96"/>
    </row>
    <row r="517" spans="1:14" s="91" customFormat="1" ht="105" customHeight="1" x14ac:dyDescent="0.25">
      <c r="A517" s="110" t="s">
        <v>2378</v>
      </c>
      <c r="B517" s="33" t="s">
        <v>1865</v>
      </c>
      <c r="C517" s="112" t="s">
        <v>77</v>
      </c>
      <c r="D517" s="33" t="s">
        <v>1866</v>
      </c>
      <c r="E517" s="123" t="s">
        <v>141</v>
      </c>
      <c r="F517" s="156">
        <v>20</v>
      </c>
      <c r="G517" s="142">
        <v>110</v>
      </c>
      <c r="H517" s="142">
        <f t="shared" si="29"/>
        <v>2200</v>
      </c>
      <c r="I517" s="120">
        <f t="shared" si="28"/>
        <v>2464.0000000000005</v>
      </c>
      <c r="J517" s="112" t="s">
        <v>1545</v>
      </c>
      <c r="K517" s="111" t="s">
        <v>22</v>
      </c>
      <c r="L517" s="155" t="s">
        <v>2596</v>
      </c>
      <c r="M517" s="96"/>
      <c r="N517" s="96"/>
    </row>
    <row r="518" spans="1:14" s="91" customFormat="1" ht="105" customHeight="1" x14ac:dyDescent="0.25">
      <c r="A518" s="110" t="s">
        <v>2379</v>
      </c>
      <c r="B518" s="112" t="s">
        <v>1867</v>
      </c>
      <c r="C518" s="112" t="s">
        <v>77</v>
      </c>
      <c r="D518" s="112" t="s">
        <v>1868</v>
      </c>
      <c r="E518" s="94" t="s">
        <v>141</v>
      </c>
      <c r="F518" s="156">
        <v>10</v>
      </c>
      <c r="G518" s="142">
        <v>320</v>
      </c>
      <c r="H518" s="142">
        <f t="shared" si="29"/>
        <v>3200</v>
      </c>
      <c r="I518" s="120">
        <f t="shared" si="28"/>
        <v>3584.0000000000005</v>
      </c>
      <c r="J518" s="112" t="s">
        <v>1545</v>
      </c>
      <c r="K518" s="111" t="s">
        <v>22</v>
      </c>
      <c r="L518" s="155" t="s">
        <v>2596</v>
      </c>
      <c r="M518" s="96"/>
      <c r="N518" s="96"/>
    </row>
    <row r="519" spans="1:14" s="91" customFormat="1" ht="105" customHeight="1" x14ac:dyDescent="0.25">
      <c r="A519" s="110" t="s">
        <v>2380</v>
      </c>
      <c r="B519" s="33" t="s">
        <v>1869</v>
      </c>
      <c r="C519" s="112" t="s">
        <v>77</v>
      </c>
      <c r="D519" s="33" t="s">
        <v>1870</v>
      </c>
      <c r="E519" s="123" t="s">
        <v>141</v>
      </c>
      <c r="F519" s="156">
        <v>30</v>
      </c>
      <c r="G519" s="142">
        <v>20</v>
      </c>
      <c r="H519" s="142">
        <f t="shared" si="29"/>
        <v>600</v>
      </c>
      <c r="I519" s="120">
        <f t="shared" si="28"/>
        <v>672.00000000000011</v>
      </c>
      <c r="J519" s="112" t="s">
        <v>1545</v>
      </c>
      <c r="K519" s="111" t="s">
        <v>22</v>
      </c>
      <c r="L519" s="155" t="s">
        <v>2596</v>
      </c>
      <c r="M519" s="96"/>
      <c r="N519" s="96"/>
    </row>
    <row r="520" spans="1:14" s="91" customFormat="1" ht="105" customHeight="1" x14ac:dyDescent="0.25">
      <c r="A520" s="110" t="s">
        <v>2381</v>
      </c>
      <c r="B520" s="33" t="s">
        <v>1871</v>
      </c>
      <c r="C520" s="112" t="s">
        <v>77</v>
      </c>
      <c r="D520" s="33" t="s">
        <v>1872</v>
      </c>
      <c r="E520" s="123" t="s">
        <v>141</v>
      </c>
      <c r="F520" s="156">
        <v>20</v>
      </c>
      <c r="G520" s="142">
        <v>20</v>
      </c>
      <c r="H520" s="142">
        <f t="shared" si="29"/>
        <v>400</v>
      </c>
      <c r="I520" s="120">
        <f t="shared" si="28"/>
        <v>448.00000000000006</v>
      </c>
      <c r="J520" s="112" t="s">
        <v>1545</v>
      </c>
      <c r="K520" s="111" t="s">
        <v>22</v>
      </c>
      <c r="L520" s="155" t="s">
        <v>2596</v>
      </c>
      <c r="M520" s="96"/>
      <c r="N520" s="96"/>
    </row>
    <row r="521" spans="1:14" s="91" customFormat="1" ht="105" customHeight="1" x14ac:dyDescent="0.25">
      <c r="A521" s="110" t="s">
        <v>2382</v>
      </c>
      <c r="B521" s="33" t="s">
        <v>1873</v>
      </c>
      <c r="C521" s="112" t="s">
        <v>77</v>
      </c>
      <c r="D521" s="33" t="s">
        <v>1874</v>
      </c>
      <c r="E521" s="123" t="s">
        <v>141</v>
      </c>
      <c r="F521" s="156">
        <v>20</v>
      </c>
      <c r="G521" s="142">
        <v>25</v>
      </c>
      <c r="H521" s="142">
        <f t="shared" si="29"/>
        <v>500</v>
      </c>
      <c r="I521" s="120">
        <f t="shared" si="28"/>
        <v>560</v>
      </c>
      <c r="J521" s="112" t="s">
        <v>1545</v>
      </c>
      <c r="K521" s="111" t="s">
        <v>22</v>
      </c>
      <c r="L521" s="155" t="s">
        <v>2596</v>
      </c>
      <c r="M521" s="96"/>
      <c r="N521" s="96"/>
    </row>
    <row r="522" spans="1:14" s="91" customFormat="1" ht="105" customHeight="1" x14ac:dyDescent="0.25">
      <c r="A522" s="110" t="s">
        <v>2383</v>
      </c>
      <c r="B522" s="33" t="s">
        <v>1875</v>
      </c>
      <c r="C522" s="112" t="s">
        <v>77</v>
      </c>
      <c r="D522" s="33" t="s">
        <v>1876</v>
      </c>
      <c r="E522" s="123" t="s">
        <v>141</v>
      </c>
      <c r="F522" s="156">
        <v>10</v>
      </c>
      <c r="G522" s="142">
        <v>40</v>
      </c>
      <c r="H522" s="142">
        <f t="shared" si="29"/>
        <v>400</v>
      </c>
      <c r="I522" s="120">
        <f t="shared" si="28"/>
        <v>448.00000000000006</v>
      </c>
      <c r="J522" s="112" t="s">
        <v>1545</v>
      </c>
      <c r="K522" s="111" t="s">
        <v>22</v>
      </c>
      <c r="L522" s="155" t="s">
        <v>2596</v>
      </c>
      <c r="M522" s="96"/>
      <c r="N522" s="96"/>
    </row>
    <row r="523" spans="1:14" s="91" customFormat="1" ht="105" customHeight="1" x14ac:dyDescent="0.25">
      <c r="A523" s="110" t="s">
        <v>2384</v>
      </c>
      <c r="B523" s="112" t="s">
        <v>1877</v>
      </c>
      <c r="C523" s="112" t="s">
        <v>77</v>
      </c>
      <c r="D523" s="112" t="s">
        <v>1878</v>
      </c>
      <c r="E523" s="94" t="s">
        <v>141</v>
      </c>
      <c r="F523" s="156">
        <v>10</v>
      </c>
      <c r="G523" s="142">
        <v>385</v>
      </c>
      <c r="H523" s="142">
        <f t="shared" si="29"/>
        <v>3850</v>
      </c>
      <c r="I523" s="120">
        <f t="shared" si="28"/>
        <v>4312</v>
      </c>
      <c r="J523" s="112" t="s">
        <v>1545</v>
      </c>
      <c r="K523" s="111" t="s">
        <v>22</v>
      </c>
      <c r="L523" s="155" t="s">
        <v>2596</v>
      </c>
      <c r="M523" s="96"/>
      <c r="N523" s="96"/>
    </row>
    <row r="524" spans="1:14" s="91" customFormat="1" ht="105" customHeight="1" x14ac:dyDescent="0.25">
      <c r="A524" s="110" t="s">
        <v>2385</v>
      </c>
      <c r="B524" s="121" t="s">
        <v>1879</v>
      </c>
      <c r="C524" s="112" t="s">
        <v>77</v>
      </c>
      <c r="D524" s="112" t="s">
        <v>1880</v>
      </c>
      <c r="E524" s="122" t="s">
        <v>141</v>
      </c>
      <c r="F524" s="156">
        <v>10</v>
      </c>
      <c r="G524" s="142">
        <v>963</v>
      </c>
      <c r="H524" s="142">
        <f t="shared" si="29"/>
        <v>9630</v>
      </c>
      <c r="I524" s="120">
        <f t="shared" si="28"/>
        <v>10785.6</v>
      </c>
      <c r="J524" s="112" t="s">
        <v>1545</v>
      </c>
      <c r="K524" s="111" t="s">
        <v>22</v>
      </c>
      <c r="L524" s="155" t="s">
        <v>2596</v>
      </c>
      <c r="M524" s="96"/>
      <c r="N524" s="96"/>
    </row>
    <row r="525" spans="1:14" s="91" customFormat="1" ht="105" customHeight="1" x14ac:dyDescent="0.25">
      <c r="A525" s="110" t="s">
        <v>2386</v>
      </c>
      <c r="B525" s="121" t="s">
        <v>1881</v>
      </c>
      <c r="C525" s="112" t="s">
        <v>77</v>
      </c>
      <c r="D525" s="112" t="s">
        <v>1882</v>
      </c>
      <c r="E525" s="122" t="s">
        <v>141</v>
      </c>
      <c r="F525" s="156">
        <v>10</v>
      </c>
      <c r="G525" s="142">
        <v>630</v>
      </c>
      <c r="H525" s="142">
        <f t="shared" si="29"/>
        <v>6300</v>
      </c>
      <c r="I525" s="120">
        <f t="shared" si="28"/>
        <v>7056.0000000000009</v>
      </c>
      <c r="J525" s="112" t="s">
        <v>1545</v>
      </c>
      <c r="K525" s="111" t="s">
        <v>22</v>
      </c>
      <c r="L525" s="155" t="s">
        <v>2596</v>
      </c>
      <c r="M525" s="96"/>
      <c r="N525" s="96"/>
    </row>
    <row r="526" spans="1:14" s="91" customFormat="1" ht="105" customHeight="1" x14ac:dyDescent="0.25">
      <c r="A526" s="110" t="s">
        <v>2387</v>
      </c>
      <c r="B526" s="121" t="s">
        <v>1883</v>
      </c>
      <c r="C526" s="112" t="s">
        <v>77</v>
      </c>
      <c r="D526" s="112" t="s">
        <v>1884</v>
      </c>
      <c r="E526" s="122" t="s">
        <v>141</v>
      </c>
      <c r="F526" s="156">
        <v>15</v>
      </c>
      <c r="G526" s="142">
        <v>700</v>
      </c>
      <c r="H526" s="142">
        <f t="shared" si="29"/>
        <v>10500</v>
      </c>
      <c r="I526" s="120">
        <f t="shared" si="28"/>
        <v>11760.000000000002</v>
      </c>
      <c r="J526" s="112" t="s">
        <v>1545</v>
      </c>
      <c r="K526" s="111" t="s">
        <v>22</v>
      </c>
      <c r="L526" s="155" t="s">
        <v>2596</v>
      </c>
      <c r="M526" s="96"/>
      <c r="N526" s="96"/>
    </row>
    <row r="527" spans="1:14" s="91" customFormat="1" ht="105" customHeight="1" x14ac:dyDescent="0.25">
      <c r="A527" s="110" t="s">
        <v>2388</v>
      </c>
      <c r="B527" s="121" t="s">
        <v>1885</v>
      </c>
      <c r="C527" s="112" t="s">
        <v>77</v>
      </c>
      <c r="D527" s="112" t="s">
        <v>1886</v>
      </c>
      <c r="E527" s="122" t="s">
        <v>141</v>
      </c>
      <c r="F527" s="156">
        <v>10</v>
      </c>
      <c r="G527" s="142">
        <v>1250</v>
      </c>
      <c r="H527" s="142">
        <f t="shared" si="29"/>
        <v>12500</v>
      </c>
      <c r="I527" s="120">
        <f t="shared" si="28"/>
        <v>14000.000000000002</v>
      </c>
      <c r="J527" s="112" t="s">
        <v>1545</v>
      </c>
      <c r="K527" s="111" t="s">
        <v>22</v>
      </c>
      <c r="L527" s="155" t="s">
        <v>2596</v>
      </c>
      <c r="M527" s="96"/>
      <c r="N527" s="96"/>
    </row>
    <row r="528" spans="1:14" s="91" customFormat="1" ht="105" customHeight="1" x14ac:dyDescent="0.25">
      <c r="A528" s="110" t="s">
        <v>2389</v>
      </c>
      <c r="B528" s="121" t="s">
        <v>1887</v>
      </c>
      <c r="C528" s="112" t="s">
        <v>77</v>
      </c>
      <c r="D528" s="112" t="s">
        <v>1888</v>
      </c>
      <c r="E528" s="122" t="s">
        <v>141</v>
      </c>
      <c r="F528" s="156">
        <v>10</v>
      </c>
      <c r="G528" s="142">
        <v>1360</v>
      </c>
      <c r="H528" s="142">
        <f t="shared" si="29"/>
        <v>13600</v>
      </c>
      <c r="I528" s="120">
        <f t="shared" si="28"/>
        <v>15232.000000000002</v>
      </c>
      <c r="J528" s="112" t="s">
        <v>1545</v>
      </c>
      <c r="K528" s="111" t="s">
        <v>22</v>
      </c>
      <c r="L528" s="155" t="s">
        <v>2596</v>
      </c>
      <c r="M528" s="96"/>
      <c r="N528" s="96"/>
    </row>
    <row r="529" spans="1:14" s="91" customFormat="1" ht="105" customHeight="1" x14ac:dyDescent="0.25">
      <c r="A529" s="110" t="s">
        <v>2390</v>
      </c>
      <c r="B529" s="112" t="s">
        <v>1889</v>
      </c>
      <c r="C529" s="112" t="s">
        <v>77</v>
      </c>
      <c r="D529" s="112" t="s">
        <v>1890</v>
      </c>
      <c r="E529" s="94" t="s">
        <v>141</v>
      </c>
      <c r="F529" s="156">
        <v>1</v>
      </c>
      <c r="G529" s="142">
        <v>13392</v>
      </c>
      <c r="H529" s="142">
        <f t="shared" si="29"/>
        <v>13392</v>
      </c>
      <c r="I529" s="120">
        <f t="shared" si="28"/>
        <v>14999.04</v>
      </c>
      <c r="J529" s="112" t="s">
        <v>1545</v>
      </c>
      <c r="K529" s="111" t="s">
        <v>22</v>
      </c>
      <c r="L529" s="155" t="s">
        <v>2596</v>
      </c>
      <c r="M529" s="96"/>
      <c r="N529" s="96"/>
    </row>
    <row r="530" spans="1:14" s="91" customFormat="1" ht="105" customHeight="1" x14ac:dyDescent="0.25">
      <c r="A530" s="110" t="s">
        <v>2391</v>
      </c>
      <c r="B530" s="112" t="s">
        <v>1891</v>
      </c>
      <c r="C530" s="112" t="s">
        <v>77</v>
      </c>
      <c r="D530" s="112" t="s">
        <v>1892</v>
      </c>
      <c r="E530" s="112" t="s">
        <v>141</v>
      </c>
      <c r="F530" s="156">
        <v>1</v>
      </c>
      <c r="G530" s="142">
        <v>8258</v>
      </c>
      <c r="H530" s="142">
        <f t="shared" si="29"/>
        <v>8258</v>
      </c>
      <c r="I530" s="120">
        <f t="shared" si="28"/>
        <v>9248.9600000000009</v>
      </c>
      <c r="J530" s="112" t="s">
        <v>1545</v>
      </c>
      <c r="K530" s="111" t="s">
        <v>22</v>
      </c>
      <c r="L530" s="155" t="s">
        <v>2596</v>
      </c>
      <c r="M530" s="96"/>
      <c r="N530" s="96"/>
    </row>
    <row r="531" spans="1:14" s="91" customFormat="1" ht="105" customHeight="1" x14ac:dyDescent="0.25">
      <c r="A531" s="110" t="s">
        <v>2392</v>
      </c>
      <c r="B531" s="121" t="s">
        <v>3019</v>
      </c>
      <c r="C531" s="112" t="s">
        <v>77</v>
      </c>
      <c r="D531" s="33" t="s">
        <v>1893</v>
      </c>
      <c r="E531" s="122" t="s">
        <v>141</v>
      </c>
      <c r="F531" s="156">
        <v>10</v>
      </c>
      <c r="G531" s="142">
        <v>1200</v>
      </c>
      <c r="H531" s="142">
        <f t="shared" si="29"/>
        <v>12000</v>
      </c>
      <c r="I531" s="120">
        <f t="shared" si="28"/>
        <v>13440.000000000002</v>
      </c>
      <c r="J531" s="112" t="s">
        <v>1545</v>
      </c>
      <c r="K531" s="111" t="s">
        <v>22</v>
      </c>
      <c r="L531" s="155" t="s">
        <v>2596</v>
      </c>
      <c r="M531" s="96"/>
      <c r="N531" s="96"/>
    </row>
    <row r="532" spans="1:14" s="91" customFormat="1" ht="105" customHeight="1" x14ac:dyDescent="0.25">
      <c r="A532" s="110" t="s">
        <v>2393</v>
      </c>
      <c r="B532" s="121" t="s">
        <v>1894</v>
      </c>
      <c r="C532" s="112" t="s">
        <v>77</v>
      </c>
      <c r="D532" s="33" t="s">
        <v>1895</v>
      </c>
      <c r="E532" s="122" t="s">
        <v>141</v>
      </c>
      <c r="F532" s="156">
        <v>25</v>
      </c>
      <c r="G532" s="142">
        <v>500</v>
      </c>
      <c r="H532" s="142">
        <f t="shared" si="29"/>
        <v>12500</v>
      </c>
      <c r="I532" s="120">
        <f t="shared" si="28"/>
        <v>14000.000000000002</v>
      </c>
      <c r="J532" s="112" t="s">
        <v>1545</v>
      </c>
      <c r="K532" s="111" t="s">
        <v>22</v>
      </c>
      <c r="L532" s="155" t="s">
        <v>2596</v>
      </c>
      <c r="M532" s="96"/>
      <c r="N532" s="96"/>
    </row>
    <row r="533" spans="1:14" s="91" customFormat="1" ht="105" customHeight="1" x14ac:dyDescent="0.25">
      <c r="A533" s="110" t="s">
        <v>2394</v>
      </c>
      <c r="B533" s="121" t="s">
        <v>1896</v>
      </c>
      <c r="C533" s="112" t="s">
        <v>77</v>
      </c>
      <c r="D533" s="33" t="s">
        <v>1897</v>
      </c>
      <c r="E533" s="122" t="s">
        <v>141</v>
      </c>
      <c r="F533" s="156">
        <v>15</v>
      </c>
      <c r="G533" s="142">
        <v>500</v>
      </c>
      <c r="H533" s="142">
        <f t="shared" si="29"/>
        <v>7500</v>
      </c>
      <c r="I533" s="120">
        <f t="shared" si="28"/>
        <v>8400</v>
      </c>
      <c r="J533" s="112" t="s">
        <v>1545</v>
      </c>
      <c r="K533" s="111" t="s">
        <v>22</v>
      </c>
      <c r="L533" s="155" t="s">
        <v>2596</v>
      </c>
      <c r="M533" s="96"/>
      <c r="N533" s="96"/>
    </row>
    <row r="534" spans="1:14" s="91" customFormat="1" ht="105" customHeight="1" x14ac:dyDescent="0.25">
      <c r="A534" s="110" t="s">
        <v>2395</v>
      </c>
      <c r="B534" s="121" t="s">
        <v>1898</v>
      </c>
      <c r="C534" s="112" t="s">
        <v>77</v>
      </c>
      <c r="D534" s="33" t="s">
        <v>1899</v>
      </c>
      <c r="E534" s="122" t="s">
        <v>141</v>
      </c>
      <c r="F534" s="156">
        <v>15</v>
      </c>
      <c r="G534" s="142">
        <v>800</v>
      </c>
      <c r="H534" s="142">
        <f t="shared" si="29"/>
        <v>12000</v>
      </c>
      <c r="I534" s="120">
        <f t="shared" si="28"/>
        <v>13440.000000000002</v>
      </c>
      <c r="J534" s="112" t="s">
        <v>1545</v>
      </c>
      <c r="K534" s="111" t="s">
        <v>22</v>
      </c>
      <c r="L534" s="155" t="s">
        <v>2596</v>
      </c>
      <c r="M534" s="96"/>
      <c r="N534" s="96"/>
    </row>
    <row r="535" spans="1:14" s="91" customFormat="1" ht="105" customHeight="1" x14ac:dyDescent="0.25">
      <c r="A535" s="110" t="s">
        <v>2396</v>
      </c>
      <c r="B535" s="121" t="s">
        <v>3020</v>
      </c>
      <c r="C535" s="112" t="s">
        <v>77</v>
      </c>
      <c r="D535" s="33" t="s">
        <v>1900</v>
      </c>
      <c r="E535" s="122" t="s">
        <v>141</v>
      </c>
      <c r="F535" s="156">
        <v>10</v>
      </c>
      <c r="G535" s="142">
        <v>1500</v>
      </c>
      <c r="H535" s="142">
        <f t="shared" si="29"/>
        <v>15000</v>
      </c>
      <c r="I535" s="120">
        <f t="shared" si="28"/>
        <v>16800</v>
      </c>
      <c r="J535" s="112" t="s">
        <v>1545</v>
      </c>
      <c r="K535" s="111" t="s">
        <v>22</v>
      </c>
      <c r="L535" s="155" t="s">
        <v>2596</v>
      </c>
      <c r="M535" s="96"/>
      <c r="N535" s="96"/>
    </row>
    <row r="536" spans="1:14" s="91" customFormat="1" ht="105" customHeight="1" x14ac:dyDescent="0.25">
      <c r="A536" s="110" t="s">
        <v>2397</v>
      </c>
      <c r="B536" s="121" t="s">
        <v>1901</v>
      </c>
      <c r="C536" s="112" t="s">
        <v>77</v>
      </c>
      <c r="D536" s="121" t="s">
        <v>1902</v>
      </c>
      <c r="E536" s="122" t="s">
        <v>141</v>
      </c>
      <c r="F536" s="156">
        <v>10</v>
      </c>
      <c r="G536" s="142">
        <v>1200</v>
      </c>
      <c r="H536" s="142">
        <f t="shared" si="29"/>
        <v>12000</v>
      </c>
      <c r="I536" s="120">
        <f t="shared" si="28"/>
        <v>13440.000000000002</v>
      </c>
      <c r="J536" s="112" t="s">
        <v>1545</v>
      </c>
      <c r="K536" s="111" t="s">
        <v>22</v>
      </c>
      <c r="L536" s="155" t="s">
        <v>2596</v>
      </c>
      <c r="M536" s="96"/>
      <c r="N536" s="96"/>
    </row>
    <row r="537" spans="1:14" s="91" customFormat="1" ht="105" customHeight="1" x14ac:dyDescent="0.25">
      <c r="A537" s="110" t="s">
        <v>2398</v>
      </c>
      <c r="B537" s="121" t="s">
        <v>1903</v>
      </c>
      <c r="C537" s="112" t="s">
        <v>77</v>
      </c>
      <c r="D537" s="33" t="s">
        <v>1904</v>
      </c>
      <c r="E537" s="122" t="s">
        <v>141</v>
      </c>
      <c r="F537" s="156">
        <v>20</v>
      </c>
      <c r="G537" s="142">
        <v>960</v>
      </c>
      <c r="H537" s="142">
        <f t="shared" si="29"/>
        <v>19200</v>
      </c>
      <c r="I537" s="120">
        <f t="shared" si="28"/>
        <v>21504.000000000004</v>
      </c>
      <c r="J537" s="112" t="s">
        <v>1545</v>
      </c>
      <c r="K537" s="111" t="s">
        <v>22</v>
      </c>
      <c r="L537" s="155" t="s">
        <v>2596</v>
      </c>
      <c r="M537" s="96"/>
      <c r="N537" s="96"/>
    </row>
    <row r="538" spans="1:14" s="91" customFormat="1" ht="105" customHeight="1" x14ac:dyDescent="0.25">
      <c r="A538" s="110" t="s">
        <v>2399</v>
      </c>
      <c r="B538" s="33" t="s">
        <v>1905</v>
      </c>
      <c r="C538" s="112" t="s">
        <v>77</v>
      </c>
      <c r="D538" s="33" t="s">
        <v>1906</v>
      </c>
      <c r="E538" s="123" t="s">
        <v>141</v>
      </c>
      <c r="F538" s="156">
        <v>20</v>
      </c>
      <c r="G538" s="142">
        <v>200</v>
      </c>
      <c r="H538" s="142">
        <f t="shared" si="29"/>
        <v>4000</v>
      </c>
      <c r="I538" s="120">
        <f t="shared" si="28"/>
        <v>4480</v>
      </c>
      <c r="J538" s="112" t="s">
        <v>1545</v>
      </c>
      <c r="K538" s="111" t="s">
        <v>22</v>
      </c>
      <c r="L538" s="155" t="s">
        <v>2596</v>
      </c>
      <c r="M538" s="96"/>
      <c r="N538" s="96"/>
    </row>
    <row r="539" spans="1:14" s="91" customFormat="1" ht="105" customHeight="1" x14ac:dyDescent="0.25">
      <c r="A539" s="110" t="s">
        <v>2400</v>
      </c>
      <c r="B539" s="33" t="s">
        <v>1907</v>
      </c>
      <c r="C539" s="112" t="s">
        <v>77</v>
      </c>
      <c r="D539" s="33" t="s">
        <v>1908</v>
      </c>
      <c r="E539" s="123" t="s">
        <v>141</v>
      </c>
      <c r="F539" s="156">
        <v>20</v>
      </c>
      <c r="G539" s="142">
        <v>65</v>
      </c>
      <c r="H539" s="142">
        <f t="shared" si="29"/>
        <v>1300</v>
      </c>
      <c r="I539" s="120">
        <f t="shared" si="28"/>
        <v>1456.0000000000002</v>
      </c>
      <c r="J539" s="112" t="s">
        <v>1545</v>
      </c>
      <c r="K539" s="111" t="s">
        <v>22</v>
      </c>
      <c r="L539" s="155" t="s">
        <v>2596</v>
      </c>
      <c r="M539" s="96"/>
      <c r="N539" s="96"/>
    </row>
    <row r="540" spans="1:14" s="91" customFormat="1" ht="105" customHeight="1" x14ac:dyDescent="0.25">
      <c r="A540" s="110" t="s">
        <v>2401</v>
      </c>
      <c r="B540" s="33" t="s">
        <v>1909</v>
      </c>
      <c r="C540" s="112" t="s">
        <v>77</v>
      </c>
      <c r="D540" s="33" t="s">
        <v>1910</v>
      </c>
      <c r="E540" s="123" t="s">
        <v>141</v>
      </c>
      <c r="F540" s="156">
        <v>20</v>
      </c>
      <c r="G540" s="142">
        <v>200</v>
      </c>
      <c r="H540" s="142">
        <f t="shared" si="29"/>
        <v>4000</v>
      </c>
      <c r="I540" s="120">
        <f t="shared" ref="I540:I603" si="30">H540*1.12</f>
        <v>4480</v>
      </c>
      <c r="J540" s="112" t="s">
        <v>1545</v>
      </c>
      <c r="K540" s="111" t="s">
        <v>22</v>
      </c>
      <c r="L540" s="155" t="s">
        <v>2596</v>
      </c>
      <c r="M540" s="96"/>
      <c r="N540" s="96"/>
    </row>
    <row r="541" spans="1:14" s="91" customFormat="1" ht="105" customHeight="1" x14ac:dyDescent="0.25">
      <c r="A541" s="110" t="s">
        <v>2402</v>
      </c>
      <c r="B541" s="33" t="s">
        <v>3021</v>
      </c>
      <c r="C541" s="112" t="s">
        <v>77</v>
      </c>
      <c r="D541" s="33" t="s">
        <v>1911</v>
      </c>
      <c r="E541" s="123" t="s">
        <v>141</v>
      </c>
      <c r="F541" s="156">
        <v>20</v>
      </c>
      <c r="G541" s="142">
        <v>65</v>
      </c>
      <c r="H541" s="142">
        <f t="shared" si="29"/>
        <v>1300</v>
      </c>
      <c r="I541" s="120">
        <f t="shared" si="30"/>
        <v>1456.0000000000002</v>
      </c>
      <c r="J541" s="112" t="s">
        <v>1545</v>
      </c>
      <c r="K541" s="111" t="s">
        <v>22</v>
      </c>
      <c r="L541" s="155" t="s">
        <v>2596</v>
      </c>
      <c r="M541" s="96"/>
      <c r="N541" s="96"/>
    </row>
    <row r="542" spans="1:14" s="91" customFormat="1" ht="105" customHeight="1" x14ac:dyDescent="0.25">
      <c r="A542" s="110" t="s">
        <v>2403</v>
      </c>
      <c r="B542" s="121" t="s">
        <v>1912</v>
      </c>
      <c r="C542" s="112" t="s">
        <v>77</v>
      </c>
      <c r="D542" s="121" t="s">
        <v>1913</v>
      </c>
      <c r="E542" s="122" t="s">
        <v>141</v>
      </c>
      <c r="F542" s="156">
        <v>10</v>
      </c>
      <c r="G542" s="142">
        <v>1200</v>
      </c>
      <c r="H542" s="142">
        <f t="shared" si="29"/>
        <v>12000</v>
      </c>
      <c r="I542" s="120">
        <f t="shared" si="30"/>
        <v>13440.000000000002</v>
      </c>
      <c r="J542" s="112" t="s">
        <v>1545</v>
      </c>
      <c r="K542" s="111" t="s">
        <v>22</v>
      </c>
      <c r="L542" s="155" t="s">
        <v>2596</v>
      </c>
      <c r="M542" s="96"/>
      <c r="N542" s="96"/>
    </row>
    <row r="543" spans="1:14" s="91" customFormat="1" ht="105" customHeight="1" x14ac:dyDescent="0.25">
      <c r="A543" s="110" t="s">
        <v>2404</v>
      </c>
      <c r="B543" s="121" t="s">
        <v>1896</v>
      </c>
      <c r="C543" s="112" t="s">
        <v>77</v>
      </c>
      <c r="D543" s="33" t="s">
        <v>1914</v>
      </c>
      <c r="E543" s="122" t="s">
        <v>141</v>
      </c>
      <c r="F543" s="156">
        <v>30</v>
      </c>
      <c r="G543" s="142">
        <v>450</v>
      </c>
      <c r="H543" s="142">
        <f t="shared" si="29"/>
        <v>13500</v>
      </c>
      <c r="I543" s="120">
        <f t="shared" si="30"/>
        <v>15120.000000000002</v>
      </c>
      <c r="J543" s="112" t="s">
        <v>1545</v>
      </c>
      <c r="K543" s="111" t="s">
        <v>22</v>
      </c>
      <c r="L543" s="155" t="s">
        <v>2596</v>
      </c>
      <c r="M543" s="96"/>
      <c r="N543" s="96"/>
    </row>
    <row r="544" spans="1:14" s="91" customFormat="1" ht="105" customHeight="1" x14ac:dyDescent="0.25">
      <c r="A544" s="110" t="s">
        <v>2405</v>
      </c>
      <c r="B544" s="121" t="s">
        <v>1915</v>
      </c>
      <c r="C544" s="112" t="s">
        <v>77</v>
      </c>
      <c r="D544" s="112" t="s">
        <v>1916</v>
      </c>
      <c r="E544" s="122" t="s">
        <v>141</v>
      </c>
      <c r="F544" s="156">
        <v>6</v>
      </c>
      <c r="G544" s="142">
        <v>3000</v>
      </c>
      <c r="H544" s="142">
        <f t="shared" si="29"/>
        <v>18000</v>
      </c>
      <c r="I544" s="120">
        <f t="shared" si="30"/>
        <v>20160.000000000004</v>
      </c>
      <c r="J544" s="112" t="s">
        <v>1545</v>
      </c>
      <c r="K544" s="111" t="s">
        <v>22</v>
      </c>
      <c r="L544" s="155" t="s">
        <v>2596</v>
      </c>
      <c r="M544" s="96"/>
      <c r="N544" s="96"/>
    </row>
    <row r="545" spans="1:14" s="91" customFormat="1" ht="105" customHeight="1" x14ac:dyDescent="0.25">
      <c r="A545" s="110" t="s">
        <v>2406</v>
      </c>
      <c r="B545" s="121" t="s">
        <v>1917</v>
      </c>
      <c r="C545" s="112" t="s">
        <v>77</v>
      </c>
      <c r="D545" s="112" t="s">
        <v>1918</v>
      </c>
      <c r="E545" s="122" t="s">
        <v>141</v>
      </c>
      <c r="F545" s="156">
        <v>6</v>
      </c>
      <c r="G545" s="142">
        <v>3890</v>
      </c>
      <c r="H545" s="142">
        <f t="shared" si="29"/>
        <v>23340</v>
      </c>
      <c r="I545" s="120">
        <f t="shared" si="30"/>
        <v>26140.800000000003</v>
      </c>
      <c r="J545" s="112" t="s">
        <v>1545</v>
      </c>
      <c r="K545" s="111" t="s">
        <v>22</v>
      </c>
      <c r="L545" s="155" t="s">
        <v>2596</v>
      </c>
      <c r="M545" s="96"/>
      <c r="N545" s="96"/>
    </row>
    <row r="546" spans="1:14" s="91" customFormat="1" ht="105" customHeight="1" x14ac:dyDescent="0.25">
      <c r="A546" s="110" t="s">
        <v>2407</v>
      </c>
      <c r="B546" s="33" t="s">
        <v>1919</v>
      </c>
      <c r="C546" s="112" t="s">
        <v>77</v>
      </c>
      <c r="D546" s="33" t="s">
        <v>1920</v>
      </c>
      <c r="E546" s="123" t="s">
        <v>141</v>
      </c>
      <c r="F546" s="156">
        <v>30</v>
      </c>
      <c r="G546" s="142">
        <v>25</v>
      </c>
      <c r="H546" s="142">
        <f t="shared" si="29"/>
        <v>750</v>
      </c>
      <c r="I546" s="120">
        <f t="shared" si="30"/>
        <v>840.00000000000011</v>
      </c>
      <c r="J546" s="112" t="s">
        <v>1545</v>
      </c>
      <c r="K546" s="111" t="s">
        <v>22</v>
      </c>
      <c r="L546" s="155" t="s">
        <v>2596</v>
      </c>
      <c r="M546" s="96"/>
      <c r="N546" s="96"/>
    </row>
    <row r="547" spans="1:14" s="91" customFormat="1" ht="105" customHeight="1" x14ac:dyDescent="0.25">
      <c r="A547" s="110" t="s">
        <v>2408</v>
      </c>
      <c r="B547" s="33" t="s">
        <v>1921</v>
      </c>
      <c r="C547" s="112" t="s">
        <v>77</v>
      </c>
      <c r="D547" s="33" t="s">
        <v>1895</v>
      </c>
      <c r="E547" s="123" t="s">
        <v>141</v>
      </c>
      <c r="F547" s="156">
        <v>30</v>
      </c>
      <c r="G547" s="142">
        <v>15</v>
      </c>
      <c r="H547" s="142">
        <f t="shared" si="29"/>
        <v>450</v>
      </c>
      <c r="I547" s="120">
        <f t="shared" si="30"/>
        <v>504.00000000000006</v>
      </c>
      <c r="J547" s="112" t="s">
        <v>1545</v>
      </c>
      <c r="K547" s="111" t="s">
        <v>22</v>
      </c>
      <c r="L547" s="155" t="s">
        <v>2596</v>
      </c>
      <c r="M547" s="96"/>
      <c r="N547" s="96"/>
    </row>
    <row r="548" spans="1:14" s="91" customFormat="1" ht="105" customHeight="1" x14ac:dyDescent="0.25">
      <c r="A548" s="110" t="s">
        <v>2409</v>
      </c>
      <c r="B548" s="112" t="s">
        <v>1922</v>
      </c>
      <c r="C548" s="112" t="s">
        <v>77</v>
      </c>
      <c r="D548" s="112" t="s">
        <v>1923</v>
      </c>
      <c r="E548" s="112" t="s">
        <v>141</v>
      </c>
      <c r="F548" s="156">
        <v>5</v>
      </c>
      <c r="G548" s="142">
        <v>1375</v>
      </c>
      <c r="H548" s="142">
        <f t="shared" si="29"/>
        <v>6875</v>
      </c>
      <c r="I548" s="120">
        <f t="shared" si="30"/>
        <v>7700.0000000000009</v>
      </c>
      <c r="J548" s="112" t="s">
        <v>1545</v>
      </c>
      <c r="K548" s="111" t="s">
        <v>22</v>
      </c>
      <c r="L548" s="155" t="s">
        <v>2596</v>
      </c>
      <c r="M548" s="96"/>
      <c r="N548" s="96"/>
    </row>
    <row r="549" spans="1:14" s="91" customFormat="1" ht="105" customHeight="1" x14ac:dyDescent="0.25">
      <c r="A549" s="110" t="s">
        <v>2410</v>
      </c>
      <c r="B549" s="33" t="s">
        <v>1924</v>
      </c>
      <c r="C549" s="112" t="s">
        <v>77</v>
      </c>
      <c r="D549" s="33" t="s">
        <v>1925</v>
      </c>
      <c r="E549" s="123" t="s">
        <v>141</v>
      </c>
      <c r="F549" s="156">
        <v>2</v>
      </c>
      <c r="G549" s="142">
        <v>5900</v>
      </c>
      <c r="H549" s="142">
        <f t="shared" si="29"/>
        <v>11800</v>
      </c>
      <c r="I549" s="120">
        <f t="shared" si="30"/>
        <v>13216.000000000002</v>
      </c>
      <c r="J549" s="112" t="s">
        <v>1545</v>
      </c>
      <c r="K549" s="111" t="s">
        <v>22</v>
      </c>
      <c r="L549" s="155" t="s">
        <v>2596</v>
      </c>
      <c r="M549" s="96"/>
      <c r="N549" s="96"/>
    </row>
    <row r="550" spans="1:14" s="91" customFormat="1" ht="105" customHeight="1" x14ac:dyDescent="0.25">
      <c r="A550" s="110" t="s">
        <v>2411</v>
      </c>
      <c r="B550" s="112" t="s">
        <v>1926</v>
      </c>
      <c r="C550" s="112" t="s">
        <v>77</v>
      </c>
      <c r="D550" s="112" t="s">
        <v>1927</v>
      </c>
      <c r="E550" s="112" t="s">
        <v>141</v>
      </c>
      <c r="F550" s="156">
        <v>1</v>
      </c>
      <c r="G550" s="142">
        <v>10379</v>
      </c>
      <c r="H550" s="142">
        <f t="shared" si="29"/>
        <v>10379</v>
      </c>
      <c r="I550" s="120">
        <f t="shared" si="30"/>
        <v>11624.480000000001</v>
      </c>
      <c r="J550" s="112" t="s">
        <v>1545</v>
      </c>
      <c r="K550" s="111" t="s">
        <v>22</v>
      </c>
      <c r="L550" s="155" t="s">
        <v>2596</v>
      </c>
      <c r="M550" s="96"/>
      <c r="N550" s="96"/>
    </row>
    <row r="551" spans="1:14" s="91" customFormat="1" ht="105" customHeight="1" x14ac:dyDescent="0.25">
      <c r="A551" s="110" t="s">
        <v>2412</v>
      </c>
      <c r="B551" s="112" t="s">
        <v>1928</v>
      </c>
      <c r="C551" s="112" t="s">
        <v>77</v>
      </c>
      <c r="D551" s="112" t="s">
        <v>1929</v>
      </c>
      <c r="E551" s="94" t="s">
        <v>141</v>
      </c>
      <c r="F551" s="156">
        <v>1</v>
      </c>
      <c r="G551" s="142">
        <v>3125</v>
      </c>
      <c r="H551" s="142">
        <f t="shared" ref="H551:H593" si="31">F551*G551</f>
        <v>3125</v>
      </c>
      <c r="I551" s="120">
        <f t="shared" si="30"/>
        <v>3500.0000000000005</v>
      </c>
      <c r="J551" s="112" t="s">
        <v>1545</v>
      </c>
      <c r="K551" s="111" t="s">
        <v>22</v>
      </c>
      <c r="L551" s="155" t="s">
        <v>2596</v>
      </c>
      <c r="M551" s="96"/>
      <c r="N551" s="96"/>
    </row>
    <row r="552" spans="1:14" s="91" customFormat="1" ht="105" customHeight="1" x14ac:dyDescent="0.25">
      <c r="A552" s="110" t="s">
        <v>2413</v>
      </c>
      <c r="B552" s="121" t="s">
        <v>1930</v>
      </c>
      <c r="C552" s="112" t="s">
        <v>77</v>
      </c>
      <c r="D552" s="112" t="s">
        <v>1931</v>
      </c>
      <c r="E552" s="122" t="s">
        <v>141</v>
      </c>
      <c r="F552" s="156">
        <v>50</v>
      </c>
      <c r="G552" s="142">
        <v>400</v>
      </c>
      <c r="H552" s="142">
        <f t="shared" si="31"/>
        <v>20000</v>
      </c>
      <c r="I552" s="120">
        <f t="shared" si="30"/>
        <v>22400.000000000004</v>
      </c>
      <c r="J552" s="112" t="s">
        <v>1545</v>
      </c>
      <c r="K552" s="111" t="s">
        <v>22</v>
      </c>
      <c r="L552" s="155" t="s">
        <v>2596</v>
      </c>
      <c r="M552" s="96"/>
      <c r="N552" s="96"/>
    </row>
    <row r="553" spans="1:14" s="91" customFormat="1" ht="105" customHeight="1" x14ac:dyDescent="0.25">
      <c r="A553" s="110" t="s">
        <v>2414</v>
      </c>
      <c r="B553" s="121" t="s">
        <v>1932</v>
      </c>
      <c r="C553" s="112" t="s">
        <v>77</v>
      </c>
      <c r="D553" s="112" t="s">
        <v>1933</v>
      </c>
      <c r="E553" s="122" t="s">
        <v>141</v>
      </c>
      <c r="F553" s="156">
        <v>30</v>
      </c>
      <c r="G553" s="142">
        <v>500</v>
      </c>
      <c r="H553" s="142">
        <f t="shared" si="31"/>
        <v>15000</v>
      </c>
      <c r="I553" s="120">
        <f t="shared" si="30"/>
        <v>16800</v>
      </c>
      <c r="J553" s="112" t="s">
        <v>1545</v>
      </c>
      <c r="K553" s="111" t="s">
        <v>22</v>
      </c>
      <c r="L553" s="155" t="s">
        <v>2596</v>
      </c>
      <c r="M553" s="96"/>
      <c r="N553" s="96"/>
    </row>
    <row r="554" spans="1:14" s="91" customFormat="1" ht="105" customHeight="1" x14ac:dyDescent="0.25">
      <c r="A554" s="110" t="s">
        <v>2415</v>
      </c>
      <c r="B554" s="121" t="s">
        <v>1934</v>
      </c>
      <c r="C554" s="112" t="s">
        <v>77</v>
      </c>
      <c r="D554" s="112" t="s">
        <v>1935</v>
      </c>
      <c r="E554" s="122" t="s">
        <v>141</v>
      </c>
      <c r="F554" s="156">
        <v>10</v>
      </c>
      <c r="G554" s="142">
        <v>800</v>
      </c>
      <c r="H554" s="142">
        <f t="shared" si="31"/>
        <v>8000</v>
      </c>
      <c r="I554" s="120">
        <f t="shared" si="30"/>
        <v>8960</v>
      </c>
      <c r="J554" s="112" t="s">
        <v>1545</v>
      </c>
      <c r="K554" s="111" t="s">
        <v>22</v>
      </c>
      <c r="L554" s="155" t="s">
        <v>2596</v>
      </c>
      <c r="M554" s="96"/>
      <c r="N554" s="96"/>
    </row>
    <row r="555" spans="1:14" s="91" customFormat="1" ht="105" customHeight="1" x14ac:dyDescent="0.25">
      <c r="A555" s="110" t="s">
        <v>2416</v>
      </c>
      <c r="B555" s="121" t="s">
        <v>1936</v>
      </c>
      <c r="C555" s="112" t="s">
        <v>77</v>
      </c>
      <c r="D555" s="112" t="s">
        <v>1937</v>
      </c>
      <c r="E555" s="122" t="s">
        <v>141</v>
      </c>
      <c r="F555" s="156">
        <v>10</v>
      </c>
      <c r="G555" s="142">
        <v>1100</v>
      </c>
      <c r="H555" s="142">
        <f t="shared" si="31"/>
        <v>11000</v>
      </c>
      <c r="I555" s="120">
        <f t="shared" si="30"/>
        <v>12320.000000000002</v>
      </c>
      <c r="J555" s="112" t="s">
        <v>1545</v>
      </c>
      <c r="K555" s="111" t="s">
        <v>22</v>
      </c>
      <c r="L555" s="155" t="s">
        <v>2596</v>
      </c>
      <c r="M555" s="96"/>
      <c r="N555" s="96"/>
    </row>
    <row r="556" spans="1:14" s="91" customFormat="1" ht="105" customHeight="1" x14ac:dyDescent="0.25">
      <c r="A556" s="110" t="s">
        <v>2417</v>
      </c>
      <c r="B556" s="121" t="s">
        <v>1938</v>
      </c>
      <c r="C556" s="112" t="s">
        <v>77</v>
      </c>
      <c r="D556" s="112" t="s">
        <v>1939</v>
      </c>
      <c r="E556" s="122" t="s">
        <v>141</v>
      </c>
      <c r="F556" s="156">
        <v>15</v>
      </c>
      <c r="G556" s="142">
        <v>450</v>
      </c>
      <c r="H556" s="142">
        <f t="shared" si="31"/>
        <v>6750</v>
      </c>
      <c r="I556" s="120">
        <f t="shared" si="30"/>
        <v>7560.0000000000009</v>
      </c>
      <c r="J556" s="112" t="s">
        <v>1545</v>
      </c>
      <c r="K556" s="111" t="s">
        <v>22</v>
      </c>
      <c r="L556" s="155" t="s">
        <v>2596</v>
      </c>
      <c r="M556" s="96"/>
      <c r="N556" s="96"/>
    </row>
    <row r="557" spans="1:14" s="91" customFormat="1" ht="105" customHeight="1" x14ac:dyDescent="0.25">
      <c r="A557" s="110" t="s">
        <v>2418</v>
      </c>
      <c r="B557" s="112" t="s">
        <v>1940</v>
      </c>
      <c r="C557" s="112" t="s">
        <v>77</v>
      </c>
      <c r="D557" s="112" t="s">
        <v>1941</v>
      </c>
      <c r="E557" s="94" t="s">
        <v>141</v>
      </c>
      <c r="F557" s="156">
        <v>1</v>
      </c>
      <c r="G557" s="142">
        <v>12500</v>
      </c>
      <c r="H557" s="142">
        <f t="shared" si="31"/>
        <v>12500</v>
      </c>
      <c r="I557" s="120">
        <f t="shared" si="30"/>
        <v>14000.000000000002</v>
      </c>
      <c r="J557" s="112" t="s">
        <v>1545</v>
      </c>
      <c r="K557" s="111" t="s">
        <v>22</v>
      </c>
      <c r="L557" s="155" t="s">
        <v>2596</v>
      </c>
      <c r="M557" s="96"/>
      <c r="N557" s="96"/>
    </row>
    <row r="558" spans="1:14" s="91" customFormat="1" ht="105" customHeight="1" x14ac:dyDescent="0.25">
      <c r="A558" s="110" t="s">
        <v>2419</v>
      </c>
      <c r="B558" s="121" t="s">
        <v>1942</v>
      </c>
      <c r="C558" s="112" t="s">
        <v>77</v>
      </c>
      <c r="D558" s="112" t="s">
        <v>1943</v>
      </c>
      <c r="E558" s="122" t="s">
        <v>141</v>
      </c>
      <c r="F558" s="156">
        <v>4</v>
      </c>
      <c r="G558" s="142">
        <v>325</v>
      </c>
      <c r="H558" s="142">
        <f t="shared" si="31"/>
        <v>1300</v>
      </c>
      <c r="I558" s="120">
        <f t="shared" si="30"/>
        <v>1456.0000000000002</v>
      </c>
      <c r="J558" s="112" t="s">
        <v>1545</v>
      </c>
      <c r="K558" s="111" t="s">
        <v>22</v>
      </c>
      <c r="L558" s="155" t="s">
        <v>2596</v>
      </c>
      <c r="M558" s="96"/>
      <c r="N558" s="96"/>
    </row>
    <row r="559" spans="1:14" s="91" customFormat="1" ht="105" customHeight="1" x14ac:dyDescent="0.25">
      <c r="A559" s="110" t="s">
        <v>2420</v>
      </c>
      <c r="B559" s="121" t="s">
        <v>1944</v>
      </c>
      <c r="C559" s="112" t="s">
        <v>77</v>
      </c>
      <c r="D559" s="112" t="s">
        <v>1945</v>
      </c>
      <c r="E559" s="122" t="s">
        <v>141</v>
      </c>
      <c r="F559" s="156">
        <v>3</v>
      </c>
      <c r="G559" s="142">
        <v>1200</v>
      </c>
      <c r="H559" s="142">
        <f t="shared" si="31"/>
        <v>3600</v>
      </c>
      <c r="I559" s="120">
        <f t="shared" si="30"/>
        <v>4032.0000000000005</v>
      </c>
      <c r="J559" s="112" t="s">
        <v>1545</v>
      </c>
      <c r="K559" s="111" t="s">
        <v>22</v>
      </c>
      <c r="L559" s="155" t="s">
        <v>2596</v>
      </c>
      <c r="M559" s="96"/>
      <c r="N559" s="96"/>
    </row>
    <row r="560" spans="1:14" s="91" customFormat="1" ht="105" customHeight="1" x14ac:dyDescent="0.25">
      <c r="A560" s="110" t="s">
        <v>2421</v>
      </c>
      <c r="B560" s="112" t="s">
        <v>1946</v>
      </c>
      <c r="C560" s="112" t="s">
        <v>77</v>
      </c>
      <c r="D560" s="112" t="s">
        <v>1947</v>
      </c>
      <c r="E560" s="94" t="s">
        <v>141</v>
      </c>
      <c r="F560" s="156">
        <v>10</v>
      </c>
      <c r="G560" s="142">
        <v>22321</v>
      </c>
      <c r="H560" s="142"/>
      <c r="I560" s="120"/>
      <c r="J560" s="112" t="s">
        <v>1545</v>
      </c>
      <c r="K560" s="111" t="s">
        <v>22</v>
      </c>
      <c r="L560" s="155" t="s">
        <v>2658</v>
      </c>
      <c r="M560" s="96"/>
      <c r="N560" s="96"/>
    </row>
    <row r="561" spans="1:14" s="91" customFormat="1" ht="105" customHeight="1" x14ac:dyDescent="0.25">
      <c r="A561" s="110" t="s">
        <v>2422</v>
      </c>
      <c r="B561" s="33" t="s">
        <v>1948</v>
      </c>
      <c r="C561" s="112" t="s">
        <v>77</v>
      </c>
      <c r="D561" s="33" t="s">
        <v>1949</v>
      </c>
      <c r="E561" s="123" t="s">
        <v>141</v>
      </c>
      <c r="F561" s="156">
        <v>50</v>
      </c>
      <c r="G561" s="142">
        <v>50</v>
      </c>
      <c r="H561" s="142">
        <f t="shared" si="31"/>
        <v>2500</v>
      </c>
      <c r="I561" s="120">
        <f t="shared" si="30"/>
        <v>2800.0000000000005</v>
      </c>
      <c r="J561" s="112" t="s">
        <v>1545</v>
      </c>
      <c r="K561" s="111" t="s">
        <v>22</v>
      </c>
      <c r="L561" s="155" t="s">
        <v>2596</v>
      </c>
      <c r="M561" s="96"/>
      <c r="N561" s="96"/>
    </row>
    <row r="562" spans="1:14" s="91" customFormat="1" ht="105" customHeight="1" x14ac:dyDescent="0.25">
      <c r="A562" s="110" t="s">
        <v>2423</v>
      </c>
      <c r="B562" s="121" t="s">
        <v>1950</v>
      </c>
      <c r="C562" s="112" t="s">
        <v>77</v>
      </c>
      <c r="D562" s="121" t="s">
        <v>1951</v>
      </c>
      <c r="E562" s="122" t="s">
        <v>141</v>
      </c>
      <c r="F562" s="156">
        <v>15</v>
      </c>
      <c r="G562" s="142">
        <v>1200</v>
      </c>
      <c r="H562" s="142">
        <f t="shared" si="31"/>
        <v>18000</v>
      </c>
      <c r="I562" s="120">
        <f t="shared" si="30"/>
        <v>20160.000000000004</v>
      </c>
      <c r="J562" s="112" t="s">
        <v>1545</v>
      </c>
      <c r="K562" s="111" t="s">
        <v>22</v>
      </c>
      <c r="L562" s="155" t="s">
        <v>2596</v>
      </c>
      <c r="M562" s="96"/>
      <c r="N562" s="96"/>
    </row>
    <row r="563" spans="1:14" s="91" customFormat="1" ht="105" customHeight="1" x14ac:dyDescent="0.25">
      <c r="A563" s="110" t="s">
        <v>2424</v>
      </c>
      <c r="B563" s="121" t="s">
        <v>1952</v>
      </c>
      <c r="C563" s="112" t="s">
        <v>77</v>
      </c>
      <c r="D563" s="121" t="s">
        <v>1953</v>
      </c>
      <c r="E563" s="122" t="s">
        <v>141</v>
      </c>
      <c r="F563" s="156">
        <v>15</v>
      </c>
      <c r="G563" s="142">
        <v>1300</v>
      </c>
      <c r="H563" s="142">
        <f t="shared" si="31"/>
        <v>19500</v>
      </c>
      <c r="I563" s="120">
        <f t="shared" si="30"/>
        <v>21840.000000000004</v>
      </c>
      <c r="J563" s="112" t="s">
        <v>1545</v>
      </c>
      <c r="K563" s="111" t="s">
        <v>22</v>
      </c>
      <c r="L563" s="155" t="s">
        <v>2596</v>
      </c>
      <c r="M563" s="96"/>
      <c r="N563" s="96"/>
    </row>
    <row r="564" spans="1:14" s="91" customFormat="1" ht="105" customHeight="1" x14ac:dyDescent="0.25">
      <c r="A564" s="110" t="s">
        <v>2425</v>
      </c>
      <c r="B564" s="121" t="s">
        <v>1954</v>
      </c>
      <c r="C564" s="112" t="s">
        <v>77</v>
      </c>
      <c r="D564" s="121" t="s">
        <v>1955</v>
      </c>
      <c r="E564" s="122" t="s">
        <v>141</v>
      </c>
      <c r="F564" s="156">
        <v>15</v>
      </c>
      <c r="G564" s="142">
        <v>300</v>
      </c>
      <c r="H564" s="142">
        <f t="shared" si="31"/>
        <v>4500</v>
      </c>
      <c r="I564" s="120">
        <f t="shared" si="30"/>
        <v>5040.0000000000009</v>
      </c>
      <c r="J564" s="112" t="s">
        <v>1545</v>
      </c>
      <c r="K564" s="111" t="s">
        <v>22</v>
      </c>
      <c r="L564" s="155" t="s">
        <v>2596</v>
      </c>
      <c r="M564" s="96"/>
      <c r="N564" s="96"/>
    </row>
    <row r="565" spans="1:14" s="91" customFormat="1" ht="105" customHeight="1" x14ac:dyDescent="0.25">
      <c r="A565" s="110" t="s">
        <v>2426</v>
      </c>
      <c r="B565" s="121" t="s">
        <v>1956</v>
      </c>
      <c r="C565" s="112" t="s">
        <v>77</v>
      </c>
      <c r="D565" s="121" t="s">
        <v>1957</v>
      </c>
      <c r="E565" s="122" t="s">
        <v>141</v>
      </c>
      <c r="F565" s="156">
        <v>15</v>
      </c>
      <c r="G565" s="142">
        <v>780</v>
      </c>
      <c r="H565" s="142">
        <f t="shared" si="31"/>
        <v>11700</v>
      </c>
      <c r="I565" s="120">
        <f t="shared" si="30"/>
        <v>13104.000000000002</v>
      </c>
      <c r="J565" s="112" t="s">
        <v>1545</v>
      </c>
      <c r="K565" s="111" t="s">
        <v>22</v>
      </c>
      <c r="L565" s="155" t="s">
        <v>2596</v>
      </c>
      <c r="M565" s="96"/>
      <c r="N565" s="96"/>
    </row>
    <row r="566" spans="1:14" s="91" customFormat="1" ht="105" customHeight="1" x14ac:dyDescent="0.25">
      <c r="A566" s="110" t="s">
        <v>2427</v>
      </c>
      <c r="B566" s="112" t="s">
        <v>1958</v>
      </c>
      <c r="C566" s="112" t="s">
        <v>77</v>
      </c>
      <c r="D566" s="112" t="s">
        <v>1959</v>
      </c>
      <c r="E566" s="112" t="s">
        <v>141</v>
      </c>
      <c r="F566" s="156">
        <v>2</v>
      </c>
      <c r="G566" s="142">
        <v>2500</v>
      </c>
      <c r="H566" s="142">
        <f t="shared" si="31"/>
        <v>5000</v>
      </c>
      <c r="I566" s="120">
        <f t="shared" si="30"/>
        <v>5600.0000000000009</v>
      </c>
      <c r="J566" s="112" t="s">
        <v>1545</v>
      </c>
      <c r="K566" s="111" t="s">
        <v>22</v>
      </c>
      <c r="L566" s="155" t="s">
        <v>2596</v>
      </c>
      <c r="M566" s="96"/>
      <c r="N566" s="96"/>
    </row>
    <row r="567" spans="1:14" s="91" customFormat="1" ht="105" customHeight="1" x14ac:dyDescent="0.25">
      <c r="A567" s="110" t="s">
        <v>2428</v>
      </c>
      <c r="B567" s="112" t="s">
        <v>1960</v>
      </c>
      <c r="C567" s="112" t="s">
        <v>77</v>
      </c>
      <c r="D567" s="112" t="s">
        <v>1961</v>
      </c>
      <c r="E567" s="112" t="s">
        <v>141</v>
      </c>
      <c r="F567" s="156">
        <v>50</v>
      </c>
      <c r="G567" s="142">
        <v>504</v>
      </c>
      <c r="H567" s="142">
        <f t="shared" si="31"/>
        <v>25200</v>
      </c>
      <c r="I567" s="120">
        <f t="shared" si="30"/>
        <v>28224.000000000004</v>
      </c>
      <c r="J567" s="112" t="s">
        <v>1545</v>
      </c>
      <c r="K567" s="111" t="s">
        <v>22</v>
      </c>
      <c r="L567" s="155" t="s">
        <v>2596</v>
      </c>
      <c r="M567" s="96"/>
      <c r="N567" s="96"/>
    </row>
    <row r="568" spans="1:14" s="91" customFormat="1" ht="105" customHeight="1" x14ac:dyDescent="0.25">
      <c r="A568" s="110" t="s">
        <v>2429</v>
      </c>
      <c r="B568" s="112" t="s">
        <v>1962</v>
      </c>
      <c r="C568" s="112" t="s">
        <v>77</v>
      </c>
      <c r="D568" s="112" t="s">
        <v>1963</v>
      </c>
      <c r="E568" s="112" t="s">
        <v>141</v>
      </c>
      <c r="F568" s="156">
        <v>50</v>
      </c>
      <c r="G568" s="142">
        <v>102</v>
      </c>
      <c r="H568" s="142">
        <f t="shared" si="31"/>
        <v>5100</v>
      </c>
      <c r="I568" s="120">
        <f t="shared" si="30"/>
        <v>5712.0000000000009</v>
      </c>
      <c r="J568" s="112" t="s">
        <v>1545</v>
      </c>
      <c r="K568" s="111" t="s">
        <v>22</v>
      </c>
      <c r="L568" s="155" t="s">
        <v>2596</v>
      </c>
      <c r="M568" s="96"/>
      <c r="N568" s="96"/>
    </row>
    <row r="569" spans="1:14" s="91" customFormat="1" ht="105" customHeight="1" x14ac:dyDescent="0.25">
      <c r="A569" s="110" t="s">
        <v>2430</v>
      </c>
      <c r="B569" s="121" t="s">
        <v>1964</v>
      </c>
      <c r="C569" s="112" t="s">
        <v>77</v>
      </c>
      <c r="D569" s="112" t="s">
        <v>1965</v>
      </c>
      <c r="E569" s="122" t="s">
        <v>141</v>
      </c>
      <c r="F569" s="156">
        <v>20</v>
      </c>
      <c r="G569" s="142">
        <v>400</v>
      </c>
      <c r="H569" s="142">
        <f t="shared" si="31"/>
        <v>8000</v>
      </c>
      <c r="I569" s="120">
        <f t="shared" si="30"/>
        <v>8960</v>
      </c>
      <c r="J569" s="112" t="s">
        <v>1545</v>
      </c>
      <c r="K569" s="111" t="s">
        <v>22</v>
      </c>
      <c r="L569" s="155" t="s">
        <v>2596</v>
      </c>
      <c r="M569" s="96"/>
      <c r="N569" s="96"/>
    </row>
    <row r="570" spans="1:14" s="91" customFormat="1" ht="105" customHeight="1" x14ac:dyDescent="0.25">
      <c r="A570" s="110" t="s">
        <v>2431</v>
      </c>
      <c r="B570" s="121" t="s">
        <v>1966</v>
      </c>
      <c r="C570" s="112" t="s">
        <v>77</v>
      </c>
      <c r="D570" s="112" t="s">
        <v>1967</v>
      </c>
      <c r="E570" s="122" t="s">
        <v>141</v>
      </c>
      <c r="F570" s="156">
        <v>20</v>
      </c>
      <c r="G570" s="142">
        <v>550</v>
      </c>
      <c r="H570" s="142">
        <f t="shared" si="31"/>
        <v>11000</v>
      </c>
      <c r="I570" s="120">
        <f t="shared" si="30"/>
        <v>12320.000000000002</v>
      </c>
      <c r="J570" s="112" t="s">
        <v>1545</v>
      </c>
      <c r="K570" s="111" t="s">
        <v>22</v>
      </c>
      <c r="L570" s="155" t="s">
        <v>2596</v>
      </c>
      <c r="M570" s="96"/>
      <c r="N570" s="96"/>
    </row>
    <row r="571" spans="1:14" s="91" customFormat="1" ht="105" customHeight="1" x14ac:dyDescent="0.25">
      <c r="A571" s="110" t="s">
        <v>2432</v>
      </c>
      <c r="B571" s="121" t="s">
        <v>1968</v>
      </c>
      <c r="C571" s="112" t="s">
        <v>77</v>
      </c>
      <c r="D571" s="112" t="s">
        <v>1969</v>
      </c>
      <c r="E571" s="122" t="s">
        <v>141</v>
      </c>
      <c r="F571" s="156">
        <v>20</v>
      </c>
      <c r="G571" s="142">
        <v>650</v>
      </c>
      <c r="H571" s="142">
        <f t="shared" si="31"/>
        <v>13000</v>
      </c>
      <c r="I571" s="120">
        <f t="shared" si="30"/>
        <v>14560.000000000002</v>
      </c>
      <c r="J571" s="112" t="s">
        <v>1545</v>
      </c>
      <c r="K571" s="111" t="s">
        <v>22</v>
      </c>
      <c r="L571" s="155" t="s">
        <v>2596</v>
      </c>
      <c r="M571" s="96"/>
      <c r="N571" s="96"/>
    </row>
    <row r="572" spans="1:14" s="91" customFormat="1" ht="105" customHeight="1" x14ac:dyDescent="0.25">
      <c r="A572" s="110" t="s">
        <v>2433</v>
      </c>
      <c r="B572" s="121" t="s">
        <v>1970</v>
      </c>
      <c r="C572" s="112" t="s">
        <v>77</v>
      </c>
      <c r="D572" s="112" t="s">
        <v>1971</v>
      </c>
      <c r="E572" s="122" t="s">
        <v>141</v>
      </c>
      <c r="F572" s="156">
        <v>20</v>
      </c>
      <c r="G572" s="142">
        <v>950</v>
      </c>
      <c r="H572" s="142">
        <f t="shared" si="31"/>
        <v>19000</v>
      </c>
      <c r="I572" s="120">
        <f t="shared" si="30"/>
        <v>21280.000000000004</v>
      </c>
      <c r="J572" s="112" t="s">
        <v>1545</v>
      </c>
      <c r="K572" s="111" t="s">
        <v>22</v>
      </c>
      <c r="L572" s="155" t="s">
        <v>2596</v>
      </c>
      <c r="M572" s="96"/>
      <c r="N572" s="96"/>
    </row>
    <row r="573" spans="1:14" s="91" customFormat="1" ht="105" customHeight="1" x14ac:dyDescent="0.25">
      <c r="A573" s="110" t="s">
        <v>2434</v>
      </c>
      <c r="B573" s="121" t="s">
        <v>1972</v>
      </c>
      <c r="C573" s="112" t="s">
        <v>77</v>
      </c>
      <c r="D573" s="112" t="s">
        <v>1973</v>
      </c>
      <c r="E573" s="122" t="s">
        <v>141</v>
      </c>
      <c r="F573" s="156">
        <v>20</v>
      </c>
      <c r="G573" s="142">
        <v>300</v>
      </c>
      <c r="H573" s="142">
        <f t="shared" si="31"/>
        <v>6000</v>
      </c>
      <c r="I573" s="120">
        <f t="shared" si="30"/>
        <v>6720.0000000000009</v>
      </c>
      <c r="J573" s="112" t="s">
        <v>1545</v>
      </c>
      <c r="K573" s="111" t="s">
        <v>22</v>
      </c>
      <c r="L573" s="155" t="s">
        <v>2596</v>
      </c>
      <c r="M573" s="96"/>
      <c r="N573" s="96"/>
    </row>
    <row r="574" spans="1:14" s="91" customFormat="1" ht="105" customHeight="1" x14ac:dyDescent="0.25">
      <c r="A574" s="110" t="s">
        <v>2435</v>
      </c>
      <c r="B574" s="121" t="s">
        <v>1974</v>
      </c>
      <c r="C574" s="112" t="s">
        <v>77</v>
      </c>
      <c r="D574" s="112" t="s">
        <v>1975</v>
      </c>
      <c r="E574" s="122" t="s">
        <v>141</v>
      </c>
      <c r="F574" s="156">
        <v>20</v>
      </c>
      <c r="G574" s="142">
        <v>360</v>
      </c>
      <c r="H574" s="142">
        <f t="shared" si="31"/>
        <v>7200</v>
      </c>
      <c r="I574" s="120">
        <f t="shared" si="30"/>
        <v>8064.0000000000009</v>
      </c>
      <c r="J574" s="112" t="s">
        <v>1545</v>
      </c>
      <c r="K574" s="111" t="s">
        <v>22</v>
      </c>
      <c r="L574" s="155" t="s">
        <v>2596</v>
      </c>
      <c r="M574" s="96"/>
      <c r="N574" s="96"/>
    </row>
    <row r="575" spans="1:14" s="91" customFormat="1" ht="105" customHeight="1" x14ac:dyDescent="0.25">
      <c r="A575" s="110" t="s">
        <v>2436</v>
      </c>
      <c r="B575" s="121" t="s">
        <v>1976</v>
      </c>
      <c r="C575" s="112" t="s">
        <v>77</v>
      </c>
      <c r="D575" s="112" t="s">
        <v>1977</v>
      </c>
      <c r="E575" s="122" t="s">
        <v>141</v>
      </c>
      <c r="F575" s="156">
        <v>20</v>
      </c>
      <c r="G575" s="142">
        <v>360</v>
      </c>
      <c r="H575" s="142">
        <f t="shared" si="31"/>
        <v>7200</v>
      </c>
      <c r="I575" s="120">
        <f t="shared" si="30"/>
        <v>8064.0000000000009</v>
      </c>
      <c r="J575" s="112" t="s">
        <v>1545</v>
      </c>
      <c r="K575" s="111" t="s">
        <v>22</v>
      </c>
      <c r="L575" s="155" t="s">
        <v>2596</v>
      </c>
      <c r="M575" s="96"/>
      <c r="N575" s="96"/>
    </row>
    <row r="576" spans="1:14" s="91" customFormat="1" ht="105" customHeight="1" x14ac:dyDescent="0.25">
      <c r="A576" s="110" t="s">
        <v>2437</v>
      </c>
      <c r="B576" s="121" t="s">
        <v>1978</v>
      </c>
      <c r="C576" s="112" t="s">
        <v>77</v>
      </c>
      <c r="D576" s="112" t="s">
        <v>1979</v>
      </c>
      <c r="E576" s="122" t="s">
        <v>141</v>
      </c>
      <c r="F576" s="156">
        <v>20</v>
      </c>
      <c r="G576" s="142">
        <v>400</v>
      </c>
      <c r="H576" s="142">
        <f t="shared" si="31"/>
        <v>8000</v>
      </c>
      <c r="I576" s="120">
        <f t="shared" si="30"/>
        <v>8960</v>
      </c>
      <c r="J576" s="112" t="s">
        <v>1545</v>
      </c>
      <c r="K576" s="111" t="s">
        <v>22</v>
      </c>
      <c r="L576" s="155" t="s">
        <v>2596</v>
      </c>
      <c r="M576" s="96"/>
      <c r="N576" s="96"/>
    </row>
    <row r="577" spans="1:14" s="91" customFormat="1" ht="105" customHeight="1" x14ac:dyDescent="0.25">
      <c r="A577" s="110" t="s">
        <v>2438</v>
      </c>
      <c r="B577" s="121" t="s">
        <v>1980</v>
      </c>
      <c r="C577" s="112" t="s">
        <v>77</v>
      </c>
      <c r="D577" s="121" t="s">
        <v>1981</v>
      </c>
      <c r="E577" s="122" t="s">
        <v>141</v>
      </c>
      <c r="F577" s="156">
        <v>15</v>
      </c>
      <c r="G577" s="142">
        <v>420</v>
      </c>
      <c r="H577" s="142">
        <f t="shared" si="31"/>
        <v>6300</v>
      </c>
      <c r="I577" s="120">
        <f t="shared" si="30"/>
        <v>7056.0000000000009</v>
      </c>
      <c r="J577" s="112" t="s">
        <v>1545</v>
      </c>
      <c r="K577" s="111" t="s">
        <v>22</v>
      </c>
      <c r="L577" s="155" t="s">
        <v>2596</v>
      </c>
      <c r="M577" s="96"/>
      <c r="N577" s="96"/>
    </row>
    <row r="578" spans="1:14" s="91" customFormat="1" ht="105" customHeight="1" x14ac:dyDescent="0.25">
      <c r="A578" s="110" t="s">
        <v>2439</v>
      </c>
      <c r="B578" s="121" t="s">
        <v>1982</v>
      </c>
      <c r="C578" s="112" t="s">
        <v>77</v>
      </c>
      <c r="D578" s="121" t="s">
        <v>1983</v>
      </c>
      <c r="E578" s="122" t="s">
        <v>141</v>
      </c>
      <c r="F578" s="156">
        <v>15</v>
      </c>
      <c r="G578" s="142">
        <v>560</v>
      </c>
      <c r="H578" s="142">
        <f t="shared" si="31"/>
        <v>8400</v>
      </c>
      <c r="I578" s="120">
        <f t="shared" si="30"/>
        <v>9408</v>
      </c>
      <c r="J578" s="112" t="s">
        <v>1545</v>
      </c>
      <c r="K578" s="111" t="s">
        <v>22</v>
      </c>
      <c r="L578" s="155" t="s">
        <v>2596</v>
      </c>
      <c r="M578" s="96"/>
      <c r="N578" s="96"/>
    </row>
    <row r="579" spans="1:14" s="91" customFormat="1" ht="105" customHeight="1" x14ac:dyDescent="0.25">
      <c r="A579" s="110" t="s">
        <v>2440</v>
      </c>
      <c r="B579" s="121" t="s">
        <v>1984</v>
      </c>
      <c r="C579" s="112" t="s">
        <v>77</v>
      </c>
      <c r="D579" s="121" t="s">
        <v>1985</v>
      </c>
      <c r="E579" s="122" t="s">
        <v>141</v>
      </c>
      <c r="F579" s="156">
        <v>25</v>
      </c>
      <c r="G579" s="142">
        <v>300</v>
      </c>
      <c r="H579" s="142">
        <f t="shared" si="31"/>
        <v>7500</v>
      </c>
      <c r="I579" s="120">
        <f t="shared" si="30"/>
        <v>8400</v>
      </c>
      <c r="J579" s="112" t="s">
        <v>1545</v>
      </c>
      <c r="K579" s="111" t="s">
        <v>22</v>
      </c>
      <c r="L579" s="155" t="s">
        <v>2596</v>
      </c>
      <c r="M579" s="96"/>
      <c r="N579" s="96"/>
    </row>
    <row r="580" spans="1:14" s="91" customFormat="1" ht="105" customHeight="1" x14ac:dyDescent="0.25">
      <c r="A580" s="110" t="s">
        <v>2441</v>
      </c>
      <c r="B580" s="121" t="s">
        <v>1986</v>
      </c>
      <c r="C580" s="112" t="s">
        <v>77</v>
      </c>
      <c r="D580" s="112" t="s">
        <v>1987</v>
      </c>
      <c r="E580" s="122" t="s">
        <v>141</v>
      </c>
      <c r="F580" s="156">
        <v>10</v>
      </c>
      <c r="G580" s="142">
        <v>3000</v>
      </c>
      <c r="H580" s="142">
        <f t="shared" si="31"/>
        <v>30000</v>
      </c>
      <c r="I580" s="120">
        <f t="shared" si="30"/>
        <v>33600</v>
      </c>
      <c r="J580" s="112" t="s">
        <v>1545</v>
      </c>
      <c r="K580" s="111" t="s">
        <v>22</v>
      </c>
      <c r="L580" s="155" t="s">
        <v>2596</v>
      </c>
      <c r="M580" s="96"/>
      <c r="N580" s="96"/>
    </row>
    <row r="581" spans="1:14" s="91" customFormat="1" ht="105" customHeight="1" x14ac:dyDescent="0.25">
      <c r="A581" s="110" t="s">
        <v>2442</v>
      </c>
      <c r="B581" s="121" t="s">
        <v>1988</v>
      </c>
      <c r="C581" s="112" t="s">
        <v>77</v>
      </c>
      <c r="D581" s="112" t="s">
        <v>1989</v>
      </c>
      <c r="E581" s="122" t="s">
        <v>141</v>
      </c>
      <c r="F581" s="156">
        <v>10</v>
      </c>
      <c r="G581" s="142">
        <v>4100</v>
      </c>
      <c r="H581" s="142">
        <f t="shared" si="31"/>
        <v>41000</v>
      </c>
      <c r="I581" s="120">
        <f t="shared" si="30"/>
        <v>45920.000000000007</v>
      </c>
      <c r="J581" s="112" t="s">
        <v>1545</v>
      </c>
      <c r="K581" s="111" t="s">
        <v>22</v>
      </c>
      <c r="L581" s="155" t="s">
        <v>2596</v>
      </c>
      <c r="M581" s="96"/>
      <c r="N581" s="96"/>
    </row>
    <row r="582" spans="1:14" s="91" customFormat="1" ht="105" customHeight="1" x14ac:dyDescent="0.25">
      <c r="A582" s="110" t="s">
        <v>2443</v>
      </c>
      <c r="B582" s="121" t="s">
        <v>1990</v>
      </c>
      <c r="C582" s="112" t="s">
        <v>77</v>
      </c>
      <c r="D582" s="112" t="s">
        <v>1991</v>
      </c>
      <c r="E582" s="122" t="s">
        <v>141</v>
      </c>
      <c r="F582" s="156">
        <v>5</v>
      </c>
      <c r="G582" s="142">
        <v>1200</v>
      </c>
      <c r="H582" s="142">
        <f t="shared" si="31"/>
        <v>6000</v>
      </c>
      <c r="I582" s="120">
        <f t="shared" si="30"/>
        <v>6720.0000000000009</v>
      </c>
      <c r="J582" s="112" t="s">
        <v>1545</v>
      </c>
      <c r="K582" s="111" t="s">
        <v>22</v>
      </c>
      <c r="L582" s="155" t="s">
        <v>2596</v>
      </c>
      <c r="M582" s="96"/>
      <c r="N582" s="96"/>
    </row>
    <row r="583" spans="1:14" s="91" customFormat="1" ht="105" customHeight="1" x14ac:dyDescent="0.25">
      <c r="A583" s="110" t="s">
        <v>2444</v>
      </c>
      <c r="B583" s="121" t="s">
        <v>1992</v>
      </c>
      <c r="C583" s="112" t="s">
        <v>77</v>
      </c>
      <c r="D583" s="112" t="s">
        <v>1993</v>
      </c>
      <c r="E583" s="122" t="s">
        <v>141</v>
      </c>
      <c r="F583" s="156">
        <v>5</v>
      </c>
      <c r="G583" s="142">
        <v>2000</v>
      </c>
      <c r="H583" s="142">
        <f t="shared" si="31"/>
        <v>10000</v>
      </c>
      <c r="I583" s="120">
        <f t="shared" si="30"/>
        <v>11200.000000000002</v>
      </c>
      <c r="J583" s="112" t="s">
        <v>1545</v>
      </c>
      <c r="K583" s="111" t="s">
        <v>22</v>
      </c>
      <c r="L583" s="155" t="s">
        <v>2596</v>
      </c>
      <c r="M583" s="96"/>
      <c r="N583" s="96"/>
    </row>
    <row r="584" spans="1:14" s="91" customFormat="1" ht="105" customHeight="1" x14ac:dyDescent="0.25">
      <c r="A584" s="110" t="s">
        <v>2445</v>
      </c>
      <c r="B584" s="121" t="s">
        <v>1994</v>
      </c>
      <c r="C584" s="112" t="s">
        <v>77</v>
      </c>
      <c r="D584" s="112" t="s">
        <v>1995</v>
      </c>
      <c r="E584" s="122" t="s">
        <v>141</v>
      </c>
      <c r="F584" s="156">
        <v>5</v>
      </c>
      <c r="G584" s="142">
        <v>2100</v>
      </c>
      <c r="H584" s="142">
        <f t="shared" si="31"/>
        <v>10500</v>
      </c>
      <c r="I584" s="120">
        <f t="shared" si="30"/>
        <v>11760.000000000002</v>
      </c>
      <c r="J584" s="112" t="s">
        <v>1545</v>
      </c>
      <c r="K584" s="111" t="s">
        <v>22</v>
      </c>
      <c r="L584" s="155" t="s">
        <v>2596</v>
      </c>
      <c r="M584" s="96"/>
      <c r="N584" s="96"/>
    </row>
    <row r="585" spans="1:14" s="91" customFormat="1" ht="105" customHeight="1" x14ac:dyDescent="0.25">
      <c r="A585" s="110" t="s">
        <v>2446</v>
      </c>
      <c r="B585" s="121" t="s">
        <v>1996</v>
      </c>
      <c r="C585" s="112" t="s">
        <v>77</v>
      </c>
      <c r="D585" s="112" t="s">
        <v>1997</v>
      </c>
      <c r="E585" s="122" t="s">
        <v>141</v>
      </c>
      <c r="F585" s="156">
        <v>10</v>
      </c>
      <c r="G585" s="142">
        <v>5000</v>
      </c>
      <c r="H585" s="142">
        <f t="shared" si="31"/>
        <v>50000</v>
      </c>
      <c r="I585" s="120">
        <f t="shared" si="30"/>
        <v>56000.000000000007</v>
      </c>
      <c r="J585" s="112" t="s">
        <v>1545</v>
      </c>
      <c r="K585" s="111" t="s">
        <v>22</v>
      </c>
      <c r="L585" s="155" t="s">
        <v>2596</v>
      </c>
      <c r="M585" s="96"/>
      <c r="N585" s="96"/>
    </row>
    <row r="586" spans="1:14" s="91" customFormat="1" ht="105" customHeight="1" x14ac:dyDescent="0.25">
      <c r="A586" s="110" t="s">
        <v>2447</v>
      </c>
      <c r="B586" s="121" t="s">
        <v>1998</v>
      </c>
      <c r="C586" s="112" t="s">
        <v>77</v>
      </c>
      <c r="D586" s="112" t="s">
        <v>1999</v>
      </c>
      <c r="E586" s="122" t="s">
        <v>141</v>
      </c>
      <c r="F586" s="156">
        <v>10</v>
      </c>
      <c r="G586" s="142">
        <v>2100</v>
      </c>
      <c r="H586" s="142">
        <f t="shared" si="31"/>
        <v>21000</v>
      </c>
      <c r="I586" s="120">
        <f t="shared" si="30"/>
        <v>23520.000000000004</v>
      </c>
      <c r="J586" s="112" t="s">
        <v>1545</v>
      </c>
      <c r="K586" s="111" t="s">
        <v>22</v>
      </c>
      <c r="L586" s="155" t="s">
        <v>2596</v>
      </c>
      <c r="M586" s="96"/>
      <c r="N586" s="96"/>
    </row>
    <row r="587" spans="1:14" s="91" customFormat="1" ht="105" customHeight="1" x14ac:dyDescent="0.25">
      <c r="A587" s="110" t="s">
        <v>2448</v>
      </c>
      <c r="B587" s="121" t="s">
        <v>2000</v>
      </c>
      <c r="C587" s="112" t="s">
        <v>77</v>
      </c>
      <c r="D587" s="112" t="s">
        <v>2001</v>
      </c>
      <c r="E587" s="122" t="s">
        <v>141</v>
      </c>
      <c r="F587" s="156">
        <v>10</v>
      </c>
      <c r="G587" s="142">
        <v>1200</v>
      </c>
      <c r="H587" s="142">
        <f t="shared" si="31"/>
        <v>12000</v>
      </c>
      <c r="I587" s="120">
        <f t="shared" si="30"/>
        <v>13440.000000000002</v>
      </c>
      <c r="J587" s="112" t="s">
        <v>1545</v>
      </c>
      <c r="K587" s="111" t="s">
        <v>22</v>
      </c>
      <c r="L587" s="155" t="s">
        <v>2596</v>
      </c>
      <c r="M587" s="96"/>
      <c r="N587" s="96"/>
    </row>
    <row r="588" spans="1:14" s="91" customFormat="1" ht="105" customHeight="1" x14ac:dyDescent="0.25">
      <c r="A588" s="110" t="s">
        <v>2449</v>
      </c>
      <c r="B588" s="121" t="s">
        <v>2002</v>
      </c>
      <c r="C588" s="112" t="s">
        <v>77</v>
      </c>
      <c r="D588" s="112" t="s">
        <v>2003</v>
      </c>
      <c r="E588" s="122" t="s">
        <v>141</v>
      </c>
      <c r="F588" s="156">
        <v>10</v>
      </c>
      <c r="G588" s="142">
        <v>3000</v>
      </c>
      <c r="H588" s="142">
        <f t="shared" si="31"/>
        <v>30000</v>
      </c>
      <c r="I588" s="120">
        <f t="shared" si="30"/>
        <v>33600</v>
      </c>
      <c r="J588" s="112" t="s">
        <v>1545</v>
      </c>
      <c r="K588" s="111" t="s">
        <v>22</v>
      </c>
      <c r="L588" s="155" t="s">
        <v>2596</v>
      </c>
      <c r="M588" s="96"/>
      <c r="N588" s="96"/>
    </row>
    <row r="589" spans="1:14" s="91" customFormat="1" ht="105" customHeight="1" x14ac:dyDescent="0.25">
      <c r="A589" s="110" t="s">
        <v>2450</v>
      </c>
      <c r="B589" s="121" t="s">
        <v>2004</v>
      </c>
      <c r="C589" s="112" t="s">
        <v>77</v>
      </c>
      <c r="D589" s="112" t="s">
        <v>2005</v>
      </c>
      <c r="E589" s="122" t="s">
        <v>141</v>
      </c>
      <c r="F589" s="156">
        <v>10</v>
      </c>
      <c r="G589" s="142">
        <v>4100</v>
      </c>
      <c r="H589" s="142">
        <f t="shared" si="31"/>
        <v>41000</v>
      </c>
      <c r="I589" s="120">
        <f t="shared" si="30"/>
        <v>45920.000000000007</v>
      </c>
      <c r="J589" s="112" t="s">
        <v>1545</v>
      </c>
      <c r="K589" s="111" t="s">
        <v>22</v>
      </c>
      <c r="L589" s="155" t="s">
        <v>2596</v>
      </c>
      <c r="M589" s="96"/>
      <c r="N589" s="96"/>
    </row>
    <row r="590" spans="1:14" s="91" customFormat="1" ht="105" customHeight="1" x14ac:dyDescent="0.25">
      <c r="A590" s="110" t="s">
        <v>2451</v>
      </c>
      <c r="B590" s="121" t="s">
        <v>2006</v>
      </c>
      <c r="C590" s="112" t="s">
        <v>77</v>
      </c>
      <c r="D590" s="112" t="s">
        <v>2007</v>
      </c>
      <c r="E590" s="122" t="s">
        <v>141</v>
      </c>
      <c r="F590" s="156">
        <v>10</v>
      </c>
      <c r="G590" s="142">
        <v>5000</v>
      </c>
      <c r="H590" s="142">
        <f t="shared" si="31"/>
        <v>50000</v>
      </c>
      <c r="I590" s="120">
        <f t="shared" si="30"/>
        <v>56000.000000000007</v>
      </c>
      <c r="J590" s="112" t="s">
        <v>1545</v>
      </c>
      <c r="K590" s="111" t="s">
        <v>22</v>
      </c>
      <c r="L590" s="155" t="s">
        <v>2596</v>
      </c>
      <c r="M590" s="96"/>
      <c r="N590" s="96"/>
    </row>
    <row r="591" spans="1:14" s="91" customFormat="1" ht="105" customHeight="1" x14ac:dyDescent="0.25">
      <c r="A591" s="110" t="s">
        <v>2452</v>
      </c>
      <c r="B591" s="121" t="s">
        <v>2008</v>
      </c>
      <c r="C591" s="112" t="s">
        <v>77</v>
      </c>
      <c r="D591" s="112" t="s">
        <v>2009</v>
      </c>
      <c r="E591" s="122" t="s">
        <v>141</v>
      </c>
      <c r="F591" s="156">
        <v>10</v>
      </c>
      <c r="G591" s="142">
        <v>2200</v>
      </c>
      <c r="H591" s="142">
        <f t="shared" si="31"/>
        <v>22000</v>
      </c>
      <c r="I591" s="120">
        <f t="shared" si="30"/>
        <v>24640.000000000004</v>
      </c>
      <c r="J591" s="112" t="s">
        <v>1545</v>
      </c>
      <c r="K591" s="111" t="s">
        <v>22</v>
      </c>
      <c r="L591" s="155" t="s">
        <v>2596</v>
      </c>
      <c r="M591" s="96"/>
      <c r="N591" s="96"/>
    </row>
    <row r="592" spans="1:14" s="91" customFormat="1" ht="105" customHeight="1" x14ac:dyDescent="0.25">
      <c r="A592" s="110" t="s">
        <v>2453</v>
      </c>
      <c r="B592" s="121" t="s">
        <v>2010</v>
      </c>
      <c r="C592" s="112" t="s">
        <v>77</v>
      </c>
      <c r="D592" s="112" t="s">
        <v>3022</v>
      </c>
      <c r="E592" s="122" t="s">
        <v>141</v>
      </c>
      <c r="F592" s="156">
        <v>10</v>
      </c>
      <c r="G592" s="142">
        <v>2100</v>
      </c>
      <c r="H592" s="142">
        <f t="shared" si="31"/>
        <v>21000</v>
      </c>
      <c r="I592" s="120">
        <f t="shared" si="30"/>
        <v>23520.000000000004</v>
      </c>
      <c r="J592" s="112" t="s">
        <v>1545</v>
      </c>
      <c r="K592" s="111" t="s">
        <v>22</v>
      </c>
      <c r="L592" s="155" t="s">
        <v>2596</v>
      </c>
      <c r="M592" s="96"/>
      <c r="N592" s="96"/>
    </row>
    <row r="593" spans="1:14" s="91" customFormat="1" ht="105" customHeight="1" x14ac:dyDescent="0.25">
      <c r="A593" s="110" t="s">
        <v>2454</v>
      </c>
      <c r="B593" s="121" t="s">
        <v>2011</v>
      </c>
      <c r="C593" s="112" t="s">
        <v>77</v>
      </c>
      <c r="D593" s="121" t="s">
        <v>2012</v>
      </c>
      <c r="E593" s="122" t="s">
        <v>141</v>
      </c>
      <c r="F593" s="156">
        <v>4</v>
      </c>
      <c r="G593" s="142">
        <v>690</v>
      </c>
      <c r="H593" s="142">
        <f t="shared" si="31"/>
        <v>2760</v>
      </c>
      <c r="I593" s="120">
        <f t="shared" si="30"/>
        <v>3091.2000000000003</v>
      </c>
      <c r="J593" s="112" t="s">
        <v>1545</v>
      </c>
      <c r="K593" s="111" t="s">
        <v>22</v>
      </c>
      <c r="L593" s="155" t="s">
        <v>2596</v>
      </c>
      <c r="M593" s="96"/>
      <c r="N593" s="96"/>
    </row>
    <row r="594" spans="1:14" s="91" customFormat="1" ht="105" customHeight="1" x14ac:dyDescent="0.25">
      <c r="A594" s="110" t="s">
        <v>2455</v>
      </c>
      <c r="B594" s="121" t="s">
        <v>2013</v>
      </c>
      <c r="C594" s="112" t="s">
        <v>77</v>
      </c>
      <c r="D594" s="121" t="s">
        <v>2014</v>
      </c>
      <c r="E594" s="122" t="s">
        <v>141</v>
      </c>
      <c r="F594" s="156">
        <v>40</v>
      </c>
      <c r="G594" s="142">
        <v>670</v>
      </c>
      <c r="H594" s="142">
        <f>F594*G594</f>
        <v>26800</v>
      </c>
      <c r="I594" s="120">
        <f t="shared" si="30"/>
        <v>30016.000000000004</v>
      </c>
      <c r="J594" s="112" t="s">
        <v>1545</v>
      </c>
      <c r="K594" s="111" t="s">
        <v>22</v>
      </c>
      <c r="L594" s="155" t="s">
        <v>2596</v>
      </c>
      <c r="M594" s="96"/>
      <c r="N594" s="96"/>
    </row>
    <row r="595" spans="1:14" s="91" customFormat="1" ht="105" customHeight="1" x14ac:dyDescent="0.25">
      <c r="A595" s="110" t="s">
        <v>2456</v>
      </c>
      <c r="B595" s="112" t="s">
        <v>2015</v>
      </c>
      <c r="C595" s="112" t="s">
        <v>77</v>
      </c>
      <c r="D595" s="112" t="s">
        <v>2016</v>
      </c>
      <c r="E595" s="112" t="s">
        <v>141</v>
      </c>
      <c r="F595" s="156">
        <v>2</v>
      </c>
      <c r="G595" s="142">
        <v>20446</v>
      </c>
      <c r="H595" s="142">
        <f>F595*G595</f>
        <v>40892</v>
      </c>
      <c r="I595" s="120">
        <f t="shared" si="30"/>
        <v>45799.040000000001</v>
      </c>
      <c r="J595" s="112" t="s">
        <v>1545</v>
      </c>
      <c r="K595" s="111" t="s">
        <v>22</v>
      </c>
      <c r="L595" s="155" t="s">
        <v>2596</v>
      </c>
      <c r="M595" s="96"/>
      <c r="N595" s="96"/>
    </row>
    <row r="596" spans="1:14" s="91" customFormat="1" ht="105" customHeight="1" x14ac:dyDescent="0.25">
      <c r="A596" s="110" t="s">
        <v>2457</v>
      </c>
      <c r="B596" s="112" t="s">
        <v>2017</v>
      </c>
      <c r="C596" s="112" t="s">
        <v>77</v>
      </c>
      <c r="D596" s="112" t="s">
        <v>2018</v>
      </c>
      <c r="E596" s="112" t="s">
        <v>141</v>
      </c>
      <c r="F596" s="156">
        <v>1</v>
      </c>
      <c r="G596" s="142">
        <v>191</v>
      </c>
      <c r="H596" s="142">
        <f t="shared" ref="H596:H601" si="32">F596*G596</f>
        <v>191</v>
      </c>
      <c r="I596" s="120">
        <f t="shared" si="30"/>
        <v>213.92000000000002</v>
      </c>
      <c r="J596" s="112" t="s">
        <v>1545</v>
      </c>
      <c r="K596" s="111" t="s">
        <v>22</v>
      </c>
      <c r="L596" s="155" t="s">
        <v>2596</v>
      </c>
      <c r="M596" s="96"/>
      <c r="N596" s="96"/>
    </row>
    <row r="597" spans="1:14" s="91" customFormat="1" ht="105" customHeight="1" x14ac:dyDescent="0.25">
      <c r="A597" s="110" t="s">
        <v>2458</v>
      </c>
      <c r="B597" s="33" t="s">
        <v>2019</v>
      </c>
      <c r="C597" s="112" t="s">
        <v>77</v>
      </c>
      <c r="D597" s="33" t="s">
        <v>2020</v>
      </c>
      <c r="E597" s="123" t="s">
        <v>141</v>
      </c>
      <c r="F597" s="156">
        <v>30</v>
      </c>
      <c r="G597" s="142">
        <v>2000</v>
      </c>
      <c r="H597" s="142">
        <f t="shared" si="32"/>
        <v>60000</v>
      </c>
      <c r="I597" s="120">
        <f t="shared" si="30"/>
        <v>67200</v>
      </c>
      <c r="J597" s="112" t="s">
        <v>1545</v>
      </c>
      <c r="K597" s="111" t="s">
        <v>22</v>
      </c>
      <c r="L597" s="155" t="s">
        <v>2596</v>
      </c>
      <c r="M597" s="96"/>
      <c r="N597" s="96"/>
    </row>
    <row r="598" spans="1:14" s="91" customFormat="1" ht="105" customHeight="1" x14ac:dyDescent="0.2">
      <c r="A598" s="110" t="s">
        <v>2459</v>
      </c>
      <c r="B598" s="121" t="s">
        <v>2021</v>
      </c>
      <c r="C598" s="112" t="s">
        <v>77</v>
      </c>
      <c r="D598" s="163" t="s">
        <v>2022</v>
      </c>
      <c r="E598" s="122" t="s">
        <v>141</v>
      </c>
      <c r="F598" s="156">
        <v>40</v>
      </c>
      <c r="G598" s="142">
        <v>960</v>
      </c>
      <c r="H598" s="142">
        <f t="shared" si="32"/>
        <v>38400</v>
      </c>
      <c r="I598" s="120">
        <f t="shared" si="30"/>
        <v>43008.000000000007</v>
      </c>
      <c r="J598" s="112" t="s">
        <v>1545</v>
      </c>
      <c r="K598" s="111" t="s">
        <v>22</v>
      </c>
      <c r="L598" s="155" t="s">
        <v>2596</v>
      </c>
      <c r="M598" s="96"/>
      <c r="N598" s="96"/>
    </row>
    <row r="599" spans="1:14" s="91" customFormat="1" ht="105" customHeight="1" x14ac:dyDescent="0.2">
      <c r="A599" s="110" t="s">
        <v>2460</v>
      </c>
      <c r="B599" s="33" t="s">
        <v>2023</v>
      </c>
      <c r="C599" s="112" t="s">
        <v>77</v>
      </c>
      <c r="D599" s="163" t="s">
        <v>2024</v>
      </c>
      <c r="E599" s="123" t="s">
        <v>141</v>
      </c>
      <c r="F599" s="156">
        <v>10</v>
      </c>
      <c r="G599" s="142">
        <v>750</v>
      </c>
      <c r="H599" s="142">
        <f t="shared" si="32"/>
        <v>7500</v>
      </c>
      <c r="I599" s="120">
        <f t="shared" si="30"/>
        <v>8400</v>
      </c>
      <c r="J599" s="112" t="s">
        <v>1545</v>
      </c>
      <c r="K599" s="111" t="s">
        <v>22</v>
      </c>
      <c r="L599" s="155" t="s">
        <v>2596</v>
      </c>
      <c r="M599" s="96"/>
      <c r="N599" s="96"/>
    </row>
    <row r="600" spans="1:14" s="91" customFormat="1" ht="105" customHeight="1" x14ac:dyDescent="0.25">
      <c r="A600" s="110" t="s">
        <v>2461</v>
      </c>
      <c r="B600" s="33" t="s">
        <v>2025</v>
      </c>
      <c r="C600" s="112" t="s">
        <v>77</v>
      </c>
      <c r="D600" s="33" t="s">
        <v>2026</v>
      </c>
      <c r="E600" s="123" t="s">
        <v>141</v>
      </c>
      <c r="F600" s="156">
        <v>10</v>
      </c>
      <c r="G600" s="142">
        <v>9000</v>
      </c>
      <c r="H600" s="142">
        <f t="shared" si="32"/>
        <v>90000</v>
      </c>
      <c r="I600" s="120">
        <f t="shared" si="30"/>
        <v>100800.00000000001</v>
      </c>
      <c r="J600" s="112" t="s">
        <v>1545</v>
      </c>
      <c r="K600" s="111" t="s">
        <v>22</v>
      </c>
      <c r="L600" s="155" t="s">
        <v>2596</v>
      </c>
      <c r="M600" s="96"/>
      <c r="N600" s="96"/>
    </row>
    <row r="601" spans="1:14" s="91" customFormat="1" ht="105" customHeight="1" x14ac:dyDescent="0.25">
      <c r="A601" s="110" t="s">
        <v>2462</v>
      </c>
      <c r="B601" s="33" t="s">
        <v>2027</v>
      </c>
      <c r="C601" s="112" t="s">
        <v>77</v>
      </c>
      <c r="D601" s="33" t="s">
        <v>2028</v>
      </c>
      <c r="E601" s="123" t="s">
        <v>141</v>
      </c>
      <c r="F601" s="156">
        <v>20</v>
      </c>
      <c r="G601" s="142">
        <v>9000</v>
      </c>
      <c r="H601" s="142">
        <f t="shared" si="32"/>
        <v>180000</v>
      </c>
      <c r="I601" s="120">
        <f t="shared" si="30"/>
        <v>201600.00000000003</v>
      </c>
      <c r="J601" s="112" t="s">
        <v>1545</v>
      </c>
      <c r="K601" s="111" t="s">
        <v>22</v>
      </c>
      <c r="L601" s="155" t="s">
        <v>2596</v>
      </c>
      <c r="M601" s="96"/>
      <c r="N601" s="96"/>
    </row>
    <row r="602" spans="1:14" s="91" customFormat="1" ht="105" customHeight="1" x14ac:dyDescent="0.25">
      <c r="A602" s="110" t="s">
        <v>2463</v>
      </c>
      <c r="B602" s="112" t="s">
        <v>2029</v>
      </c>
      <c r="C602" s="112" t="s">
        <v>77</v>
      </c>
      <c r="D602" s="112" t="s">
        <v>2030</v>
      </c>
      <c r="E602" s="112" t="s">
        <v>141</v>
      </c>
      <c r="F602" s="156">
        <v>1</v>
      </c>
      <c r="G602" s="142">
        <v>227991</v>
      </c>
      <c r="H602" s="142">
        <f>F602*G602</f>
        <v>227991</v>
      </c>
      <c r="I602" s="120">
        <f t="shared" si="30"/>
        <v>255349.92</v>
      </c>
      <c r="J602" s="112" t="s">
        <v>1545</v>
      </c>
      <c r="K602" s="111" t="s">
        <v>22</v>
      </c>
      <c r="L602" s="155" t="s">
        <v>2596</v>
      </c>
      <c r="M602" s="96"/>
      <c r="N602" s="96"/>
    </row>
    <row r="603" spans="1:14" s="91" customFormat="1" ht="105" customHeight="1" x14ac:dyDescent="0.25">
      <c r="A603" s="110" t="s">
        <v>2464</v>
      </c>
      <c r="B603" s="121" t="s">
        <v>2031</v>
      </c>
      <c r="C603" s="112" t="s">
        <v>77</v>
      </c>
      <c r="D603" s="112" t="s">
        <v>2032</v>
      </c>
      <c r="E603" s="122" t="s">
        <v>141</v>
      </c>
      <c r="F603" s="156">
        <v>1</v>
      </c>
      <c r="G603" s="142">
        <v>20500</v>
      </c>
      <c r="H603" s="142">
        <f t="shared" ref="H603:H662" si="33">F603*G603</f>
        <v>20500</v>
      </c>
      <c r="I603" s="120">
        <f t="shared" si="30"/>
        <v>22960.000000000004</v>
      </c>
      <c r="J603" s="112" t="s">
        <v>1545</v>
      </c>
      <c r="K603" s="111" t="s">
        <v>22</v>
      </c>
      <c r="L603" s="155" t="s">
        <v>2596</v>
      </c>
      <c r="M603" s="96"/>
      <c r="N603" s="96"/>
    </row>
    <row r="604" spans="1:14" s="91" customFormat="1" ht="105" customHeight="1" x14ac:dyDescent="0.25">
      <c r="A604" s="110" t="s">
        <v>2465</v>
      </c>
      <c r="B604" s="121" t="s">
        <v>2033</v>
      </c>
      <c r="C604" s="112" t="s">
        <v>77</v>
      </c>
      <c r="D604" s="121" t="s">
        <v>3023</v>
      </c>
      <c r="E604" s="94" t="s">
        <v>141</v>
      </c>
      <c r="F604" s="156">
        <v>20</v>
      </c>
      <c r="G604" s="142">
        <v>2150</v>
      </c>
      <c r="H604" s="142">
        <f t="shared" si="33"/>
        <v>43000</v>
      </c>
      <c r="I604" s="120">
        <f t="shared" ref="I604:I667" si="34">H604*1.12</f>
        <v>48160.000000000007</v>
      </c>
      <c r="J604" s="112" t="s">
        <v>1545</v>
      </c>
      <c r="K604" s="111" t="s">
        <v>22</v>
      </c>
      <c r="L604" s="155" t="s">
        <v>2596</v>
      </c>
      <c r="M604" s="96"/>
      <c r="N604" s="96"/>
    </row>
    <row r="605" spans="1:14" s="91" customFormat="1" ht="105" customHeight="1" x14ac:dyDescent="0.25">
      <c r="A605" s="110" t="s">
        <v>2466</v>
      </c>
      <c r="B605" s="121" t="s">
        <v>2033</v>
      </c>
      <c r="C605" s="112" t="s">
        <v>77</v>
      </c>
      <c r="D605" s="121" t="s">
        <v>2034</v>
      </c>
      <c r="E605" s="94" t="s">
        <v>141</v>
      </c>
      <c r="F605" s="156">
        <v>20</v>
      </c>
      <c r="G605" s="142">
        <v>600</v>
      </c>
      <c r="H605" s="142">
        <f t="shared" si="33"/>
        <v>12000</v>
      </c>
      <c r="I605" s="120">
        <f t="shared" si="34"/>
        <v>13440.000000000002</v>
      </c>
      <c r="J605" s="112" t="s">
        <v>1545</v>
      </c>
      <c r="K605" s="111" t="s">
        <v>22</v>
      </c>
      <c r="L605" s="155" t="s">
        <v>2596</v>
      </c>
      <c r="M605" s="96"/>
      <c r="N605" s="96"/>
    </row>
    <row r="606" spans="1:14" s="91" customFormat="1" ht="105" customHeight="1" x14ac:dyDescent="0.25">
      <c r="A606" s="110" t="s">
        <v>2467</v>
      </c>
      <c r="B606" s="112" t="s">
        <v>2035</v>
      </c>
      <c r="C606" s="112" t="s">
        <v>77</v>
      </c>
      <c r="D606" s="112" t="s">
        <v>2036</v>
      </c>
      <c r="E606" s="94" t="s">
        <v>141</v>
      </c>
      <c r="F606" s="156">
        <v>2</v>
      </c>
      <c r="G606" s="142">
        <v>446</v>
      </c>
      <c r="H606" s="142">
        <f t="shared" si="33"/>
        <v>892</v>
      </c>
      <c r="I606" s="120">
        <f t="shared" si="34"/>
        <v>999.04000000000008</v>
      </c>
      <c r="J606" s="112" t="s">
        <v>1545</v>
      </c>
      <c r="K606" s="111" t="s">
        <v>22</v>
      </c>
      <c r="L606" s="155" t="s">
        <v>2596</v>
      </c>
      <c r="M606" s="96"/>
      <c r="N606" s="96"/>
    </row>
    <row r="607" spans="1:14" s="91" customFormat="1" ht="105" customHeight="1" x14ac:dyDescent="0.25">
      <c r="A607" s="110" t="s">
        <v>2468</v>
      </c>
      <c r="B607" s="112" t="s">
        <v>2037</v>
      </c>
      <c r="C607" s="112" t="s">
        <v>77</v>
      </c>
      <c r="D607" s="112" t="s">
        <v>2038</v>
      </c>
      <c r="E607" s="94" t="s">
        <v>141</v>
      </c>
      <c r="F607" s="156">
        <v>10</v>
      </c>
      <c r="G607" s="142">
        <v>1785</v>
      </c>
      <c r="H607" s="142">
        <f t="shared" si="33"/>
        <v>17850</v>
      </c>
      <c r="I607" s="120">
        <f t="shared" si="34"/>
        <v>19992.000000000004</v>
      </c>
      <c r="J607" s="112" t="s">
        <v>1545</v>
      </c>
      <c r="K607" s="111" t="s">
        <v>22</v>
      </c>
      <c r="L607" s="155" t="s">
        <v>2596</v>
      </c>
      <c r="M607" s="96"/>
      <c r="N607" s="96"/>
    </row>
    <row r="608" spans="1:14" s="91" customFormat="1" ht="105" customHeight="1" x14ac:dyDescent="0.25">
      <c r="A608" s="110" t="s">
        <v>2469</v>
      </c>
      <c r="B608" s="112" t="s">
        <v>2039</v>
      </c>
      <c r="C608" s="112" t="s">
        <v>77</v>
      </c>
      <c r="D608" s="112" t="s">
        <v>2040</v>
      </c>
      <c r="E608" s="94" t="s">
        <v>141</v>
      </c>
      <c r="F608" s="156">
        <v>3</v>
      </c>
      <c r="G608" s="142">
        <v>4464</v>
      </c>
      <c r="H608" s="142">
        <f t="shared" si="33"/>
        <v>13392</v>
      </c>
      <c r="I608" s="120">
        <f t="shared" si="34"/>
        <v>14999.04</v>
      </c>
      <c r="J608" s="112" t="s">
        <v>1545</v>
      </c>
      <c r="K608" s="111" t="s">
        <v>22</v>
      </c>
      <c r="L608" s="155" t="s">
        <v>2596</v>
      </c>
      <c r="M608" s="96"/>
      <c r="N608" s="96"/>
    </row>
    <row r="609" spans="1:14" s="91" customFormat="1" ht="105" customHeight="1" x14ac:dyDescent="0.25">
      <c r="A609" s="110" t="s">
        <v>2470</v>
      </c>
      <c r="B609" s="112" t="s">
        <v>2041</v>
      </c>
      <c r="C609" s="112" t="s">
        <v>77</v>
      </c>
      <c r="D609" s="112" t="s">
        <v>2042</v>
      </c>
      <c r="E609" s="112" t="s">
        <v>141</v>
      </c>
      <c r="F609" s="156">
        <v>1</v>
      </c>
      <c r="G609" s="142">
        <v>40767</v>
      </c>
      <c r="H609" s="142">
        <f t="shared" si="33"/>
        <v>40767</v>
      </c>
      <c r="I609" s="120">
        <f t="shared" si="34"/>
        <v>45659.040000000001</v>
      </c>
      <c r="J609" s="112" t="s">
        <v>1545</v>
      </c>
      <c r="K609" s="111" t="s">
        <v>22</v>
      </c>
      <c r="L609" s="155" t="s">
        <v>2596</v>
      </c>
      <c r="M609" s="96"/>
      <c r="N609" s="96"/>
    </row>
    <row r="610" spans="1:14" s="91" customFormat="1" ht="105" customHeight="1" x14ac:dyDescent="0.25">
      <c r="A610" s="110" t="s">
        <v>2471</v>
      </c>
      <c r="B610" s="121" t="s">
        <v>2043</v>
      </c>
      <c r="C610" s="112" t="s">
        <v>77</v>
      </c>
      <c r="D610" s="112" t="s">
        <v>2044</v>
      </c>
      <c r="E610" s="122" t="s">
        <v>141</v>
      </c>
      <c r="F610" s="156">
        <v>10</v>
      </c>
      <c r="G610" s="142">
        <v>400</v>
      </c>
      <c r="H610" s="142">
        <f t="shared" si="33"/>
        <v>4000</v>
      </c>
      <c r="I610" s="120">
        <f t="shared" si="34"/>
        <v>4480</v>
      </c>
      <c r="J610" s="112" t="s">
        <v>1545</v>
      </c>
      <c r="K610" s="111" t="s">
        <v>22</v>
      </c>
      <c r="L610" s="155" t="s">
        <v>2596</v>
      </c>
      <c r="M610" s="96"/>
      <c r="N610" s="96"/>
    </row>
    <row r="611" spans="1:14" s="91" customFormat="1" ht="105" customHeight="1" x14ac:dyDescent="0.25">
      <c r="A611" s="110" t="s">
        <v>2472</v>
      </c>
      <c r="B611" s="121" t="s">
        <v>2045</v>
      </c>
      <c r="C611" s="112" t="s">
        <v>77</v>
      </c>
      <c r="D611" s="112" t="s">
        <v>2046</v>
      </c>
      <c r="E611" s="122" t="s">
        <v>141</v>
      </c>
      <c r="F611" s="156">
        <v>10</v>
      </c>
      <c r="G611" s="142">
        <v>550</v>
      </c>
      <c r="H611" s="142">
        <f t="shared" si="33"/>
        <v>5500</v>
      </c>
      <c r="I611" s="120">
        <f t="shared" si="34"/>
        <v>6160.0000000000009</v>
      </c>
      <c r="J611" s="112" t="s">
        <v>1545</v>
      </c>
      <c r="K611" s="111" t="s">
        <v>22</v>
      </c>
      <c r="L611" s="155" t="s">
        <v>2596</v>
      </c>
      <c r="M611" s="96"/>
      <c r="N611" s="96"/>
    </row>
    <row r="612" spans="1:14" s="91" customFormat="1" ht="105" customHeight="1" x14ac:dyDescent="0.25">
      <c r="A612" s="110" t="s">
        <v>2473</v>
      </c>
      <c r="B612" s="121" t="s">
        <v>2047</v>
      </c>
      <c r="C612" s="112" t="s">
        <v>77</v>
      </c>
      <c r="D612" s="112" t="s">
        <v>2048</v>
      </c>
      <c r="E612" s="122" t="s">
        <v>141</v>
      </c>
      <c r="F612" s="156">
        <v>10</v>
      </c>
      <c r="G612" s="142">
        <v>650</v>
      </c>
      <c r="H612" s="142">
        <f t="shared" si="33"/>
        <v>6500</v>
      </c>
      <c r="I612" s="120">
        <f t="shared" si="34"/>
        <v>7280.0000000000009</v>
      </c>
      <c r="J612" s="112" t="s">
        <v>1545</v>
      </c>
      <c r="K612" s="111" t="s">
        <v>22</v>
      </c>
      <c r="L612" s="155" t="s">
        <v>2596</v>
      </c>
      <c r="M612" s="96"/>
      <c r="N612" s="96"/>
    </row>
    <row r="613" spans="1:14" s="91" customFormat="1" ht="105" customHeight="1" x14ac:dyDescent="0.25">
      <c r="A613" s="110" t="s">
        <v>2474</v>
      </c>
      <c r="B613" s="121" t="s">
        <v>2049</v>
      </c>
      <c r="C613" s="112" t="s">
        <v>77</v>
      </c>
      <c r="D613" s="112" t="s">
        <v>2050</v>
      </c>
      <c r="E613" s="122" t="s">
        <v>141</v>
      </c>
      <c r="F613" s="156">
        <v>5</v>
      </c>
      <c r="G613" s="142">
        <v>800</v>
      </c>
      <c r="H613" s="142">
        <f t="shared" si="33"/>
        <v>4000</v>
      </c>
      <c r="I613" s="120">
        <f t="shared" si="34"/>
        <v>4480</v>
      </c>
      <c r="J613" s="112" t="s">
        <v>1545</v>
      </c>
      <c r="K613" s="111" t="s">
        <v>22</v>
      </c>
      <c r="L613" s="155" t="s">
        <v>2596</v>
      </c>
      <c r="M613" s="96"/>
      <c r="N613" s="96"/>
    </row>
    <row r="614" spans="1:14" s="91" customFormat="1" ht="105" customHeight="1" x14ac:dyDescent="0.25">
      <c r="A614" s="110" t="s">
        <v>2475</v>
      </c>
      <c r="B614" s="121" t="s">
        <v>2051</v>
      </c>
      <c r="C614" s="112" t="s">
        <v>77</v>
      </c>
      <c r="D614" s="112" t="s">
        <v>2052</v>
      </c>
      <c r="E614" s="122" t="s">
        <v>141</v>
      </c>
      <c r="F614" s="156">
        <v>5</v>
      </c>
      <c r="G614" s="142">
        <v>890</v>
      </c>
      <c r="H614" s="142">
        <f t="shared" si="33"/>
        <v>4450</v>
      </c>
      <c r="I614" s="120">
        <f t="shared" si="34"/>
        <v>4984.0000000000009</v>
      </c>
      <c r="J614" s="112" t="s">
        <v>1545</v>
      </c>
      <c r="K614" s="111" t="s">
        <v>22</v>
      </c>
      <c r="L614" s="155" t="s">
        <v>2596</v>
      </c>
      <c r="M614" s="96"/>
      <c r="N614" s="96"/>
    </row>
    <row r="615" spans="1:14" s="91" customFormat="1" ht="105" customHeight="1" x14ac:dyDescent="0.25">
      <c r="A615" s="110" t="s">
        <v>2476</v>
      </c>
      <c r="B615" s="121" t="s">
        <v>2053</v>
      </c>
      <c r="C615" s="112" t="s">
        <v>77</v>
      </c>
      <c r="D615" s="112" t="s">
        <v>2054</v>
      </c>
      <c r="E615" s="122" t="s">
        <v>141</v>
      </c>
      <c r="F615" s="156">
        <v>5</v>
      </c>
      <c r="G615" s="142">
        <v>960</v>
      </c>
      <c r="H615" s="142">
        <f t="shared" si="33"/>
        <v>4800</v>
      </c>
      <c r="I615" s="120">
        <f t="shared" si="34"/>
        <v>5376.0000000000009</v>
      </c>
      <c r="J615" s="112" t="s">
        <v>1545</v>
      </c>
      <c r="K615" s="111" t="s">
        <v>22</v>
      </c>
      <c r="L615" s="155" t="s">
        <v>2596</v>
      </c>
      <c r="M615" s="96"/>
      <c r="N615" s="96"/>
    </row>
    <row r="616" spans="1:14" s="91" customFormat="1" ht="105" customHeight="1" x14ac:dyDescent="0.25">
      <c r="A616" s="110" t="s">
        <v>2477</v>
      </c>
      <c r="B616" s="33" t="s">
        <v>2055</v>
      </c>
      <c r="C616" s="112" t="s">
        <v>77</v>
      </c>
      <c r="D616" s="33" t="s">
        <v>2056</v>
      </c>
      <c r="E616" s="123" t="s">
        <v>141</v>
      </c>
      <c r="F616" s="156">
        <v>20</v>
      </c>
      <c r="G616" s="142">
        <v>375</v>
      </c>
      <c r="H616" s="142">
        <f t="shared" si="33"/>
        <v>7500</v>
      </c>
      <c r="I616" s="120">
        <f t="shared" si="34"/>
        <v>8400</v>
      </c>
      <c r="J616" s="112" t="s">
        <v>1545</v>
      </c>
      <c r="K616" s="111" t="s">
        <v>22</v>
      </c>
      <c r="L616" s="155" t="s">
        <v>2596</v>
      </c>
      <c r="M616" s="96"/>
      <c r="N616" s="96"/>
    </row>
    <row r="617" spans="1:14" s="91" customFormat="1" ht="105" customHeight="1" x14ac:dyDescent="0.25">
      <c r="A617" s="110" t="s">
        <v>2478</v>
      </c>
      <c r="B617" s="33" t="s">
        <v>2055</v>
      </c>
      <c r="C617" s="112" t="s">
        <v>77</v>
      </c>
      <c r="D617" s="33" t="s">
        <v>2057</v>
      </c>
      <c r="E617" s="123" t="s">
        <v>141</v>
      </c>
      <c r="F617" s="156">
        <v>20</v>
      </c>
      <c r="G617" s="142">
        <v>375</v>
      </c>
      <c r="H617" s="142">
        <f t="shared" si="33"/>
        <v>7500</v>
      </c>
      <c r="I617" s="120">
        <f t="shared" si="34"/>
        <v>8400</v>
      </c>
      <c r="J617" s="112" t="s">
        <v>1545</v>
      </c>
      <c r="K617" s="111" t="s">
        <v>22</v>
      </c>
      <c r="L617" s="155" t="s">
        <v>2596</v>
      </c>
      <c r="M617" s="96"/>
      <c r="N617" s="96"/>
    </row>
    <row r="618" spans="1:14" s="91" customFormat="1" ht="105" customHeight="1" x14ac:dyDescent="0.25">
      <c r="A618" s="110" t="s">
        <v>2479</v>
      </c>
      <c r="B618" s="33" t="s">
        <v>2055</v>
      </c>
      <c r="C618" s="112" t="s">
        <v>77</v>
      </c>
      <c r="D618" s="33" t="s">
        <v>2058</v>
      </c>
      <c r="E618" s="123" t="s">
        <v>141</v>
      </c>
      <c r="F618" s="156">
        <v>20</v>
      </c>
      <c r="G618" s="142">
        <v>375</v>
      </c>
      <c r="H618" s="142">
        <f t="shared" si="33"/>
        <v>7500</v>
      </c>
      <c r="I618" s="120">
        <f t="shared" si="34"/>
        <v>8400</v>
      </c>
      <c r="J618" s="112" t="s">
        <v>1545</v>
      </c>
      <c r="K618" s="111" t="s">
        <v>22</v>
      </c>
      <c r="L618" s="155" t="s">
        <v>2596</v>
      </c>
      <c r="M618" s="96"/>
      <c r="N618" s="96"/>
    </row>
    <row r="619" spans="1:14" s="91" customFormat="1" ht="105" customHeight="1" x14ac:dyDescent="0.25">
      <c r="A619" s="110" t="s">
        <v>2480</v>
      </c>
      <c r="B619" s="33" t="s">
        <v>2055</v>
      </c>
      <c r="C619" s="112" t="s">
        <v>77</v>
      </c>
      <c r="D619" s="33" t="s">
        <v>2059</v>
      </c>
      <c r="E619" s="123" t="s">
        <v>141</v>
      </c>
      <c r="F619" s="156">
        <v>20</v>
      </c>
      <c r="G619" s="142">
        <v>375</v>
      </c>
      <c r="H619" s="142">
        <f t="shared" si="33"/>
        <v>7500</v>
      </c>
      <c r="I619" s="120">
        <f t="shared" si="34"/>
        <v>8400</v>
      </c>
      <c r="J619" s="112" t="s">
        <v>1545</v>
      </c>
      <c r="K619" s="111" t="s">
        <v>22</v>
      </c>
      <c r="L619" s="155" t="s">
        <v>2596</v>
      </c>
      <c r="M619" s="96"/>
      <c r="N619" s="96"/>
    </row>
    <row r="620" spans="1:14" s="91" customFormat="1" ht="105" customHeight="1" x14ac:dyDescent="0.25">
      <c r="A620" s="110" t="s">
        <v>2481</v>
      </c>
      <c r="B620" s="121" t="s">
        <v>2060</v>
      </c>
      <c r="C620" s="112" t="s">
        <v>77</v>
      </c>
      <c r="D620" s="121" t="s">
        <v>2061</v>
      </c>
      <c r="E620" s="122" t="s">
        <v>141</v>
      </c>
      <c r="F620" s="156">
        <v>15</v>
      </c>
      <c r="G620" s="142">
        <v>600</v>
      </c>
      <c r="H620" s="142">
        <f t="shared" si="33"/>
        <v>9000</v>
      </c>
      <c r="I620" s="120">
        <f t="shared" si="34"/>
        <v>10080.000000000002</v>
      </c>
      <c r="J620" s="112" t="s">
        <v>1545</v>
      </c>
      <c r="K620" s="111" t="s">
        <v>22</v>
      </c>
      <c r="L620" s="155" t="s">
        <v>2596</v>
      </c>
      <c r="M620" s="96"/>
      <c r="N620" s="96"/>
    </row>
    <row r="621" spans="1:14" s="91" customFormat="1" ht="105" customHeight="1" x14ac:dyDescent="0.25">
      <c r="A621" s="110" t="s">
        <v>2482</v>
      </c>
      <c r="B621" s="121" t="s">
        <v>2062</v>
      </c>
      <c r="C621" s="112" t="s">
        <v>77</v>
      </c>
      <c r="D621" s="121" t="s">
        <v>2063</v>
      </c>
      <c r="E621" s="122" t="s">
        <v>141</v>
      </c>
      <c r="F621" s="156">
        <v>10</v>
      </c>
      <c r="G621" s="142">
        <v>700</v>
      </c>
      <c r="H621" s="142">
        <f t="shared" si="33"/>
        <v>7000</v>
      </c>
      <c r="I621" s="120">
        <f t="shared" si="34"/>
        <v>7840.0000000000009</v>
      </c>
      <c r="J621" s="112" t="s">
        <v>1545</v>
      </c>
      <c r="K621" s="111" t="s">
        <v>22</v>
      </c>
      <c r="L621" s="155" t="s">
        <v>2596</v>
      </c>
      <c r="M621" s="96"/>
      <c r="N621" s="96"/>
    </row>
    <row r="622" spans="1:14" s="91" customFormat="1" ht="105" customHeight="1" x14ac:dyDescent="0.25">
      <c r="A622" s="110" t="s">
        <v>2483</v>
      </c>
      <c r="B622" s="112" t="s">
        <v>2064</v>
      </c>
      <c r="C622" s="112" t="s">
        <v>77</v>
      </c>
      <c r="D622" s="112" t="s">
        <v>2065</v>
      </c>
      <c r="E622" s="94" t="s">
        <v>141</v>
      </c>
      <c r="F622" s="156">
        <v>1</v>
      </c>
      <c r="G622" s="142">
        <v>13392</v>
      </c>
      <c r="H622" s="142">
        <f t="shared" si="33"/>
        <v>13392</v>
      </c>
      <c r="I622" s="120">
        <f t="shared" si="34"/>
        <v>14999.04</v>
      </c>
      <c r="J622" s="112" t="s">
        <v>1545</v>
      </c>
      <c r="K622" s="111" t="s">
        <v>22</v>
      </c>
      <c r="L622" s="155" t="s">
        <v>2596</v>
      </c>
      <c r="M622" s="96"/>
      <c r="N622" s="96"/>
    </row>
    <row r="623" spans="1:14" s="91" customFormat="1" ht="105" customHeight="1" x14ac:dyDescent="0.25">
      <c r="A623" s="110" t="s">
        <v>2484</v>
      </c>
      <c r="B623" s="33" t="s">
        <v>2066</v>
      </c>
      <c r="C623" s="112" t="s">
        <v>77</v>
      </c>
      <c r="D623" s="33" t="s">
        <v>2067</v>
      </c>
      <c r="E623" s="123" t="s">
        <v>141</v>
      </c>
      <c r="F623" s="156">
        <v>40</v>
      </c>
      <c r="G623" s="142">
        <v>820</v>
      </c>
      <c r="H623" s="142">
        <f t="shared" si="33"/>
        <v>32800</v>
      </c>
      <c r="I623" s="120">
        <f t="shared" si="34"/>
        <v>36736</v>
      </c>
      <c r="J623" s="112" t="s">
        <v>1545</v>
      </c>
      <c r="K623" s="111" t="s">
        <v>22</v>
      </c>
      <c r="L623" s="155" t="s">
        <v>2596</v>
      </c>
      <c r="M623" s="96"/>
      <c r="N623" s="96"/>
    </row>
    <row r="624" spans="1:14" s="91" customFormat="1" ht="105" customHeight="1" x14ac:dyDescent="0.25">
      <c r="A624" s="110" t="s">
        <v>2485</v>
      </c>
      <c r="B624" s="33" t="s">
        <v>2068</v>
      </c>
      <c r="C624" s="112" t="s">
        <v>77</v>
      </c>
      <c r="D624" s="33" t="s">
        <v>2069</v>
      </c>
      <c r="E624" s="123" t="s">
        <v>141</v>
      </c>
      <c r="F624" s="156">
        <v>40</v>
      </c>
      <c r="G624" s="142">
        <v>315</v>
      </c>
      <c r="H624" s="142">
        <f t="shared" si="33"/>
        <v>12600</v>
      </c>
      <c r="I624" s="120">
        <f t="shared" si="34"/>
        <v>14112.000000000002</v>
      </c>
      <c r="J624" s="112" t="s">
        <v>1545</v>
      </c>
      <c r="K624" s="111" t="s">
        <v>22</v>
      </c>
      <c r="L624" s="155" t="s">
        <v>2596</v>
      </c>
      <c r="M624" s="96"/>
      <c r="N624" s="96"/>
    </row>
    <row r="625" spans="1:14" s="91" customFormat="1" ht="105" customHeight="1" x14ac:dyDescent="0.25">
      <c r="A625" s="110" t="s">
        <v>2486</v>
      </c>
      <c r="B625" s="121" t="s">
        <v>2070</v>
      </c>
      <c r="C625" s="112" t="s">
        <v>77</v>
      </c>
      <c r="D625" s="112" t="s">
        <v>2071</v>
      </c>
      <c r="E625" s="122" t="s">
        <v>141</v>
      </c>
      <c r="F625" s="156">
        <v>1</v>
      </c>
      <c r="G625" s="142">
        <v>12000</v>
      </c>
      <c r="H625" s="142">
        <f t="shared" si="33"/>
        <v>12000</v>
      </c>
      <c r="I625" s="120">
        <f t="shared" si="34"/>
        <v>13440.000000000002</v>
      </c>
      <c r="J625" s="112" t="s">
        <v>1545</v>
      </c>
      <c r="K625" s="111" t="s">
        <v>22</v>
      </c>
      <c r="L625" s="155" t="s">
        <v>2596</v>
      </c>
      <c r="M625" s="96"/>
      <c r="N625" s="96"/>
    </row>
    <row r="626" spans="1:14" s="91" customFormat="1" ht="105" customHeight="1" x14ac:dyDescent="0.25">
      <c r="A626" s="110" t="s">
        <v>2487</v>
      </c>
      <c r="B626" s="121" t="s">
        <v>2072</v>
      </c>
      <c r="C626" s="112" t="s">
        <v>77</v>
      </c>
      <c r="D626" s="112" t="s">
        <v>2073</v>
      </c>
      <c r="E626" s="122" t="s">
        <v>141</v>
      </c>
      <c r="F626" s="156">
        <v>1</v>
      </c>
      <c r="G626" s="142">
        <v>10714</v>
      </c>
      <c r="H626" s="142">
        <f t="shared" si="33"/>
        <v>10714</v>
      </c>
      <c r="I626" s="120">
        <f t="shared" si="34"/>
        <v>11999.68</v>
      </c>
      <c r="J626" s="112" t="s">
        <v>1545</v>
      </c>
      <c r="K626" s="111" t="s">
        <v>22</v>
      </c>
      <c r="L626" s="155" t="s">
        <v>2596</v>
      </c>
      <c r="M626" s="96"/>
      <c r="N626" s="96"/>
    </row>
    <row r="627" spans="1:14" s="91" customFormat="1" ht="105" customHeight="1" x14ac:dyDescent="0.25">
      <c r="A627" s="110" t="s">
        <v>2488</v>
      </c>
      <c r="B627" s="112" t="s">
        <v>2074</v>
      </c>
      <c r="C627" s="112" t="s">
        <v>77</v>
      </c>
      <c r="D627" s="112" t="s">
        <v>2075</v>
      </c>
      <c r="E627" s="112" t="s">
        <v>141</v>
      </c>
      <c r="F627" s="156">
        <v>2</v>
      </c>
      <c r="G627" s="142">
        <v>2120</v>
      </c>
      <c r="H627" s="142">
        <f t="shared" si="33"/>
        <v>4240</v>
      </c>
      <c r="I627" s="120">
        <f t="shared" si="34"/>
        <v>4748.8</v>
      </c>
      <c r="J627" s="112" t="s">
        <v>1545</v>
      </c>
      <c r="K627" s="111" t="s">
        <v>22</v>
      </c>
      <c r="L627" s="155" t="s">
        <v>2596</v>
      </c>
      <c r="M627" s="96"/>
      <c r="N627" s="96"/>
    </row>
    <row r="628" spans="1:14" s="91" customFormat="1" ht="105" customHeight="1" x14ac:dyDescent="0.25">
      <c r="A628" s="110" t="s">
        <v>2489</v>
      </c>
      <c r="B628" s="121" t="s">
        <v>2076</v>
      </c>
      <c r="C628" s="112" t="s">
        <v>77</v>
      </c>
      <c r="D628" s="112" t="s">
        <v>2077</v>
      </c>
      <c r="E628" s="122" t="s">
        <v>141</v>
      </c>
      <c r="F628" s="156">
        <v>6</v>
      </c>
      <c r="G628" s="142">
        <v>2700</v>
      </c>
      <c r="H628" s="142">
        <f t="shared" si="33"/>
        <v>16200</v>
      </c>
      <c r="I628" s="120">
        <f t="shared" si="34"/>
        <v>18144</v>
      </c>
      <c r="J628" s="112" t="s">
        <v>1545</v>
      </c>
      <c r="K628" s="111" t="s">
        <v>22</v>
      </c>
      <c r="L628" s="155" t="s">
        <v>2596</v>
      </c>
      <c r="M628" s="96"/>
      <c r="N628" s="96"/>
    </row>
    <row r="629" spans="1:14" s="91" customFormat="1" ht="105" customHeight="1" x14ac:dyDescent="0.25">
      <c r="A629" s="110" t="s">
        <v>2490</v>
      </c>
      <c r="B629" s="121" t="s">
        <v>2078</v>
      </c>
      <c r="C629" s="112" t="s">
        <v>77</v>
      </c>
      <c r="D629" s="112" t="s">
        <v>2079</v>
      </c>
      <c r="E629" s="122" t="s">
        <v>141</v>
      </c>
      <c r="F629" s="156">
        <v>6</v>
      </c>
      <c r="G629" s="142">
        <v>5000</v>
      </c>
      <c r="H629" s="142">
        <f t="shared" si="33"/>
        <v>30000</v>
      </c>
      <c r="I629" s="120">
        <f t="shared" si="34"/>
        <v>33600</v>
      </c>
      <c r="J629" s="112" t="s">
        <v>1545</v>
      </c>
      <c r="K629" s="111" t="s">
        <v>22</v>
      </c>
      <c r="L629" s="155" t="s">
        <v>2596</v>
      </c>
      <c r="M629" s="96"/>
      <c r="N629" s="96"/>
    </row>
    <row r="630" spans="1:14" s="91" customFormat="1" ht="105" customHeight="1" x14ac:dyDescent="0.25">
      <c r="A630" s="110" t="s">
        <v>2491</v>
      </c>
      <c r="B630" s="121" t="s">
        <v>2080</v>
      </c>
      <c r="C630" s="112" t="s">
        <v>77</v>
      </c>
      <c r="D630" s="112" t="s">
        <v>2081</v>
      </c>
      <c r="E630" s="122" t="s">
        <v>141</v>
      </c>
      <c r="F630" s="156">
        <v>6</v>
      </c>
      <c r="G630" s="142">
        <v>4300</v>
      </c>
      <c r="H630" s="142">
        <f t="shared" si="33"/>
        <v>25800</v>
      </c>
      <c r="I630" s="120">
        <f t="shared" si="34"/>
        <v>28896.000000000004</v>
      </c>
      <c r="J630" s="112" t="s">
        <v>1545</v>
      </c>
      <c r="K630" s="111" t="s">
        <v>22</v>
      </c>
      <c r="L630" s="155" t="s">
        <v>2596</v>
      </c>
      <c r="M630" s="96"/>
      <c r="N630" s="96"/>
    </row>
    <row r="631" spans="1:14" s="91" customFormat="1" ht="105" customHeight="1" x14ac:dyDescent="0.25">
      <c r="A631" s="110" t="s">
        <v>2492</v>
      </c>
      <c r="B631" s="121" t="s">
        <v>2082</v>
      </c>
      <c r="C631" s="112" t="s">
        <v>77</v>
      </c>
      <c r="D631" s="112" t="s">
        <v>2083</v>
      </c>
      <c r="E631" s="122" t="s">
        <v>141</v>
      </c>
      <c r="F631" s="156">
        <v>6</v>
      </c>
      <c r="G631" s="142">
        <v>650</v>
      </c>
      <c r="H631" s="142">
        <f t="shared" si="33"/>
        <v>3900</v>
      </c>
      <c r="I631" s="120">
        <f t="shared" si="34"/>
        <v>4368</v>
      </c>
      <c r="J631" s="112" t="s">
        <v>1545</v>
      </c>
      <c r="K631" s="111" t="s">
        <v>22</v>
      </c>
      <c r="L631" s="155" t="s">
        <v>2596</v>
      </c>
      <c r="M631" s="96"/>
      <c r="N631" s="96"/>
    </row>
    <row r="632" spans="1:14" s="91" customFormat="1" ht="105" customHeight="1" x14ac:dyDescent="0.25">
      <c r="A632" s="110" t="s">
        <v>2493</v>
      </c>
      <c r="B632" s="121" t="s">
        <v>2084</v>
      </c>
      <c r="C632" s="112" t="s">
        <v>77</v>
      </c>
      <c r="D632" s="112" t="s">
        <v>2085</v>
      </c>
      <c r="E632" s="122" t="s">
        <v>141</v>
      </c>
      <c r="F632" s="156">
        <v>6</v>
      </c>
      <c r="G632" s="142">
        <v>1000</v>
      </c>
      <c r="H632" s="142">
        <f t="shared" si="33"/>
        <v>6000</v>
      </c>
      <c r="I632" s="120">
        <f t="shared" si="34"/>
        <v>6720.0000000000009</v>
      </c>
      <c r="J632" s="112" t="s">
        <v>1545</v>
      </c>
      <c r="K632" s="111" t="s">
        <v>22</v>
      </c>
      <c r="L632" s="155" t="s">
        <v>2596</v>
      </c>
      <c r="M632" s="96"/>
      <c r="N632" s="96"/>
    </row>
    <row r="633" spans="1:14" s="91" customFormat="1" ht="105" customHeight="1" x14ac:dyDescent="0.25">
      <c r="A633" s="110" t="s">
        <v>2494</v>
      </c>
      <c r="B633" s="121" t="s">
        <v>2086</v>
      </c>
      <c r="C633" s="112" t="s">
        <v>77</v>
      </c>
      <c r="D633" s="112" t="s">
        <v>2087</v>
      </c>
      <c r="E633" s="122" t="s">
        <v>141</v>
      </c>
      <c r="F633" s="156">
        <v>6</v>
      </c>
      <c r="G633" s="142">
        <v>1800</v>
      </c>
      <c r="H633" s="142">
        <f t="shared" si="33"/>
        <v>10800</v>
      </c>
      <c r="I633" s="120">
        <f t="shared" si="34"/>
        <v>12096.000000000002</v>
      </c>
      <c r="J633" s="112" t="s">
        <v>1545</v>
      </c>
      <c r="K633" s="111" t="s">
        <v>22</v>
      </c>
      <c r="L633" s="155" t="s">
        <v>2596</v>
      </c>
      <c r="M633" s="96"/>
      <c r="N633" s="96"/>
    </row>
    <row r="634" spans="1:14" s="91" customFormat="1" ht="105" customHeight="1" x14ac:dyDescent="0.25">
      <c r="A634" s="110" t="s">
        <v>2495</v>
      </c>
      <c r="B634" s="121" t="s">
        <v>2088</v>
      </c>
      <c r="C634" s="112" t="s">
        <v>77</v>
      </c>
      <c r="D634" s="112" t="s">
        <v>2089</v>
      </c>
      <c r="E634" s="122" t="s">
        <v>141</v>
      </c>
      <c r="F634" s="156">
        <v>6</v>
      </c>
      <c r="G634" s="142">
        <v>6500</v>
      </c>
      <c r="H634" s="142">
        <f t="shared" si="33"/>
        <v>39000</v>
      </c>
      <c r="I634" s="120">
        <f t="shared" si="34"/>
        <v>43680.000000000007</v>
      </c>
      <c r="J634" s="112" t="s">
        <v>1545</v>
      </c>
      <c r="K634" s="111" t="s">
        <v>22</v>
      </c>
      <c r="L634" s="155" t="s">
        <v>2596</v>
      </c>
      <c r="M634" s="96"/>
      <c r="N634" s="96"/>
    </row>
    <row r="635" spans="1:14" s="91" customFormat="1" ht="105" customHeight="1" x14ac:dyDescent="0.25">
      <c r="A635" s="110" t="s">
        <v>2496</v>
      </c>
      <c r="B635" s="121" t="s">
        <v>2090</v>
      </c>
      <c r="C635" s="112" t="s">
        <v>77</v>
      </c>
      <c r="D635" s="112" t="s">
        <v>2091</v>
      </c>
      <c r="E635" s="122" t="s">
        <v>141</v>
      </c>
      <c r="F635" s="156">
        <v>6</v>
      </c>
      <c r="G635" s="142">
        <v>6000</v>
      </c>
      <c r="H635" s="142">
        <f t="shared" si="33"/>
        <v>36000</v>
      </c>
      <c r="I635" s="120">
        <f t="shared" si="34"/>
        <v>40320.000000000007</v>
      </c>
      <c r="J635" s="112" t="s">
        <v>1545</v>
      </c>
      <c r="K635" s="111" t="s">
        <v>22</v>
      </c>
      <c r="L635" s="155" t="s">
        <v>2596</v>
      </c>
      <c r="M635" s="96"/>
      <c r="N635" s="96"/>
    </row>
    <row r="636" spans="1:14" s="91" customFormat="1" ht="105" customHeight="1" x14ac:dyDescent="0.25">
      <c r="A636" s="110" t="s">
        <v>2497</v>
      </c>
      <c r="B636" s="121" t="s">
        <v>2090</v>
      </c>
      <c r="C636" s="112" t="s">
        <v>77</v>
      </c>
      <c r="D636" s="112" t="s">
        <v>2092</v>
      </c>
      <c r="E636" s="122" t="s">
        <v>141</v>
      </c>
      <c r="F636" s="156">
        <v>6</v>
      </c>
      <c r="G636" s="142">
        <v>5000</v>
      </c>
      <c r="H636" s="142">
        <f t="shared" si="33"/>
        <v>30000</v>
      </c>
      <c r="I636" s="120">
        <f t="shared" si="34"/>
        <v>33600</v>
      </c>
      <c r="J636" s="112" t="s">
        <v>1545</v>
      </c>
      <c r="K636" s="111" t="s">
        <v>22</v>
      </c>
      <c r="L636" s="155" t="s">
        <v>2596</v>
      </c>
      <c r="M636" s="96"/>
      <c r="N636" s="96"/>
    </row>
    <row r="637" spans="1:14" s="91" customFormat="1" ht="105" customHeight="1" x14ac:dyDescent="0.25">
      <c r="A637" s="110" t="s">
        <v>2498</v>
      </c>
      <c r="B637" s="121" t="s">
        <v>2093</v>
      </c>
      <c r="C637" s="112" t="s">
        <v>77</v>
      </c>
      <c r="D637" s="112" t="s">
        <v>2094</v>
      </c>
      <c r="E637" s="122" t="s">
        <v>141</v>
      </c>
      <c r="F637" s="156">
        <v>6</v>
      </c>
      <c r="G637" s="142">
        <v>1600</v>
      </c>
      <c r="H637" s="142">
        <f t="shared" si="33"/>
        <v>9600</v>
      </c>
      <c r="I637" s="120">
        <f t="shared" si="34"/>
        <v>10752.000000000002</v>
      </c>
      <c r="J637" s="112" t="s">
        <v>1545</v>
      </c>
      <c r="K637" s="111" t="s">
        <v>22</v>
      </c>
      <c r="L637" s="155" t="s">
        <v>2596</v>
      </c>
      <c r="M637" s="96"/>
      <c r="N637" s="96"/>
    </row>
    <row r="638" spans="1:14" s="91" customFormat="1" ht="105" customHeight="1" x14ac:dyDescent="0.25">
      <c r="A638" s="110" t="s">
        <v>2499</v>
      </c>
      <c r="B638" s="121" t="s">
        <v>2095</v>
      </c>
      <c r="C638" s="112" t="s">
        <v>77</v>
      </c>
      <c r="D638" s="112" t="s">
        <v>2096</v>
      </c>
      <c r="E638" s="122" t="s">
        <v>141</v>
      </c>
      <c r="F638" s="156">
        <v>6</v>
      </c>
      <c r="G638" s="142">
        <v>1820</v>
      </c>
      <c r="H638" s="142">
        <f t="shared" si="33"/>
        <v>10920</v>
      </c>
      <c r="I638" s="120">
        <f t="shared" si="34"/>
        <v>12230.400000000001</v>
      </c>
      <c r="J638" s="112" t="s">
        <v>1545</v>
      </c>
      <c r="K638" s="111" t="s">
        <v>22</v>
      </c>
      <c r="L638" s="155" t="s">
        <v>2596</v>
      </c>
      <c r="M638" s="96"/>
      <c r="N638" s="96"/>
    </row>
    <row r="639" spans="1:14" s="91" customFormat="1" ht="105" customHeight="1" x14ac:dyDescent="0.25">
      <c r="A639" s="110" t="s">
        <v>2500</v>
      </c>
      <c r="B639" s="112" t="s">
        <v>2097</v>
      </c>
      <c r="C639" s="112" t="s">
        <v>77</v>
      </c>
      <c r="D639" s="112" t="s">
        <v>2098</v>
      </c>
      <c r="E639" s="112" t="s">
        <v>141</v>
      </c>
      <c r="F639" s="156">
        <v>134</v>
      </c>
      <c r="G639" s="142">
        <v>4649</v>
      </c>
      <c r="H639" s="142">
        <f t="shared" si="33"/>
        <v>622966</v>
      </c>
      <c r="I639" s="120">
        <f t="shared" si="34"/>
        <v>697721.92</v>
      </c>
      <c r="J639" s="112" t="s">
        <v>1545</v>
      </c>
      <c r="K639" s="111" t="s">
        <v>22</v>
      </c>
      <c r="L639" s="155" t="s">
        <v>2596</v>
      </c>
      <c r="M639" s="96"/>
      <c r="N639" s="96"/>
    </row>
    <row r="640" spans="1:14" s="91" customFormat="1" ht="105" customHeight="1" x14ac:dyDescent="0.25">
      <c r="A640" s="110" t="s">
        <v>2501</v>
      </c>
      <c r="B640" s="112" t="s">
        <v>2099</v>
      </c>
      <c r="C640" s="112" t="s">
        <v>77</v>
      </c>
      <c r="D640" s="112" t="s">
        <v>2100</v>
      </c>
      <c r="E640" s="112" t="s">
        <v>141</v>
      </c>
      <c r="F640" s="156">
        <v>37</v>
      </c>
      <c r="G640" s="142">
        <v>4119</v>
      </c>
      <c r="H640" s="142">
        <f t="shared" si="33"/>
        <v>152403</v>
      </c>
      <c r="I640" s="120">
        <f t="shared" si="34"/>
        <v>170691.36000000002</v>
      </c>
      <c r="J640" s="112" t="s">
        <v>1545</v>
      </c>
      <c r="K640" s="111" t="s">
        <v>22</v>
      </c>
      <c r="L640" s="155" t="s">
        <v>2596</v>
      </c>
      <c r="M640" s="96"/>
      <c r="N640" s="96"/>
    </row>
    <row r="641" spans="1:14" s="91" customFormat="1" ht="105" customHeight="1" x14ac:dyDescent="0.25">
      <c r="A641" s="110" t="s">
        <v>2502</v>
      </c>
      <c r="B641" s="112" t="s">
        <v>2101</v>
      </c>
      <c r="C641" s="112" t="s">
        <v>77</v>
      </c>
      <c r="D641" s="112" t="s">
        <v>2102</v>
      </c>
      <c r="E641" s="112" t="s">
        <v>141</v>
      </c>
      <c r="F641" s="156">
        <v>72</v>
      </c>
      <c r="G641" s="142">
        <v>4230</v>
      </c>
      <c r="H641" s="142">
        <f t="shared" si="33"/>
        <v>304560</v>
      </c>
      <c r="I641" s="120">
        <f t="shared" si="34"/>
        <v>341107.20000000001</v>
      </c>
      <c r="J641" s="112" t="s">
        <v>1545</v>
      </c>
      <c r="K641" s="111" t="s">
        <v>22</v>
      </c>
      <c r="L641" s="155" t="s">
        <v>2596</v>
      </c>
      <c r="M641" s="96"/>
      <c r="N641" s="96"/>
    </row>
    <row r="642" spans="1:14" s="91" customFormat="1" ht="105" customHeight="1" x14ac:dyDescent="0.25">
      <c r="A642" s="110" t="s">
        <v>2503</v>
      </c>
      <c r="B642" s="112" t="s">
        <v>2103</v>
      </c>
      <c r="C642" s="112" t="s">
        <v>77</v>
      </c>
      <c r="D642" s="112" t="s">
        <v>2104</v>
      </c>
      <c r="E642" s="112" t="s">
        <v>141</v>
      </c>
      <c r="F642" s="156">
        <v>75</v>
      </c>
      <c r="G642" s="142">
        <v>4057</v>
      </c>
      <c r="H642" s="142">
        <f t="shared" si="33"/>
        <v>304275</v>
      </c>
      <c r="I642" s="120">
        <f t="shared" si="34"/>
        <v>340788.00000000006</v>
      </c>
      <c r="J642" s="112" t="s">
        <v>1545</v>
      </c>
      <c r="K642" s="111" t="s">
        <v>22</v>
      </c>
      <c r="L642" s="155" t="s">
        <v>2596</v>
      </c>
      <c r="M642" s="96"/>
      <c r="N642" s="96"/>
    </row>
    <row r="643" spans="1:14" s="91" customFormat="1" ht="105" customHeight="1" x14ac:dyDescent="0.25">
      <c r="A643" s="110" t="s">
        <v>2504</v>
      </c>
      <c r="B643" s="112" t="s">
        <v>2105</v>
      </c>
      <c r="C643" s="112" t="s">
        <v>77</v>
      </c>
      <c r="D643" s="112" t="s">
        <v>2106</v>
      </c>
      <c r="E643" s="112" t="s">
        <v>141</v>
      </c>
      <c r="F643" s="156">
        <v>95</v>
      </c>
      <c r="G643" s="142">
        <v>4230</v>
      </c>
      <c r="H643" s="142">
        <f t="shared" si="33"/>
        <v>401850</v>
      </c>
      <c r="I643" s="120">
        <f t="shared" si="34"/>
        <v>450072.00000000006</v>
      </c>
      <c r="J643" s="112" t="s">
        <v>1545</v>
      </c>
      <c r="K643" s="111" t="s">
        <v>22</v>
      </c>
      <c r="L643" s="155" t="s">
        <v>2596</v>
      </c>
      <c r="M643" s="96"/>
      <c r="N643" s="96"/>
    </row>
    <row r="644" spans="1:14" s="91" customFormat="1" ht="105" customHeight="1" x14ac:dyDescent="0.25">
      <c r="A644" s="110" t="s">
        <v>2505</v>
      </c>
      <c r="B644" s="112" t="s">
        <v>2107</v>
      </c>
      <c r="C644" s="112" t="s">
        <v>77</v>
      </c>
      <c r="D644" s="112" t="s">
        <v>2108</v>
      </c>
      <c r="E644" s="112" t="s">
        <v>141</v>
      </c>
      <c r="F644" s="156">
        <v>80</v>
      </c>
      <c r="G644" s="142">
        <v>4057</v>
      </c>
      <c r="H644" s="142">
        <f t="shared" si="33"/>
        <v>324560</v>
      </c>
      <c r="I644" s="120">
        <f t="shared" si="34"/>
        <v>363507.20000000001</v>
      </c>
      <c r="J644" s="112" t="s">
        <v>1545</v>
      </c>
      <c r="K644" s="111" t="s">
        <v>22</v>
      </c>
      <c r="L644" s="155" t="s">
        <v>2596</v>
      </c>
      <c r="M644" s="96"/>
      <c r="N644" s="96"/>
    </row>
    <row r="645" spans="1:14" s="91" customFormat="1" ht="105" customHeight="1" x14ac:dyDescent="0.25">
      <c r="A645" s="110" t="s">
        <v>2506</v>
      </c>
      <c r="B645" s="112" t="s">
        <v>2109</v>
      </c>
      <c r="C645" s="112" t="s">
        <v>77</v>
      </c>
      <c r="D645" s="112" t="s">
        <v>2110</v>
      </c>
      <c r="E645" s="94" t="s">
        <v>141</v>
      </c>
      <c r="F645" s="156">
        <v>26</v>
      </c>
      <c r="G645" s="142">
        <v>5616</v>
      </c>
      <c r="H645" s="142">
        <f t="shared" si="33"/>
        <v>146016</v>
      </c>
      <c r="I645" s="120">
        <f t="shared" si="34"/>
        <v>163537.92000000001</v>
      </c>
      <c r="J645" s="112" t="s">
        <v>1545</v>
      </c>
      <c r="K645" s="111" t="s">
        <v>22</v>
      </c>
      <c r="L645" s="155" t="s">
        <v>2596</v>
      </c>
      <c r="M645" s="96"/>
      <c r="N645" s="96"/>
    </row>
    <row r="646" spans="1:14" s="91" customFormat="1" ht="105" customHeight="1" x14ac:dyDescent="0.25">
      <c r="A646" s="110" t="s">
        <v>2507</v>
      </c>
      <c r="B646" s="112" t="s">
        <v>2109</v>
      </c>
      <c r="C646" s="112" t="s">
        <v>77</v>
      </c>
      <c r="D646" s="112" t="s">
        <v>2111</v>
      </c>
      <c r="E646" s="94" t="s">
        <v>141</v>
      </c>
      <c r="F646" s="156">
        <v>45</v>
      </c>
      <c r="G646" s="142">
        <v>9544</v>
      </c>
      <c r="H646" s="142">
        <f t="shared" si="33"/>
        <v>429480</v>
      </c>
      <c r="I646" s="120">
        <f t="shared" si="34"/>
        <v>481017.60000000003</v>
      </c>
      <c r="J646" s="112" t="s">
        <v>1545</v>
      </c>
      <c r="K646" s="111" t="s">
        <v>22</v>
      </c>
      <c r="L646" s="155" t="s">
        <v>2596</v>
      </c>
      <c r="M646" s="96"/>
      <c r="N646" s="96"/>
    </row>
    <row r="647" spans="1:14" s="91" customFormat="1" ht="105" customHeight="1" x14ac:dyDescent="0.25">
      <c r="A647" s="110" t="s">
        <v>2508</v>
      </c>
      <c r="B647" s="112" t="s">
        <v>2109</v>
      </c>
      <c r="C647" s="112" t="s">
        <v>77</v>
      </c>
      <c r="D647" s="112" t="s">
        <v>2112</v>
      </c>
      <c r="E647" s="94" t="s">
        <v>141</v>
      </c>
      <c r="F647" s="156">
        <v>10</v>
      </c>
      <c r="G647" s="142">
        <v>21875</v>
      </c>
      <c r="H647" s="142">
        <f t="shared" si="33"/>
        <v>218750</v>
      </c>
      <c r="I647" s="120">
        <f t="shared" si="34"/>
        <v>245000.00000000003</v>
      </c>
      <c r="J647" s="112" t="s">
        <v>1545</v>
      </c>
      <c r="K647" s="111" t="s">
        <v>22</v>
      </c>
      <c r="L647" s="155" t="s">
        <v>2596</v>
      </c>
      <c r="M647" s="96"/>
      <c r="N647" s="96"/>
    </row>
    <row r="648" spans="1:14" s="91" customFormat="1" ht="105" customHeight="1" x14ac:dyDescent="0.25">
      <c r="A648" s="110" t="s">
        <v>2509</v>
      </c>
      <c r="B648" s="112" t="s">
        <v>2109</v>
      </c>
      <c r="C648" s="112" t="s">
        <v>77</v>
      </c>
      <c r="D648" s="112" t="s">
        <v>2113</v>
      </c>
      <c r="E648" s="94" t="s">
        <v>141</v>
      </c>
      <c r="F648" s="156">
        <v>42</v>
      </c>
      <c r="G648" s="142">
        <v>32142</v>
      </c>
      <c r="H648" s="142">
        <f t="shared" si="33"/>
        <v>1349964</v>
      </c>
      <c r="I648" s="120">
        <f t="shared" si="34"/>
        <v>1511959.6800000002</v>
      </c>
      <c r="J648" s="112" t="s">
        <v>1545</v>
      </c>
      <c r="K648" s="111" t="s">
        <v>22</v>
      </c>
      <c r="L648" s="155" t="s">
        <v>2596</v>
      </c>
      <c r="M648" s="96"/>
      <c r="N648" s="96"/>
    </row>
    <row r="649" spans="1:14" s="91" customFormat="1" ht="105" customHeight="1" x14ac:dyDescent="0.25">
      <c r="A649" s="110" t="s">
        <v>2510</v>
      </c>
      <c r="B649" s="112" t="s">
        <v>2114</v>
      </c>
      <c r="C649" s="112" t="s">
        <v>77</v>
      </c>
      <c r="D649" s="112" t="s">
        <v>2115</v>
      </c>
      <c r="E649" s="94" t="s">
        <v>141</v>
      </c>
      <c r="F649" s="156">
        <v>2</v>
      </c>
      <c r="G649" s="142">
        <v>4017</v>
      </c>
      <c r="H649" s="142">
        <f t="shared" si="33"/>
        <v>8034</v>
      </c>
      <c r="I649" s="120">
        <f t="shared" si="34"/>
        <v>8998.0800000000017</v>
      </c>
      <c r="J649" s="112" t="s">
        <v>1545</v>
      </c>
      <c r="K649" s="111" t="s">
        <v>22</v>
      </c>
      <c r="L649" s="155" t="s">
        <v>2596</v>
      </c>
      <c r="M649" s="96"/>
      <c r="N649" s="96"/>
    </row>
    <row r="650" spans="1:14" s="91" customFormat="1" ht="105" customHeight="1" x14ac:dyDescent="0.25">
      <c r="A650" s="110" t="s">
        <v>2511</v>
      </c>
      <c r="B650" s="121" t="s">
        <v>2116</v>
      </c>
      <c r="C650" s="112" t="s">
        <v>77</v>
      </c>
      <c r="D650" s="112" t="s">
        <v>2117</v>
      </c>
      <c r="E650" s="122" t="s">
        <v>141</v>
      </c>
      <c r="F650" s="156">
        <v>5</v>
      </c>
      <c r="G650" s="142">
        <v>3500</v>
      </c>
      <c r="H650" s="142">
        <f t="shared" si="33"/>
        <v>17500</v>
      </c>
      <c r="I650" s="120">
        <f t="shared" si="34"/>
        <v>19600.000000000004</v>
      </c>
      <c r="J650" s="112" t="s">
        <v>1545</v>
      </c>
      <c r="K650" s="111" t="s">
        <v>22</v>
      </c>
      <c r="L650" s="155" t="s">
        <v>2596</v>
      </c>
      <c r="M650" s="96"/>
      <c r="N650" s="96"/>
    </row>
    <row r="651" spans="1:14" s="91" customFormat="1" ht="105" customHeight="1" x14ac:dyDescent="0.25">
      <c r="A651" s="110" t="s">
        <v>2512</v>
      </c>
      <c r="B651" s="121" t="s">
        <v>2118</v>
      </c>
      <c r="C651" s="112" t="s">
        <v>77</v>
      </c>
      <c r="D651" s="112" t="s">
        <v>2119</v>
      </c>
      <c r="E651" s="122" t="s">
        <v>141</v>
      </c>
      <c r="F651" s="156">
        <v>2</v>
      </c>
      <c r="G651" s="142">
        <v>40000</v>
      </c>
      <c r="H651" s="142">
        <f t="shared" si="33"/>
        <v>80000</v>
      </c>
      <c r="I651" s="120">
        <f t="shared" si="34"/>
        <v>89600.000000000015</v>
      </c>
      <c r="J651" s="112" t="s">
        <v>1545</v>
      </c>
      <c r="K651" s="111" t="s">
        <v>22</v>
      </c>
      <c r="L651" s="155" t="s">
        <v>2596</v>
      </c>
      <c r="M651" s="96"/>
      <c r="N651" s="96"/>
    </row>
    <row r="652" spans="1:14" s="91" customFormat="1" ht="105" customHeight="1" x14ac:dyDescent="0.25">
      <c r="A652" s="110" t="s">
        <v>2513</v>
      </c>
      <c r="B652" s="121" t="s">
        <v>2120</v>
      </c>
      <c r="C652" s="112" t="s">
        <v>77</v>
      </c>
      <c r="D652" s="112" t="s">
        <v>2121</v>
      </c>
      <c r="E652" s="122" t="s">
        <v>141</v>
      </c>
      <c r="F652" s="156">
        <v>2</v>
      </c>
      <c r="G652" s="142">
        <v>40000</v>
      </c>
      <c r="H652" s="142">
        <f t="shared" si="33"/>
        <v>80000</v>
      </c>
      <c r="I652" s="120">
        <f t="shared" si="34"/>
        <v>89600.000000000015</v>
      </c>
      <c r="J652" s="112" t="s">
        <v>1545</v>
      </c>
      <c r="K652" s="111" t="s">
        <v>22</v>
      </c>
      <c r="L652" s="155" t="s">
        <v>2596</v>
      </c>
      <c r="M652" s="96"/>
      <c r="N652" s="96"/>
    </row>
    <row r="653" spans="1:14" s="91" customFormat="1" ht="105" customHeight="1" x14ac:dyDescent="0.25">
      <c r="A653" s="110" t="s">
        <v>2514</v>
      </c>
      <c r="B653" s="112" t="s">
        <v>2122</v>
      </c>
      <c r="C653" s="112" t="s">
        <v>77</v>
      </c>
      <c r="D653" s="112" t="s">
        <v>2123</v>
      </c>
      <c r="E653" s="94" t="s">
        <v>141</v>
      </c>
      <c r="F653" s="156">
        <v>2</v>
      </c>
      <c r="G653" s="142">
        <v>58035</v>
      </c>
      <c r="H653" s="142">
        <f t="shared" si="33"/>
        <v>116070</v>
      </c>
      <c r="I653" s="120">
        <f t="shared" si="34"/>
        <v>129998.40000000001</v>
      </c>
      <c r="J653" s="112" t="s">
        <v>1545</v>
      </c>
      <c r="K653" s="111" t="s">
        <v>22</v>
      </c>
      <c r="L653" s="155" t="s">
        <v>2596</v>
      </c>
      <c r="M653" s="96"/>
      <c r="N653" s="96"/>
    </row>
    <row r="654" spans="1:14" s="91" customFormat="1" ht="105" customHeight="1" x14ac:dyDescent="0.25">
      <c r="A654" s="110" t="s">
        <v>2515</v>
      </c>
      <c r="B654" s="112" t="s">
        <v>2124</v>
      </c>
      <c r="C654" s="112" t="s">
        <v>77</v>
      </c>
      <c r="D654" s="112" t="s">
        <v>2125</v>
      </c>
      <c r="E654" s="112" t="s">
        <v>141</v>
      </c>
      <c r="F654" s="156">
        <v>15</v>
      </c>
      <c r="G654" s="142">
        <v>18116</v>
      </c>
      <c r="H654" s="142">
        <f t="shared" si="33"/>
        <v>271740</v>
      </c>
      <c r="I654" s="120">
        <f t="shared" si="34"/>
        <v>304348.80000000005</v>
      </c>
      <c r="J654" s="112" t="s">
        <v>1545</v>
      </c>
      <c r="K654" s="111" t="s">
        <v>22</v>
      </c>
      <c r="L654" s="155" t="s">
        <v>2596</v>
      </c>
      <c r="M654" s="96"/>
      <c r="N654" s="96"/>
    </row>
    <row r="655" spans="1:14" s="91" customFormat="1" ht="120" customHeight="1" x14ac:dyDescent="0.25">
      <c r="A655" s="110" t="s">
        <v>2516</v>
      </c>
      <c r="B655" s="112" t="s">
        <v>2126</v>
      </c>
      <c r="C655" s="112" t="s">
        <v>77</v>
      </c>
      <c r="D655" s="112" t="s">
        <v>2127</v>
      </c>
      <c r="E655" s="112" t="s">
        <v>141</v>
      </c>
      <c r="F655" s="156">
        <v>10</v>
      </c>
      <c r="G655" s="142">
        <v>18116</v>
      </c>
      <c r="H655" s="142">
        <f t="shared" si="33"/>
        <v>181160</v>
      </c>
      <c r="I655" s="120">
        <f t="shared" si="34"/>
        <v>202899.20000000001</v>
      </c>
      <c r="J655" s="112" t="s">
        <v>1545</v>
      </c>
      <c r="K655" s="111" t="s">
        <v>22</v>
      </c>
      <c r="L655" s="155" t="s">
        <v>2596</v>
      </c>
      <c r="M655" s="96"/>
      <c r="N655" s="96"/>
    </row>
    <row r="656" spans="1:14" s="91" customFormat="1" ht="105" customHeight="1" x14ac:dyDescent="0.25">
      <c r="A656" s="110" t="s">
        <v>2517</v>
      </c>
      <c r="B656" s="112" t="s">
        <v>2128</v>
      </c>
      <c r="C656" s="112" t="s">
        <v>77</v>
      </c>
      <c r="D656" s="112" t="s">
        <v>2129</v>
      </c>
      <c r="E656" s="94" t="s">
        <v>141</v>
      </c>
      <c r="F656" s="156">
        <v>25</v>
      </c>
      <c r="G656" s="142">
        <v>714</v>
      </c>
      <c r="H656" s="142">
        <f t="shared" si="33"/>
        <v>17850</v>
      </c>
      <c r="I656" s="120">
        <f t="shared" si="34"/>
        <v>19992.000000000004</v>
      </c>
      <c r="J656" s="112" t="s">
        <v>1545</v>
      </c>
      <c r="K656" s="111" t="s">
        <v>22</v>
      </c>
      <c r="L656" s="155" t="s">
        <v>2596</v>
      </c>
      <c r="M656" s="96"/>
      <c r="N656" s="96"/>
    </row>
    <row r="657" spans="1:14" s="91" customFormat="1" ht="105" customHeight="1" x14ac:dyDescent="0.25">
      <c r="A657" s="110" t="s">
        <v>2518</v>
      </c>
      <c r="B657" s="33" t="s">
        <v>2130</v>
      </c>
      <c r="C657" s="112" t="s">
        <v>77</v>
      </c>
      <c r="D657" s="33" t="s">
        <v>2131</v>
      </c>
      <c r="E657" s="123" t="s">
        <v>141</v>
      </c>
      <c r="F657" s="156">
        <v>30</v>
      </c>
      <c r="G657" s="142">
        <v>415</v>
      </c>
      <c r="H657" s="142">
        <f t="shared" si="33"/>
        <v>12450</v>
      </c>
      <c r="I657" s="120">
        <f t="shared" si="34"/>
        <v>13944.000000000002</v>
      </c>
      <c r="J657" s="112" t="s">
        <v>1545</v>
      </c>
      <c r="K657" s="111" t="s">
        <v>22</v>
      </c>
      <c r="L657" s="155" t="s">
        <v>2596</v>
      </c>
      <c r="M657" s="96"/>
      <c r="N657" s="96"/>
    </row>
    <row r="658" spans="1:14" s="91" customFormat="1" ht="105" customHeight="1" x14ac:dyDescent="0.25">
      <c r="A658" s="110" t="s">
        <v>2519</v>
      </c>
      <c r="B658" s="121" t="s">
        <v>2132</v>
      </c>
      <c r="C658" s="112" t="s">
        <v>77</v>
      </c>
      <c r="D658" s="121" t="s">
        <v>2133</v>
      </c>
      <c r="E658" s="122" t="s">
        <v>141</v>
      </c>
      <c r="F658" s="156">
        <v>10</v>
      </c>
      <c r="G658" s="142">
        <v>495</v>
      </c>
      <c r="H658" s="142">
        <f t="shared" si="33"/>
        <v>4950</v>
      </c>
      <c r="I658" s="120">
        <f t="shared" si="34"/>
        <v>5544.0000000000009</v>
      </c>
      <c r="J658" s="112" t="s">
        <v>1545</v>
      </c>
      <c r="K658" s="111" t="s">
        <v>22</v>
      </c>
      <c r="L658" s="155" t="s">
        <v>2596</v>
      </c>
      <c r="M658" s="96"/>
      <c r="N658" s="96"/>
    </row>
    <row r="659" spans="1:14" s="91" customFormat="1" ht="105" customHeight="1" x14ac:dyDescent="0.25">
      <c r="A659" s="110" t="s">
        <v>2520</v>
      </c>
      <c r="B659" s="121" t="s">
        <v>2134</v>
      </c>
      <c r="C659" s="112" t="s">
        <v>77</v>
      </c>
      <c r="D659" s="33" t="s">
        <v>2135</v>
      </c>
      <c r="E659" s="122" t="s">
        <v>141</v>
      </c>
      <c r="F659" s="156">
        <v>30</v>
      </c>
      <c r="G659" s="142">
        <v>150</v>
      </c>
      <c r="H659" s="142">
        <f t="shared" si="33"/>
        <v>4500</v>
      </c>
      <c r="I659" s="120">
        <f t="shared" si="34"/>
        <v>5040.0000000000009</v>
      </c>
      <c r="J659" s="112" t="s">
        <v>1545</v>
      </c>
      <c r="K659" s="111" t="s">
        <v>22</v>
      </c>
      <c r="L659" s="155" t="s">
        <v>2596</v>
      </c>
      <c r="M659" s="96"/>
      <c r="N659" s="96"/>
    </row>
    <row r="660" spans="1:14" s="91" customFormat="1" ht="105" customHeight="1" x14ac:dyDescent="0.25">
      <c r="A660" s="110" t="s">
        <v>2521</v>
      </c>
      <c r="B660" s="121" t="s">
        <v>2136</v>
      </c>
      <c r="C660" s="112" t="s">
        <v>77</v>
      </c>
      <c r="D660" s="126" t="s">
        <v>2137</v>
      </c>
      <c r="E660" s="122" t="s">
        <v>141</v>
      </c>
      <c r="F660" s="156">
        <v>25</v>
      </c>
      <c r="G660" s="142">
        <v>780</v>
      </c>
      <c r="H660" s="142">
        <f t="shared" si="33"/>
        <v>19500</v>
      </c>
      <c r="I660" s="120">
        <f t="shared" si="34"/>
        <v>21840.000000000004</v>
      </c>
      <c r="J660" s="112" t="s">
        <v>1545</v>
      </c>
      <c r="K660" s="111" t="s">
        <v>22</v>
      </c>
      <c r="L660" s="155" t="s">
        <v>2596</v>
      </c>
      <c r="M660" s="96"/>
      <c r="N660" s="96"/>
    </row>
    <row r="661" spans="1:14" s="91" customFormat="1" ht="105" customHeight="1" x14ac:dyDescent="0.25">
      <c r="A661" s="110" t="s">
        <v>2522</v>
      </c>
      <c r="B661" s="121" t="s">
        <v>2138</v>
      </c>
      <c r="C661" s="112" t="s">
        <v>77</v>
      </c>
      <c r="D661" s="121" t="s">
        <v>2139</v>
      </c>
      <c r="E661" s="122" t="s">
        <v>141</v>
      </c>
      <c r="F661" s="156">
        <v>20</v>
      </c>
      <c r="G661" s="142">
        <v>443</v>
      </c>
      <c r="H661" s="142">
        <f t="shared" si="33"/>
        <v>8860</v>
      </c>
      <c r="I661" s="120">
        <f t="shared" si="34"/>
        <v>9923.2000000000007</v>
      </c>
      <c r="J661" s="112" t="s">
        <v>1545</v>
      </c>
      <c r="K661" s="111" t="s">
        <v>22</v>
      </c>
      <c r="L661" s="155" t="s">
        <v>2596</v>
      </c>
      <c r="M661" s="96"/>
      <c r="N661" s="96"/>
    </row>
    <row r="662" spans="1:14" s="91" customFormat="1" ht="105" customHeight="1" x14ac:dyDescent="0.25">
      <c r="A662" s="110" t="s">
        <v>2523</v>
      </c>
      <c r="B662" s="121" t="s">
        <v>2140</v>
      </c>
      <c r="C662" s="112" t="s">
        <v>77</v>
      </c>
      <c r="D662" s="121" t="s">
        <v>2141</v>
      </c>
      <c r="E662" s="122" t="s">
        <v>141</v>
      </c>
      <c r="F662" s="156">
        <v>20</v>
      </c>
      <c r="G662" s="142">
        <v>690</v>
      </c>
      <c r="H662" s="142">
        <f t="shared" si="33"/>
        <v>13800</v>
      </c>
      <c r="I662" s="120">
        <f t="shared" si="34"/>
        <v>15456.000000000002</v>
      </c>
      <c r="J662" s="112" t="s">
        <v>1545</v>
      </c>
      <c r="K662" s="111" t="s">
        <v>22</v>
      </c>
      <c r="L662" s="155" t="s">
        <v>2596</v>
      </c>
      <c r="M662" s="96"/>
      <c r="N662" s="96"/>
    </row>
    <row r="663" spans="1:14" s="91" customFormat="1" ht="105" customHeight="1" x14ac:dyDescent="0.25">
      <c r="A663" s="110" t="s">
        <v>2524</v>
      </c>
      <c r="B663" s="127" t="s">
        <v>2142</v>
      </c>
      <c r="C663" s="127" t="s">
        <v>77</v>
      </c>
      <c r="D663" s="127" t="s">
        <v>2143</v>
      </c>
      <c r="E663" s="164" t="s">
        <v>2144</v>
      </c>
      <c r="F663" s="156">
        <v>5</v>
      </c>
      <c r="G663" s="142">
        <v>1785</v>
      </c>
      <c r="H663" s="142">
        <f>F663*G663</f>
        <v>8925</v>
      </c>
      <c r="I663" s="120">
        <f t="shared" si="34"/>
        <v>9996.0000000000018</v>
      </c>
      <c r="J663" s="112" t="s">
        <v>1545</v>
      </c>
      <c r="K663" s="111" t="s">
        <v>22</v>
      </c>
      <c r="L663" s="155" t="s">
        <v>2596</v>
      </c>
      <c r="M663" s="96"/>
      <c r="N663" s="96"/>
    </row>
    <row r="664" spans="1:14" s="91" customFormat="1" ht="105" customHeight="1" x14ac:dyDescent="0.25">
      <c r="A664" s="110" t="s">
        <v>2525</v>
      </c>
      <c r="B664" s="127" t="s">
        <v>2145</v>
      </c>
      <c r="C664" s="127" t="s">
        <v>77</v>
      </c>
      <c r="D664" s="127" t="s">
        <v>2146</v>
      </c>
      <c r="E664" s="122" t="s">
        <v>141</v>
      </c>
      <c r="F664" s="156">
        <v>50</v>
      </c>
      <c r="G664" s="142">
        <v>2232</v>
      </c>
      <c r="H664" s="142">
        <f t="shared" ref="H664:H888" si="35">F664*G664</f>
        <v>111600</v>
      </c>
      <c r="I664" s="120">
        <f t="shared" si="34"/>
        <v>124992.00000000001</v>
      </c>
      <c r="J664" s="112" t="s">
        <v>1545</v>
      </c>
      <c r="K664" s="111" t="s">
        <v>22</v>
      </c>
      <c r="L664" s="155" t="s">
        <v>2596</v>
      </c>
      <c r="M664" s="96"/>
      <c r="N664" s="96"/>
    </row>
    <row r="665" spans="1:14" s="91" customFormat="1" ht="105" customHeight="1" x14ac:dyDescent="0.25">
      <c r="A665" s="110" t="s">
        <v>2526</v>
      </c>
      <c r="B665" s="127" t="s">
        <v>2147</v>
      </c>
      <c r="C665" s="127" t="s">
        <v>77</v>
      </c>
      <c r="D665" s="127" t="s">
        <v>2148</v>
      </c>
      <c r="E665" s="122" t="s">
        <v>141</v>
      </c>
      <c r="F665" s="156">
        <v>1</v>
      </c>
      <c r="G665" s="142">
        <v>49107</v>
      </c>
      <c r="H665" s="142">
        <f t="shared" si="35"/>
        <v>49107</v>
      </c>
      <c r="I665" s="120">
        <f t="shared" si="34"/>
        <v>54999.840000000004</v>
      </c>
      <c r="J665" s="112" t="s">
        <v>1545</v>
      </c>
      <c r="K665" s="111" t="s">
        <v>22</v>
      </c>
      <c r="L665" s="155" t="s">
        <v>2596</v>
      </c>
      <c r="M665" s="96"/>
      <c r="N665" s="96"/>
    </row>
    <row r="666" spans="1:14" s="91" customFormat="1" ht="105" customHeight="1" x14ac:dyDescent="0.25">
      <c r="A666" s="110" t="s">
        <v>2527</v>
      </c>
      <c r="B666" s="127" t="s">
        <v>2149</v>
      </c>
      <c r="C666" s="127" t="s">
        <v>77</v>
      </c>
      <c r="D666" s="127" t="s">
        <v>2150</v>
      </c>
      <c r="E666" s="122" t="s">
        <v>141</v>
      </c>
      <c r="F666" s="156">
        <v>10</v>
      </c>
      <c r="G666" s="142">
        <v>2410</v>
      </c>
      <c r="H666" s="142">
        <f t="shared" si="35"/>
        <v>24100</v>
      </c>
      <c r="I666" s="120">
        <f t="shared" si="34"/>
        <v>26992.000000000004</v>
      </c>
      <c r="J666" s="112" t="s">
        <v>1545</v>
      </c>
      <c r="K666" s="111" t="s">
        <v>22</v>
      </c>
      <c r="L666" s="155" t="s">
        <v>2596</v>
      </c>
      <c r="M666" s="96"/>
      <c r="N666" s="96"/>
    </row>
    <row r="667" spans="1:14" s="91" customFormat="1" ht="105" customHeight="1" x14ac:dyDescent="0.25">
      <c r="A667" s="110" t="s">
        <v>2528</v>
      </c>
      <c r="B667" s="127" t="s">
        <v>2151</v>
      </c>
      <c r="C667" s="127" t="s">
        <v>77</v>
      </c>
      <c r="D667" s="127" t="s">
        <v>2152</v>
      </c>
      <c r="E667" s="122" t="s">
        <v>141</v>
      </c>
      <c r="F667" s="156">
        <v>1</v>
      </c>
      <c r="G667" s="142">
        <v>4724</v>
      </c>
      <c r="H667" s="142">
        <f t="shared" si="35"/>
        <v>4724</v>
      </c>
      <c r="I667" s="120">
        <f t="shared" si="34"/>
        <v>5290.88</v>
      </c>
      <c r="J667" s="112" t="s">
        <v>1545</v>
      </c>
      <c r="K667" s="111" t="s">
        <v>22</v>
      </c>
      <c r="L667" s="155" t="s">
        <v>2596</v>
      </c>
      <c r="M667" s="96"/>
      <c r="N667" s="96"/>
    </row>
    <row r="668" spans="1:14" s="91" customFormat="1" ht="105" customHeight="1" x14ac:dyDescent="0.25">
      <c r="A668" s="110" t="s">
        <v>2529</v>
      </c>
      <c r="B668" s="127" t="s">
        <v>2153</v>
      </c>
      <c r="C668" s="127" t="s">
        <v>77</v>
      </c>
      <c r="D668" s="127" t="s">
        <v>2154</v>
      </c>
      <c r="E668" s="122" t="s">
        <v>141</v>
      </c>
      <c r="F668" s="156">
        <v>20</v>
      </c>
      <c r="G668" s="142">
        <v>1339</v>
      </c>
      <c r="H668" s="142">
        <f t="shared" si="35"/>
        <v>26780</v>
      </c>
      <c r="I668" s="120">
        <f t="shared" ref="I668:I888" si="36">H668*1.12</f>
        <v>29993.600000000002</v>
      </c>
      <c r="J668" s="112" t="s">
        <v>1545</v>
      </c>
      <c r="K668" s="111" t="s">
        <v>22</v>
      </c>
      <c r="L668" s="155" t="s">
        <v>2596</v>
      </c>
      <c r="M668" s="96"/>
      <c r="N668" s="96"/>
    </row>
    <row r="669" spans="1:14" s="91" customFormat="1" ht="105" customHeight="1" x14ac:dyDescent="0.25">
      <c r="A669" s="110" t="s">
        <v>2530</v>
      </c>
      <c r="B669" s="127" t="s">
        <v>2155</v>
      </c>
      <c r="C669" s="127" t="s">
        <v>77</v>
      </c>
      <c r="D669" s="128" t="s">
        <v>2156</v>
      </c>
      <c r="E669" s="122" t="s">
        <v>141</v>
      </c>
      <c r="F669" s="156">
        <v>50</v>
      </c>
      <c r="G669" s="142">
        <v>192</v>
      </c>
      <c r="H669" s="142">
        <f t="shared" si="35"/>
        <v>9600</v>
      </c>
      <c r="I669" s="120">
        <f t="shared" si="36"/>
        <v>10752.000000000002</v>
      </c>
      <c r="J669" s="112" t="s">
        <v>1545</v>
      </c>
      <c r="K669" s="111" t="s">
        <v>22</v>
      </c>
      <c r="L669" s="155" t="s">
        <v>2596</v>
      </c>
      <c r="M669" s="96"/>
      <c r="N669" s="96"/>
    </row>
    <row r="670" spans="1:14" s="91" customFormat="1" ht="105" customHeight="1" x14ac:dyDescent="0.25">
      <c r="A670" s="110" t="s">
        <v>2531</v>
      </c>
      <c r="B670" s="127" t="s">
        <v>2157</v>
      </c>
      <c r="C670" s="127" t="s">
        <v>77</v>
      </c>
      <c r="D670" s="127" t="s">
        <v>2158</v>
      </c>
      <c r="E670" s="122" t="s">
        <v>141</v>
      </c>
      <c r="F670" s="156">
        <v>20</v>
      </c>
      <c r="G670" s="142">
        <v>312</v>
      </c>
      <c r="H670" s="142">
        <f t="shared" si="35"/>
        <v>6240</v>
      </c>
      <c r="I670" s="120">
        <f t="shared" si="36"/>
        <v>6988.8000000000011</v>
      </c>
      <c r="J670" s="112" t="s">
        <v>1545</v>
      </c>
      <c r="K670" s="111" t="s">
        <v>22</v>
      </c>
      <c r="L670" s="155" t="s">
        <v>2596</v>
      </c>
      <c r="M670" s="96"/>
      <c r="N670" s="96"/>
    </row>
    <row r="671" spans="1:14" s="91" customFormat="1" ht="105" customHeight="1" x14ac:dyDescent="0.25">
      <c r="A671" s="110" t="s">
        <v>2532</v>
      </c>
      <c r="B671" s="127" t="s">
        <v>2159</v>
      </c>
      <c r="C671" s="127" t="s">
        <v>77</v>
      </c>
      <c r="D671" s="127" t="s">
        <v>2160</v>
      </c>
      <c r="E671" s="122" t="s">
        <v>141</v>
      </c>
      <c r="F671" s="156">
        <v>10</v>
      </c>
      <c r="G671" s="142">
        <v>1160</v>
      </c>
      <c r="H671" s="142">
        <f t="shared" si="35"/>
        <v>11600</v>
      </c>
      <c r="I671" s="120">
        <f t="shared" si="36"/>
        <v>12992.000000000002</v>
      </c>
      <c r="J671" s="112" t="s">
        <v>1545</v>
      </c>
      <c r="K671" s="111" t="s">
        <v>22</v>
      </c>
      <c r="L671" s="155" t="s">
        <v>2596</v>
      </c>
      <c r="M671" s="96"/>
      <c r="N671" s="96"/>
    </row>
    <row r="672" spans="1:14" s="91" customFormat="1" ht="105" customHeight="1" x14ac:dyDescent="0.25">
      <c r="A672" s="110" t="s">
        <v>2533</v>
      </c>
      <c r="B672" s="127" t="s">
        <v>2161</v>
      </c>
      <c r="C672" s="127" t="s">
        <v>77</v>
      </c>
      <c r="D672" s="127" t="s">
        <v>2162</v>
      </c>
      <c r="E672" s="122" t="s">
        <v>141</v>
      </c>
      <c r="F672" s="156">
        <v>10</v>
      </c>
      <c r="G672" s="142">
        <v>357</v>
      </c>
      <c r="H672" s="142">
        <f t="shared" si="35"/>
        <v>3570</v>
      </c>
      <c r="I672" s="120">
        <f t="shared" si="36"/>
        <v>3998.4000000000005</v>
      </c>
      <c r="J672" s="112" t="s">
        <v>1545</v>
      </c>
      <c r="K672" s="111" t="s">
        <v>22</v>
      </c>
      <c r="L672" s="155" t="s">
        <v>2596</v>
      </c>
      <c r="M672" s="96"/>
      <c r="N672" s="96"/>
    </row>
    <row r="673" spans="1:14" s="91" customFormat="1" ht="105" customHeight="1" x14ac:dyDescent="0.25">
      <c r="A673" s="110" t="s">
        <v>2534</v>
      </c>
      <c r="B673" s="127" t="s">
        <v>2163</v>
      </c>
      <c r="C673" s="127" t="s">
        <v>77</v>
      </c>
      <c r="D673" s="127" t="s">
        <v>2164</v>
      </c>
      <c r="E673" s="122" t="s">
        <v>141</v>
      </c>
      <c r="F673" s="156">
        <v>30</v>
      </c>
      <c r="G673" s="142">
        <v>133</v>
      </c>
      <c r="H673" s="142">
        <f t="shared" si="35"/>
        <v>3990</v>
      </c>
      <c r="I673" s="120">
        <f t="shared" si="36"/>
        <v>4468.8</v>
      </c>
      <c r="J673" s="112" t="s">
        <v>1545</v>
      </c>
      <c r="K673" s="111" t="s">
        <v>22</v>
      </c>
      <c r="L673" s="155" t="s">
        <v>2596</v>
      </c>
      <c r="M673" s="96"/>
      <c r="N673" s="96"/>
    </row>
    <row r="674" spans="1:14" s="91" customFormat="1" ht="105" customHeight="1" x14ac:dyDescent="0.25">
      <c r="A674" s="110" t="s">
        <v>2535</v>
      </c>
      <c r="B674" s="127" t="s">
        <v>2165</v>
      </c>
      <c r="C674" s="127" t="s">
        <v>77</v>
      </c>
      <c r="D674" s="127" t="s">
        <v>2166</v>
      </c>
      <c r="E674" s="122" t="s">
        <v>141</v>
      </c>
      <c r="F674" s="156">
        <v>1</v>
      </c>
      <c r="G674" s="142">
        <v>8482</v>
      </c>
      <c r="H674" s="142">
        <f t="shared" si="35"/>
        <v>8482</v>
      </c>
      <c r="I674" s="120">
        <f t="shared" si="36"/>
        <v>9499.84</v>
      </c>
      <c r="J674" s="112" t="s">
        <v>1545</v>
      </c>
      <c r="K674" s="111" t="s">
        <v>22</v>
      </c>
      <c r="L674" s="155" t="s">
        <v>2596</v>
      </c>
      <c r="M674" s="96"/>
      <c r="N674" s="96"/>
    </row>
    <row r="675" spans="1:14" s="91" customFormat="1" ht="105" customHeight="1" x14ac:dyDescent="0.25">
      <c r="A675" s="110" t="s">
        <v>2536</v>
      </c>
      <c r="B675" s="127" t="s">
        <v>2165</v>
      </c>
      <c r="C675" s="127" t="s">
        <v>77</v>
      </c>
      <c r="D675" s="127" t="s">
        <v>2167</v>
      </c>
      <c r="E675" s="122" t="s">
        <v>141</v>
      </c>
      <c r="F675" s="156">
        <v>1</v>
      </c>
      <c r="G675" s="142">
        <v>11785</v>
      </c>
      <c r="H675" s="142">
        <f t="shared" si="35"/>
        <v>11785</v>
      </c>
      <c r="I675" s="120">
        <f t="shared" si="36"/>
        <v>13199.2</v>
      </c>
      <c r="J675" s="112" t="s">
        <v>1545</v>
      </c>
      <c r="K675" s="111" t="s">
        <v>22</v>
      </c>
      <c r="L675" s="155" t="s">
        <v>2596</v>
      </c>
      <c r="M675" s="96"/>
      <c r="N675" s="96"/>
    </row>
    <row r="676" spans="1:14" s="91" customFormat="1" ht="105" customHeight="1" x14ac:dyDescent="0.25">
      <c r="A676" s="110" t="s">
        <v>2537</v>
      </c>
      <c r="B676" s="129" t="s">
        <v>2168</v>
      </c>
      <c r="C676" s="127" t="s">
        <v>77</v>
      </c>
      <c r="D676" s="127" t="s">
        <v>2169</v>
      </c>
      <c r="E676" s="130" t="s">
        <v>1550</v>
      </c>
      <c r="F676" s="156">
        <v>10</v>
      </c>
      <c r="G676" s="142">
        <v>1800</v>
      </c>
      <c r="H676" s="142">
        <f t="shared" si="35"/>
        <v>18000</v>
      </c>
      <c r="I676" s="120">
        <f t="shared" si="36"/>
        <v>20160.000000000004</v>
      </c>
      <c r="J676" s="112" t="s">
        <v>1545</v>
      </c>
      <c r="K676" s="111" t="s">
        <v>22</v>
      </c>
      <c r="L676" s="155" t="s">
        <v>2596</v>
      </c>
      <c r="M676" s="96"/>
      <c r="N676" s="96"/>
    </row>
    <row r="677" spans="1:14" s="91" customFormat="1" ht="105" customHeight="1" x14ac:dyDescent="0.25">
      <c r="A677" s="110" t="s">
        <v>2538</v>
      </c>
      <c r="B677" s="129" t="s">
        <v>2170</v>
      </c>
      <c r="C677" s="127" t="s">
        <v>77</v>
      </c>
      <c r="D677" s="127" t="s">
        <v>2171</v>
      </c>
      <c r="E677" s="122" t="s">
        <v>141</v>
      </c>
      <c r="F677" s="156">
        <v>50</v>
      </c>
      <c r="G677" s="142">
        <v>250</v>
      </c>
      <c r="H677" s="142">
        <f t="shared" si="35"/>
        <v>12500</v>
      </c>
      <c r="I677" s="120">
        <f t="shared" si="36"/>
        <v>14000.000000000002</v>
      </c>
      <c r="J677" s="112" t="s">
        <v>1545</v>
      </c>
      <c r="K677" s="111" t="s">
        <v>22</v>
      </c>
      <c r="L677" s="155" t="s">
        <v>2596</v>
      </c>
      <c r="M677" s="96"/>
      <c r="N677" s="96"/>
    </row>
    <row r="678" spans="1:14" s="91" customFormat="1" ht="105" customHeight="1" x14ac:dyDescent="0.25">
      <c r="A678" s="110" t="s">
        <v>2539</v>
      </c>
      <c r="B678" s="129" t="s">
        <v>2172</v>
      </c>
      <c r="C678" s="127" t="s">
        <v>77</v>
      </c>
      <c r="D678" s="131" t="s">
        <v>2173</v>
      </c>
      <c r="E678" s="122" t="s">
        <v>141</v>
      </c>
      <c r="F678" s="156">
        <v>1</v>
      </c>
      <c r="G678" s="142">
        <v>12995</v>
      </c>
      <c r="H678" s="142">
        <f t="shared" si="35"/>
        <v>12995</v>
      </c>
      <c r="I678" s="120">
        <f t="shared" si="36"/>
        <v>14554.400000000001</v>
      </c>
      <c r="J678" s="112" t="s">
        <v>1545</v>
      </c>
      <c r="K678" s="111" t="s">
        <v>22</v>
      </c>
      <c r="L678" s="155" t="s">
        <v>2596</v>
      </c>
      <c r="M678" s="96"/>
      <c r="N678" s="96"/>
    </row>
    <row r="679" spans="1:14" s="91" customFormat="1" ht="105" customHeight="1" x14ac:dyDescent="0.25">
      <c r="A679" s="110" t="s">
        <v>2540</v>
      </c>
      <c r="B679" s="129" t="s">
        <v>2174</v>
      </c>
      <c r="C679" s="127" t="s">
        <v>77</v>
      </c>
      <c r="D679" s="129" t="s">
        <v>2175</v>
      </c>
      <c r="E679" s="122" t="s">
        <v>141</v>
      </c>
      <c r="F679" s="156">
        <v>6</v>
      </c>
      <c r="G679" s="142">
        <v>11300</v>
      </c>
      <c r="H679" s="142">
        <f t="shared" si="35"/>
        <v>67800</v>
      </c>
      <c r="I679" s="120">
        <f t="shared" si="36"/>
        <v>75936</v>
      </c>
      <c r="J679" s="112" t="s">
        <v>1545</v>
      </c>
      <c r="K679" s="111" t="s">
        <v>22</v>
      </c>
      <c r="L679" s="155" t="s">
        <v>2596</v>
      </c>
      <c r="M679" s="96"/>
      <c r="N679" s="96"/>
    </row>
    <row r="680" spans="1:14" s="91" customFormat="1" ht="105" customHeight="1" x14ac:dyDescent="0.25">
      <c r="A680" s="110" t="s">
        <v>2541</v>
      </c>
      <c r="B680" s="129" t="s">
        <v>2176</v>
      </c>
      <c r="C680" s="127" t="s">
        <v>77</v>
      </c>
      <c r="D680" s="129" t="s">
        <v>2177</v>
      </c>
      <c r="E680" s="122" t="s">
        <v>141</v>
      </c>
      <c r="F680" s="156">
        <v>6</v>
      </c>
      <c r="G680" s="142">
        <v>12600</v>
      </c>
      <c r="H680" s="142">
        <f t="shared" si="35"/>
        <v>75600</v>
      </c>
      <c r="I680" s="120">
        <f t="shared" si="36"/>
        <v>84672.000000000015</v>
      </c>
      <c r="J680" s="112" t="s">
        <v>1545</v>
      </c>
      <c r="K680" s="111" t="s">
        <v>22</v>
      </c>
      <c r="L680" s="155" t="s">
        <v>2596</v>
      </c>
      <c r="M680" s="96"/>
      <c r="N680" s="96"/>
    </row>
    <row r="681" spans="1:14" s="91" customFormat="1" ht="105" customHeight="1" x14ac:dyDescent="0.25">
      <c r="A681" s="110" t="s">
        <v>2542</v>
      </c>
      <c r="B681" s="129" t="s">
        <v>2176</v>
      </c>
      <c r="C681" s="127" t="s">
        <v>77</v>
      </c>
      <c r="D681" s="129" t="s">
        <v>2178</v>
      </c>
      <c r="E681" s="122" t="s">
        <v>141</v>
      </c>
      <c r="F681" s="156">
        <v>6</v>
      </c>
      <c r="G681" s="142">
        <v>16500</v>
      </c>
      <c r="H681" s="142">
        <f t="shared" si="35"/>
        <v>99000</v>
      </c>
      <c r="I681" s="120">
        <f t="shared" si="36"/>
        <v>110880.00000000001</v>
      </c>
      <c r="J681" s="112" t="s">
        <v>1545</v>
      </c>
      <c r="K681" s="111" t="s">
        <v>22</v>
      </c>
      <c r="L681" s="155" t="s">
        <v>2596</v>
      </c>
      <c r="M681" s="96"/>
      <c r="N681" s="96"/>
    </row>
    <row r="682" spans="1:14" s="91" customFormat="1" ht="105" customHeight="1" x14ac:dyDescent="0.25">
      <c r="A682" s="110" t="s">
        <v>2543</v>
      </c>
      <c r="B682" s="129" t="s">
        <v>2176</v>
      </c>
      <c r="C682" s="127" t="s">
        <v>77</v>
      </c>
      <c r="D682" s="129" t="s">
        <v>2179</v>
      </c>
      <c r="E682" s="122" t="s">
        <v>141</v>
      </c>
      <c r="F682" s="156">
        <v>2</v>
      </c>
      <c r="G682" s="142">
        <v>36500</v>
      </c>
      <c r="H682" s="142">
        <f t="shared" si="35"/>
        <v>73000</v>
      </c>
      <c r="I682" s="120">
        <f t="shared" si="36"/>
        <v>81760.000000000015</v>
      </c>
      <c r="J682" s="112" t="s">
        <v>1545</v>
      </c>
      <c r="K682" s="111" t="s">
        <v>22</v>
      </c>
      <c r="L682" s="155" t="s">
        <v>2596</v>
      </c>
      <c r="M682" s="96"/>
      <c r="N682" s="96"/>
    </row>
    <row r="683" spans="1:14" s="91" customFormat="1" ht="105" customHeight="1" x14ac:dyDescent="0.25">
      <c r="A683" s="110" t="s">
        <v>2544</v>
      </c>
      <c r="B683" s="129" t="s">
        <v>2176</v>
      </c>
      <c r="C683" s="127" t="s">
        <v>77</v>
      </c>
      <c r="D683" s="129" t="s">
        <v>2180</v>
      </c>
      <c r="E683" s="122" t="s">
        <v>141</v>
      </c>
      <c r="F683" s="156">
        <v>2</v>
      </c>
      <c r="G683" s="142">
        <v>74000</v>
      </c>
      <c r="H683" s="142">
        <f t="shared" si="35"/>
        <v>148000</v>
      </c>
      <c r="I683" s="120">
        <f t="shared" si="36"/>
        <v>165760.00000000003</v>
      </c>
      <c r="J683" s="112" t="s">
        <v>1545</v>
      </c>
      <c r="K683" s="111" t="s">
        <v>22</v>
      </c>
      <c r="L683" s="155" t="s">
        <v>2596</v>
      </c>
      <c r="M683" s="96"/>
      <c r="N683" s="96"/>
    </row>
    <row r="684" spans="1:14" s="91" customFormat="1" ht="105" customHeight="1" x14ac:dyDescent="0.25">
      <c r="A684" s="110" t="s">
        <v>2545</v>
      </c>
      <c r="B684" s="129" t="s">
        <v>2176</v>
      </c>
      <c r="C684" s="127" t="s">
        <v>77</v>
      </c>
      <c r="D684" s="129" t="s">
        <v>2181</v>
      </c>
      <c r="E684" s="122" t="s">
        <v>141</v>
      </c>
      <c r="F684" s="156">
        <v>2</v>
      </c>
      <c r="G684" s="142">
        <v>102000</v>
      </c>
      <c r="H684" s="142">
        <f t="shared" si="35"/>
        <v>204000</v>
      </c>
      <c r="I684" s="120">
        <f t="shared" si="36"/>
        <v>228480.00000000003</v>
      </c>
      <c r="J684" s="112" t="s">
        <v>1545</v>
      </c>
      <c r="K684" s="111" t="s">
        <v>22</v>
      </c>
      <c r="L684" s="155" t="s">
        <v>2596</v>
      </c>
      <c r="M684" s="96"/>
      <c r="N684" s="96"/>
    </row>
    <row r="685" spans="1:14" s="91" customFormat="1" ht="105" customHeight="1" x14ac:dyDescent="0.25">
      <c r="A685" s="110" t="s">
        <v>2546</v>
      </c>
      <c r="B685" s="129" t="s">
        <v>2176</v>
      </c>
      <c r="C685" s="127" t="s">
        <v>77</v>
      </c>
      <c r="D685" s="129" t="s">
        <v>2182</v>
      </c>
      <c r="E685" s="122" t="s">
        <v>141</v>
      </c>
      <c r="F685" s="156">
        <v>2</v>
      </c>
      <c r="G685" s="142">
        <v>136000</v>
      </c>
      <c r="H685" s="142">
        <f t="shared" si="35"/>
        <v>272000</v>
      </c>
      <c r="I685" s="120">
        <f t="shared" si="36"/>
        <v>304640</v>
      </c>
      <c r="J685" s="112" t="s">
        <v>1545</v>
      </c>
      <c r="K685" s="111" t="s">
        <v>22</v>
      </c>
      <c r="L685" s="155" t="s">
        <v>2596</v>
      </c>
      <c r="M685" s="96"/>
      <c r="N685" s="96"/>
    </row>
    <row r="686" spans="1:14" s="91" customFormat="1" ht="105" customHeight="1" x14ac:dyDescent="0.25">
      <c r="A686" s="110" t="s">
        <v>2547</v>
      </c>
      <c r="B686" s="129" t="s">
        <v>2183</v>
      </c>
      <c r="C686" s="127" t="s">
        <v>77</v>
      </c>
      <c r="D686" s="129" t="s">
        <v>2184</v>
      </c>
      <c r="E686" s="122" t="s">
        <v>141</v>
      </c>
      <c r="F686" s="156">
        <v>30</v>
      </c>
      <c r="G686" s="142">
        <v>1500</v>
      </c>
      <c r="H686" s="142">
        <f t="shared" si="35"/>
        <v>45000</v>
      </c>
      <c r="I686" s="120">
        <f t="shared" si="36"/>
        <v>50400.000000000007</v>
      </c>
      <c r="J686" s="112" t="s">
        <v>1545</v>
      </c>
      <c r="K686" s="111" t="s">
        <v>22</v>
      </c>
      <c r="L686" s="155" t="s">
        <v>2596</v>
      </c>
      <c r="M686" s="96"/>
      <c r="N686" s="96"/>
    </row>
    <row r="687" spans="1:14" s="91" customFormat="1" ht="105" customHeight="1" x14ac:dyDescent="0.25">
      <c r="A687" s="110" t="s">
        <v>2548</v>
      </c>
      <c r="B687" s="129" t="s">
        <v>2185</v>
      </c>
      <c r="C687" s="127" t="s">
        <v>77</v>
      </c>
      <c r="D687" s="129" t="s">
        <v>2186</v>
      </c>
      <c r="E687" s="122" t="s">
        <v>141</v>
      </c>
      <c r="F687" s="156">
        <v>10</v>
      </c>
      <c r="G687" s="142">
        <v>22300</v>
      </c>
      <c r="H687" s="142">
        <f t="shared" si="35"/>
        <v>223000</v>
      </c>
      <c r="I687" s="120">
        <f t="shared" si="36"/>
        <v>249760.00000000003</v>
      </c>
      <c r="J687" s="112" t="s">
        <v>1545</v>
      </c>
      <c r="K687" s="111" t="s">
        <v>22</v>
      </c>
      <c r="L687" s="155" t="s">
        <v>2596</v>
      </c>
      <c r="M687" s="96"/>
      <c r="N687" s="96"/>
    </row>
    <row r="688" spans="1:14" s="91" customFormat="1" ht="105" customHeight="1" x14ac:dyDescent="0.25">
      <c r="A688" s="110" t="s">
        <v>2549</v>
      </c>
      <c r="B688" s="129" t="s">
        <v>2187</v>
      </c>
      <c r="C688" s="127" t="s">
        <v>77</v>
      </c>
      <c r="D688" s="127" t="s">
        <v>2188</v>
      </c>
      <c r="E688" s="122" t="s">
        <v>141</v>
      </c>
      <c r="F688" s="156">
        <v>40</v>
      </c>
      <c r="G688" s="142">
        <v>1690</v>
      </c>
      <c r="H688" s="142">
        <f t="shared" si="35"/>
        <v>67600</v>
      </c>
      <c r="I688" s="120">
        <f t="shared" si="36"/>
        <v>75712</v>
      </c>
      <c r="J688" s="112" t="s">
        <v>1545</v>
      </c>
      <c r="K688" s="111" t="s">
        <v>22</v>
      </c>
      <c r="L688" s="155" t="s">
        <v>2596</v>
      </c>
      <c r="M688" s="96"/>
      <c r="N688" s="96"/>
    </row>
    <row r="689" spans="1:14" s="91" customFormat="1" ht="105" customHeight="1" x14ac:dyDescent="0.25">
      <c r="A689" s="110" t="s">
        <v>2550</v>
      </c>
      <c r="B689" s="129" t="s">
        <v>2187</v>
      </c>
      <c r="C689" s="127" t="s">
        <v>77</v>
      </c>
      <c r="D689" s="127" t="s">
        <v>2189</v>
      </c>
      <c r="E689" s="122" t="s">
        <v>141</v>
      </c>
      <c r="F689" s="156">
        <v>40</v>
      </c>
      <c r="G689" s="142">
        <v>1400</v>
      </c>
      <c r="H689" s="142">
        <f t="shared" si="35"/>
        <v>56000</v>
      </c>
      <c r="I689" s="120">
        <f t="shared" si="36"/>
        <v>62720.000000000007</v>
      </c>
      <c r="J689" s="112" t="s">
        <v>1545</v>
      </c>
      <c r="K689" s="111" t="s">
        <v>22</v>
      </c>
      <c r="L689" s="155" t="s">
        <v>2596</v>
      </c>
      <c r="M689" s="96"/>
      <c r="N689" s="96"/>
    </row>
    <row r="690" spans="1:14" s="91" customFormat="1" ht="105" customHeight="1" x14ac:dyDescent="0.25">
      <c r="A690" s="110" t="s">
        <v>2551</v>
      </c>
      <c r="B690" s="129" t="s">
        <v>2190</v>
      </c>
      <c r="C690" s="127" t="s">
        <v>77</v>
      </c>
      <c r="D690" s="132" t="s">
        <v>2191</v>
      </c>
      <c r="E690" s="122" t="s">
        <v>141</v>
      </c>
      <c r="F690" s="156">
        <v>40</v>
      </c>
      <c r="G690" s="142">
        <v>8000</v>
      </c>
      <c r="H690" s="142">
        <f t="shared" si="35"/>
        <v>320000</v>
      </c>
      <c r="I690" s="120">
        <f t="shared" si="36"/>
        <v>358400.00000000006</v>
      </c>
      <c r="J690" s="112" t="s">
        <v>1545</v>
      </c>
      <c r="K690" s="111" t="s">
        <v>22</v>
      </c>
      <c r="L690" s="155" t="s">
        <v>2596</v>
      </c>
      <c r="M690" s="96"/>
      <c r="N690" s="96"/>
    </row>
    <row r="691" spans="1:14" s="91" customFormat="1" ht="105" customHeight="1" x14ac:dyDescent="0.25">
      <c r="A691" s="110" t="s">
        <v>2552</v>
      </c>
      <c r="B691" s="129" t="s">
        <v>2192</v>
      </c>
      <c r="C691" s="127" t="s">
        <v>77</v>
      </c>
      <c r="D691" s="132" t="s">
        <v>2193</v>
      </c>
      <c r="E691" s="122" t="s">
        <v>141</v>
      </c>
      <c r="F691" s="156">
        <v>30</v>
      </c>
      <c r="G691" s="142">
        <v>11000</v>
      </c>
      <c r="H691" s="142">
        <f t="shared" si="35"/>
        <v>330000</v>
      </c>
      <c r="I691" s="120">
        <f t="shared" si="36"/>
        <v>369600.00000000006</v>
      </c>
      <c r="J691" s="112" t="s">
        <v>1545</v>
      </c>
      <c r="K691" s="111" t="s">
        <v>22</v>
      </c>
      <c r="L691" s="155" t="s">
        <v>2596</v>
      </c>
      <c r="M691" s="96"/>
      <c r="N691" s="96"/>
    </row>
    <row r="692" spans="1:14" s="91" customFormat="1" ht="105" customHeight="1" x14ac:dyDescent="0.25">
      <c r="A692" s="110" t="s">
        <v>2553</v>
      </c>
      <c r="B692" s="129" t="s">
        <v>2194</v>
      </c>
      <c r="C692" s="127" t="s">
        <v>77</v>
      </c>
      <c r="D692" s="127" t="s">
        <v>2195</v>
      </c>
      <c r="E692" s="122" t="s">
        <v>141</v>
      </c>
      <c r="F692" s="156">
        <v>1</v>
      </c>
      <c r="G692" s="142">
        <v>4000</v>
      </c>
      <c r="H692" s="142">
        <f t="shared" si="35"/>
        <v>4000</v>
      </c>
      <c r="I692" s="120">
        <f t="shared" si="36"/>
        <v>4480</v>
      </c>
      <c r="J692" s="112" t="s">
        <v>1545</v>
      </c>
      <c r="K692" s="111" t="s">
        <v>22</v>
      </c>
      <c r="L692" s="155" t="s">
        <v>2596</v>
      </c>
      <c r="M692" s="96"/>
      <c r="N692" s="96"/>
    </row>
    <row r="693" spans="1:14" s="91" customFormat="1" ht="136.5" customHeight="1" x14ac:dyDescent="0.25">
      <c r="A693" s="110" t="s">
        <v>2554</v>
      </c>
      <c r="B693" s="127" t="s">
        <v>2196</v>
      </c>
      <c r="C693" s="127" t="s">
        <v>77</v>
      </c>
      <c r="D693" s="127" t="s">
        <v>2197</v>
      </c>
      <c r="E693" s="122" t="s">
        <v>141</v>
      </c>
      <c r="F693" s="156">
        <v>6</v>
      </c>
      <c r="G693" s="142">
        <v>5089</v>
      </c>
      <c r="H693" s="142">
        <f t="shared" si="35"/>
        <v>30534</v>
      </c>
      <c r="I693" s="120">
        <f t="shared" si="36"/>
        <v>34198.080000000002</v>
      </c>
      <c r="J693" s="112" t="s">
        <v>1545</v>
      </c>
      <c r="K693" s="111" t="s">
        <v>22</v>
      </c>
      <c r="L693" s="155" t="s">
        <v>2596</v>
      </c>
      <c r="M693" s="96"/>
      <c r="N693" s="96"/>
    </row>
    <row r="694" spans="1:14" s="91" customFormat="1" ht="105" customHeight="1" x14ac:dyDescent="0.25">
      <c r="A694" s="110" t="s">
        <v>2555</v>
      </c>
      <c r="B694" s="127" t="s">
        <v>2198</v>
      </c>
      <c r="C694" s="127" t="s">
        <v>77</v>
      </c>
      <c r="D694" s="127" t="s">
        <v>2199</v>
      </c>
      <c r="E694" s="122" t="s">
        <v>141</v>
      </c>
      <c r="F694" s="156">
        <v>40</v>
      </c>
      <c r="G694" s="142">
        <v>3125</v>
      </c>
      <c r="H694" s="142">
        <f t="shared" si="35"/>
        <v>125000</v>
      </c>
      <c r="I694" s="120">
        <f t="shared" si="36"/>
        <v>140000</v>
      </c>
      <c r="J694" s="112" t="s">
        <v>1545</v>
      </c>
      <c r="K694" s="111" t="s">
        <v>22</v>
      </c>
      <c r="L694" s="155" t="s">
        <v>2596</v>
      </c>
      <c r="M694" s="96"/>
      <c r="N694" s="96"/>
    </row>
    <row r="695" spans="1:14" s="91" customFormat="1" ht="105" customHeight="1" x14ac:dyDescent="0.25">
      <c r="A695" s="110" t="s">
        <v>2556</v>
      </c>
      <c r="B695" s="127" t="s">
        <v>2196</v>
      </c>
      <c r="C695" s="127" t="s">
        <v>77</v>
      </c>
      <c r="D695" s="127" t="s">
        <v>2200</v>
      </c>
      <c r="E695" s="164" t="s">
        <v>250</v>
      </c>
      <c r="F695" s="156">
        <v>25</v>
      </c>
      <c r="G695" s="142">
        <v>4464</v>
      </c>
      <c r="H695" s="142">
        <f t="shared" si="35"/>
        <v>111600</v>
      </c>
      <c r="I695" s="120">
        <f t="shared" si="36"/>
        <v>124992.00000000001</v>
      </c>
      <c r="J695" s="112" t="s">
        <v>1545</v>
      </c>
      <c r="K695" s="111" t="s">
        <v>22</v>
      </c>
      <c r="L695" s="155" t="s">
        <v>2596</v>
      </c>
      <c r="M695" s="96"/>
      <c r="N695" s="96"/>
    </row>
    <row r="696" spans="1:14" s="91" customFormat="1" ht="105" customHeight="1" x14ac:dyDescent="0.25">
      <c r="A696" s="110" t="s">
        <v>2557</v>
      </c>
      <c r="B696" s="127" t="s">
        <v>2201</v>
      </c>
      <c r="C696" s="127" t="s">
        <v>77</v>
      </c>
      <c r="D696" s="127" t="s">
        <v>2202</v>
      </c>
      <c r="E696" s="122" t="s">
        <v>141</v>
      </c>
      <c r="F696" s="156">
        <v>30</v>
      </c>
      <c r="G696" s="142">
        <v>1517</v>
      </c>
      <c r="H696" s="142">
        <f t="shared" si="35"/>
        <v>45510</v>
      </c>
      <c r="I696" s="120">
        <f t="shared" si="36"/>
        <v>50971.200000000004</v>
      </c>
      <c r="J696" s="112" t="s">
        <v>1545</v>
      </c>
      <c r="K696" s="111" t="s">
        <v>22</v>
      </c>
      <c r="L696" s="155" t="s">
        <v>2596</v>
      </c>
      <c r="M696" s="96"/>
      <c r="N696" s="96"/>
    </row>
    <row r="697" spans="1:14" s="91" customFormat="1" ht="105" customHeight="1" x14ac:dyDescent="0.25">
      <c r="A697" s="110" t="s">
        <v>2558</v>
      </c>
      <c r="B697" s="127" t="s">
        <v>2203</v>
      </c>
      <c r="C697" s="127" t="s">
        <v>77</v>
      </c>
      <c r="D697" s="127" t="s">
        <v>2204</v>
      </c>
      <c r="E697" s="122" t="s">
        <v>141</v>
      </c>
      <c r="F697" s="156">
        <v>15</v>
      </c>
      <c r="G697" s="142">
        <v>2303</v>
      </c>
      <c r="H697" s="142">
        <f t="shared" si="35"/>
        <v>34545</v>
      </c>
      <c r="I697" s="120">
        <f t="shared" si="36"/>
        <v>38690.400000000001</v>
      </c>
      <c r="J697" s="112" t="s">
        <v>1545</v>
      </c>
      <c r="K697" s="111" t="s">
        <v>22</v>
      </c>
      <c r="L697" s="155" t="s">
        <v>2596</v>
      </c>
      <c r="M697" s="96"/>
      <c r="N697" s="96"/>
    </row>
    <row r="698" spans="1:14" s="91" customFormat="1" ht="138.75" customHeight="1" x14ac:dyDescent="0.25">
      <c r="A698" s="110" t="s">
        <v>2572</v>
      </c>
      <c r="B698" s="127" t="s">
        <v>2205</v>
      </c>
      <c r="C698" s="127" t="s">
        <v>77</v>
      </c>
      <c r="D698" s="127" t="s">
        <v>2206</v>
      </c>
      <c r="E698" s="122" t="s">
        <v>141</v>
      </c>
      <c r="F698" s="156">
        <v>10</v>
      </c>
      <c r="G698" s="142">
        <v>892</v>
      </c>
      <c r="H698" s="142">
        <f t="shared" si="35"/>
        <v>8920</v>
      </c>
      <c r="I698" s="120">
        <f t="shared" si="36"/>
        <v>9990.4000000000015</v>
      </c>
      <c r="J698" s="112" t="s">
        <v>1545</v>
      </c>
      <c r="K698" s="111" t="s">
        <v>22</v>
      </c>
      <c r="L698" s="155" t="s">
        <v>2596</v>
      </c>
      <c r="M698" s="96"/>
      <c r="N698" s="96"/>
    </row>
    <row r="699" spans="1:14" s="91" customFormat="1" ht="111" customHeight="1" x14ac:dyDescent="0.25">
      <c r="A699" s="110" t="s">
        <v>2597</v>
      </c>
      <c r="B699" s="112" t="s">
        <v>2584</v>
      </c>
      <c r="C699" s="112" t="s">
        <v>77</v>
      </c>
      <c r="D699" s="112" t="s">
        <v>2585</v>
      </c>
      <c r="E699" s="122" t="s">
        <v>141</v>
      </c>
      <c r="F699" s="156">
        <v>1</v>
      </c>
      <c r="G699" s="142">
        <v>36044.639999999999</v>
      </c>
      <c r="H699" s="143">
        <f t="shared" si="35"/>
        <v>36044.639999999999</v>
      </c>
      <c r="I699" s="135">
        <f t="shared" si="36"/>
        <v>40369.996800000001</v>
      </c>
      <c r="J699" s="155" t="s">
        <v>1104</v>
      </c>
      <c r="K699" s="111" t="s">
        <v>22</v>
      </c>
      <c r="L699" s="155" t="s">
        <v>2609</v>
      </c>
      <c r="M699" s="96"/>
      <c r="N699" s="96"/>
    </row>
    <row r="700" spans="1:14" s="91" customFormat="1" ht="111" customHeight="1" x14ac:dyDescent="0.25">
      <c r="A700" s="110" t="s">
        <v>2606</v>
      </c>
      <c r="B700" s="112" t="s">
        <v>2607</v>
      </c>
      <c r="C700" s="112" t="s">
        <v>77</v>
      </c>
      <c r="D700" s="112" t="s">
        <v>2608</v>
      </c>
      <c r="E700" s="122" t="s">
        <v>141</v>
      </c>
      <c r="F700" s="156">
        <v>1</v>
      </c>
      <c r="G700" s="142">
        <v>467652</v>
      </c>
      <c r="H700" s="143">
        <f t="shared" si="35"/>
        <v>467652</v>
      </c>
      <c r="I700" s="135">
        <f t="shared" si="36"/>
        <v>523770.24000000005</v>
      </c>
      <c r="J700" s="155" t="s">
        <v>1123</v>
      </c>
      <c r="K700" s="111" t="s">
        <v>22</v>
      </c>
      <c r="L700" s="155" t="s">
        <v>2615</v>
      </c>
      <c r="M700" s="96"/>
      <c r="N700" s="96"/>
    </row>
    <row r="701" spans="1:14" s="91" customFormat="1" ht="220.5" customHeight="1" x14ac:dyDescent="0.25">
      <c r="A701" s="110" t="s">
        <v>2629</v>
      </c>
      <c r="B701" s="112" t="s">
        <v>2628</v>
      </c>
      <c r="C701" s="112" t="s">
        <v>31</v>
      </c>
      <c r="D701" s="112" t="s">
        <v>2630</v>
      </c>
      <c r="E701" s="122" t="s">
        <v>250</v>
      </c>
      <c r="F701" s="102">
        <v>1</v>
      </c>
      <c r="G701" s="142">
        <v>31542334</v>
      </c>
      <c r="H701" s="143">
        <f t="shared" si="35"/>
        <v>31542334</v>
      </c>
      <c r="I701" s="135">
        <f t="shared" si="36"/>
        <v>35327414.080000006</v>
      </c>
      <c r="J701" s="155" t="s">
        <v>2598</v>
      </c>
      <c r="K701" s="111" t="s">
        <v>22</v>
      </c>
      <c r="L701" s="155" t="s">
        <v>2659</v>
      </c>
      <c r="M701" s="96"/>
      <c r="N701" s="96"/>
    </row>
    <row r="702" spans="1:14" s="91" customFormat="1" ht="117" customHeight="1" x14ac:dyDescent="0.25">
      <c r="A702" s="155" t="s">
        <v>2645</v>
      </c>
      <c r="B702" s="155" t="s">
        <v>2646</v>
      </c>
      <c r="C702" s="155" t="s">
        <v>31</v>
      </c>
      <c r="D702" s="155" t="s">
        <v>2647</v>
      </c>
      <c r="E702" s="155" t="s">
        <v>141</v>
      </c>
      <c r="F702" s="102">
        <v>4</v>
      </c>
      <c r="G702" s="142">
        <v>5010715</v>
      </c>
      <c r="H702" s="142">
        <f t="shared" si="35"/>
        <v>20042860</v>
      </c>
      <c r="I702" s="142">
        <f t="shared" si="36"/>
        <v>22448003.200000003</v>
      </c>
      <c r="J702" s="155" t="s">
        <v>2648</v>
      </c>
      <c r="K702" s="155" t="s">
        <v>22</v>
      </c>
      <c r="L702" s="155" t="s">
        <v>2680</v>
      </c>
      <c r="M702" s="96"/>
      <c r="N702" s="96"/>
    </row>
    <row r="703" spans="1:14" s="91" customFormat="1" ht="117" customHeight="1" x14ac:dyDescent="0.25">
      <c r="A703" s="110" t="s">
        <v>2649</v>
      </c>
      <c r="B703" s="112" t="s">
        <v>2651</v>
      </c>
      <c r="C703" s="112" t="s">
        <v>77</v>
      </c>
      <c r="D703" s="112" t="s">
        <v>2652</v>
      </c>
      <c r="E703" s="112" t="s">
        <v>2650</v>
      </c>
      <c r="F703" s="102">
        <v>180</v>
      </c>
      <c r="G703" s="142">
        <v>1785.71</v>
      </c>
      <c r="H703" s="143">
        <f t="shared" si="35"/>
        <v>321427.8</v>
      </c>
      <c r="I703" s="143">
        <f t="shared" si="36"/>
        <v>359999.136</v>
      </c>
      <c r="J703" s="155" t="s">
        <v>1368</v>
      </c>
      <c r="K703" s="155" t="s">
        <v>22</v>
      </c>
      <c r="L703" s="155" t="s">
        <v>2680</v>
      </c>
      <c r="M703" s="96"/>
      <c r="N703" s="96"/>
    </row>
    <row r="704" spans="1:14" s="91" customFormat="1" ht="231" customHeight="1" x14ac:dyDescent="0.25">
      <c r="A704" s="155" t="s">
        <v>2668</v>
      </c>
      <c r="B704" s="112" t="s">
        <v>2670</v>
      </c>
      <c r="C704" s="112" t="s">
        <v>77</v>
      </c>
      <c r="D704" s="112" t="s">
        <v>2678</v>
      </c>
      <c r="E704" s="155" t="s">
        <v>141</v>
      </c>
      <c r="F704" s="102">
        <v>5</v>
      </c>
      <c r="G704" s="142">
        <v>202550</v>
      </c>
      <c r="H704" s="143">
        <f t="shared" si="35"/>
        <v>1012750</v>
      </c>
      <c r="I704" s="143">
        <f t="shared" si="36"/>
        <v>1134280</v>
      </c>
      <c r="J704" s="155" t="s">
        <v>41</v>
      </c>
      <c r="K704" s="155" t="s">
        <v>22</v>
      </c>
      <c r="L704" s="155" t="s">
        <v>3013</v>
      </c>
      <c r="M704" s="96"/>
      <c r="N704" s="96"/>
    </row>
    <row r="705" spans="1:14" s="91" customFormat="1" ht="235.5" customHeight="1" x14ac:dyDescent="0.25">
      <c r="A705" s="110" t="s">
        <v>2669</v>
      </c>
      <c r="B705" s="112" t="s">
        <v>2671</v>
      </c>
      <c r="C705" s="112" t="s">
        <v>77</v>
      </c>
      <c r="D705" s="112" t="s">
        <v>2679</v>
      </c>
      <c r="E705" s="155" t="s">
        <v>141</v>
      </c>
      <c r="F705" s="102">
        <v>2</v>
      </c>
      <c r="G705" s="142">
        <v>201425</v>
      </c>
      <c r="H705" s="143">
        <f t="shared" si="35"/>
        <v>402850</v>
      </c>
      <c r="I705" s="143">
        <f t="shared" si="36"/>
        <v>451192.00000000006</v>
      </c>
      <c r="J705" s="155" t="s">
        <v>41</v>
      </c>
      <c r="K705" s="155" t="s">
        <v>22</v>
      </c>
      <c r="L705" s="155" t="s">
        <v>3013</v>
      </c>
      <c r="M705" s="96"/>
      <c r="N705" s="96"/>
    </row>
    <row r="706" spans="1:14" s="91" customFormat="1" ht="235.5" customHeight="1" x14ac:dyDescent="0.25">
      <c r="A706" s="155" t="s">
        <v>2672</v>
      </c>
      <c r="B706" s="112" t="s">
        <v>2674</v>
      </c>
      <c r="C706" s="112" t="s">
        <v>77</v>
      </c>
      <c r="D706" s="112" t="s">
        <v>2675</v>
      </c>
      <c r="E706" s="155" t="s">
        <v>141</v>
      </c>
      <c r="F706" s="102">
        <v>1</v>
      </c>
      <c r="G706" s="142">
        <v>41429</v>
      </c>
      <c r="H706" s="143">
        <f t="shared" si="35"/>
        <v>41429</v>
      </c>
      <c r="I706" s="143">
        <f t="shared" si="36"/>
        <v>46400.480000000003</v>
      </c>
      <c r="J706" s="155" t="s">
        <v>1104</v>
      </c>
      <c r="K706" s="155" t="s">
        <v>22</v>
      </c>
      <c r="L706" s="155" t="s">
        <v>3013</v>
      </c>
      <c r="M706" s="96"/>
      <c r="N706" s="96"/>
    </row>
    <row r="707" spans="1:14" s="91" customFormat="1" ht="235.5" customHeight="1" x14ac:dyDescent="0.25">
      <c r="A707" s="110" t="s">
        <v>2673</v>
      </c>
      <c r="B707" s="112" t="s">
        <v>2676</v>
      </c>
      <c r="C707" s="112" t="s">
        <v>77</v>
      </c>
      <c r="D707" s="112" t="s">
        <v>2677</v>
      </c>
      <c r="E707" s="155" t="s">
        <v>141</v>
      </c>
      <c r="F707" s="102">
        <v>700</v>
      </c>
      <c r="G707" s="142">
        <v>107.14</v>
      </c>
      <c r="H707" s="143">
        <f t="shared" si="35"/>
        <v>74998</v>
      </c>
      <c r="I707" s="143">
        <f t="shared" si="36"/>
        <v>83997.760000000009</v>
      </c>
      <c r="J707" s="155" t="s">
        <v>1104</v>
      </c>
      <c r="K707" s="155" t="s">
        <v>22</v>
      </c>
      <c r="L707" s="155" t="s">
        <v>3013</v>
      </c>
      <c r="M707" s="96"/>
      <c r="N707" s="96"/>
    </row>
    <row r="708" spans="1:14" s="91" customFormat="1" ht="99" customHeight="1" x14ac:dyDescent="0.25">
      <c r="A708" s="110" t="s">
        <v>2682</v>
      </c>
      <c r="B708" s="112" t="s">
        <v>2683</v>
      </c>
      <c r="C708" s="112" t="s">
        <v>77</v>
      </c>
      <c r="D708" s="112" t="s">
        <v>2684</v>
      </c>
      <c r="E708" s="155" t="s">
        <v>141</v>
      </c>
      <c r="F708" s="102">
        <v>2</v>
      </c>
      <c r="G708" s="142">
        <v>116227.68</v>
      </c>
      <c r="H708" s="143">
        <f t="shared" si="35"/>
        <v>232455.36</v>
      </c>
      <c r="I708" s="143">
        <f t="shared" si="36"/>
        <v>260350.00320000001</v>
      </c>
      <c r="J708" s="155" t="s">
        <v>2685</v>
      </c>
      <c r="K708" s="155" t="s">
        <v>22</v>
      </c>
      <c r="L708" s="155" t="s">
        <v>3013</v>
      </c>
      <c r="M708" s="96"/>
      <c r="N708" s="96"/>
    </row>
    <row r="709" spans="1:14" s="91" customFormat="1" ht="99" customHeight="1" x14ac:dyDescent="0.25">
      <c r="A709" s="112">
        <v>694</v>
      </c>
      <c r="B709" s="112" t="s">
        <v>2736</v>
      </c>
      <c r="C709" s="112" t="s">
        <v>77</v>
      </c>
      <c r="D709" s="112" t="s">
        <v>2737</v>
      </c>
      <c r="E709" s="112" t="s">
        <v>141</v>
      </c>
      <c r="F709" s="102">
        <v>12</v>
      </c>
      <c r="G709" s="142">
        <v>684.2</v>
      </c>
      <c r="H709" s="143">
        <f>F709*G709</f>
        <v>8210.4000000000015</v>
      </c>
      <c r="I709" s="143">
        <f t="shared" si="36"/>
        <v>9195.6480000000029</v>
      </c>
      <c r="J709" s="112" t="s">
        <v>1480</v>
      </c>
      <c r="K709" s="112" t="s">
        <v>22</v>
      </c>
      <c r="L709" s="167" t="s">
        <v>3031</v>
      </c>
      <c r="M709" s="96"/>
      <c r="N709" s="96"/>
    </row>
    <row r="710" spans="1:14" s="91" customFormat="1" ht="99" customHeight="1" x14ac:dyDescent="0.25">
      <c r="A710" s="112">
        <v>695</v>
      </c>
      <c r="B710" s="112" t="s">
        <v>2736</v>
      </c>
      <c r="C710" s="112" t="s">
        <v>77</v>
      </c>
      <c r="D710" s="112" t="s">
        <v>2738</v>
      </c>
      <c r="E710" s="112" t="s">
        <v>141</v>
      </c>
      <c r="F710" s="102">
        <v>12</v>
      </c>
      <c r="G710" s="142">
        <v>684.2</v>
      </c>
      <c r="H710" s="143">
        <f t="shared" ref="H710:H773" si="37">F710*G710</f>
        <v>8210.4000000000015</v>
      </c>
      <c r="I710" s="143">
        <f t="shared" si="36"/>
        <v>9195.6480000000029</v>
      </c>
      <c r="J710" s="112" t="s">
        <v>1480</v>
      </c>
      <c r="K710" s="112" t="s">
        <v>22</v>
      </c>
      <c r="L710" s="167" t="s">
        <v>3031</v>
      </c>
      <c r="M710" s="96"/>
      <c r="N710" s="96"/>
    </row>
    <row r="711" spans="1:14" s="91" customFormat="1" ht="99" customHeight="1" x14ac:dyDescent="0.25">
      <c r="A711" s="112">
        <v>696</v>
      </c>
      <c r="B711" s="112" t="s">
        <v>2739</v>
      </c>
      <c r="C711" s="112" t="s">
        <v>77</v>
      </c>
      <c r="D711" s="112" t="s">
        <v>2740</v>
      </c>
      <c r="E711" s="112" t="s">
        <v>141</v>
      </c>
      <c r="F711" s="102">
        <v>12</v>
      </c>
      <c r="G711" s="142">
        <v>684.2</v>
      </c>
      <c r="H711" s="143">
        <f t="shared" si="37"/>
        <v>8210.4000000000015</v>
      </c>
      <c r="I711" s="143">
        <f t="shared" si="36"/>
        <v>9195.6480000000029</v>
      </c>
      <c r="J711" s="112" t="s">
        <v>2741</v>
      </c>
      <c r="K711" s="112" t="s">
        <v>22</v>
      </c>
      <c r="L711" s="167" t="s">
        <v>3031</v>
      </c>
      <c r="M711" s="96"/>
      <c r="N711" s="96"/>
    </row>
    <row r="712" spans="1:14" s="91" customFormat="1" ht="99" customHeight="1" x14ac:dyDescent="0.25">
      <c r="A712" s="112">
        <v>697</v>
      </c>
      <c r="B712" s="112" t="s">
        <v>2739</v>
      </c>
      <c r="C712" s="112" t="s">
        <v>77</v>
      </c>
      <c r="D712" s="112" t="s">
        <v>2742</v>
      </c>
      <c r="E712" s="112" t="s">
        <v>141</v>
      </c>
      <c r="F712" s="102">
        <v>12</v>
      </c>
      <c r="G712" s="142">
        <v>684.2</v>
      </c>
      <c r="H712" s="143">
        <f t="shared" si="37"/>
        <v>8210.4000000000015</v>
      </c>
      <c r="I712" s="143">
        <f t="shared" si="36"/>
        <v>9195.6480000000029</v>
      </c>
      <c r="J712" s="112" t="s">
        <v>2741</v>
      </c>
      <c r="K712" s="112" t="s">
        <v>22</v>
      </c>
      <c r="L712" s="167" t="s">
        <v>3031</v>
      </c>
      <c r="M712" s="96"/>
      <c r="N712" s="96"/>
    </row>
    <row r="713" spans="1:14" s="91" customFormat="1" ht="99" customHeight="1" x14ac:dyDescent="0.25">
      <c r="A713" s="112">
        <v>698</v>
      </c>
      <c r="B713" s="112" t="s">
        <v>2743</v>
      </c>
      <c r="C713" s="112" t="s">
        <v>77</v>
      </c>
      <c r="D713" s="112" t="s">
        <v>2744</v>
      </c>
      <c r="E713" s="112" t="s">
        <v>141</v>
      </c>
      <c r="F713" s="102">
        <v>12</v>
      </c>
      <c r="G713" s="142">
        <v>684.2</v>
      </c>
      <c r="H713" s="143">
        <f t="shared" si="37"/>
        <v>8210.4000000000015</v>
      </c>
      <c r="I713" s="143">
        <f t="shared" si="36"/>
        <v>9195.6480000000029</v>
      </c>
      <c r="J713" s="112" t="s">
        <v>1480</v>
      </c>
      <c r="K713" s="112" t="s">
        <v>22</v>
      </c>
      <c r="L713" s="167" t="s">
        <v>3031</v>
      </c>
      <c r="M713" s="96"/>
      <c r="N713" s="96"/>
    </row>
    <row r="714" spans="1:14" s="91" customFormat="1" ht="99" customHeight="1" x14ac:dyDescent="0.25">
      <c r="A714" s="112">
        <v>699</v>
      </c>
      <c r="B714" s="112" t="s">
        <v>2743</v>
      </c>
      <c r="C714" s="112" t="s">
        <v>77</v>
      </c>
      <c r="D714" s="112" t="s">
        <v>2745</v>
      </c>
      <c r="E714" s="112" t="s">
        <v>141</v>
      </c>
      <c r="F714" s="102">
        <v>12</v>
      </c>
      <c r="G714" s="142">
        <v>684.2</v>
      </c>
      <c r="H714" s="143">
        <f t="shared" si="37"/>
        <v>8210.4000000000015</v>
      </c>
      <c r="I714" s="143">
        <f t="shared" si="36"/>
        <v>9195.6480000000029</v>
      </c>
      <c r="J714" s="112" t="s">
        <v>1480</v>
      </c>
      <c r="K714" s="112" t="s">
        <v>22</v>
      </c>
      <c r="L714" s="167" t="s">
        <v>3031</v>
      </c>
      <c r="M714" s="96"/>
      <c r="N714" s="96"/>
    </row>
    <row r="715" spans="1:14" s="91" customFormat="1" ht="99" customHeight="1" x14ac:dyDescent="0.25">
      <c r="A715" s="112">
        <v>700</v>
      </c>
      <c r="B715" s="112" t="s">
        <v>2743</v>
      </c>
      <c r="C715" s="112" t="s">
        <v>77</v>
      </c>
      <c r="D715" s="112" t="s">
        <v>2746</v>
      </c>
      <c r="E715" s="112" t="s">
        <v>141</v>
      </c>
      <c r="F715" s="102">
        <v>12</v>
      </c>
      <c r="G715" s="142">
        <v>684.2</v>
      </c>
      <c r="H715" s="143">
        <f t="shared" si="37"/>
        <v>8210.4000000000015</v>
      </c>
      <c r="I715" s="143">
        <f t="shared" si="36"/>
        <v>9195.6480000000029</v>
      </c>
      <c r="J715" s="112" t="s">
        <v>1480</v>
      </c>
      <c r="K715" s="112" t="s">
        <v>22</v>
      </c>
      <c r="L715" s="167" t="s">
        <v>3031</v>
      </c>
      <c r="M715" s="96"/>
      <c r="N715" s="96"/>
    </row>
    <row r="716" spans="1:14" s="91" customFormat="1" ht="99" customHeight="1" x14ac:dyDescent="0.25">
      <c r="A716" s="112">
        <v>701</v>
      </c>
      <c r="B716" s="112" t="s">
        <v>2747</v>
      </c>
      <c r="C716" s="112" t="s">
        <v>77</v>
      </c>
      <c r="D716" s="112" t="s">
        <v>2748</v>
      </c>
      <c r="E716" s="112" t="s">
        <v>141</v>
      </c>
      <c r="F716" s="102">
        <v>12</v>
      </c>
      <c r="G716" s="142">
        <v>684.2</v>
      </c>
      <c r="H716" s="143">
        <f t="shared" si="37"/>
        <v>8210.4000000000015</v>
      </c>
      <c r="I716" s="143">
        <f t="shared" si="36"/>
        <v>9195.6480000000029</v>
      </c>
      <c r="J716" s="112" t="s">
        <v>1480</v>
      </c>
      <c r="K716" s="112" t="s">
        <v>22</v>
      </c>
      <c r="L716" s="167" t="s">
        <v>3031</v>
      </c>
      <c r="M716" s="96"/>
      <c r="N716" s="96"/>
    </row>
    <row r="717" spans="1:14" s="91" customFormat="1" ht="99" customHeight="1" x14ac:dyDescent="0.25">
      <c r="A717" s="112">
        <v>702</v>
      </c>
      <c r="B717" s="112" t="s">
        <v>2749</v>
      </c>
      <c r="C717" s="112" t="s">
        <v>77</v>
      </c>
      <c r="D717" s="112" t="s">
        <v>2750</v>
      </c>
      <c r="E717" s="112" t="s">
        <v>141</v>
      </c>
      <c r="F717" s="102">
        <v>12</v>
      </c>
      <c r="G717" s="142">
        <v>684.2</v>
      </c>
      <c r="H717" s="143">
        <f t="shared" si="37"/>
        <v>8210.4000000000015</v>
      </c>
      <c r="I717" s="143">
        <f t="shared" si="36"/>
        <v>9195.6480000000029</v>
      </c>
      <c r="J717" s="112" t="s">
        <v>1480</v>
      </c>
      <c r="K717" s="112" t="s">
        <v>22</v>
      </c>
      <c r="L717" s="167" t="s">
        <v>3031</v>
      </c>
      <c r="M717" s="96"/>
      <c r="N717" s="96"/>
    </row>
    <row r="718" spans="1:14" s="91" customFormat="1" ht="99" customHeight="1" x14ac:dyDescent="0.25">
      <c r="A718" s="112">
        <v>703</v>
      </c>
      <c r="B718" s="112" t="s">
        <v>2751</v>
      </c>
      <c r="C718" s="112" t="s">
        <v>77</v>
      </c>
      <c r="D718" s="112" t="s">
        <v>2752</v>
      </c>
      <c r="E718" s="112" t="s">
        <v>141</v>
      </c>
      <c r="F718" s="102">
        <v>12</v>
      </c>
      <c r="G718" s="142">
        <v>684.2</v>
      </c>
      <c r="H718" s="143">
        <f t="shared" si="37"/>
        <v>8210.4000000000015</v>
      </c>
      <c r="I718" s="143">
        <f t="shared" si="36"/>
        <v>9195.6480000000029</v>
      </c>
      <c r="J718" s="112" t="s">
        <v>1480</v>
      </c>
      <c r="K718" s="112" t="s">
        <v>22</v>
      </c>
      <c r="L718" s="167" t="s">
        <v>3031</v>
      </c>
      <c r="M718" s="96"/>
      <c r="N718" s="96"/>
    </row>
    <row r="719" spans="1:14" s="91" customFormat="1" ht="99" customHeight="1" x14ac:dyDescent="0.25">
      <c r="A719" s="112">
        <v>704</v>
      </c>
      <c r="B719" s="112" t="s">
        <v>2753</v>
      </c>
      <c r="C719" s="112" t="s">
        <v>77</v>
      </c>
      <c r="D719" s="112" t="s">
        <v>2754</v>
      </c>
      <c r="E719" s="112" t="s">
        <v>141</v>
      </c>
      <c r="F719" s="102">
        <v>12</v>
      </c>
      <c r="G719" s="142">
        <v>684.2</v>
      </c>
      <c r="H719" s="143">
        <f t="shared" si="37"/>
        <v>8210.4000000000015</v>
      </c>
      <c r="I719" s="143">
        <f t="shared" si="36"/>
        <v>9195.6480000000029</v>
      </c>
      <c r="J719" s="112" t="s">
        <v>1480</v>
      </c>
      <c r="K719" s="112" t="s">
        <v>22</v>
      </c>
      <c r="L719" s="167" t="s">
        <v>3031</v>
      </c>
      <c r="M719" s="96"/>
      <c r="N719" s="96"/>
    </row>
    <row r="720" spans="1:14" s="91" customFormat="1" ht="99" customHeight="1" x14ac:dyDescent="0.25">
      <c r="A720" s="112">
        <v>705</v>
      </c>
      <c r="B720" s="112" t="s">
        <v>2755</v>
      </c>
      <c r="C720" s="112" t="s">
        <v>77</v>
      </c>
      <c r="D720" s="112" t="s">
        <v>2756</v>
      </c>
      <c r="E720" s="112" t="s">
        <v>250</v>
      </c>
      <c r="F720" s="102">
        <v>12</v>
      </c>
      <c r="G720" s="142">
        <v>684.2</v>
      </c>
      <c r="H720" s="143">
        <f t="shared" si="37"/>
        <v>8210.4000000000015</v>
      </c>
      <c r="I720" s="143">
        <f t="shared" si="36"/>
        <v>9195.6480000000029</v>
      </c>
      <c r="J720" s="112" t="s">
        <v>1480</v>
      </c>
      <c r="K720" s="112" t="s">
        <v>22</v>
      </c>
      <c r="L720" s="167" t="s">
        <v>3031</v>
      </c>
      <c r="M720" s="96"/>
      <c r="N720" s="96"/>
    </row>
    <row r="721" spans="1:14" s="91" customFormat="1" ht="99" customHeight="1" x14ac:dyDescent="0.25">
      <c r="A721" s="112">
        <v>706</v>
      </c>
      <c r="B721" s="112" t="s">
        <v>2757</v>
      </c>
      <c r="C721" s="112" t="s">
        <v>77</v>
      </c>
      <c r="D721" s="112" t="s">
        <v>2758</v>
      </c>
      <c r="E721" s="112" t="s">
        <v>141</v>
      </c>
      <c r="F721" s="102">
        <v>12</v>
      </c>
      <c r="G721" s="142">
        <v>684.2</v>
      </c>
      <c r="H721" s="143">
        <f t="shared" si="37"/>
        <v>8210.4000000000015</v>
      </c>
      <c r="I721" s="143">
        <f t="shared" si="36"/>
        <v>9195.6480000000029</v>
      </c>
      <c r="J721" s="112" t="s">
        <v>2741</v>
      </c>
      <c r="K721" s="112" t="s">
        <v>22</v>
      </c>
      <c r="L721" s="167" t="s">
        <v>3031</v>
      </c>
      <c r="M721" s="96"/>
      <c r="N721" s="96"/>
    </row>
    <row r="722" spans="1:14" s="91" customFormat="1" ht="99" customHeight="1" x14ac:dyDescent="0.25">
      <c r="A722" s="112">
        <v>707</v>
      </c>
      <c r="B722" s="112" t="s">
        <v>2759</v>
      </c>
      <c r="C722" s="112" t="s">
        <v>77</v>
      </c>
      <c r="D722" s="112" t="s">
        <v>2760</v>
      </c>
      <c r="E722" s="112" t="s">
        <v>141</v>
      </c>
      <c r="F722" s="102">
        <v>12</v>
      </c>
      <c r="G722" s="142">
        <v>684.2</v>
      </c>
      <c r="H722" s="143">
        <f t="shared" si="37"/>
        <v>8210.4000000000015</v>
      </c>
      <c r="I722" s="143">
        <f t="shared" si="36"/>
        <v>9195.6480000000029</v>
      </c>
      <c r="J722" s="112" t="s">
        <v>1480</v>
      </c>
      <c r="K722" s="112" t="s">
        <v>22</v>
      </c>
      <c r="L722" s="167" t="s">
        <v>3031</v>
      </c>
      <c r="M722" s="96"/>
      <c r="N722" s="96"/>
    </row>
    <row r="723" spans="1:14" s="91" customFormat="1" ht="99" customHeight="1" x14ac:dyDescent="0.25">
      <c r="A723" s="112">
        <v>708</v>
      </c>
      <c r="B723" s="112" t="s">
        <v>2761</v>
      </c>
      <c r="C723" s="112" t="s">
        <v>77</v>
      </c>
      <c r="D723" s="112" t="s">
        <v>2762</v>
      </c>
      <c r="E723" s="112" t="s">
        <v>141</v>
      </c>
      <c r="F723" s="102">
        <v>12</v>
      </c>
      <c r="G723" s="142">
        <v>684.2</v>
      </c>
      <c r="H723" s="143">
        <f t="shared" si="37"/>
        <v>8210.4000000000015</v>
      </c>
      <c r="I723" s="143">
        <f t="shared" si="36"/>
        <v>9195.6480000000029</v>
      </c>
      <c r="J723" s="112" t="s">
        <v>1480</v>
      </c>
      <c r="K723" s="112" t="s">
        <v>22</v>
      </c>
      <c r="L723" s="167" t="s">
        <v>3031</v>
      </c>
      <c r="M723" s="96"/>
      <c r="N723" s="96"/>
    </row>
    <row r="724" spans="1:14" s="91" customFormat="1" ht="99" customHeight="1" x14ac:dyDescent="0.25">
      <c r="A724" s="112">
        <v>709</v>
      </c>
      <c r="B724" s="112" t="s">
        <v>2763</v>
      </c>
      <c r="C724" s="112" t="s">
        <v>77</v>
      </c>
      <c r="D724" s="112" t="s">
        <v>2764</v>
      </c>
      <c r="E724" s="112" t="s">
        <v>141</v>
      </c>
      <c r="F724" s="102">
        <v>12</v>
      </c>
      <c r="G724" s="142">
        <v>684.2</v>
      </c>
      <c r="H724" s="143">
        <f t="shared" si="37"/>
        <v>8210.4000000000015</v>
      </c>
      <c r="I724" s="143">
        <f t="shared" si="36"/>
        <v>9195.6480000000029</v>
      </c>
      <c r="J724" s="112" t="s">
        <v>1480</v>
      </c>
      <c r="K724" s="112" t="s">
        <v>22</v>
      </c>
      <c r="L724" s="167" t="s">
        <v>3031</v>
      </c>
      <c r="M724" s="96"/>
      <c r="N724" s="96"/>
    </row>
    <row r="725" spans="1:14" s="91" customFormat="1" ht="99" customHeight="1" x14ac:dyDescent="0.25">
      <c r="A725" s="112">
        <v>710</v>
      </c>
      <c r="B725" s="112" t="s">
        <v>2765</v>
      </c>
      <c r="C725" s="112" t="s">
        <v>77</v>
      </c>
      <c r="D725" s="112" t="s">
        <v>2766</v>
      </c>
      <c r="E725" s="112" t="s">
        <v>141</v>
      </c>
      <c r="F725" s="102">
        <v>12</v>
      </c>
      <c r="G725" s="142">
        <v>684.2</v>
      </c>
      <c r="H725" s="143">
        <f t="shared" si="37"/>
        <v>8210.4000000000015</v>
      </c>
      <c r="I725" s="143">
        <f t="shared" si="36"/>
        <v>9195.6480000000029</v>
      </c>
      <c r="J725" s="112" t="s">
        <v>1480</v>
      </c>
      <c r="K725" s="112" t="s">
        <v>22</v>
      </c>
      <c r="L725" s="167" t="s">
        <v>3031</v>
      </c>
      <c r="M725" s="96"/>
      <c r="N725" s="96"/>
    </row>
    <row r="726" spans="1:14" s="91" customFormat="1" ht="99" customHeight="1" x14ac:dyDescent="0.25">
      <c r="A726" s="112">
        <v>711</v>
      </c>
      <c r="B726" s="112" t="s">
        <v>2767</v>
      </c>
      <c r="C726" s="112" t="s">
        <v>77</v>
      </c>
      <c r="D726" s="112" t="s">
        <v>2768</v>
      </c>
      <c r="E726" s="112" t="s">
        <v>2769</v>
      </c>
      <c r="F726" s="102">
        <v>12</v>
      </c>
      <c r="G726" s="142">
        <v>684.2</v>
      </c>
      <c r="H726" s="143">
        <f t="shared" si="37"/>
        <v>8210.4000000000015</v>
      </c>
      <c r="I726" s="143">
        <f t="shared" si="36"/>
        <v>9195.6480000000029</v>
      </c>
      <c r="J726" s="112" t="s">
        <v>1480</v>
      </c>
      <c r="K726" s="112" t="s">
        <v>22</v>
      </c>
      <c r="L726" s="167" t="s">
        <v>3031</v>
      </c>
      <c r="M726" s="96"/>
      <c r="N726" s="96"/>
    </row>
    <row r="727" spans="1:14" s="91" customFormat="1" ht="99" customHeight="1" x14ac:dyDescent="0.25">
      <c r="A727" s="112">
        <v>712</v>
      </c>
      <c r="B727" s="112" t="s">
        <v>2770</v>
      </c>
      <c r="C727" s="112" t="s">
        <v>77</v>
      </c>
      <c r="D727" s="112" t="s">
        <v>2771</v>
      </c>
      <c r="E727" s="112" t="s">
        <v>141</v>
      </c>
      <c r="F727" s="102">
        <v>12</v>
      </c>
      <c r="G727" s="142">
        <v>684.2</v>
      </c>
      <c r="H727" s="143">
        <f t="shared" si="37"/>
        <v>8210.4000000000015</v>
      </c>
      <c r="I727" s="143">
        <f t="shared" si="36"/>
        <v>9195.6480000000029</v>
      </c>
      <c r="J727" s="112" t="s">
        <v>1480</v>
      </c>
      <c r="K727" s="112" t="s">
        <v>22</v>
      </c>
      <c r="L727" s="167" t="s">
        <v>3031</v>
      </c>
      <c r="M727" s="96"/>
      <c r="N727" s="96"/>
    </row>
    <row r="728" spans="1:14" s="91" customFormat="1" ht="99" customHeight="1" x14ac:dyDescent="0.25">
      <c r="A728" s="112">
        <v>713</v>
      </c>
      <c r="B728" s="112" t="s">
        <v>2772</v>
      </c>
      <c r="C728" s="112" t="s">
        <v>77</v>
      </c>
      <c r="D728" s="112" t="s">
        <v>2773</v>
      </c>
      <c r="E728" s="112" t="s">
        <v>250</v>
      </c>
      <c r="F728" s="102">
        <v>12</v>
      </c>
      <c r="G728" s="142">
        <v>684.2</v>
      </c>
      <c r="H728" s="143">
        <f t="shared" si="37"/>
        <v>8210.4000000000015</v>
      </c>
      <c r="I728" s="143">
        <f t="shared" si="36"/>
        <v>9195.6480000000029</v>
      </c>
      <c r="J728" s="112" t="s">
        <v>1480</v>
      </c>
      <c r="K728" s="112" t="s">
        <v>22</v>
      </c>
      <c r="L728" s="167" t="s">
        <v>3031</v>
      </c>
      <c r="M728" s="96"/>
      <c r="N728" s="96"/>
    </row>
    <row r="729" spans="1:14" s="91" customFormat="1" ht="99" customHeight="1" x14ac:dyDescent="0.25">
      <c r="A729" s="112">
        <v>714</v>
      </c>
      <c r="B729" s="112" t="s">
        <v>2774</v>
      </c>
      <c r="C729" s="112" t="s">
        <v>77</v>
      </c>
      <c r="D729" s="112" t="s">
        <v>2775</v>
      </c>
      <c r="E729" s="112" t="s">
        <v>250</v>
      </c>
      <c r="F729" s="102">
        <v>12</v>
      </c>
      <c r="G729" s="142">
        <v>684.2</v>
      </c>
      <c r="H729" s="143">
        <f t="shared" si="37"/>
        <v>8210.4000000000015</v>
      </c>
      <c r="I729" s="143">
        <f t="shared" si="36"/>
        <v>9195.6480000000029</v>
      </c>
      <c r="J729" s="112" t="s">
        <v>1480</v>
      </c>
      <c r="K729" s="112" t="s">
        <v>22</v>
      </c>
      <c r="L729" s="167" t="s">
        <v>3031</v>
      </c>
      <c r="M729" s="96"/>
      <c r="N729" s="96"/>
    </row>
    <row r="730" spans="1:14" s="91" customFormat="1" ht="99" customHeight="1" x14ac:dyDescent="0.25">
      <c r="A730" s="112">
        <v>715</v>
      </c>
      <c r="B730" s="112" t="s">
        <v>2774</v>
      </c>
      <c r="C730" s="112" t="s">
        <v>77</v>
      </c>
      <c r="D730" s="112" t="s">
        <v>2776</v>
      </c>
      <c r="E730" s="112" t="s">
        <v>250</v>
      </c>
      <c r="F730" s="102">
        <v>12</v>
      </c>
      <c r="G730" s="142">
        <v>684.2</v>
      </c>
      <c r="H730" s="143">
        <f t="shared" si="37"/>
        <v>8210.4000000000015</v>
      </c>
      <c r="I730" s="143">
        <f t="shared" si="36"/>
        <v>9195.6480000000029</v>
      </c>
      <c r="J730" s="112" t="s">
        <v>1480</v>
      </c>
      <c r="K730" s="112" t="s">
        <v>22</v>
      </c>
      <c r="L730" s="167" t="s">
        <v>3031</v>
      </c>
      <c r="M730" s="96"/>
      <c r="N730" s="96"/>
    </row>
    <row r="731" spans="1:14" s="91" customFormat="1" ht="99" customHeight="1" x14ac:dyDescent="0.25">
      <c r="A731" s="112">
        <v>716</v>
      </c>
      <c r="B731" s="112" t="s">
        <v>2777</v>
      </c>
      <c r="C731" s="112" t="s">
        <v>77</v>
      </c>
      <c r="D731" s="112" t="s">
        <v>2778</v>
      </c>
      <c r="E731" s="112" t="s">
        <v>141</v>
      </c>
      <c r="F731" s="102">
        <v>12</v>
      </c>
      <c r="G731" s="142">
        <v>684.2</v>
      </c>
      <c r="H731" s="143">
        <f t="shared" si="37"/>
        <v>8210.4000000000015</v>
      </c>
      <c r="I731" s="143">
        <f t="shared" si="36"/>
        <v>9195.6480000000029</v>
      </c>
      <c r="J731" s="112" t="s">
        <v>1480</v>
      </c>
      <c r="K731" s="112" t="s">
        <v>22</v>
      </c>
      <c r="L731" s="167" t="s">
        <v>3031</v>
      </c>
      <c r="M731" s="96"/>
      <c r="N731" s="96"/>
    </row>
    <row r="732" spans="1:14" s="91" customFormat="1" ht="99" customHeight="1" x14ac:dyDescent="0.25">
      <c r="A732" s="112">
        <v>717</v>
      </c>
      <c r="B732" s="112" t="s">
        <v>2779</v>
      </c>
      <c r="C732" s="112" t="s">
        <v>77</v>
      </c>
      <c r="D732" s="112" t="s">
        <v>2780</v>
      </c>
      <c r="E732" s="112" t="s">
        <v>2781</v>
      </c>
      <c r="F732" s="102">
        <v>12</v>
      </c>
      <c r="G732" s="142">
        <v>684.2</v>
      </c>
      <c r="H732" s="143">
        <f t="shared" si="37"/>
        <v>8210.4000000000015</v>
      </c>
      <c r="I732" s="143">
        <f t="shared" si="36"/>
        <v>9195.6480000000029</v>
      </c>
      <c r="J732" s="112" t="s">
        <v>1480</v>
      </c>
      <c r="K732" s="112" t="s">
        <v>22</v>
      </c>
      <c r="L732" s="167" t="s">
        <v>3031</v>
      </c>
      <c r="M732" s="96"/>
      <c r="N732" s="96"/>
    </row>
    <row r="733" spans="1:14" s="91" customFormat="1" ht="99" customHeight="1" x14ac:dyDescent="0.25">
      <c r="A733" s="112">
        <v>718</v>
      </c>
      <c r="B733" s="112" t="s">
        <v>2779</v>
      </c>
      <c r="C733" s="112" t="s">
        <v>77</v>
      </c>
      <c r="D733" s="112" t="s">
        <v>2782</v>
      </c>
      <c r="E733" s="112" t="s">
        <v>2781</v>
      </c>
      <c r="F733" s="102">
        <v>12</v>
      </c>
      <c r="G733" s="142">
        <v>684.2</v>
      </c>
      <c r="H733" s="143">
        <f t="shared" si="37"/>
        <v>8210.4000000000015</v>
      </c>
      <c r="I733" s="143">
        <f t="shared" si="36"/>
        <v>9195.6480000000029</v>
      </c>
      <c r="J733" s="112" t="s">
        <v>1480</v>
      </c>
      <c r="K733" s="112" t="s">
        <v>22</v>
      </c>
      <c r="L733" s="167" t="s">
        <v>3031</v>
      </c>
      <c r="M733" s="96"/>
      <c r="N733" s="96"/>
    </row>
    <row r="734" spans="1:14" s="91" customFormat="1" ht="99" customHeight="1" x14ac:dyDescent="0.25">
      <c r="A734" s="112">
        <v>719</v>
      </c>
      <c r="B734" s="112" t="s">
        <v>2783</v>
      </c>
      <c r="C734" s="112" t="s">
        <v>77</v>
      </c>
      <c r="D734" s="112" t="s">
        <v>2784</v>
      </c>
      <c r="E734" s="112" t="s">
        <v>141</v>
      </c>
      <c r="F734" s="102">
        <v>12</v>
      </c>
      <c r="G734" s="142">
        <v>684.2</v>
      </c>
      <c r="H734" s="143">
        <f t="shared" si="37"/>
        <v>8210.4000000000015</v>
      </c>
      <c r="I734" s="143">
        <f t="shared" si="36"/>
        <v>9195.6480000000029</v>
      </c>
      <c r="J734" s="112" t="s">
        <v>1480</v>
      </c>
      <c r="K734" s="112" t="s">
        <v>22</v>
      </c>
      <c r="L734" s="167" t="s">
        <v>3031</v>
      </c>
      <c r="M734" s="96"/>
      <c r="N734" s="96"/>
    </row>
    <row r="735" spans="1:14" s="91" customFormat="1" ht="99" customHeight="1" x14ac:dyDescent="0.25">
      <c r="A735" s="112">
        <v>720</v>
      </c>
      <c r="B735" s="112" t="s">
        <v>2785</v>
      </c>
      <c r="C735" s="112" t="s">
        <v>77</v>
      </c>
      <c r="D735" s="112" t="s">
        <v>2786</v>
      </c>
      <c r="E735" s="112" t="s">
        <v>141</v>
      </c>
      <c r="F735" s="102">
        <v>12</v>
      </c>
      <c r="G735" s="142">
        <v>684.2</v>
      </c>
      <c r="H735" s="143">
        <f t="shared" si="37"/>
        <v>8210.4000000000015</v>
      </c>
      <c r="I735" s="143">
        <f t="shared" si="36"/>
        <v>9195.6480000000029</v>
      </c>
      <c r="J735" s="112" t="s">
        <v>1480</v>
      </c>
      <c r="K735" s="112" t="s">
        <v>22</v>
      </c>
      <c r="L735" s="167" t="s">
        <v>3031</v>
      </c>
      <c r="M735" s="96"/>
      <c r="N735" s="96"/>
    </row>
    <row r="736" spans="1:14" s="91" customFormat="1" ht="99" customHeight="1" x14ac:dyDescent="0.25">
      <c r="A736" s="112">
        <v>721</v>
      </c>
      <c r="B736" s="112" t="s">
        <v>2787</v>
      </c>
      <c r="C736" s="112" t="s">
        <v>77</v>
      </c>
      <c r="D736" s="112" t="s">
        <v>2788</v>
      </c>
      <c r="E736" s="112" t="s">
        <v>2781</v>
      </c>
      <c r="F736" s="102">
        <v>12</v>
      </c>
      <c r="G736" s="142">
        <v>684.2</v>
      </c>
      <c r="H736" s="143">
        <f t="shared" si="37"/>
        <v>8210.4000000000015</v>
      </c>
      <c r="I736" s="143">
        <f t="shared" si="36"/>
        <v>9195.6480000000029</v>
      </c>
      <c r="J736" s="112" t="s">
        <v>2741</v>
      </c>
      <c r="K736" s="112" t="s">
        <v>22</v>
      </c>
      <c r="L736" s="167" t="s">
        <v>3031</v>
      </c>
      <c r="M736" s="96"/>
      <c r="N736" s="96"/>
    </row>
    <row r="737" spans="1:14" s="91" customFormat="1" ht="99" customHeight="1" x14ac:dyDescent="0.25">
      <c r="A737" s="112">
        <v>722</v>
      </c>
      <c r="B737" s="112" t="s">
        <v>2787</v>
      </c>
      <c r="C737" s="112" t="s">
        <v>77</v>
      </c>
      <c r="D737" s="112" t="s">
        <v>2789</v>
      </c>
      <c r="E737" s="112" t="s">
        <v>2781</v>
      </c>
      <c r="F737" s="102">
        <v>12</v>
      </c>
      <c r="G737" s="142">
        <v>684.2</v>
      </c>
      <c r="H737" s="143">
        <f t="shared" si="37"/>
        <v>8210.4000000000015</v>
      </c>
      <c r="I737" s="143">
        <f t="shared" si="36"/>
        <v>9195.6480000000029</v>
      </c>
      <c r="J737" s="112" t="s">
        <v>2741</v>
      </c>
      <c r="K737" s="112" t="s">
        <v>22</v>
      </c>
      <c r="L737" s="167" t="s">
        <v>3031</v>
      </c>
      <c r="M737" s="96"/>
      <c r="N737" s="96"/>
    </row>
    <row r="738" spans="1:14" s="91" customFormat="1" ht="99" customHeight="1" x14ac:dyDescent="0.25">
      <c r="A738" s="112">
        <v>723</v>
      </c>
      <c r="B738" s="112" t="s">
        <v>2790</v>
      </c>
      <c r="C738" s="112" t="s">
        <v>77</v>
      </c>
      <c r="D738" s="112" t="s">
        <v>2791</v>
      </c>
      <c r="E738" s="112" t="s">
        <v>141</v>
      </c>
      <c r="F738" s="102">
        <v>12</v>
      </c>
      <c r="G738" s="142">
        <v>684.2</v>
      </c>
      <c r="H738" s="143">
        <f t="shared" si="37"/>
        <v>8210.4000000000015</v>
      </c>
      <c r="I738" s="143">
        <f t="shared" si="36"/>
        <v>9195.6480000000029</v>
      </c>
      <c r="J738" s="112" t="s">
        <v>2741</v>
      </c>
      <c r="K738" s="112" t="s">
        <v>22</v>
      </c>
      <c r="L738" s="167" t="s">
        <v>3031</v>
      </c>
      <c r="M738" s="96"/>
      <c r="N738" s="96"/>
    </row>
    <row r="739" spans="1:14" s="91" customFormat="1" ht="99" customHeight="1" x14ac:dyDescent="0.25">
      <c r="A739" s="112">
        <v>724</v>
      </c>
      <c r="B739" s="112" t="s">
        <v>2790</v>
      </c>
      <c r="C739" s="112" t="s">
        <v>77</v>
      </c>
      <c r="D739" s="112" t="s">
        <v>2792</v>
      </c>
      <c r="E739" s="112" t="s">
        <v>141</v>
      </c>
      <c r="F739" s="102">
        <v>12</v>
      </c>
      <c r="G739" s="142">
        <v>684.2</v>
      </c>
      <c r="H739" s="143">
        <f t="shared" si="37"/>
        <v>8210.4000000000015</v>
      </c>
      <c r="I739" s="143">
        <f t="shared" si="36"/>
        <v>9195.6480000000029</v>
      </c>
      <c r="J739" s="112" t="s">
        <v>2741</v>
      </c>
      <c r="K739" s="112" t="s">
        <v>22</v>
      </c>
      <c r="L739" s="167" t="s">
        <v>3031</v>
      </c>
      <c r="M739" s="96"/>
      <c r="N739" s="96"/>
    </row>
    <row r="740" spans="1:14" s="91" customFormat="1" ht="99" customHeight="1" x14ac:dyDescent="0.25">
      <c r="A740" s="112">
        <v>725</v>
      </c>
      <c r="B740" s="112" t="s">
        <v>2793</v>
      </c>
      <c r="C740" s="112" t="s">
        <v>77</v>
      </c>
      <c r="D740" s="112" t="s">
        <v>2794</v>
      </c>
      <c r="E740" s="112" t="s">
        <v>2781</v>
      </c>
      <c r="F740" s="102">
        <v>12</v>
      </c>
      <c r="G740" s="142">
        <v>684.2</v>
      </c>
      <c r="H740" s="143">
        <f t="shared" si="37"/>
        <v>8210.4000000000015</v>
      </c>
      <c r="I740" s="143">
        <f t="shared" si="36"/>
        <v>9195.6480000000029</v>
      </c>
      <c r="J740" s="112" t="s">
        <v>1480</v>
      </c>
      <c r="K740" s="112" t="s">
        <v>22</v>
      </c>
      <c r="L740" s="167" t="s">
        <v>3031</v>
      </c>
      <c r="M740" s="96"/>
      <c r="N740" s="96"/>
    </row>
    <row r="741" spans="1:14" s="91" customFormat="1" ht="99" customHeight="1" x14ac:dyDescent="0.25">
      <c r="A741" s="112">
        <v>726</v>
      </c>
      <c r="B741" s="112" t="s">
        <v>2793</v>
      </c>
      <c r="C741" s="112" t="s">
        <v>77</v>
      </c>
      <c r="D741" s="112" t="s">
        <v>2795</v>
      </c>
      <c r="E741" s="112" t="s">
        <v>2781</v>
      </c>
      <c r="F741" s="102">
        <v>12</v>
      </c>
      <c r="G741" s="142">
        <v>684.2</v>
      </c>
      <c r="H741" s="143">
        <f t="shared" si="37"/>
        <v>8210.4000000000015</v>
      </c>
      <c r="I741" s="143">
        <f t="shared" si="36"/>
        <v>9195.6480000000029</v>
      </c>
      <c r="J741" s="112" t="s">
        <v>1480</v>
      </c>
      <c r="K741" s="112" t="s">
        <v>22</v>
      </c>
      <c r="L741" s="167" t="s">
        <v>3031</v>
      </c>
      <c r="M741" s="96"/>
      <c r="N741" s="96"/>
    </row>
    <row r="742" spans="1:14" s="91" customFormat="1" ht="99" customHeight="1" x14ac:dyDescent="0.25">
      <c r="A742" s="112">
        <v>727</v>
      </c>
      <c r="B742" s="112" t="s">
        <v>2796</v>
      </c>
      <c r="C742" s="112" t="s">
        <v>77</v>
      </c>
      <c r="D742" s="112" t="s">
        <v>2797</v>
      </c>
      <c r="E742" s="112" t="s">
        <v>141</v>
      </c>
      <c r="F742" s="102">
        <v>12</v>
      </c>
      <c r="G742" s="142">
        <v>684.2</v>
      </c>
      <c r="H742" s="143">
        <f t="shared" si="37"/>
        <v>8210.4000000000015</v>
      </c>
      <c r="I742" s="143">
        <f t="shared" si="36"/>
        <v>9195.6480000000029</v>
      </c>
      <c r="J742" s="112" t="s">
        <v>1480</v>
      </c>
      <c r="K742" s="112" t="s">
        <v>22</v>
      </c>
      <c r="L742" s="167" t="s">
        <v>3031</v>
      </c>
      <c r="M742" s="96"/>
      <c r="N742" s="96"/>
    </row>
    <row r="743" spans="1:14" s="91" customFormat="1" ht="99" customHeight="1" x14ac:dyDescent="0.25">
      <c r="A743" s="112">
        <v>728</v>
      </c>
      <c r="B743" s="112" t="s">
        <v>2798</v>
      </c>
      <c r="C743" s="112" t="s">
        <v>77</v>
      </c>
      <c r="D743" s="112" t="s">
        <v>2799</v>
      </c>
      <c r="E743" s="112" t="s">
        <v>141</v>
      </c>
      <c r="F743" s="102">
        <v>12</v>
      </c>
      <c r="G743" s="142">
        <v>684.2</v>
      </c>
      <c r="H743" s="143">
        <f t="shared" si="37"/>
        <v>8210.4000000000015</v>
      </c>
      <c r="I743" s="143">
        <f t="shared" si="36"/>
        <v>9195.6480000000029</v>
      </c>
      <c r="J743" s="112" t="s">
        <v>1480</v>
      </c>
      <c r="K743" s="112" t="s">
        <v>22</v>
      </c>
      <c r="L743" s="167" t="s">
        <v>3031</v>
      </c>
      <c r="M743" s="96"/>
      <c r="N743" s="96"/>
    </row>
    <row r="744" spans="1:14" s="91" customFormat="1" ht="99" customHeight="1" x14ac:dyDescent="0.25">
      <c r="A744" s="112">
        <v>729</v>
      </c>
      <c r="B744" s="112" t="s">
        <v>2800</v>
      </c>
      <c r="C744" s="112" t="s">
        <v>77</v>
      </c>
      <c r="D744" s="112" t="s">
        <v>2801</v>
      </c>
      <c r="E744" s="112" t="s">
        <v>141</v>
      </c>
      <c r="F744" s="102">
        <v>12</v>
      </c>
      <c r="G744" s="142">
        <v>684.2</v>
      </c>
      <c r="H744" s="143">
        <f t="shared" si="37"/>
        <v>8210.4000000000015</v>
      </c>
      <c r="I744" s="143">
        <f t="shared" si="36"/>
        <v>9195.6480000000029</v>
      </c>
      <c r="J744" s="112" t="s">
        <v>1480</v>
      </c>
      <c r="K744" s="112" t="s">
        <v>22</v>
      </c>
      <c r="L744" s="167" t="s">
        <v>3031</v>
      </c>
      <c r="M744" s="96"/>
      <c r="N744" s="96"/>
    </row>
    <row r="745" spans="1:14" s="91" customFormat="1" ht="99" customHeight="1" x14ac:dyDescent="0.25">
      <c r="A745" s="112">
        <v>730</v>
      </c>
      <c r="B745" s="112" t="s">
        <v>3033</v>
      </c>
      <c r="C745" s="112" t="s">
        <v>77</v>
      </c>
      <c r="D745" s="112" t="s">
        <v>2802</v>
      </c>
      <c r="E745" s="112" t="s">
        <v>141</v>
      </c>
      <c r="F745" s="102">
        <v>12</v>
      </c>
      <c r="G745" s="142">
        <v>684.2</v>
      </c>
      <c r="H745" s="143">
        <f t="shared" si="37"/>
        <v>8210.4000000000015</v>
      </c>
      <c r="I745" s="143">
        <f t="shared" si="36"/>
        <v>9195.6480000000029</v>
      </c>
      <c r="J745" s="112" t="s">
        <v>1480</v>
      </c>
      <c r="K745" s="112" t="s">
        <v>22</v>
      </c>
      <c r="L745" s="167" t="s">
        <v>3031</v>
      </c>
      <c r="M745" s="96"/>
      <c r="N745" s="96"/>
    </row>
    <row r="746" spans="1:14" s="91" customFormat="1" ht="99" customHeight="1" x14ac:dyDescent="0.25">
      <c r="A746" s="112">
        <v>731</v>
      </c>
      <c r="B746" s="112" t="s">
        <v>2803</v>
      </c>
      <c r="C746" s="112" t="s">
        <v>77</v>
      </c>
      <c r="D746" s="112" t="s">
        <v>2804</v>
      </c>
      <c r="E746" s="112" t="s">
        <v>141</v>
      </c>
      <c r="F746" s="102">
        <v>12</v>
      </c>
      <c r="G746" s="142">
        <v>684.2</v>
      </c>
      <c r="H746" s="143">
        <f t="shared" si="37"/>
        <v>8210.4000000000015</v>
      </c>
      <c r="I746" s="143">
        <f t="shared" si="36"/>
        <v>9195.6480000000029</v>
      </c>
      <c r="J746" s="112" t="s">
        <v>1480</v>
      </c>
      <c r="K746" s="112" t="s">
        <v>22</v>
      </c>
      <c r="L746" s="167" t="s">
        <v>3031</v>
      </c>
      <c r="M746" s="96"/>
      <c r="N746" s="96"/>
    </row>
    <row r="747" spans="1:14" s="91" customFormat="1" ht="99" customHeight="1" x14ac:dyDescent="0.25">
      <c r="A747" s="112">
        <v>732</v>
      </c>
      <c r="B747" s="112" t="s">
        <v>2805</v>
      </c>
      <c r="C747" s="112" t="s">
        <v>77</v>
      </c>
      <c r="D747" s="112" t="s">
        <v>2806</v>
      </c>
      <c r="E747" s="112" t="s">
        <v>141</v>
      </c>
      <c r="F747" s="102">
        <v>12</v>
      </c>
      <c r="G747" s="142">
        <v>684.2</v>
      </c>
      <c r="H747" s="143">
        <f t="shared" si="37"/>
        <v>8210.4000000000015</v>
      </c>
      <c r="I747" s="143">
        <f t="shared" si="36"/>
        <v>9195.6480000000029</v>
      </c>
      <c r="J747" s="112" t="s">
        <v>1480</v>
      </c>
      <c r="K747" s="112" t="s">
        <v>22</v>
      </c>
      <c r="L747" s="167" t="s">
        <v>3031</v>
      </c>
      <c r="M747" s="96"/>
      <c r="N747" s="96"/>
    </row>
    <row r="748" spans="1:14" s="91" customFormat="1" ht="99" customHeight="1" x14ac:dyDescent="0.25">
      <c r="A748" s="112">
        <v>733</v>
      </c>
      <c r="B748" s="166" t="s">
        <v>2807</v>
      </c>
      <c r="C748" s="166" t="s">
        <v>77</v>
      </c>
      <c r="D748" s="166" t="s">
        <v>2808</v>
      </c>
      <c r="E748" s="166" t="s">
        <v>141</v>
      </c>
      <c r="F748" s="102">
        <v>12</v>
      </c>
      <c r="G748" s="142">
        <v>684.2</v>
      </c>
      <c r="H748" s="143">
        <f t="shared" si="37"/>
        <v>8210.4000000000015</v>
      </c>
      <c r="I748" s="143">
        <f t="shared" si="36"/>
        <v>9195.6480000000029</v>
      </c>
      <c r="J748" s="166" t="s">
        <v>1480</v>
      </c>
      <c r="K748" s="166" t="s">
        <v>22</v>
      </c>
      <c r="L748" s="167" t="s">
        <v>3031</v>
      </c>
      <c r="M748" s="96"/>
      <c r="N748" s="96"/>
    </row>
    <row r="749" spans="1:14" s="91" customFormat="1" ht="99" customHeight="1" x14ac:dyDescent="0.25">
      <c r="A749" s="112">
        <v>734</v>
      </c>
      <c r="B749" s="112" t="s">
        <v>2809</v>
      </c>
      <c r="C749" s="112" t="s">
        <v>77</v>
      </c>
      <c r="D749" s="112" t="s">
        <v>2810</v>
      </c>
      <c r="E749" s="112" t="s">
        <v>141</v>
      </c>
      <c r="F749" s="102">
        <v>12</v>
      </c>
      <c r="G749" s="142">
        <v>684.2</v>
      </c>
      <c r="H749" s="143">
        <f t="shared" si="37"/>
        <v>8210.4000000000015</v>
      </c>
      <c r="I749" s="143">
        <f t="shared" si="36"/>
        <v>9195.6480000000029</v>
      </c>
      <c r="J749" s="112" t="s">
        <v>1480</v>
      </c>
      <c r="K749" s="112" t="s">
        <v>22</v>
      </c>
      <c r="L749" s="167" t="s">
        <v>3031</v>
      </c>
      <c r="M749" s="96"/>
      <c r="N749" s="96"/>
    </row>
    <row r="750" spans="1:14" s="91" customFormat="1" ht="99" customHeight="1" x14ac:dyDescent="0.25">
      <c r="A750" s="112">
        <v>735</v>
      </c>
      <c r="B750" s="112" t="s">
        <v>2803</v>
      </c>
      <c r="C750" s="112" t="s">
        <v>77</v>
      </c>
      <c r="D750" s="112" t="s">
        <v>2811</v>
      </c>
      <c r="E750" s="112" t="s">
        <v>141</v>
      </c>
      <c r="F750" s="102">
        <v>12</v>
      </c>
      <c r="G750" s="142">
        <v>684.2</v>
      </c>
      <c r="H750" s="143">
        <f t="shared" si="37"/>
        <v>8210.4000000000015</v>
      </c>
      <c r="I750" s="143">
        <f t="shared" si="36"/>
        <v>9195.6480000000029</v>
      </c>
      <c r="J750" s="112" t="s">
        <v>1480</v>
      </c>
      <c r="K750" s="112" t="s">
        <v>22</v>
      </c>
      <c r="L750" s="167" t="s">
        <v>3031</v>
      </c>
      <c r="M750" s="96"/>
      <c r="N750" s="96"/>
    </row>
    <row r="751" spans="1:14" s="91" customFormat="1" ht="99" customHeight="1" x14ac:dyDescent="0.25">
      <c r="A751" s="112">
        <v>736</v>
      </c>
      <c r="B751" s="112" t="s">
        <v>2809</v>
      </c>
      <c r="C751" s="112" t="s">
        <v>77</v>
      </c>
      <c r="D751" s="112" t="s">
        <v>2812</v>
      </c>
      <c r="E751" s="112" t="s">
        <v>141</v>
      </c>
      <c r="F751" s="102">
        <v>12</v>
      </c>
      <c r="G751" s="142">
        <v>684.2</v>
      </c>
      <c r="H751" s="143">
        <f t="shared" si="37"/>
        <v>8210.4000000000015</v>
      </c>
      <c r="I751" s="143">
        <f t="shared" si="36"/>
        <v>9195.6480000000029</v>
      </c>
      <c r="J751" s="112" t="s">
        <v>1480</v>
      </c>
      <c r="K751" s="112" t="s">
        <v>22</v>
      </c>
      <c r="L751" s="167" t="s">
        <v>3031</v>
      </c>
      <c r="M751" s="96"/>
      <c r="N751" s="96"/>
    </row>
    <row r="752" spans="1:14" s="91" customFormat="1" ht="99" customHeight="1" x14ac:dyDescent="0.25">
      <c r="A752" s="112">
        <v>737</v>
      </c>
      <c r="B752" s="112" t="s">
        <v>2809</v>
      </c>
      <c r="C752" s="112" t="s">
        <v>77</v>
      </c>
      <c r="D752" s="112" t="s">
        <v>2813</v>
      </c>
      <c r="E752" s="112" t="s">
        <v>141</v>
      </c>
      <c r="F752" s="102">
        <v>12</v>
      </c>
      <c r="G752" s="142">
        <v>684.2</v>
      </c>
      <c r="H752" s="143">
        <f t="shared" si="37"/>
        <v>8210.4000000000015</v>
      </c>
      <c r="I752" s="143">
        <f t="shared" si="36"/>
        <v>9195.6480000000029</v>
      </c>
      <c r="J752" s="112" t="s">
        <v>1480</v>
      </c>
      <c r="K752" s="112" t="s">
        <v>22</v>
      </c>
      <c r="L752" s="167" t="s">
        <v>3031</v>
      </c>
      <c r="M752" s="96"/>
      <c r="N752" s="96"/>
    </row>
    <row r="753" spans="1:14" s="91" customFormat="1" ht="99" customHeight="1" x14ac:dyDescent="0.25">
      <c r="A753" s="112">
        <v>738</v>
      </c>
      <c r="B753" s="112" t="s">
        <v>2814</v>
      </c>
      <c r="C753" s="112" t="s">
        <v>77</v>
      </c>
      <c r="D753" s="112" t="s">
        <v>2815</v>
      </c>
      <c r="E753" s="112" t="s">
        <v>2816</v>
      </c>
      <c r="F753" s="102">
        <v>12</v>
      </c>
      <c r="G753" s="142">
        <v>684.2</v>
      </c>
      <c r="H753" s="143">
        <f t="shared" si="37"/>
        <v>8210.4000000000015</v>
      </c>
      <c r="I753" s="143">
        <f t="shared" si="36"/>
        <v>9195.6480000000029</v>
      </c>
      <c r="J753" s="112" t="s">
        <v>1480</v>
      </c>
      <c r="K753" s="112" t="s">
        <v>22</v>
      </c>
      <c r="L753" s="167" t="s">
        <v>3031</v>
      </c>
      <c r="M753" s="96"/>
      <c r="N753" s="96"/>
    </row>
    <row r="754" spans="1:14" s="91" customFormat="1" ht="99" customHeight="1" x14ac:dyDescent="0.25">
      <c r="A754" s="112">
        <v>739</v>
      </c>
      <c r="B754" s="112" t="s">
        <v>2814</v>
      </c>
      <c r="C754" s="112" t="s">
        <v>77</v>
      </c>
      <c r="D754" s="112" t="s">
        <v>2817</v>
      </c>
      <c r="E754" s="112" t="s">
        <v>2816</v>
      </c>
      <c r="F754" s="102">
        <v>12</v>
      </c>
      <c r="G754" s="142">
        <v>684.2</v>
      </c>
      <c r="H754" s="143">
        <f t="shared" si="37"/>
        <v>8210.4000000000015</v>
      </c>
      <c r="I754" s="143">
        <f t="shared" si="36"/>
        <v>9195.6480000000029</v>
      </c>
      <c r="J754" s="112" t="s">
        <v>1480</v>
      </c>
      <c r="K754" s="112" t="s">
        <v>22</v>
      </c>
      <c r="L754" s="167" t="s">
        <v>3031</v>
      </c>
      <c r="M754" s="96"/>
      <c r="N754" s="96"/>
    </row>
    <row r="755" spans="1:14" s="91" customFormat="1" ht="99" customHeight="1" x14ac:dyDescent="0.25">
      <c r="A755" s="112">
        <v>740</v>
      </c>
      <c r="B755" s="112" t="s">
        <v>2818</v>
      </c>
      <c r="C755" s="112" t="s">
        <v>77</v>
      </c>
      <c r="D755" s="112" t="s">
        <v>2819</v>
      </c>
      <c r="E755" s="112" t="s">
        <v>141</v>
      </c>
      <c r="F755" s="102">
        <v>12</v>
      </c>
      <c r="G755" s="142">
        <v>684.2</v>
      </c>
      <c r="H755" s="143">
        <f t="shared" si="37"/>
        <v>8210.4000000000015</v>
      </c>
      <c r="I755" s="143">
        <f t="shared" si="36"/>
        <v>9195.6480000000029</v>
      </c>
      <c r="J755" s="112" t="s">
        <v>1480</v>
      </c>
      <c r="K755" s="112" t="s">
        <v>22</v>
      </c>
      <c r="L755" s="167" t="s">
        <v>3031</v>
      </c>
      <c r="M755" s="96"/>
      <c r="N755" s="96"/>
    </row>
    <row r="756" spans="1:14" s="91" customFormat="1" ht="99" customHeight="1" x14ac:dyDescent="0.25">
      <c r="A756" s="112">
        <v>741</v>
      </c>
      <c r="B756" s="112" t="s">
        <v>2818</v>
      </c>
      <c r="C756" s="112" t="s">
        <v>77</v>
      </c>
      <c r="D756" s="112" t="s">
        <v>2820</v>
      </c>
      <c r="E756" s="112" t="s">
        <v>141</v>
      </c>
      <c r="F756" s="102">
        <v>12</v>
      </c>
      <c r="G756" s="142">
        <v>684.2</v>
      </c>
      <c r="H756" s="143">
        <f t="shared" si="37"/>
        <v>8210.4000000000015</v>
      </c>
      <c r="I756" s="143">
        <f t="shared" si="36"/>
        <v>9195.6480000000029</v>
      </c>
      <c r="J756" s="112" t="s">
        <v>1480</v>
      </c>
      <c r="K756" s="112" t="s">
        <v>22</v>
      </c>
      <c r="L756" s="167" t="s">
        <v>3031</v>
      </c>
      <c r="M756" s="96"/>
      <c r="N756" s="96"/>
    </row>
    <row r="757" spans="1:14" s="91" customFormat="1" ht="99" customHeight="1" x14ac:dyDescent="0.25">
      <c r="A757" s="112">
        <v>742</v>
      </c>
      <c r="B757" s="112" t="s">
        <v>2818</v>
      </c>
      <c r="C757" s="112" t="s">
        <v>77</v>
      </c>
      <c r="D757" s="112" t="s">
        <v>2821</v>
      </c>
      <c r="E757" s="112" t="s">
        <v>141</v>
      </c>
      <c r="F757" s="102">
        <v>12</v>
      </c>
      <c r="G757" s="142">
        <v>684.2</v>
      </c>
      <c r="H757" s="143">
        <f t="shared" si="37"/>
        <v>8210.4000000000015</v>
      </c>
      <c r="I757" s="143">
        <f t="shared" si="36"/>
        <v>9195.6480000000029</v>
      </c>
      <c r="J757" s="112" t="s">
        <v>1480</v>
      </c>
      <c r="K757" s="112" t="s">
        <v>22</v>
      </c>
      <c r="L757" s="167" t="s">
        <v>3031</v>
      </c>
      <c r="M757" s="96"/>
      <c r="N757" s="96"/>
    </row>
    <row r="758" spans="1:14" s="91" customFormat="1" ht="99" customHeight="1" x14ac:dyDescent="0.25">
      <c r="A758" s="112">
        <v>743</v>
      </c>
      <c r="B758" s="112" t="s">
        <v>2818</v>
      </c>
      <c r="C758" s="112" t="s">
        <v>77</v>
      </c>
      <c r="D758" s="112" t="s">
        <v>2822</v>
      </c>
      <c r="E758" s="112" t="s">
        <v>141</v>
      </c>
      <c r="F758" s="102">
        <v>12</v>
      </c>
      <c r="G758" s="142">
        <v>684.2</v>
      </c>
      <c r="H758" s="143">
        <f t="shared" si="37"/>
        <v>8210.4000000000015</v>
      </c>
      <c r="I758" s="143">
        <f t="shared" si="36"/>
        <v>9195.6480000000029</v>
      </c>
      <c r="J758" s="112" t="s">
        <v>1480</v>
      </c>
      <c r="K758" s="112" t="s">
        <v>22</v>
      </c>
      <c r="L758" s="167" t="s">
        <v>3031</v>
      </c>
      <c r="M758" s="96"/>
      <c r="N758" s="96"/>
    </row>
    <row r="759" spans="1:14" s="91" customFormat="1" ht="99" customHeight="1" x14ac:dyDescent="0.25">
      <c r="A759" s="112">
        <v>744</v>
      </c>
      <c r="B759" s="112" t="s">
        <v>2818</v>
      </c>
      <c r="C759" s="112" t="s">
        <v>77</v>
      </c>
      <c r="D759" s="112" t="s">
        <v>2823</v>
      </c>
      <c r="E759" s="112" t="s">
        <v>141</v>
      </c>
      <c r="F759" s="102">
        <v>12</v>
      </c>
      <c r="G759" s="142">
        <v>684.2</v>
      </c>
      <c r="H759" s="143">
        <f t="shared" si="37"/>
        <v>8210.4000000000015</v>
      </c>
      <c r="I759" s="143">
        <f t="shared" si="36"/>
        <v>9195.6480000000029</v>
      </c>
      <c r="J759" s="112" t="s">
        <v>1480</v>
      </c>
      <c r="K759" s="112" t="s">
        <v>22</v>
      </c>
      <c r="L759" s="167" t="s">
        <v>3031</v>
      </c>
      <c r="M759" s="96"/>
      <c r="N759" s="96"/>
    </row>
    <row r="760" spans="1:14" s="91" customFormat="1" ht="99" customHeight="1" x14ac:dyDescent="0.25">
      <c r="A760" s="112">
        <v>745</v>
      </c>
      <c r="B760" s="112" t="s">
        <v>2824</v>
      </c>
      <c r="C760" s="112" t="s">
        <v>77</v>
      </c>
      <c r="D760" s="112" t="s">
        <v>2825</v>
      </c>
      <c r="E760" s="112" t="s">
        <v>141</v>
      </c>
      <c r="F760" s="102">
        <v>12</v>
      </c>
      <c r="G760" s="142">
        <v>684.2</v>
      </c>
      <c r="H760" s="143">
        <f t="shared" si="37"/>
        <v>8210.4000000000015</v>
      </c>
      <c r="I760" s="143">
        <f t="shared" si="36"/>
        <v>9195.6480000000029</v>
      </c>
      <c r="J760" s="112" t="s">
        <v>1480</v>
      </c>
      <c r="K760" s="112" t="s">
        <v>22</v>
      </c>
      <c r="L760" s="167" t="s">
        <v>3031</v>
      </c>
      <c r="M760" s="96"/>
      <c r="N760" s="96"/>
    </row>
    <row r="761" spans="1:14" s="91" customFormat="1" ht="99" customHeight="1" x14ac:dyDescent="0.25">
      <c r="A761" s="112">
        <v>746</v>
      </c>
      <c r="B761" s="112" t="s">
        <v>2824</v>
      </c>
      <c r="C761" s="112" t="s">
        <v>77</v>
      </c>
      <c r="D761" s="112" t="s">
        <v>2826</v>
      </c>
      <c r="E761" s="112" t="s">
        <v>141</v>
      </c>
      <c r="F761" s="102">
        <v>12</v>
      </c>
      <c r="G761" s="142">
        <v>684.2</v>
      </c>
      <c r="H761" s="143">
        <f t="shared" si="37"/>
        <v>8210.4000000000015</v>
      </c>
      <c r="I761" s="143">
        <f t="shared" si="36"/>
        <v>9195.6480000000029</v>
      </c>
      <c r="J761" s="112" t="s">
        <v>1480</v>
      </c>
      <c r="K761" s="112" t="s">
        <v>22</v>
      </c>
      <c r="L761" s="167" t="s">
        <v>3031</v>
      </c>
      <c r="M761" s="96"/>
      <c r="N761" s="96"/>
    </row>
    <row r="762" spans="1:14" s="91" customFormat="1" ht="99" customHeight="1" x14ac:dyDescent="0.25">
      <c r="A762" s="112">
        <v>747</v>
      </c>
      <c r="B762" s="112" t="s">
        <v>2824</v>
      </c>
      <c r="C762" s="112" t="s">
        <v>77</v>
      </c>
      <c r="D762" s="112" t="s">
        <v>2827</v>
      </c>
      <c r="E762" s="112" t="s">
        <v>141</v>
      </c>
      <c r="F762" s="102">
        <v>12</v>
      </c>
      <c r="G762" s="142">
        <v>684.2</v>
      </c>
      <c r="H762" s="143">
        <f t="shared" si="37"/>
        <v>8210.4000000000015</v>
      </c>
      <c r="I762" s="143">
        <f t="shared" si="36"/>
        <v>9195.6480000000029</v>
      </c>
      <c r="J762" s="112" t="s">
        <v>1480</v>
      </c>
      <c r="K762" s="112" t="s">
        <v>22</v>
      </c>
      <c r="L762" s="167" t="s">
        <v>3031</v>
      </c>
      <c r="M762" s="96"/>
      <c r="N762" s="96"/>
    </row>
    <row r="763" spans="1:14" s="91" customFormat="1" ht="99" customHeight="1" x14ac:dyDescent="0.25">
      <c r="A763" s="112">
        <v>748</v>
      </c>
      <c r="B763" s="112" t="s">
        <v>2824</v>
      </c>
      <c r="C763" s="112" t="s">
        <v>77</v>
      </c>
      <c r="D763" s="112" t="s">
        <v>2828</v>
      </c>
      <c r="E763" s="112" t="s">
        <v>141</v>
      </c>
      <c r="F763" s="102">
        <v>12</v>
      </c>
      <c r="G763" s="142">
        <v>684.2</v>
      </c>
      <c r="H763" s="143">
        <f t="shared" si="37"/>
        <v>8210.4000000000015</v>
      </c>
      <c r="I763" s="143">
        <f t="shared" si="36"/>
        <v>9195.6480000000029</v>
      </c>
      <c r="J763" s="112" t="s">
        <v>1480</v>
      </c>
      <c r="K763" s="112" t="s">
        <v>22</v>
      </c>
      <c r="L763" s="167" t="s">
        <v>3031</v>
      </c>
      <c r="M763" s="96"/>
      <c r="N763" s="96"/>
    </row>
    <row r="764" spans="1:14" s="91" customFormat="1" ht="99" customHeight="1" x14ac:dyDescent="0.25">
      <c r="A764" s="112">
        <v>749</v>
      </c>
      <c r="B764" s="112" t="s">
        <v>2824</v>
      </c>
      <c r="C764" s="112" t="s">
        <v>77</v>
      </c>
      <c r="D764" s="112" t="s">
        <v>2829</v>
      </c>
      <c r="E764" s="112" t="s">
        <v>141</v>
      </c>
      <c r="F764" s="102">
        <v>12</v>
      </c>
      <c r="G764" s="142">
        <v>684.2</v>
      </c>
      <c r="H764" s="143">
        <f t="shared" si="37"/>
        <v>8210.4000000000015</v>
      </c>
      <c r="I764" s="143">
        <f t="shared" si="36"/>
        <v>9195.6480000000029</v>
      </c>
      <c r="J764" s="112" t="s">
        <v>1480</v>
      </c>
      <c r="K764" s="112" t="s">
        <v>22</v>
      </c>
      <c r="L764" s="167" t="s">
        <v>3031</v>
      </c>
      <c r="M764" s="96"/>
      <c r="N764" s="96"/>
    </row>
    <row r="765" spans="1:14" s="91" customFormat="1" ht="99" customHeight="1" x14ac:dyDescent="0.25">
      <c r="A765" s="112">
        <v>750</v>
      </c>
      <c r="B765" s="112" t="s">
        <v>2830</v>
      </c>
      <c r="C765" s="112" t="s">
        <v>77</v>
      </c>
      <c r="D765" s="112" t="s">
        <v>2831</v>
      </c>
      <c r="E765" s="112" t="s">
        <v>141</v>
      </c>
      <c r="F765" s="102">
        <v>12</v>
      </c>
      <c r="G765" s="142">
        <v>684.2</v>
      </c>
      <c r="H765" s="143">
        <f t="shared" si="37"/>
        <v>8210.4000000000015</v>
      </c>
      <c r="I765" s="143">
        <f t="shared" si="36"/>
        <v>9195.6480000000029</v>
      </c>
      <c r="J765" s="112" t="s">
        <v>1480</v>
      </c>
      <c r="K765" s="112" t="s">
        <v>22</v>
      </c>
      <c r="L765" s="167" t="s">
        <v>3031</v>
      </c>
      <c r="M765" s="96"/>
      <c r="N765" s="96"/>
    </row>
    <row r="766" spans="1:14" s="91" customFormat="1" ht="99" customHeight="1" x14ac:dyDescent="0.25">
      <c r="A766" s="112">
        <v>751</v>
      </c>
      <c r="B766" s="112" t="s">
        <v>2830</v>
      </c>
      <c r="C766" s="112" t="s">
        <v>77</v>
      </c>
      <c r="D766" s="112" t="s">
        <v>2832</v>
      </c>
      <c r="E766" s="112" t="s">
        <v>141</v>
      </c>
      <c r="F766" s="102">
        <v>12</v>
      </c>
      <c r="G766" s="142">
        <v>684.2</v>
      </c>
      <c r="H766" s="143">
        <f t="shared" si="37"/>
        <v>8210.4000000000015</v>
      </c>
      <c r="I766" s="143">
        <f t="shared" si="36"/>
        <v>9195.6480000000029</v>
      </c>
      <c r="J766" s="112" t="s">
        <v>1480</v>
      </c>
      <c r="K766" s="112" t="s">
        <v>22</v>
      </c>
      <c r="L766" s="167" t="s">
        <v>3031</v>
      </c>
      <c r="M766" s="96"/>
      <c r="N766" s="96"/>
    </row>
    <row r="767" spans="1:14" s="91" customFormat="1" ht="99" customHeight="1" x14ac:dyDescent="0.25">
      <c r="A767" s="112">
        <v>752</v>
      </c>
      <c r="B767" s="112" t="s">
        <v>2830</v>
      </c>
      <c r="C767" s="112" t="s">
        <v>77</v>
      </c>
      <c r="D767" s="112" t="s">
        <v>2833</v>
      </c>
      <c r="E767" s="112" t="s">
        <v>141</v>
      </c>
      <c r="F767" s="102">
        <v>12</v>
      </c>
      <c r="G767" s="142">
        <v>684.2</v>
      </c>
      <c r="H767" s="143">
        <f t="shared" si="37"/>
        <v>8210.4000000000015</v>
      </c>
      <c r="I767" s="143">
        <f t="shared" si="36"/>
        <v>9195.6480000000029</v>
      </c>
      <c r="J767" s="112" t="s">
        <v>1480</v>
      </c>
      <c r="K767" s="112" t="s">
        <v>22</v>
      </c>
      <c r="L767" s="167" t="s">
        <v>3031</v>
      </c>
      <c r="M767" s="96"/>
      <c r="N767" s="96"/>
    </row>
    <row r="768" spans="1:14" s="91" customFormat="1" ht="99" customHeight="1" x14ac:dyDescent="0.25">
      <c r="A768" s="112">
        <v>753</v>
      </c>
      <c r="B768" s="112" t="s">
        <v>2830</v>
      </c>
      <c r="C768" s="112" t="s">
        <v>77</v>
      </c>
      <c r="D768" s="112" t="s">
        <v>2834</v>
      </c>
      <c r="E768" s="112" t="s">
        <v>141</v>
      </c>
      <c r="F768" s="102">
        <v>12</v>
      </c>
      <c r="G768" s="142">
        <v>684.2</v>
      </c>
      <c r="H768" s="143">
        <f t="shared" si="37"/>
        <v>8210.4000000000015</v>
      </c>
      <c r="I768" s="143">
        <f t="shared" si="36"/>
        <v>9195.6480000000029</v>
      </c>
      <c r="J768" s="112" t="s">
        <v>1480</v>
      </c>
      <c r="K768" s="112" t="s">
        <v>22</v>
      </c>
      <c r="L768" s="167" t="s">
        <v>3031</v>
      </c>
      <c r="M768" s="96"/>
      <c r="N768" s="96"/>
    </row>
    <row r="769" spans="1:14" s="91" customFormat="1" ht="99" customHeight="1" x14ac:dyDescent="0.25">
      <c r="A769" s="112">
        <v>754</v>
      </c>
      <c r="B769" s="112" t="s">
        <v>2830</v>
      </c>
      <c r="C769" s="112" t="s">
        <v>77</v>
      </c>
      <c r="D769" s="112" t="s">
        <v>2835</v>
      </c>
      <c r="E769" s="112" t="s">
        <v>141</v>
      </c>
      <c r="F769" s="102">
        <v>12</v>
      </c>
      <c r="G769" s="142">
        <v>684.2</v>
      </c>
      <c r="H769" s="143">
        <f t="shared" si="37"/>
        <v>8210.4000000000015</v>
      </c>
      <c r="I769" s="143">
        <f t="shared" si="36"/>
        <v>9195.6480000000029</v>
      </c>
      <c r="J769" s="112" t="s">
        <v>1480</v>
      </c>
      <c r="K769" s="112" t="s">
        <v>22</v>
      </c>
      <c r="L769" s="167" t="s">
        <v>3031</v>
      </c>
      <c r="M769" s="96"/>
      <c r="N769" s="96"/>
    </row>
    <row r="770" spans="1:14" s="91" customFormat="1" ht="99" customHeight="1" x14ac:dyDescent="0.25">
      <c r="A770" s="112">
        <v>755</v>
      </c>
      <c r="B770" s="112" t="s">
        <v>2836</v>
      </c>
      <c r="C770" s="112" t="s">
        <v>77</v>
      </c>
      <c r="D770" s="112" t="s">
        <v>2837</v>
      </c>
      <c r="E770" s="112" t="s">
        <v>141</v>
      </c>
      <c r="F770" s="102">
        <v>12</v>
      </c>
      <c r="G770" s="142">
        <v>684.2</v>
      </c>
      <c r="H770" s="143">
        <f t="shared" si="37"/>
        <v>8210.4000000000015</v>
      </c>
      <c r="I770" s="143">
        <f t="shared" si="36"/>
        <v>9195.6480000000029</v>
      </c>
      <c r="J770" s="112" t="s">
        <v>1480</v>
      </c>
      <c r="K770" s="112" t="s">
        <v>22</v>
      </c>
      <c r="L770" s="167" t="s">
        <v>3031</v>
      </c>
      <c r="M770" s="96"/>
      <c r="N770" s="96"/>
    </row>
    <row r="771" spans="1:14" s="91" customFormat="1" ht="99" customHeight="1" x14ac:dyDescent="0.25">
      <c r="A771" s="112">
        <v>756</v>
      </c>
      <c r="B771" s="112" t="s">
        <v>2836</v>
      </c>
      <c r="C771" s="112" t="s">
        <v>77</v>
      </c>
      <c r="D771" s="112" t="s">
        <v>2838</v>
      </c>
      <c r="E771" s="112" t="s">
        <v>141</v>
      </c>
      <c r="F771" s="102">
        <v>12</v>
      </c>
      <c r="G771" s="142">
        <v>684.2</v>
      </c>
      <c r="H771" s="143">
        <f t="shared" si="37"/>
        <v>8210.4000000000015</v>
      </c>
      <c r="I771" s="143">
        <f t="shared" si="36"/>
        <v>9195.6480000000029</v>
      </c>
      <c r="J771" s="112" t="s">
        <v>1480</v>
      </c>
      <c r="K771" s="112" t="s">
        <v>22</v>
      </c>
      <c r="L771" s="167" t="s">
        <v>3031</v>
      </c>
      <c r="M771" s="96"/>
      <c r="N771" s="96"/>
    </row>
    <row r="772" spans="1:14" s="91" customFormat="1" ht="99" customHeight="1" x14ac:dyDescent="0.25">
      <c r="A772" s="112">
        <v>757</v>
      </c>
      <c r="B772" s="112" t="s">
        <v>2836</v>
      </c>
      <c r="C772" s="112" t="s">
        <v>77</v>
      </c>
      <c r="D772" s="112" t="s">
        <v>2839</v>
      </c>
      <c r="E772" s="112" t="s">
        <v>141</v>
      </c>
      <c r="F772" s="102">
        <v>12</v>
      </c>
      <c r="G772" s="142">
        <v>684.2</v>
      </c>
      <c r="H772" s="143">
        <f t="shared" si="37"/>
        <v>8210.4000000000015</v>
      </c>
      <c r="I772" s="143">
        <f t="shared" si="36"/>
        <v>9195.6480000000029</v>
      </c>
      <c r="J772" s="112" t="s">
        <v>1480</v>
      </c>
      <c r="K772" s="112" t="s">
        <v>22</v>
      </c>
      <c r="L772" s="167" t="s">
        <v>3031</v>
      </c>
      <c r="M772" s="96"/>
      <c r="N772" s="96"/>
    </row>
    <row r="773" spans="1:14" s="91" customFormat="1" ht="99" customHeight="1" x14ac:dyDescent="0.25">
      <c r="A773" s="112">
        <v>758</v>
      </c>
      <c r="B773" s="112" t="s">
        <v>2836</v>
      </c>
      <c r="C773" s="112" t="s">
        <v>77</v>
      </c>
      <c r="D773" s="112" t="s">
        <v>2840</v>
      </c>
      <c r="E773" s="112" t="s">
        <v>141</v>
      </c>
      <c r="F773" s="102">
        <v>12</v>
      </c>
      <c r="G773" s="142">
        <v>684.2</v>
      </c>
      <c r="H773" s="143">
        <f t="shared" si="37"/>
        <v>8210.4000000000015</v>
      </c>
      <c r="I773" s="143">
        <f t="shared" si="36"/>
        <v>9195.6480000000029</v>
      </c>
      <c r="J773" s="112" t="s">
        <v>1480</v>
      </c>
      <c r="K773" s="112" t="s">
        <v>22</v>
      </c>
      <c r="L773" s="167" t="s">
        <v>3031</v>
      </c>
      <c r="M773" s="96"/>
      <c r="N773" s="96"/>
    </row>
    <row r="774" spans="1:14" s="91" customFormat="1" ht="99" customHeight="1" x14ac:dyDescent="0.25">
      <c r="A774" s="112">
        <v>759</v>
      </c>
      <c r="B774" s="112" t="s">
        <v>2836</v>
      </c>
      <c r="C774" s="112" t="s">
        <v>77</v>
      </c>
      <c r="D774" s="112" t="s">
        <v>2841</v>
      </c>
      <c r="E774" s="112" t="s">
        <v>141</v>
      </c>
      <c r="F774" s="102">
        <v>12</v>
      </c>
      <c r="G774" s="142">
        <v>684.2</v>
      </c>
      <c r="H774" s="143">
        <f t="shared" ref="H774:H837" si="38">F774*G774</f>
        <v>8210.4000000000015</v>
      </c>
      <c r="I774" s="143">
        <f t="shared" si="36"/>
        <v>9195.6480000000029</v>
      </c>
      <c r="J774" s="112" t="s">
        <v>1480</v>
      </c>
      <c r="K774" s="112" t="s">
        <v>22</v>
      </c>
      <c r="L774" s="167" t="s">
        <v>3031</v>
      </c>
      <c r="M774" s="96"/>
      <c r="N774" s="96"/>
    </row>
    <row r="775" spans="1:14" s="91" customFormat="1" ht="99" customHeight="1" x14ac:dyDescent="0.25">
      <c r="A775" s="112">
        <v>760</v>
      </c>
      <c r="B775" s="112" t="s">
        <v>2842</v>
      </c>
      <c r="C775" s="112" t="s">
        <v>77</v>
      </c>
      <c r="D775" s="112" t="s">
        <v>2843</v>
      </c>
      <c r="E775" s="112" t="s">
        <v>2816</v>
      </c>
      <c r="F775" s="102">
        <v>12</v>
      </c>
      <c r="G775" s="142">
        <v>684.2</v>
      </c>
      <c r="H775" s="143">
        <f t="shared" si="38"/>
        <v>8210.4000000000015</v>
      </c>
      <c r="I775" s="143">
        <f t="shared" si="36"/>
        <v>9195.6480000000029</v>
      </c>
      <c r="J775" s="112" t="s">
        <v>1480</v>
      </c>
      <c r="K775" s="112" t="s">
        <v>22</v>
      </c>
      <c r="L775" s="167" t="s">
        <v>3031</v>
      </c>
      <c r="M775" s="96"/>
      <c r="N775" s="96"/>
    </row>
    <row r="776" spans="1:14" s="91" customFormat="1" ht="99" customHeight="1" x14ac:dyDescent="0.25">
      <c r="A776" s="112">
        <v>761</v>
      </c>
      <c r="B776" s="112" t="s">
        <v>2842</v>
      </c>
      <c r="C776" s="112" t="s">
        <v>77</v>
      </c>
      <c r="D776" s="112" t="s">
        <v>2844</v>
      </c>
      <c r="E776" s="112" t="s">
        <v>2816</v>
      </c>
      <c r="F776" s="102">
        <v>12</v>
      </c>
      <c r="G776" s="142">
        <v>684.2</v>
      </c>
      <c r="H776" s="143">
        <f t="shared" si="38"/>
        <v>8210.4000000000015</v>
      </c>
      <c r="I776" s="143">
        <f t="shared" si="36"/>
        <v>9195.6480000000029</v>
      </c>
      <c r="J776" s="112" t="s">
        <v>1480</v>
      </c>
      <c r="K776" s="112" t="s">
        <v>22</v>
      </c>
      <c r="L776" s="167" t="s">
        <v>3031</v>
      </c>
      <c r="M776" s="96"/>
      <c r="N776" s="96"/>
    </row>
    <row r="777" spans="1:14" s="91" customFormat="1" ht="99" customHeight="1" x14ac:dyDescent="0.25">
      <c r="A777" s="112">
        <v>762</v>
      </c>
      <c r="B777" s="112" t="s">
        <v>2845</v>
      </c>
      <c r="C777" s="112" t="s">
        <v>77</v>
      </c>
      <c r="D777" s="112" t="s">
        <v>2846</v>
      </c>
      <c r="E777" s="112" t="s">
        <v>2847</v>
      </c>
      <c r="F777" s="102">
        <v>12</v>
      </c>
      <c r="G777" s="142">
        <v>684.2</v>
      </c>
      <c r="H777" s="143">
        <f t="shared" si="38"/>
        <v>8210.4000000000015</v>
      </c>
      <c r="I777" s="143">
        <f t="shared" si="36"/>
        <v>9195.6480000000029</v>
      </c>
      <c r="J777" s="112" t="s">
        <v>1480</v>
      </c>
      <c r="K777" s="112" t="s">
        <v>22</v>
      </c>
      <c r="L777" s="167" t="s">
        <v>3031</v>
      </c>
      <c r="M777" s="96"/>
      <c r="N777" s="96"/>
    </row>
    <row r="778" spans="1:14" s="91" customFormat="1" ht="99" customHeight="1" x14ac:dyDescent="0.25">
      <c r="A778" s="112">
        <v>763</v>
      </c>
      <c r="B778" s="112" t="s">
        <v>2848</v>
      </c>
      <c r="C778" s="112" t="s">
        <v>77</v>
      </c>
      <c r="D778" s="112" t="s">
        <v>2849</v>
      </c>
      <c r="E778" s="112" t="s">
        <v>141</v>
      </c>
      <c r="F778" s="102">
        <v>12</v>
      </c>
      <c r="G778" s="142">
        <v>684.2</v>
      </c>
      <c r="H778" s="143">
        <f t="shared" si="38"/>
        <v>8210.4000000000015</v>
      </c>
      <c r="I778" s="143">
        <f t="shared" si="36"/>
        <v>9195.6480000000029</v>
      </c>
      <c r="J778" s="112" t="s">
        <v>2741</v>
      </c>
      <c r="K778" s="112" t="s">
        <v>22</v>
      </c>
      <c r="L778" s="167" t="s">
        <v>3031</v>
      </c>
      <c r="M778" s="96"/>
      <c r="N778" s="96"/>
    </row>
    <row r="779" spans="1:14" s="91" customFormat="1" ht="99" customHeight="1" x14ac:dyDescent="0.25">
      <c r="A779" s="112">
        <v>764</v>
      </c>
      <c r="B779" s="112" t="s">
        <v>2850</v>
      </c>
      <c r="C779" s="112" t="s">
        <v>77</v>
      </c>
      <c r="D779" s="112" t="s">
        <v>2851</v>
      </c>
      <c r="E779" s="112" t="s">
        <v>141</v>
      </c>
      <c r="F779" s="102">
        <v>12</v>
      </c>
      <c r="G779" s="142">
        <v>684.2</v>
      </c>
      <c r="H779" s="143">
        <f t="shared" si="38"/>
        <v>8210.4000000000015</v>
      </c>
      <c r="I779" s="143">
        <f t="shared" si="36"/>
        <v>9195.6480000000029</v>
      </c>
      <c r="J779" s="112" t="s">
        <v>2741</v>
      </c>
      <c r="K779" s="112" t="s">
        <v>22</v>
      </c>
      <c r="L779" s="167" t="s">
        <v>3031</v>
      </c>
      <c r="M779" s="96"/>
      <c r="N779" s="96"/>
    </row>
    <row r="780" spans="1:14" s="91" customFormat="1" ht="99" customHeight="1" x14ac:dyDescent="0.25">
      <c r="A780" s="112">
        <v>765</v>
      </c>
      <c r="B780" s="112" t="s">
        <v>2850</v>
      </c>
      <c r="C780" s="112" t="s">
        <v>77</v>
      </c>
      <c r="D780" s="112" t="s">
        <v>2852</v>
      </c>
      <c r="E780" s="112" t="s">
        <v>141</v>
      </c>
      <c r="F780" s="102">
        <v>12</v>
      </c>
      <c r="G780" s="142">
        <v>684.2</v>
      </c>
      <c r="H780" s="143">
        <f t="shared" si="38"/>
        <v>8210.4000000000015</v>
      </c>
      <c r="I780" s="143">
        <f t="shared" si="36"/>
        <v>9195.6480000000029</v>
      </c>
      <c r="J780" s="112" t="s">
        <v>2741</v>
      </c>
      <c r="K780" s="112" t="s">
        <v>22</v>
      </c>
      <c r="L780" s="167" t="s">
        <v>3031</v>
      </c>
      <c r="M780" s="96"/>
      <c r="N780" s="96"/>
    </row>
    <row r="781" spans="1:14" s="91" customFormat="1" ht="99" customHeight="1" x14ac:dyDescent="0.25">
      <c r="A781" s="112">
        <v>766</v>
      </c>
      <c r="B781" s="112" t="s">
        <v>2850</v>
      </c>
      <c r="C781" s="112" t="s">
        <v>77</v>
      </c>
      <c r="D781" s="112" t="s">
        <v>2853</v>
      </c>
      <c r="E781" s="112" t="s">
        <v>141</v>
      </c>
      <c r="F781" s="102">
        <v>12</v>
      </c>
      <c r="G781" s="142">
        <v>684.2</v>
      </c>
      <c r="H781" s="143">
        <f t="shared" si="38"/>
        <v>8210.4000000000015</v>
      </c>
      <c r="I781" s="143">
        <f t="shared" si="36"/>
        <v>9195.6480000000029</v>
      </c>
      <c r="J781" s="112" t="s">
        <v>2741</v>
      </c>
      <c r="K781" s="112" t="s">
        <v>22</v>
      </c>
      <c r="L781" s="167" t="s">
        <v>3031</v>
      </c>
      <c r="M781" s="96"/>
      <c r="N781" s="96"/>
    </row>
    <row r="782" spans="1:14" s="91" customFormat="1" ht="99" customHeight="1" x14ac:dyDescent="0.25">
      <c r="A782" s="112">
        <v>767</v>
      </c>
      <c r="B782" s="112" t="s">
        <v>2850</v>
      </c>
      <c r="C782" s="112" t="s">
        <v>77</v>
      </c>
      <c r="D782" s="112" t="s">
        <v>2854</v>
      </c>
      <c r="E782" s="112" t="s">
        <v>141</v>
      </c>
      <c r="F782" s="102">
        <v>12</v>
      </c>
      <c r="G782" s="142">
        <v>684.2</v>
      </c>
      <c r="H782" s="143">
        <f t="shared" si="38"/>
        <v>8210.4000000000015</v>
      </c>
      <c r="I782" s="143">
        <f t="shared" si="36"/>
        <v>9195.6480000000029</v>
      </c>
      <c r="J782" s="112" t="s">
        <v>2741</v>
      </c>
      <c r="K782" s="112" t="s">
        <v>22</v>
      </c>
      <c r="L782" s="167" t="s">
        <v>3031</v>
      </c>
      <c r="M782" s="96"/>
      <c r="N782" s="96"/>
    </row>
    <row r="783" spans="1:14" s="91" customFormat="1" ht="99" customHeight="1" x14ac:dyDescent="0.25">
      <c r="A783" s="112">
        <v>768</v>
      </c>
      <c r="B783" s="112" t="s">
        <v>2850</v>
      </c>
      <c r="C783" s="112" t="s">
        <v>77</v>
      </c>
      <c r="D783" s="112" t="s">
        <v>2855</v>
      </c>
      <c r="E783" s="112" t="s">
        <v>141</v>
      </c>
      <c r="F783" s="102">
        <v>12</v>
      </c>
      <c r="G783" s="142">
        <v>684.2</v>
      </c>
      <c r="H783" s="143">
        <f t="shared" si="38"/>
        <v>8210.4000000000015</v>
      </c>
      <c r="I783" s="143">
        <f t="shared" si="36"/>
        <v>9195.6480000000029</v>
      </c>
      <c r="J783" s="112" t="s">
        <v>2741</v>
      </c>
      <c r="K783" s="112" t="s">
        <v>22</v>
      </c>
      <c r="L783" s="167" t="s">
        <v>3031</v>
      </c>
      <c r="M783" s="96"/>
      <c r="N783" s="96"/>
    </row>
    <row r="784" spans="1:14" s="91" customFormat="1" ht="99" customHeight="1" x14ac:dyDescent="0.25">
      <c r="A784" s="112">
        <v>769</v>
      </c>
      <c r="B784" s="112" t="s">
        <v>2850</v>
      </c>
      <c r="C784" s="112" t="s">
        <v>77</v>
      </c>
      <c r="D784" s="112" t="s">
        <v>2856</v>
      </c>
      <c r="E784" s="112" t="s">
        <v>141</v>
      </c>
      <c r="F784" s="102">
        <v>12</v>
      </c>
      <c r="G784" s="142">
        <v>684.2</v>
      </c>
      <c r="H784" s="143">
        <f t="shared" si="38"/>
        <v>8210.4000000000015</v>
      </c>
      <c r="I784" s="143">
        <f t="shared" si="36"/>
        <v>9195.6480000000029</v>
      </c>
      <c r="J784" s="112" t="s">
        <v>2741</v>
      </c>
      <c r="K784" s="112" t="s">
        <v>22</v>
      </c>
      <c r="L784" s="167" t="s">
        <v>3031</v>
      </c>
      <c r="M784" s="96"/>
      <c r="N784" s="96"/>
    </row>
    <row r="785" spans="1:14" s="91" customFormat="1" ht="99" customHeight="1" x14ac:dyDescent="0.25">
      <c r="A785" s="112">
        <v>770</v>
      </c>
      <c r="B785" s="112" t="s">
        <v>2850</v>
      </c>
      <c r="C785" s="112" t="s">
        <v>77</v>
      </c>
      <c r="D785" s="112" t="s">
        <v>2857</v>
      </c>
      <c r="E785" s="112" t="s">
        <v>141</v>
      </c>
      <c r="F785" s="102">
        <v>12</v>
      </c>
      <c r="G785" s="142">
        <v>684.2</v>
      </c>
      <c r="H785" s="143">
        <f t="shared" si="38"/>
        <v>8210.4000000000015</v>
      </c>
      <c r="I785" s="143">
        <f t="shared" si="36"/>
        <v>9195.6480000000029</v>
      </c>
      <c r="J785" s="112" t="s">
        <v>2741</v>
      </c>
      <c r="K785" s="112" t="s">
        <v>22</v>
      </c>
      <c r="L785" s="167" t="s">
        <v>3031</v>
      </c>
      <c r="M785" s="96"/>
      <c r="N785" s="96"/>
    </row>
    <row r="786" spans="1:14" s="91" customFormat="1" ht="99" customHeight="1" x14ac:dyDescent="0.25">
      <c r="A786" s="112">
        <v>771</v>
      </c>
      <c r="B786" s="112" t="s">
        <v>2850</v>
      </c>
      <c r="C786" s="112" t="s">
        <v>77</v>
      </c>
      <c r="D786" s="112" t="s">
        <v>2858</v>
      </c>
      <c r="E786" s="112" t="s">
        <v>141</v>
      </c>
      <c r="F786" s="102">
        <v>12</v>
      </c>
      <c r="G786" s="142">
        <v>684.2</v>
      </c>
      <c r="H786" s="143">
        <f t="shared" si="38"/>
        <v>8210.4000000000015</v>
      </c>
      <c r="I786" s="143">
        <f t="shared" si="36"/>
        <v>9195.6480000000029</v>
      </c>
      <c r="J786" s="112" t="s">
        <v>2741</v>
      </c>
      <c r="K786" s="112" t="s">
        <v>22</v>
      </c>
      <c r="L786" s="167" t="s">
        <v>3031</v>
      </c>
      <c r="M786" s="96"/>
      <c r="N786" s="96"/>
    </row>
    <row r="787" spans="1:14" s="91" customFormat="1" ht="99" customHeight="1" x14ac:dyDescent="0.25">
      <c r="A787" s="112">
        <v>772</v>
      </c>
      <c r="B787" s="112" t="s">
        <v>2850</v>
      </c>
      <c r="C787" s="112" t="s">
        <v>77</v>
      </c>
      <c r="D787" s="112" t="s">
        <v>2859</v>
      </c>
      <c r="E787" s="112" t="s">
        <v>141</v>
      </c>
      <c r="F787" s="102">
        <v>12</v>
      </c>
      <c r="G787" s="142">
        <v>684.2</v>
      </c>
      <c r="H787" s="143">
        <f t="shared" si="38"/>
        <v>8210.4000000000015</v>
      </c>
      <c r="I787" s="143">
        <f t="shared" si="36"/>
        <v>9195.6480000000029</v>
      </c>
      <c r="J787" s="112" t="s">
        <v>2741</v>
      </c>
      <c r="K787" s="112" t="s">
        <v>22</v>
      </c>
      <c r="L787" s="167" t="s">
        <v>3031</v>
      </c>
      <c r="M787" s="96"/>
      <c r="N787" s="96"/>
    </row>
    <row r="788" spans="1:14" s="91" customFormat="1" ht="99" customHeight="1" x14ac:dyDescent="0.25">
      <c r="A788" s="112">
        <v>773</v>
      </c>
      <c r="B788" s="112" t="s">
        <v>2860</v>
      </c>
      <c r="C788" s="112" t="s">
        <v>77</v>
      </c>
      <c r="D788" s="112" t="s">
        <v>2861</v>
      </c>
      <c r="E788" s="112" t="s">
        <v>141</v>
      </c>
      <c r="F788" s="102">
        <v>12</v>
      </c>
      <c r="G788" s="142">
        <v>684.2</v>
      </c>
      <c r="H788" s="143">
        <f t="shared" si="38"/>
        <v>8210.4000000000015</v>
      </c>
      <c r="I788" s="143">
        <f t="shared" si="36"/>
        <v>9195.6480000000029</v>
      </c>
      <c r="J788" s="112" t="s">
        <v>1480</v>
      </c>
      <c r="K788" s="112" t="s">
        <v>22</v>
      </c>
      <c r="L788" s="167" t="s">
        <v>3031</v>
      </c>
      <c r="M788" s="96"/>
      <c r="N788" s="96"/>
    </row>
    <row r="789" spans="1:14" s="91" customFormat="1" ht="99" customHeight="1" x14ac:dyDescent="0.25">
      <c r="A789" s="112">
        <v>774</v>
      </c>
      <c r="B789" s="112" t="s">
        <v>2860</v>
      </c>
      <c r="C789" s="112" t="s">
        <v>77</v>
      </c>
      <c r="D789" s="112" t="s">
        <v>2862</v>
      </c>
      <c r="E789" s="112" t="s">
        <v>141</v>
      </c>
      <c r="F789" s="102">
        <v>12</v>
      </c>
      <c r="G789" s="142">
        <v>684.2</v>
      </c>
      <c r="H789" s="143">
        <f t="shared" si="38"/>
        <v>8210.4000000000015</v>
      </c>
      <c r="I789" s="143">
        <f t="shared" si="36"/>
        <v>9195.6480000000029</v>
      </c>
      <c r="J789" s="112" t="s">
        <v>1480</v>
      </c>
      <c r="K789" s="112" t="s">
        <v>22</v>
      </c>
      <c r="L789" s="167" t="s">
        <v>3031</v>
      </c>
      <c r="M789" s="96"/>
      <c r="N789" s="96"/>
    </row>
    <row r="790" spans="1:14" s="91" customFormat="1" ht="99" customHeight="1" x14ac:dyDescent="0.25">
      <c r="A790" s="112">
        <v>775</v>
      </c>
      <c r="B790" s="112" t="s">
        <v>2860</v>
      </c>
      <c r="C790" s="112" t="s">
        <v>77</v>
      </c>
      <c r="D790" s="112" t="s">
        <v>2863</v>
      </c>
      <c r="E790" s="112" t="s">
        <v>141</v>
      </c>
      <c r="F790" s="102">
        <v>12</v>
      </c>
      <c r="G790" s="142">
        <v>684.2</v>
      </c>
      <c r="H790" s="143">
        <f t="shared" si="38"/>
        <v>8210.4000000000015</v>
      </c>
      <c r="I790" s="143">
        <f t="shared" si="36"/>
        <v>9195.6480000000029</v>
      </c>
      <c r="J790" s="112" t="s">
        <v>1480</v>
      </c>
      <c r="K790" s="112" t="s">
        <v>22</v>
      </c>
      <c r="L790" s="167" t="s">
        <v>3031</v>
      </c>
      <c r="M790" s="96"/>
      <c r="N790" s="96"/>
    </row>
    <row r="791" spans="1:14" s="91" customFormat="1" ht="99" customHeight="1" x14ac:dyDescent="0.25">
      <c r="A791" s="112">
        <v>776</v>
      </c>
      <c r="B791" s="112" t="s">
        <v>2860</v>
      </c>
      <c r="C791" s="112" t="s">
        <v>77</v>
      </c>
      <c r="D791" s="112" t="s">
        <v>2864</v>
      </c>
      <c r="E791" s="112" t="s">
        <v>141</v>
      </c>
      <c r="F791" s="102">
        <v>12</v>
      </c>
      <c r="G791" s="142">
        <v>684.2</v>
      </c>
      <c r="H791" s="143">
        <f t="shared" si="38"/>
        <v>8210.4000000000015</v>
      </c>
      <c r="I791" s="143">
        <f t="shared" si="36"/>
        <v>9195.6480000000029</v>
      </c>
      <c r="J791" s="112" t="s">
        <v>1480</v>
      </c>
      <c r="K791" s="112" t="s">
        <v>22</v>
      </c>
      <c r="L791" s="167" t="s">
        <v>3031</v>
      </c>
      <c r="M791" s="96"/>
      <c r="N791" s="96"/>
    </row>
    <row r="792" spans="1:14" s="91" customFormat="1" ht="99" customHeight="1" x14ac:dyDescent="0.25">
      <c r="A792" s="112">
        <v>777</v>
      </c>
      <c r="B792" s="112" t="s">
        <v>2860</v>
      </c>
      <c r="C792" s="112" t="s">
        <v>77</v>
      </c>
      <c r="D792" s="112" t="s">
        <v>2865</v>
      </c>
      <c r="E792" s="112" t="s">
        <v>141</v>
      </c>
      <c r="F792" s="102">
        <v>12</v>
      </c>
      <c r="G792" s="142">
        <v>684.2</v>
      </c>
      <c r="H792" s="143">
        <f t="shared" si="38"/>
        <v>8210.4000000000015</v>
      </c>
      <c r="I792" s="143">
        <f t="shared" si="36"/>
        <v>9195.6480000000029</v>
      </c>
      <c r="J792" s="112" t="s">
        <v>1480</v>
      </c>
      <c r="K792" s="112" t="s">
        <v>22</v>
      </c>
      <c r="L792" s="167" t="s">
        <v>3031</v>
      </c>
      <c r="M792" s="96"/>
      <c r="N792" s="96"/>
    </row>
    <row r="793" spans="1:14" s="91" customFormat="1" ht="99" customHeight="1" x14ac:dyDescent="0.25">
      <c r="A793" s="112">
        <v>778</v>
      </c>
      <c r="B793" s="112" t="s">
        <v>2860</v>
      </c>
      <c r="C793" s="112" t="s">
        <v>77</v>
      </c>
      <c r="D793" s="112" t="s">
        <v>2866</v>
      </c>
      <c r="E793" s="112" t="s">
        <v>141</v>
      </c>
      <c r="F793" s="102">
        <v>12</v>
      </c>
      <c r="G793" s="142">
        <v>684.2</v>
      </c>
      <c r="H793" s="143">
        <f t="shared" si="38"/>
        <v>8210.4000000000015</v>
      </c>
      <c r="I793" s="143">
        <f t="shared" si="36"/>
        <v>9195.6480000000029</v>
      </c>
      <c r="J793" s="112" t="s">
        <v>1480</v>
      </c>
      <c r="K793" s="112" t="s">
        <v>22</v>
      </c>
      <c r="L793" s="167" t="s">
        <v>3031</v>
      </c>
      <c r="M793" s="96"/>
      <c r="N793" s="96"/>
    </row>
    <row r="794" spans="1:14" s="91" customFormat="1" ht="99" customHeight="1" x14ac:dyDescent="0.25">
      <c r="A794" s="112">
        <v>779</v>
      </c>
      <c r="B794" s="112" t="s">
        <v>2860</v>
      </c>
      <c r="C794" s="112" t="s">
        <v>77</v>
      </c>
      <c r="D794" s="112" t="s">
        <v>2867</v>
      </c>
      <c r="E794" s="112" t="s">
        <v>141</v>
      </c>
      <c r="F794" s="102">
        <v>12</v>
      </c>
      <c r="G794" s="142">
        <v>684.2</v>
      </c>
      <c r="H794" s="143">
        <f t="shared" si="38"/>
        <v>8210.4000000000015</v>
      </c>
      <c r="I794" s="143">
        <f t="shared" si="36"/>
        <v>9195.6480000000029</v>
      </c>
      <c r="J794" s="112" t="s">
        <v>1480</v>
      </c>
      <c r="K794" s="112" t="s">
        <v>22</v>
      </c>
      <c r="L794" s="167" t="s">
        <v>3031</v>
      </c>
      <c r="M794" s="96"/>
      <c r="N794" s="96"/>
    </row>
    <row r="795" spans="1:14" s="91" customFormat="1" ht="99" customHeight="1" x14ac:dyDescent="0.25">
      <c r="A795" s="112">
        <v>780</v>
      </c>
      <c r="B795" s="112" t="s">
        <v>2860</v>
      </c>
      <c r="C795" s="112" t="s">
        <v>77</v>
      </c>
      <c r="D795" s="112" t="s">
        <v>2868</v>
      </c>
      <c r="E795" s="112" t="s">
        <v>141</v>
      </c>
      <c r="F795" s="102">
        <v>12</v>
      </c>
      <c r="G795" s="142">
        <v>684.2</v>
      </c>
      <c r="H795" s="143">
        <f t="shared" si="38"/>
        <v>8210.4000000000015</v>
      </c>
      <c r="I795" s="143">
        <f t="shared" si="36"/>
        <v>9195.6480000000029</v>
      </c>
      <c r="J795" s="112" t="s">
        <v>1480</v>
      </c>
      <c r="K795" s="112" t="s">
        <v>22</v>
      </c>
      <c r="L795" s="167" t="s">
        <v>3031</v>
      </c>
      <c r="M795" s="96"/>
      <c r="N795" s="96"/>
    </row>
    <row r="796" spans="1:14" s="91" customFormat="1" ht="99" customHeight="1" x14ac:dyDescent="0.25">
      <c r="A796" s="112">
        <v>781</v>
      </c>
      <c r="B796" s="112" t="s">
        <v>2860</v>
      </c>
      <c r="C796" s="112" t="s">
        <v>77</v>
      </c>
      <c r="D796" s="112" t="s">
        <v>2869</v>
      </c>
      <c r="E796" s="112" t="s">
        <v>141</v>
      </c>
      <c r="F796" s="102">
        <v>12</v>
      </c>
      <c r="G796" s="142">
        <v>684.2</v>
      </c>
      <c r="H796" s="143">
        <f t="shared" si="38"/>
        <v>8210.4000000000015</v>
      </c>
      <c r="I796" s="143">
        <f t="shared" si="36"/>
        <v>9195.6480000000029</v>
      </c>
      <c r="J796" s="112" t="s">
        <v>1480</v>
      </c>
      <c r="K796" s="112" t="s">
        <v>22</v>
      </c>
      <c r="L796" s="167" t="s">
        <v>3031</v>
      </c>
      <c r="M796" s="96"/>
      <c r="N796" s="96"/>
    </row>
    <row r="797" spans="1:14" s="91" customFormat="1" ht="99" customHeight="1" x14ac:dyDescent="0.25">
      <c r="A797" s="112">
        <v>782</v>
      </c>
      <c r="B797" s="112" t="s">
        <v>2860</v>
      </c>
      <c r="C797" s="112" t="s">
        <v>77</v>
      </c>
      <c r="D797" s="112" t="s">
        <v>2870</v>
      </c>
      <c r="E797" s="112" t="s">
        <v>141</v>
      </c>
      <c r="F797" s="102">
        <v>12</v>
      </c>
      <c r="G797" s="142">
        <v>684.2</v>
      </c>
      <c r="H797" s="143">
        <f t="shared" si="38"/>
        <v>8210.4000000000015</v>
      </c>
      <c r="I797" s="143">
        <f t="shared" si="36"/>
        <v>9195.6480000000029</v>
      </c>
      <c r="J797" s="112" t="s">
        <v>1480</v>
      </c>
      <c r="K797" s="112" t="s">
        <v>22</v>
      </c>
      <c r="L797" s="167" t="s">
        <v>3031</v>
      </c>
      <c r="M797" s="96"/>
      <c r="N797" s="96"/>
    </row>
    <row r="798" spans="1:14" s="91" customFormat="1" ht="99" customHeight="1" x14ac:dyDescent="0.25">
      <c r="A798" s="112">
        <v>783</v>
      </c>
      <c r="B798" s="112" t="s">
        <v>2871</v>
      </c>
      <c r="C798" s="112" t="s">
        <v>77</v>
      </c>
      <c r="D798" s="112" t="s">
        <v>2872</v>
      </c>
      <c r="E798" s="112" t="s">
        <v>141</v>
      </c>
      <c r="F798" s="102">
        <v>12</v>
      </c>
      <c r="G798" s="142">
        <v>684.2</v>
      </c>
      <c r="H798" s="143">
        <f t="shared" si="38"/>
        <v>8210.4000000000015</v>
      </c>
      <c r="I798" s="143">
        <f t="shared" si="36"/>
        <v>9195.6480000000029</v>
      </c>
      <c r="J798" s="112" t="s">
        <v>1480</v>
      </c>
      <c r="K798" s="112" t="s">
        <v>22</v>
      </c>
      <c r="L798" s="167" t="s">
        <v>3031</v>
      </c>
      <c r="M798" s="96"/>
      <c r="N798" s="96"/>
    </row>
    <row r="799" spans="1:14" s="91" customFormat="1" ht="99" customHeight="1" x14ac:dyDescent="0.25">
      <c r="A799" s="112">
        <v>784</v>
      </c>
      <c r="B799" s="112" t="s">
        <v>2871</v>
      </c>
      <c r="C799" s="112" t="s">
        <v>77</v>
      </c>
      <c r="D799" s="112" t="s">
        <v>2873</v>
      </c>
      <c r="E799" s="112" t="s">
        <v>141</v>
      </c>
      <c r="F799" s="102">
        <v>12</v>
      </c>
      <c r="G799" s="142">
        <v>684.2</v>
      </c>
      <c r="H799" s="143">
        <f t="shared" si="38"/>
        <v>8210.4000000000015</v>
      </c>
      <c r="I799" s="143">
        <f t="shared" si="36"/>
        <v>9195.6480000000029</v>
      </c>
      <c r="J799" s="112" t="s">
        <v>1480</v>
      </c>
      <c r="K799" s="112" t="s">
        <v>22</v>
      </c>
      <c r="L799" s="167" t="s">
        <v>3031</v>
      </c>
      <c r="M799" s="96"/>
      <c r="N799" s="96"/>
    </row>
    <row r="800" spans="1:14" s="91" customFormat="1" ht="99" customHeight="1" x14ac:dyDescent="0.25">
      <c r="A800" s="112">
        <v>785</v>
      </c>
      <c r="B800" s="112" t="s">
        <v>2871</v>
      </c>
      <c r="C800" s="112" t="s">
        <v>77</v>
      </c>
      <c r="D800" s="112" t="s">
        <v>2874</v>
      </c>
      <c r="E800" s="112" t="s">
        <v>141</v>
      </c>
      <c r="F800" s="102">
        <v>12</v>
      </c>
      <c r="G800" s="142">
        <v>684.2</v>
      </c>
      <c r="H800" s="143">
        <f t="shared" si="38"/>
        <v>8210.4000000000015</v>
      </c>
      <c r="I800" s="143">
        <f t="shared" si="36"/>
        <v>9195.6480000000029</v>
      </c>
      <c r="J800" s="112" t="s">
        <v>1480</v>
      </c>
      <c r="K800" s="112" t="s">
        <v>22</v>
      </c>
      <c r="L800" s="167" t="s">
        <v>3031</v>
      </c>
      <c r="M800" s="96"/>
      <c r="N800" s="96"/>
    </row>
    <row r="801" spans="1:14" s="91" customFormat="1" ht="99" customHeight="1" x14ac:dyDescent="0.25">
      <c r="A801" s="112">
        <v>786</v>
      </c>
      <c r="B801" s="112" t="s">
        <v>2871</v>
      </c>
      <c r="C801" s="112" t="s">
        <v>77</v>
      </c>
      <c r="D801" s="112" t="s">
        <v>2875</v>
      </c>
      <c r="E801" s="112" t="s">
        <v>141</v>
      </c>
      <c r="F801" s="102">
        <v>12</v>
      </c>
      <c r="G801" s="142">
        <v>684.2</v>
      </c>
      <c r="H801" s="143">
        <f t="shared" si="38"/>
        <v>8210.4000000000015</v>
      </c>
      <c r="I801" s="143">
        <f t="shared" si="36"/>
        <v>9195.6480000000029</v>
      </c>
      <c r="J801" s="112" t="s">
        <v>1480</v>
      </c>
      <c r="K801" s="112" t="s">
        <v>22</v>
      </c>
      <c r="L801" s="167" t="s">
        <v>3031</v>
      </c>
      <c r="M801" s="96"/>
      <c r="N801" s="96"/>
    </row>
    <row r="802" spans="1:14" s="91" customFormat="1" ht="99" customHeight="1" x14ac:dyDescent="0.25">
      <c r="A802" s="112">
        <v>787</v>
      </c>
      <c r="B802" s="112" t="s">
        <v>2871</v>
      </c>
      <c r="C802" s="112" t="s">
        <v>77</v>
      </c>
      <c r="D802" s="112" t="s">
        <v>2876</v>
      </c>
      <c r="E802" s="112" t="s">
        <v>141</v>
      </c>
      <c r="F802" s="102">
        <v>12</v>
      </c>
      <c r="G802" s="142">
        <v>684.2</v>
      </c>
      <c r="H802" s="143">
        <f t="shared" si="38"/>
        <v>8210.4000000000015</v>
      </c>
      <c r="I802" s="143">
        <f t="shared" si="36"/>
        <v>9195.6480000000029</v>
      </c>
      <c r="J802" s="112" t="s">
        <v>1480</v>
      </c>
      <c r="K802" s="112" t="s">
        <v>22</v>
      </c>
      <c r="L802" s="167" t="s">
        <v>3031</v>
      </c>
      <c r="M802" s="96"/>
      <c r="N802" s="96"/>
    </row>
    <row r="803" spans="1:14" s="91" customFormat="1" ht="99" customHeight="1" x14ac:dyDescent="0.25">
      <c r="A803" s="112">
        <v>788</v>
      </c>
      <c r="B803" s="112" t="s">
        <v>2871</v>
      </c>
      <c r="C803" s="112" t="s">
        <v>77</v>
      </c>
      <c r="D803" s="112" t="s">
        <v>2877</v>
      </c>
      <c r="E803" s="112" t="s">
        <v>141</v>
      </c>
      <c r="F803" s="102">
        <v>12</v>
      </c>
      <c r="G803" s="142">
        <v>684.2</v>
      </c>
      <c r="H803" s="143">
        <f t="shared" si="38"/>
        <v>8210.4000000000015</v>
      </c>
      <c r="I803" s="143">
        <f t="shared" si="36"/>
        <v>9195.6480000000029</v>
      </c>
      <c r="J803" s="112" t="s">
        <v>1480</v>
      </c>
      <c r="K803" s="112" t="s">
        <v>22</v>
      </c>
      <c r="L803" s="167" t="s">
        <v>3031</v>
      </c>
      <c r="M803" s="96"/>
      <c r="N803" s="96"/>
    </row>
    <row r="804" spans="1:14" s="91" customFormat="1" ht="99" customHeight="1" x14ac:dyDescent="0.25">
      <c r="A804" s="112">
        <v>789</v>
      </c>
      <c r="B804" s="112" t="s">
        <v>2871</v>
      </c>
      <c r="C804" s="112" t="s">
        <v>77</v>
      </c>
      <c r="D804" s="112" t="s">
        <v>2878</v>
      </c>
      <c r="E804" s="112" t="s">
        <v>141</v>
      </c>
      <c r="F804" s="102">
        <v>12</v>
      </c>
      <c r="G804" s="142">
        <v>684.2</v>
      </c>
      <c r="H804" s="143">
        <f t="shared" si="38"/>
        <v>8210.4000000000015</v>
      </c>
      <c r="I804" s="143">
        <f t="shared" si="36"/>
        <v>9195.6480000000029</v>
      </c>
      <c r="J804" s="112" t="s">
        <v>1480</v>
      </c>
      <c r="K804" s="112" t="s">
        <v>22</v>
      </c>
      <c r="L804" s="167" t="s">
        <v>3031</v>
      </c>
      <c r="M804" s="96"/>
      <c r="N804" s="96"/>
    </row>
    <row r="805" spans="1:14" s="91" customFormat="1" ht="99" customHeight="1" x14ac:dyDescent="0.25">
      <c r="A805" s="112">
        <v>790</v>
      </c>
      <c r="B805" s="112" t="s">
        <v>2879</v>
      </c>
      <c r="C805" s="112" t="s">
        <v>77</v>
      </c>
      <c r="D805" s="112" t="s">
        <v>2880</v>
      </c>
      <c r="E805" s="112" t="s">
        <v>2781</v>
      </c>
      <c r="F805" s="102">
        <v>12</v>
      </c>
      <c r="G805" s="142">
        <v>684.2</v>
      </c>
      <c r="H805" s="143">
        <f t="shared" si="38"/>
        <v>8210.4000000000015</v>
      </c>
      <c r="I805" s="143">
        <f t="shared" si="36"/>
        <v>9195.6480000000029</v>
      </c>
      <c r="J805" s="112" t="s">
        <v>1480</v>
      </c>
      <c r="K805" s="112" t="s">
        <v>22</v>
      </c>
      <c r="L805" s="167" t="s">
        <v>3031</v>
      </c>
      <c r="M805" s="96"/>
      <c r="N805" s="96"/>
    </row>
    <row r="806" spans="1:14" s="91" customFormat="1" ht="99" customHeight="1" x14ac:dyDescent="0.25">
      <c r="A806" s="112">
        <v>791</v>
      </c>
      <c r="B806" s="112" t="s">
        <v>2879</v>
      </c>
      <c r="C806" s="112" t="s">
        <v>77</v>
      </c>
      <c r="D806" s="112" t="s">
        <v>2881</v>
      </c>
      <c r="E806" s="112" t="s">
        <v>2781</v>
      </c>
      <c r="F806" s="102">
        <v>12</v>
      </c>
      <c r="G806" s="142">
        <v>684.2</v>
      </c>
      <c r="H806" s="143">
        <f t="shared" si="38"/>
        <v>8210.4000000000015</v>
      </c>
      <c r="I806" s="143">
        <f t="shared" si="36"/>
        <v>9195.6480000000029</v>
      </c>
      <c r="J806" s="112" t="s">
        <v>1480</v>
      </c>
      <c r="K806" s="112" t="s">
        <v>22</v>
      </c>
      <c r="L806" s="167" t="s">
        <v>3031</v>
      </c>
      <c r="M806" s="96"/>
      <c r="N806" s="96"/>
    </row>
    <row r="807" spans="1:14" s="91" customFormat="1" ht="99" customHeight="1" x14ac:dyDescent="0.25">
      <c r="A807" s="112">
        <v>792</v>
      </c>
      <c r="B807" s="112" t="s">
        <v>2882</v>
      </c>
      <c r="C807" s="112" t="s">
        <v>77</v>
      </c>
      <c r="D807" s="112" t="s">
        <v>3034</v>
      </c>
      <c r="E807" s="112" t="s">
        <v>2781</v>
      </c>
      <c r="F807" s="102">
        <v>12</v>
      </c>
      <c r="G807" s="142">
        <v>684.2</v>
      </c>
      <c r="H807" s="143">
        <f t="shared" si="38"/>
        <v>8210.4000000000015</v>
      </c>
      <c r="I807" s="143">
        <f t="shared" si="36"/>
        <v>9195.6480000000029</v>
      </c>
      <c r="J807" s="112" t="s">
        <v>2741</v>
      </c>
      <c r="K807" s="112" t="s">
        <v>22</v>
      </c>
      <c r="L807" s="167" t="s">
        <v>3031</v>
      </c>
      <c r="M807" s="96"/>
      <c r="N807" s="96"/>
    </row>
    <row r="808" spans="1:14" s="91" customFormat="1" ht="99" customHeight="1" x14ac:dyDescent="0.25">
      <c r="A808" s="112">
        <v>793</v>
      </c>
      <c r="B808" s="112" t="s">
        <v>2883</v>
      </c>
      <c r="C808" s="112" t="s">
        <v>77</v>
      </c>
      <c r="D808" s="112" t="s">
        <v>2884</v>
      </c>
      <c r="E808" s="112" t="s">
        <v>141</v>
      </c>
      <c r="F808" s="102">
        <v>12</v>
      </c>
      <c r="G808" s="142">
        <v>684.2</v>
      </c>
      <c r="H808" s="143">
        <f t="shared" si="38"/>
        <v>8210.4000000000015</v>
      </c>
      <c r="I808" s="143">
        <f t="shared" si="36"/>
        <v>9195.6480000000029</v>
      </c>
      <c r="J808" s="112" t="s">
        <v>1480</v>
      </c>
      <c r="K808" s="112" t="s">
        <v>22</v>
      </c>
      <c r="L808" s="167" t="s">
        <v>3031</v>
      </c>
      <c r="M808" s="96"/>
      <c r="N808" s="96"/>
    </row>
    <row r="809" spans="1:14" s="91" customFormat="1" ht="99" customHeight="1" x14ac:dyDescent="0.25">
      <c r="A809" s="112">
        <v>794</v>
      </c>
      <c r="B809" s="112" t="s">
        <v>2885</v>
      </c>
      <c r="C809" s="112" t="s">
        <v>77</v>
      </c>
      <c r="D809" s="112" t="s">
        <v>2886</v>
      </c>
      <c r="E809" s="112" t="s">
        <v>141</v>
      </c>
      <c r="F809" s="102">
        <v>12</v>
      </c>
      <c r="G809" s="142">
        <v>684.2</v>
      </c>
      <c r="H809" s="143">
        <f t="shared" si="38"/>
        <v>8210.4000000000015</v>
      </c>
      <c r="I809" s="143">
        <f t="shared" si="36"/>
        <v>9195.6480000000029</v>
      </c>
      <c r="J809" s="112" t="s">
        <v>1480</v>
      </c>
      <c r="K809" s="112" t="s">
        <v>22</v>
      </c>
      <c r="L809" s="167" t="s">
        <v>3031</v>
      </c>
      <c r="M809" s="96"/>
      <c r="N809" s="96"/>
    </row>
    <row r="810" spans="1:14" s="91" customFormat="1" ht="99" customHeight="1" x14ac:dyDescent="0.25">
      <c r="A810" s="112">
        <v>795</v>
      </c>
      <c r="B810" s="112" t="s">
        <v>2887</v>
      </c>
      <c r="C810" s="112" t="s">
        <v>77</v>
      </c>
      <c r="D810" s="112" t="s">
        <v>2888</v>
      </c>
      <c r="E810" s="112" t="s">
        <v>141</v>
      </c>
      <c r="F810" s="102">
        <v>12</v>
      </c>
      <c r="G810" s="142">
        <v>684.2</v>
      </c>
      <c r="H810" s="143">
        <f t="shared" si="38"/>
        <v>8210.4000000000015</v>
      </c>
      <c r="I810" s="143">
        <f t="shared" si="36"/>
        <v>9195.6480000000029</v>
      </c>
      <c r="J810" s="112" t="s">
        <v>1480</v>
      </c>
      <c r="K810" s="112" t="s">
        <v>22</v>
      </c>
      <c r="L810" s="167" t="s">
        <v>3031</v>
      </c>
      <c r="M810" s="96"/>
      <c r="N810" s="96"/>
    </row>
    <row r="811" spans="1:14" s="91" customFormat="1" ht="99" customHeight="1" x14ac:dyDescent="0.25">
      <c r="A811" s="112">
        <v>796</v>
      </c>
      <c r="B811" s="112" t="s">
        <v>2889</v>
      </c>
      <c r="C811" s="112" t="s">
        <v>77</v>
      </c>
      <c r="D811" s="112" t="s">
        <v>2890</v>
      </c>
      <c r="E811" s="112" t="s">
        <v>2891</v>
      </c>
      <c r="F811" s="102">
        <v>12</v>
      </c>
      <c r="G811" s="142">
        <v>684.2</v>
      </c>
      <c r="H811" s="143">
        <f t="shared" si="38"/>
        <v>8210.4000000000015</v>
      </c>
      <c r="I811" s="143">
        <f t="shared" si="36"/>
        <v>9195.6480000000029</v>
      </c>
      <c r="J811" s="112" t="s">
        <v>1480</v>
      </c>
      <c r="K811" s="112" t="s">
        <v>22</v>
      </c>
      <c r="L811" s="167" t="s">
        <v>3031</v>
      </c>
      <c r="M811" s="96"/>
      <c r="N811" s="96"/>
    </row>
    <row r="812" spans="1:14" s="91" customFormat="1" ht="99" customHeight="1" x14ac:dyDescent="0.25">
      <c r="A812" s="112">
        <v>797</v>
      </c>
      <c r="B812" s="112" t="s">
        <v>2892</v>
      </c>
      <c r="C812" s="112" t="s">
        <v>77</v>
      </c>
      <c r="D812" s="112" t="s">
        <v>2893</v>
      </c>
      <c r="E812" s="112" t="s">
        <v>2894</v>
      </c>
      <c r="F812" s="102">
        <v>12</v>
      </c>
      <c r="G812" s="142">
        <v>684.2</v>
      </c>
      <c r="H812" s="143">
        <f t="shared" si="38"/>
        <v>8210.4000000000015</v>
      </c>
      <c r="I812" s="143">
        <f t="shared" si="36"/>
        <v>9195.6480000000029</v>
      </c>
      <c r="J812" s="112" t="s">
        <v>1480</v>
      </c>
      <c r="K812" s="112" t="s">
        <v>22</v>
      </c>
      <c r="L812" s="167" t="s">
        <v>3031</v>
      </c>
      <c r="M812" s="96"/>
      <c r="N812" s="96"/>
    </row>
    <row r="813" spans="1:14" s="91" customFormat="1" ht="99" customHeight="1" x14ac:dyDescent="0.25">
      <c r="A813" s="112">
        <v>798</v>
      </c>
      <c r="B813" s="112" t="s">
        <v>2895</v>
      </c>
      <c r="C813" s="112" t="s">
        <v>77</v>
      </c>
      <c r="D813" s="112" t="s">
        <v>2896</v>
      </c>
      <c r="E813" s="112" t="s">
        <v>2894</v>
      </c>
      <c r="F813" s="102">
        <v>12</v>
      </c>
      <c r="G813" s="142">
        <v>684.2</v>
      </c>
      <c r="H813" s="143">
        <f t="shared" si="38"/>
        <v>8210.4000000000015</v>
      </c>
      <c r="I813" s="143">
        <f t="shared" si="36"/>
        <v>9195.6480000000029</v>
      </c>
      <c r="J813" s="112" t="s">
        <v>2741</v>
      </c>
      <c r="K813" s="112" t="s">
        <v>22</v>
      </c>
      <c r="L813" s="167" t="s">
        <v>3031</v>
      </c>
      <c r="M813" s="96"/>
      <c r="N813" s="96"/>
    </row>
    <row r="814" spans="1:14" s="91" customFormat="1" ht="99" customHeight="1" x14ac:dyDescent="0.25">
      <c r="A814" s="112">
        <v>799</v>
      </c>
      <c r="B814" s="112" t="s">
        <v>2897</v>
      </c>
      <c r="C814" s="112" t="s">
        <v>77</v>
      </c>
      <c r="D814" s="112" t="s">
        <v>2898</v>
      </c>
      <c r="E814" s="112" t="s">
        <v>141</v>
      </c>
      <c r="F814" s="102">
        <v>12</v>
      </c>
      <c r="G814" s="142">
        <v>684.2</v>
      </c>
      <c r="H814" s="143">
        <f t="shared" si="38"/>
        <v>8210.4000000000015</v>
      </c>
      <c r="I814" s="143">
        <f t="shared" si="36"/>
        <v>9195.6480000000029</v>
      </c>
      <c r="J814" s="112" t="s">
        <v>1480</v>
      </c>
      <c r="K814" s="112" t="s">
        <v>22</v>
      </c>
      <c r="L814" s="167" t="s">
        <v>3031</v>
      </c>
      <c r="M814" s="96"/>
      <c r="N814" s="96"/>
    </row>
    <row r="815" spans="1:14" s="91" customFormat="1" ht="99" customHeight="1" x14ac:dyDescent="0.25">
      <c r="A815" s="112">
        <v>800</v>
      </c>
      <c r="B815" s="112" t="s">
        <v>2899</v>
      </c>
      <c r="C815" s="112" t="s">
        <v>77</v>
      </c>
      <c r="D815" s="112" t="s">
        <v>2900</v>
      </c>
      <c r="E815" s="112" t="s">
        <v>141</v>
      </c>
      <c r="F815" s="102">
        <v>12</v>
      </c>
      <c r="G815" s="142">
        <v>684.2</v>
      </c>
      <c r="H815" s="143">
        <f t="shared" si="38"/>
        <v>8210.4000000000015</v>
      </c>
      <c r="I815" s="143">
        <f t="shared" si="36"/>
        <v>9195.6480000000029</v>
      </c>
      <c r="J815" s="112" t="s">
        <v>1480</v>
      </c>
      <c r="K815" s="112" t="s">
        <v>22</v>
      </c>
      <c r="L815" s="167" t="s">
        <v>3031</v>
      </c>
      <c r="M815" s="96"/>
      <c r="N815" s="96"/>
    </row>
    <row r="816" spans="1:14" s="91" customFormat="1" ht="99" customHeight="1" x14ac:dyDescent="0.25">
      <c r="A816" s="112">
        <v>801</v>
      </c>
      <c r="B816" s="112" t="s">
        <v>2901</v>
      </c>
      <c r="C816" s="112" t="s">
        <v>77</v>
      </c>
      <c r="D816" s="112" t="s">
        <v>2902</v>
      </c>
      <c r="E816" s="112" t="s">
        <v>141</v>
      </c>
      <c r="F816" s="102">
        <v>12</v>
      </c>
      <c r="G816" s="142">
        <v>684.2</v>
      </c>
      <c r="H816" s="143">
        <f t="shared" si="38"/>
        <v>8210.4000000000015</v>
      </c>
      <c r="I816" s="143">
        <f t="shared" si="36"/>
        <v>9195.6480000000029</v>
      </c>
      <c r="J816" s="112" t="s">
        <v>1480</v>
      </c>
      <c r="K816" s="112" t="s">
        <v>22</v>
      </c>
      <c r="L816" s="167" t="s">
        <v>3031</v>
      </c>
      <c r="M816" s="96"/>
      <c r="N816" s="96"/>
    </row>
    <row r="817" spans="1:14" s="91" customFormat="1" ht="99" customHeight="1" x14ac:dyDescent="0.25">
      <c r="A817" s="112">
        <v>802</v>
      </c>
      <c r="B817" s="112" t="s">
        <v>2903</v>
      </c>
      <c r="C817" s="112" t="s">
        <v>77</v>
      </c>
      <c r="D817" s="112" t="s">
        <v>2904</v>
      </c>
      <c r="E817" s="112" t="s">
        <v>141</v>
      </c>
      <c r="F817" s="102">
        <v>12</v>
      </c>
      <c r="G817" s="142">
        <v>684.2</v>
      </c>
      <c r="H817" s="143">
        <f t="shared" si="38"/>
        <v>8210.4000000000015</v>
      </c>
      <c r="I817" s="143">
        <f t="shared" si="36"/>
        <v>9195.6480000000029</v>
      </c>
      <c r="J817" s="112" t="s">
        <v>1480</v>
      </c>
      <c r="K817" s="112" t="s">
        <v>22</v>
      </c>
      <c r="L817" s="167" t="s">
        <v>3031</v>
      </c>
      <c r="M817" s="96"/>
      <c r="N817" s="96"/>
    </row>
    <row r="818" spans="1:14" s="91" customFormat="1" ht="99" customHeight="1" x14ac:dyDescent="0.25">
      <c r="A818" s="112">
        <v>803</v>
      </c>
      <c r="B818" s="112" t="s">
        <v>2905</v>
      </c>
      <c r="C818" s="112" t="s">
        <v>77</v>
      </c>
      <c r="D818" s="112" t="s">
        <v>2906</v>
      </c>
      <c r="E818" s="112" t="s">
        <v>141</v>
      </c>
      <c r="F818" s="102">
        <v>12</v>
      </c>
      <c r="G818" s="142">
        <v>684.2</v>
      </c>
      <c r="H818" s="143">
        <f t="shared" si="38"/>
        <v>8210.4000000000015</v>
      </c>
      <c r="I818" s="143">
        <f t="shared" si="36"/>
        <v>9195.6480000000029</v>
      </c>
      <c r="J818" s="112" t="s">
        <v>1480</v>
      </c>
      <c r="K818" s="112" t="s">
        <v>22</v>
      </c>
      <c r="L818" s="167" t="s">
        <v>3031</v>
      </c>
      <c r="M818" s="96"/>
      <c r="N818" s="96"/>
    </row>
    <row r="819" spans="1:14" s="91" customFormat="1" ht="99" customHeight="1" x14ac:dyDescent="0.25">
      <c r="A819" s="112">
        <v>804</v>
      </c>
      <c r="B819" s="112" t="s">
        <v>2907</v>
      </c>
      <c r="C819" s="112" t="s">
        <v>77</v>
      </c>
      <c r="D819" s="112" t="s">
        <v>2908</v>
      </c>
      <c r="E819" s="112" t="s">
        <v>141</v>
      </c>
      <c r="F819" s="102">
        <v>12</v>
      </c>
      <c r="G819" s="142">
        <v>684.2</v>
      </c>
      <c r="H819" s="143">
        <f t="shared" si="38"/>
        <v>8210.4000000000015</v>
      </c>
      <c r="I819" s="143">
        <f t="shared" si="36"/>
        <v>9195.6480000000029</v>
      </c>
      <c r="J819" s="112" t="s">
        <v>1480</v>
      </c>
      <c r="K819" s="112" t="s">
        <v>22</v>
      </c>
      <c r="L819" s="167" t="s">
        <v>3031</v>
      </c>
      <c r="M819" s="96"/>
      <c r="N819" s="96"/>
    </row>
    <row r="820" spans="1:14" s="91" customFormat="1" ht="99" customHeight="1" x14ac:dyDescent="0.25">
      <c r="A820" s="112">
        <v>805</v>
      </c>
      <c r="B820" s="112" t="s">
        <v>2909</v>
      </c>
      <c r="C820" s="112" t="s">
        <v>77</v>
      </c>
      <c r="D820" s="112" t="s">
        <v>2910</v>
      </c>
      <c r="E820" s="112" t="s">
        <v>141</v>
      </c>
      <c r="F820" s="102">
        <v>12</v>
      </c>
      <c r="G820" s="142">
        <v>684.2</v>
      </c>
      <c r="H820" s="143">
        <f t="shared" si="38"/>
        <v>8210.4000000000015</v>
      </c>
      <c r="I820" s="143">
        <f t="shared" si="36"/>
        <v>9195.6480000000029</v>
      </c>
      <c r="J820" s="112" t="s">
        <v>1480</v>
      </c>
      <c r="K820" s="112" t="s">
        <v>22</v>
      </c>
      <c r="L820" s="167" t="s">
        <v>3031</v>
      </c>
      <c r="M820" s="96"/>
      <c r="N820" s="96"/>
    </row>
    <row r="821" spans="1:14" s="91" customFormat="1" ht="99" customHeight="1" x14ac:dyDescent="0.25">
      <c r="A821" s="112">
        <v>806</v>
      </c>
      <c r="B821" s="112" t="s">
        <v>2911</v>
      </c>
      <c r="C821" s="112" t="s">
        <v>77</v>
      </c>
      <c r="D821" s="112" t="s">
        <v>2910</v>
      </c>
      <c r="E821" s="112" t="s">
        <v>141</v>
      </c>
      <c r="F821" s="102">
        <v>12</v>
      </c>
      <c r="G821" s="142">
        <v>684.2</v>
      </c>
      <c r="H821" s="143">
        <f t="shared" si="38"/>
        <v>8210.4000000000015</v>
      </c>
      <c r="I821" s="143">
        <f t="shared" si="36"/>
        <v>9195.6480000000029</v>
      </c>
      <c r="J821" s="112" t="s">
        <v>1480</v>
      </c>
      <c r="K821" s="112" t="s">
        <v>22</v>
      </c>
      <c r="L821" s="167" t="s">
        <v>3031</v>
      </c>
      <c r="M821" s="96"/>
      <c r="N821" s="96"/>
    </row>
    <row r="822" spans="1:14" s="91" customFormat="1" ht="99" customHeight="1" x14ac:dyDescent="0.25">
      <c r="A822" s="112">
        <v>807</v>
      </c>
      <c r="B822" s="112" t="s">
        <v>2912</v>
      </c>
      <c r="C822" s="112" t="s">
        <v>77</v>
      </c>
      <c r="D822" s="112" t="s">
        <v>2913</v>
      </c>
      <c r="E822" s="112" t="s">
        <v>141</v>
      </c>
      <c r="F822" s="102">
        <v>12</v>
      </c>
      <c r="G822" s="142">
        <v>684.2</v>
      </c>
      <c r="H822" s="143">
        <f t="shared" si="38"/>
        <v>8210.4000000000015</v>
      </c>
      <c r="I822" s="143">
        <f t="shared" si="36"/>
        <v>9195.6480000000029</v>
      </c>
      <c r="J822" s="112" t="s">
        <v>1480</v>
      </c>
      <c r="K822" s="112" t="s">
        <v>22</v>
      </c>
      <c r="L822" s="167" t="s">
        <v>3031</v>
      </c>
      <c r="M822" s="96"/>
      <c r="N822" s="96"/>
    </row>
    <row r="823" spans="1:14" s="91" customFormat="1" ht="99" customHeight="1" x14ac:dyDescent="0.25">
      <c r="A823" s="112">
        <v>808</v>
      </c>
      <c r="B823" s="112" t="s">
        <v>2914</v>
      </c>
      <c r="C823" s="112" t="s">
        <v>77</v>
      </c>
      <c r="D823" s="112" t="s">
        <v>2910</v>
      </c>
      <c r="E823" s="112" t="s">
        <v>141</v>
      </c>
      <c r="F823" s="102">
        <v>12</v>
      </c>
      <c r="G823" s="142">
        <v>684.2</v>
      </c>
      <c r="H823" s="143">
        <f t="shared" si="38"/>
        <v>8210.4000000000015</v>
      </c>
      <c r="I823" s="143">
        <f t="shared" si="36"/>
        <v>9195.6480000000029</v>
      </c>
      <c r="J823" s="112" t="s">
        <v>1480</v>
      </c>
      <c r="K823" s="112" t="s">
        <v>22</v>
      </c>
      <c r="L823" s="167" t="s">
        <v>3031</v>
      </c>
      <c r="M823" s="96"/>
      <c r="N823" s="96"/>
    </row>
    <row r="824" spans="1:14" s="91" customFormat="1" ht="99" customHeight="1" x14ac:dyDescent="0.25">
      <c r="A824" s="112">
        <v>809</v>
      </c>
      <c r="B824" s="112" t="s">
        <v>2915</v>
      </c>
      <c r="C824" s="112" t="s">
        <v>77</v>
      </c>
      <c r="D824" s="112" t="s">
        <v>2916</v>
      </c>
      <c r="E824" s="112" t="s">
        <v>141</v>
      </c>
      <c r="F824" s="102">
        <v>12</v>
      </c>
      <c r="G824" s="142">
        <v>684.2</v>
      </c>
      <c r="H824" s="143">
        <f t="shared" si="38"/>
        <v>8210.4000000000015</v>
      </c>
      <c r="I824" s="143">
        <f t="shared" si="36"/>
        <v>9195.6480000000029</v>
      </c>
      <c r="J824" s="112" t="s">
        <v>1480</v>
      </c>
      <c r="K824" s="112" t="s">
        <v>22</v>
      </c>
      <c r="L824" s="167" t="s">
        <v>3031</v>
      </c>
      <c r="M824" s="96"/>
      <c r="N824" s="96"/>
    </row>
    <row r="825" spans="1:14" s="91" customFormat="1" ht="99" customHeight="1" x14ac:dyDescent="0.25">
      <c r="A825" s="112">
        <v>810</v>
      </c>
      <c r="B825" s="112" t="s">
        <v>2917</v>
      </c>
      <c r="C825" s="112" t="s">
        <v>77</v>
      </c>
      <c r="D825" s="112" t="s">
        <v>2910</v>
      </c>
      <c r="E825" s="112" t="s">
        <v>141</v>
      </c>
      <c r="F825" s="102">
        <v>12</v>
      </c>
      <c r="G825" s="142">
        <v>684.2</v>
      </c>
      <c r="H825" s="143">
        <f t="shared" si="38"/>
        <v>8210.4000000000015</v>
      </c>
      <c r="I825" s="143">
        <f t="shared" si="36"/>
        <v>9195.6480000000029</v>
      </c>
      <c r="J825" s="112" t="s">
        <v>1480</v>
      </c>
      <c r="K825" s="112" t="s">
        <v>22</v>
      </c>
      <c r="L825" s="167" t="s">
        <v>3031</v>
      </c>
      <c r="M825" s="96"/>
      <c r="N825" s="96"/>
    </row>
    <row r="826" spans="1:14" s="91" customFormat="1" ht="99" customHeight="1" x14ac:dyDescent="0.25">
      <c r="A826" s="112">
        <v>811</v>
      </c>
      <c r="B826" s="112" t="s">
        <v>2918</v>
      </c>
      <c r="C826" s="112" t="s">
        <v>77</v>
      </c>
      <c r="D826" s="112" t="s">
        <v>2919</v>
      </c>
      <c r="E826" s="112" t="s">
        <v>141</v>
      </c>
      <c r="F826" s="102">
        <v>12</v>
      </c>
      <c r="G826" s="142">
        <v>684.2</v>
      </c>
      <c r="H826" s="143">
        <f t="shared" si="38"/>
        <v>8210.4000000000015</v>
      </c>
      <c r="I826" s="143">
        <f t="shared" si="36"/>
        <v>9195.6480000000029</v>
      </c>
      <c r="J826" s="112" t="s">
        <v>1480</v>
      </c>
      <c r="K826" s="112" t="s">
        <v>22</v>
      </c>
      <c r="L826" s="167" t="s">
        <v>3031</v>
      </c>
      <c r="M826" s="96"/>
      <c r="N826" s="96"/>
    </row>
    <row r="827" spans="1:14" s="91" customFormat="1" ht="99" customHeight="1" x14ac:dyDescent="0.25">
      <c r="A827" s="112">
        <v>812</v>
      </c>
      <c r="B827" s="112" t="s">
        <v>2920</v>
      </c>
      <c r="C827" s="112" t="s">
        <v>77</v>
      </c>
      <c r="D827" s="112" t="s">
        <v>2921</v>
      </c>
      <c r="E827" s="112" t="s">
        <v>141</v>
      </c>
      <c r="F827" s="102">
        <v>12</v>
      </c>
      <c r="G827" s="142">
        <v>684.2</v>
      </c>
      <c r="H827" s="143">
        <f t="shared" si="38"/>
        <v>8210.4000000000015</v>
      </c>
      <c r="I827" s="143">
        <f t="shared" si="36"/>
        <v>9195.6480000000029</v>
      </c>
      <c r="J827" s="112" t="s">
        <v>1480</v>
      </c>
      <c r="K827" s="112" t="s">
        <v>22</v>
      </c>
      <c r="L827" s="167" t="s">
        <v>3031</v>
      </c>
      <c r="M827" s="96"/>
      <c r="N827" s="96"/>
    </row>
    <row r="828" spans="1:14" s="91" customFormat="1" ht="99" customHeight="1" x14ac:dyDescent="0.25">
      <c r="A828" s="112">
        <v>813</v>
      </c>
      <c r="B828" s="112" t="s">
        <v>2922</v>
      </c>
      <c r="C828" s="112" t="s">
        <v>77</v>
      </c>
      <c r="D828" s="112" t="s">
        <v>2910</v>
      </c>
      <c r="E828" s="112" t="s">
        <v>141</v>
      </c>
      <c r="F828" s="102">
        <v>12</v>
      </c>
      <c r="G828" s="142">
        <v>684.2</v>
      </c>
      <c r="H828" s="143">
        <f t="shared" si="38"/>
        <v>8210.4000000000015</v>
      </c>
      <c r="I828" s="143">
        <f t="shared" si="36"/>
        <v>9195.6480000000029</v>
      </c>
      <c r="J828" s="112" t="s">
        <v>1480</v>
      </c>
      <c r="K828" s="112" t="s">
        <v>22</v>
      </c>
      <c r="L828" s="167" t="s">
        <v>3031</v>
      </c>
      <c r="M828" s="96"/>
      <c r="N828" s="96"/>
    </row>
    <row r="829" spans="1:14" s="91" customFormat="1" ht="99" customHeight="1" x14ac:dyDescent="0.25">
      <c r="A829" s="112">
        <v>814</v>
      </c>
      <c r="B829" s="112" t="s">
        <v>2923</v>
      </c>
      <c r="C829" s="112" t="s">
        <v>77</v>
      </c>
      <c r="D829" s="112" t="s">
        <v>2924</v>
      </c>
      <c r="E829" s="112" t="s">
        <v>141</v>
      </c>
      <c r="F829" s="102">
        <v>12</v>
      </c>
      <c r="G829" s="142">
        <v>684.2</v>
      </c>
      <c r="H829" s="143">
        <f t="shared" si="38"/>
        <v>8210.4000000000015</v>
      </c>
      <c r="I829" s="143">
        <f t="shared" si="36"/>
        <v>9195.6480000000029</v>
      </c>
      <c r="J829" s="112" t="s">
        <v>1480</v>
      </c>
      <c r="K829" s="112" t="s">
        <v>22</v>
      </c>
      <c r="L829" s="167" t="s">
        <v>3031</v>
      </c>
      <c r="M829" s="96"/>
      <c r="N829" s="96"/>
    </row>
    <row r="830" spans="1:14" s="91" customFormat="1" ht="99" customHeight="1" x14ac:dyDescent="0.25">
      <c r="A830" s="112">
        <v>815</v>
      </c>
      <c r="B830" s="112" t="s">
        <v>2925</v>
      </c>
      <c r="C830" s="112" t="s">
        <v>77</v>
      </c>
      <c r="D830" s="112" t="s">
        <v>2926</v>
      </c>
      <c r="E830" s="112" t="s">
        <v>2816</v>
      </c>
      <c r="F830" s="102">
        <v>12</v>
      </c>
      <c r="G830" s="142">
        <v>684.2</v>
      </c>
      <c r="H830" s="143">
        <f t="shared" si="38"/>
        <v>8210.4000000000015</v>
      </c>
      <c r="I830" s="143">
        <f t="shared" si="36"/>
        <v>9195.6480000000029</v>
      </c>
      <c r="J830" s="112" t="s">
        <v>1480</v>
      </c>
      <c r="K830" s="112" t="s">
        <v>22</v>
      </c>
      <c r="L830" s="167" t="s">
        <v>3031</v>
      </c>
      <c r="M830" s="96"/>
      <c r="N830" s="96"/>
    </row>
    <row r="831" spans="1:14" s="91" customFormat="1" ht="99" customHeight="1" x14ac:dyDescent="0.25">
      <c r="A831" s="112">
        <v>816</v>
      </c>
      <c r="B831" s="112" t="s">
        <v>2927</v>
      </c>
      <c r="C831" s="112" t="s">
        <v>77</v>
      </c>
      <c r="D831" s="112" t="s">
        <v>2928</v>
      </c>
      <c r="E831" s="112" t="s">
        <v>2781</v>
      </c>
      <c r="F831" s="102">
        <v>12</v>
      </c>
      <c r="G831" s="142">
        <v>684.2</v>
      </c>
      <c r="H831" s="143">
        <f t="shared" si="38"/>
        <v>8210.4000000000015</v>
      </c>
      <c r="I831" s="143">
        <f t="shared" si="36"/>
        <v>9195.6480000000029</v>
      </c>
      <c r="J831" s="112" t="s">
        <v>1480</v>
      </c>
      <c r="K831" s="112" t="s">
        <v>22</v>
      </c>
      <c r="L831" s="167" t="s">
        <v>3031</v>
      </c>
      <c r="M831" s="96"/>
      <c r="N831" s="96"/>
    </row>
    <row r="832" spans="1:14" s="91" customFormat="1" ht="99" customHeight="1" x14ac:dyDescent="0.25">
      <c r="A832" s="112">
        <v>817</v>
      </c>
      <c r="B832" s="112" t="s">
        <v>2927</v>
      </c>
      <c r="C832" s="112" t="s">
        <v>77</v>
      </c>
      <c r="D832" s="112" t="s">
        <v>2929</v>
      </c>
      <c r="E832" s="112" t="s">
        <v>2781</v>
      </c>
      <c r="F832" s="102">
        <v>12</v>
      </c>
      <c r="G832" s="142">
        <v>684.2</v>
      </c>
      <c r="H832" s="143">
        <f t="shared" si="38"/>
        <v>8210.4000000000015</v>
      </c>
      <c r="I832" s="143">
        <f t="shared" si="36"/>
        <v>9195.6480000000029</v>
      </c>
      <c r="J832" s="112" t="s">
        <v>1480</v>
      </c>
      <c r="K832" s="112" t="s">
        <v>22</v>
      </c>
      <c r="L832" s="167" t="s">
        <v>3031</v>
      </c>
      <c r="M832" s="96"/>
      <c r="N832" s="96"/>
    </row>
    <row r="833" spans="1:14" s="91" customFormat="1" ht="99" customHeight="1" x14ac:dyDescent="0.25">
      <c r="A833" s="112">
        <v>818</v>
      </c>
      <c r="B833" s="112" t="s">
        <v>2930</v>
      </c>
      <c r="C833" s="112" t="s">
        <v>77</v>
      </c>
      <c r="D833" s="112" t="s">
        <v>2931</v>
      </c>
      <c r="E833" s="112" t="s">
        <v>2816</v>
      </c>
      <c r="F833" s="102">
        <v>12</v>
      </c>
      <c r="G833" s="142">
        <v>684.2</v>
      </c>
      <c r="H833" s="143">
        <f t="shared" si="38"/>
        <v>8210.4000000000015</v>
      </c>
      <c r="I833" s="143">
        <f t="shared" si="36"/>
        <v>9195.6480000000029</v>
      </c>
      <c r="J833" s="112" t="s">
        <v>1480</v>
      </c>
      <c r="K833" s="112" t="s">
        <v>22</v>
      </c>
      <c r="L833" s="167" t="s">
        <v>3031</v>
      </c>
      <c r="M833" s="96"/>
      <c r="N833" s="96"/>
    </row>
    <row r="834" spans="1:14" s="91" customFormat="1" ht="99" customHeight="1" x14ac:dyDescent="0.25">
      <c r="A834" s="112">
        <v>819</v>
      </c>
      <c r="B834" s="112" t="s">
        <v>2932</v>
      </c>
      <c r="C834" s="112" t="s">
        <v>77</v>
      </c>
      <c r="D834" s="112" t="s">
        <v>2933</v>
      </c>
      <c r="E834" s="112" t="s">
        <v>141</v>
      </c>
      <c r="F834" s="102">
        <v>12</v>
      </c>
      <c r="G834" s="142">
        <v>684.2</v>
      </c>
      <c r="H834" s="143">
        <f t="shared" si="38"/>
        <v>8210.4000000000015</v>
      </c>
      <c r="I834" s="143">
        <f t="shared" si="36"/>
        <v>9195.6480000000029</v>
      </c>
      <c r="J834" s="112" t="s">
        <v>1480</v>
      </c>
      <c r="K834" s="112" t="s">
        <v>22</v>
      </c>
      <c r="L834" s="167" t="s">
        <v>3031</v>
      </c>
      <c r="M834" s="96"/>
      <c r="N834" s="96"/>
    </row>
    <row r="835" spans="1:14" s="91" customFormat="1" ht="99" customHeight="1" x14ac:dyDescent="0.25">
      <c r="A835" s="112">
        <v>820</v>
      </c>
      <c r="B835" s="112" t="s">
        <v>2934</v>
      </c>
      <c r="C835" s="112" t="s">
        <v>77</v>
      </c>
      <c r="D835" s="112" t="s">
        <v>2935</v>
      </c>
      <c r="E835" s="112" t="s">
        <v>141</v>
      </c>
      <c r="F835" s="102">
        <v>12</v>
      </c>
      <c r="G835" s="142">
        <v>684.2</v>
      </c>
      <c r="H835" s="143">
        <f t="shared" si="38"/>
        <v>8210.4000000000015</v>
      </c>
      <c r="I835" s="143">
        <f t="shared" si="36"/>
        <v>9195.6480000000029</v>
      </c>
      <c r="J835" s="112" t="s">
        <v>1480</v>
      </c>
      <c r="K835" s="112" t="s">
        <v>22</v>
      </c>
      <c r="L835" s="167" t="s">
        <v>3031</v>
      </c>
      <c r="M835" s="96"/>
      <c r="N835" s="96"/>
    </row>
    <row r="836" spans="1:14" s="91" customFormat="1" ht="99" customHeight="1" x14ac:dyDescent="0.25">
      <c r="A836" s="112">
        <v>821</v>
      </c>
      <c r="B836" s="112" t="s">
        <v>2936</v>
      </c>
      <c r="C836" s="112" t="s">
        <v>77</v>
      </c>
      <c r="D836" s="112" t="s">
        <v>2937</v>
      </c>
      <c r="E836" s="112" t="s">
        <v>141</v>
      </c>
      <c r="F836" s="102">
        <v>12</v>
      </c>
      <c r="G836" s="142">
        <v>684.2</v>
      </c>
      <c r="H836" s="143">
        <f t="shared" si="38"/>
        <v>8210.4000000000015</v>
      </c>
      <c r="I836" s="143">
        <f t="shared" si="36"/>
        <v>9195.6480000000029</v>
      </c>
      <c r="J836" s="112" t="s">
        <v>1480</v>
      </c>
      <c r="K836" s="112" t="s">
        <v>22</v>
      </c>
      <c r="L836" s="167" t="s">
        <v>3031</v>
      </c>
      <c r="M836" s="96"/>
      <c r="N836" s="96"/>
    </row>
    <row r="837" spans="1:14" s="91" customFormat="1" ht="99" customHeight="1" x14ac:dyDescent="0.25">
      <c r="A837" s="112">
        <v>822</v>
      </c>
      <c r="B837" s="112" t="s">
        <v>2938</v>
      </c>
      <c r="C837" s="112" t="s">
        <v>77</v>
      </c>
      <c r="D837" s="112" t="s">
        <v>2939</v>
      </c>
      <c r="E837" s="112" t="s">
        <v>2940</v>
      </c>
      <c r="F837" s="102">
        <v>12</v>
      </c>
      <c r="G837" s="142">
        <v>684.2</v>
      </c>
      <c r="H837" s="143">
        <f t="shared" si="38"/>
        <v>8210.4000000000015</v>
      </c>
      <c r="I837" s="143">
        <f t="shared" si="36"/>
        <v>9195.6480000000029</v>
      </c>
      <c r="J837" s="112" t="s">
        <v>2741</v>
      </c>
      <c r="K837" s="112" t="s">
        <v>22</v>
      </c>
      <c r="L837" s="167" t="s">
        <v>3031</v>
      </c>
      <c r="M837" s="96"/>
      <c r="N837" s="96"/>
    </row>
    <row r="838" spans="1:14" s="91" customFormat="1" ht="99" customHeight="1" x14ac:dyDescent="0.25">
      <c r="A838" s="112">
        <v>823</v>
      </c>
      <c r="B838" s="112" t="s">
        <v>2941</v>
      </c>
      <c r="C838" s="112" t="s">
        <v>77</v>
      </c>
      <c r="D838" s="112" t="s">
        <v>2942</v>
      </c>
      <c r="E838" s="112" t="s">
        <v>2943</v>
      </c>
      <c r="F838" s="102">
        <v>12</v>
      </c>
      <c r="G838" s="142">
        <v>684.2</v>
      </c>
      <c r="H838" s="143">
        <f t="shared" ref="H838:H870" si="39">F838*G838</f>
        <v>8210.4000000000015</v>
      </c>
      <c r="I838" s="143">
        <f t="shared" si="36"/>
        <v>9195.6480000000029</v>
      </c>
      <c r="J838" s="112" t="s">
        <v>2741</v>
      </c>
      <c r="K838" s="112" t="s">
        <v>22</v>
      </c>
      <c r="L838" s="167" t="s">
        <v>3031</v>
      </c>
      <c r="M838" s="96"/>
      <c r="N838" s="96"/>
    </row>
    <row r="839" spans="1:14" s="91" customFormat="1" ht="99" customHeight="1" x14ac:dyDescent="0.25">
      <c r="A839" s="112">
        <v>824</v>
      </c>
      <c r="B839" s="112" t="s">
        <v>2944</v>
      </c>
      <c r="C839" s="112" t="s">
        <v>77</v>
      </c>
      <c r="D839" s="112" t="s">
        <v>2945</v>
      </c>
      <c r="E839" s="112" t="s">
        <v>2943</v>
      </c>
      <c r="F839" s="102">
        <v>12</v>
      </c>
      <c r="G839" s="142">
        <v>684.2</v>
      </c>
      <c r="H839" s="143">
        <f t="shared" si="39"/>
        <v>8210.4000000000015</v>
      </c>
      <c r="I839" s="143">
        <f t="shared" si="36"/>
        <v>9195.6480000000029</v>
      </c>
      <c r="J839" s="112" t="s">
        <v>2741</v>
      </c>
      <c r="K839" s="112" t="s">
        <v>22</v>
      </c>
      <c r="L839" s="167" t="s">
        <v>3031</v>
      </c>
      <c r="M839" s="96"/>
      <c r="N839" s="96"/>
    </row>
    <row r="840" spans="1:14" s="91" customFormat="1" ht="99" customHeight="1" x14ac:dyDescent="0.25">
      <c r="A840" s="112">
        <v>825</v>
      </c>
      <c r="B840" s="112" t="s">
        <v>2944</v>
      </c>
      <c r="C840" s="112" t="s">
        <v>77</v>
      </c>
      <c r="D840" s="112" t="s">
        <v>2946</v>
      </c>
      <c r="E840" s="112" t="s">
        <v>2943</v>
      </c>
      <c r="F840" s="102">
        <v>12</v>
      </c>
      <c r="G840" s="142">
        <v>684.2</v>
      </c>
      <c r="H840" s="143">
        <f t="shared" si="39"/>
        <v>8210.4000000000015</v>
      </c>
      <c r="I840" s="143">
        <f t="shared" si="36"/>
        <v>9195.6480000000029</v>
      </c>
      <c r="J840" s="112" t="s">
        <v>2741</v>
      </c>
      <c r="K840" s="112" t="s">
        <v>22</v>
      </c>
      <c r="L840" s="167" t="s">
        <v>3031</v>
      </c>
      <c r="M840" s="96"/>
      <c r="N840" s="96"/>
    </row>
    <row r="841" spans="1:14" s="91" customFormat="1" ht="99" customHeight="1" x14ac:dyDescent="0.25">
      <c r="A841" s="112">
        <v>826</v>
      </c>
      <c r="B841" s="112" t="s">
        <v>2947</v>
      </c>
      <c r="C841" s="112" t="s">
        <v>77</v>
      </c>
      <c r="D841" s="112" t="s">
        <v>2948</v>
      </c>
      <c r="E841" s="112" t="s">
        <v>405</v>
      </c>
      <c r="F841" s="102">
        <v>12</v>
      </c>
      <c r="G841" s="142">
        <v>684.2</v>
      </c>
      <c r="H841" s="143">
        <f t="shared" si="39"/>
        <v>8210.4000000000015</v>
      </c>
      <c r="I841" s="143">
        <f t="shared" si="36"/>
        <v>9195.6480000000029</v>
      </c>
      <c r="J841" s="112" t="s">
        <v>2741</v>
      </c>
      <c r="K841" s="112" t="s">
        <v>22</v>
      </c>
      <c r="L841" s="167" t="s">
        <v>3031</v>
      </c>
      <c r="M841" s="96"/>
      <c r="N841" s="96"/>
    </row>
    <row r="842" spans="1:14" s="91" customFormat="1" ht="99" customHeight="1" x14ac:dyDescent="0.25">
      <c r="A842" s="112">
        <v>827</v>
      </c>
      <c r="B842" s="112" t="s">
        <v>2949</v>
      </c>
      <c r="C842" s="112" t="s">
        <v>77</v>
      </c>
      <c r="D842" s="112" t="s">
        <v>2950</v>
      </c>
      <c r="E842" s="112" t="s">
        <v>2940</v>
      </c>
      <c r="F842" s="102">
        <v>12</v>
      </c>
      <c r="G842" s="142">
        <v>684.2</v>
      </c>
      <c r="H842" s="143">
        <f t="shared" si="39"/>
        <v>8210.4000000000015</v>
      </c>
      <c r="I842" s="143">
        <f t="shared" si="36"/>
        <v>9195.6480000000029</v>
      </c>
      <c r="J842" s="112" t="s">
        <v>2741</v>
      </c>
      <c r="K842" s="112" t="s">
        <v>22</v>
      </c>
      <c r="L842" s="167" t="s">
        <v>3031</v>
      </c>
      <c r="M842" s="96"/>
      <c r="N842" s="96"/>
    </row>
    <row r="843" spans="1:14" s="91" customFormat="1" ht="99" customHeight="1" x14ac:dyDescent="0.25">
      <c r="A843" s="112">
        <v>828</v>
      </c>
      <c r="B843" s="112" t="s">
        <v>2951</v>
      </c>
      <c r="C843" s="112" t="s">
        <v>77</v>
      </c>
      <c r="D843" s="112" t="s">
        <v>2952</v>
      </c>
      <c r="E843" s="112" t="s">
        <v>2943</v>
      </c>
      <c r="F843" s="102">
        <v>12</v>
      </c>
      <c r="G843" s="142">
        <v>684.2</v>
      </c>
      <c r="H843" s="143">
        <f t="shared" si="39"/>
        <v>8210.4000000000015</v>
      </c>
      <c r="I843" s="143">
        <f t="shared" si="36"/>
        <v>9195.6480000000029</v>
      </c>
      <c r="J843" s="112" t="s">
        <v>2741</v>
      </c>
      <c r="K843" s="112" t="s">
        <v>22</v>
      </c>
      <c r="L843" s="167" t="s">
        <v>3031</v>
      </c>
      <c r="M843" s="96"/>
      <c r="N843" s="96"/>
    </row>
    <row r="844" spans="1:14" s="91" customFormat="1" ht="99" customHeight="1" x14ac:dyDescent="0.25">
      <c r="A844" s="112">
        <v>829</v>
      </c>
      <c r="B844" s="112" t="s">
        <v>2953</v>
      </c>
      <c r="C844" s="112" t="s">
        <v>77</v>
      </c>
      <c r="D844" s="112" t="s">
        <v>2954</v>
      </c>
      <c r="E844" s="112" t="s">
        <v>405</v>
      </c>
      <c r="F844" s="102">
        <v>12</v>
      </c>
      <c r="G844" s="142">
        <v>684.2</v>
      </c>
      <c r="H844" s="143">
        <f t="shared" si="39"/>
        <v>8210.4000000000015</v>
      </c>
      <c r="I844" s="143">
        <f t="shared" si="36"/>
        <v>9195.6480000000029</v>
      </c>
      <c r="J844" s="112" t="s">
        <v>1478</v>
      </c>
      <c r="K844" s="112" t="s">
        <v>22</v>
      </c>
      <c r="L844" s="167" t="s">
        <v>3031</v>
      </c>
      <c r="M844" s="96"/>
      <c r="N844" s="96"/>
    </row>
    <row r="845" spans="1:14" s="91" customFormat="1" ht="99" customHeight="1" x14ac:dyDescent="0.25">
      <c r="A845" s="112">
        <v>830</v>
      </c>
      <c r="B845" s="112" t="s">
        <v>2955</v>
      </c>
      <c r="C845" s="112" t="s">
        <v>77</v>
      </c>
      <c r="D845" s="112" t="s">
        <v>2956</v>
      </c>
      <c r="E845" s="112" t="s">
        <v>141</v>
      </c>
      <c r="F845" s="102">
        <v>12</v>
      </c>
      <c r="G845" s="142">
        <v>684.2</v>
      </c>
      <c r="H845" s="143">
        <f t="shared" si="39"/>
        <v>8210.4000000000015</v>
      </c>
      <c r="I845" s="143">
        <f t="shared" si="36"/>
        <v>9195.6480000000029</v>
      </c>
      <c r="J845" s="112" t="s">
        <v>1478</v>
      </c>
      <c r="K845" s="112" t="s">
        <v>22</v>
      </c>
      <c r="L845" s="167" t="s">
        <v>3031</v>
      </c>
      <c r="M845" s="96"/>
      <c r="N845" s="96"/>
    </row>
    <row r="846" spans="1:14" s="91" customFormat="1" ht="99" customHeight="1" x14ac:dyDescent="0.25">
      <c r="A846" s="112">
        <v>831</v>
      </c>
      <c r="B846" s="112" t="s">
        <v>2957</v>
      </c>
      <c r="C846" s="112" t="s">
        <v>77</v>
      </c>
      <c r="D846" s="112" t="s">
        <v>2958</v>
      </c>
      <c r="E846" s="112" t="s">
        <v>2816</v>
      </c>
      <c r="F846" s="102">
        <v>12</v>
      </c>
      <c r="G846" s="142">
        <v>684.2</v>
      </c>
      <c r="H846" s="143">
        <f t="shared" si="39"/>
        <v>8210.4000000000015</v>
      </c>
      <c r="I846" s="143">
        <f t="shared" si="36"/>
        <v>9195.6480000000029</v>
      </c>
      <c r="J846" s="112" t="s">
        <v>1478</v>
      </c>
      <c r="K846" s="112" t="s">
        <v>22</v>
      </c>
      <c r="L846" s="167" t="s">
        <v>3031</v>
      </c>
      <c r="M846" s="96"/>
      <c r="N846" s="96"/>
    </row>
    <row r="847" spans="1:14" s="91" customFormat="1" ht="99" customHeight="1" x14ac:dyDescent="0.25">
      <c r="A847" s="112">
        <v>832</v>
      </c>
      <c r="B847" s="112" t="s">
        <v>2959</v>
      </c>
      <c r="C847" s="112" t="s">
        <v>77</v>
      </c>
      <c r="D847" s="112" t="s">
        <v>2960</v>
      </c>
      <c r="E847" s="112" t="s">
        <v>2816</v>
      </c>
      <c r="F847" s="102">
        <v>12</v>
      </c>
      <c r="G847" s="142">
        <v>684.2</v>
      </c>
      <c r="H847" s="143">
        <f t="shared" si="39"/>
        <v>8210.4000000000015</v>
      </c>
      <c r="I847" s="143">
        <f t="shared" si="36"/>
        <v>9195.6480000000029</v>
      </c>
      <c r="J847" s="112" t="s">
        <v>1478</v>
      </c>
      <c r="K847" s="112" t="s">
        <v>22</v>
      </c>
      <c r="L847" s="167" t="s">
        <v>3031</v>
      </c>
      <c r="M847" s="96"/>
      <c r="N847" s="96"/>
    </row>
    <row r="848" spans="1:14" s="91" customFormat="1" ht="99" customHeight="1" x14ac:dyDescent="0.25">
      <c r="A848" s="112">
        <v>833</v>
      </c>
      <c r="B848" s="112" t="s">
        <v>2961</v>
      </c>
      <c r="C848" s="112" t="s">
        <v>77</v>
      </c>
      <c r="D848" s="112" t="s">
        <v>2962</v>
      </c>
      <c r="E848" s="112" t="s">
        <v>2816</v>
      </c>
      <c r="F848" s="102">
        <v>12</v>
      </c>
      <c r="G848" s="142">
        <v>684.2</v>
      </c>
      <c r="H848" s="143">
        <f t="shared" si="39"/>
        <v>8210.4000000000015</v>
      </c>
      <c r="I848" s="143">
        <f t="shared" si="36"/>
        <v>9195.6480000000029</v>
      </c>
      <c r="J848" s="112" t="s">
        <v>1478</v>
      </c>
      <c r="K848" s="112" t="s">
        <v>22</v>
      </c>
      <c r="L848" s="167" t="s">
        <v>3031</v>
      </c>
      <c r="M848" s="96"/>
      <c r="N848" s="96"/>
    </row>
    <row r="849" spans="1:14" s="91" customFormat="1" ht="99" customHeight="1" x14ac:dyDescent="0.25">
      <c r="A849" s="112">
        <v>834</v>
      </c>
      <c r="B849" s="112" t="s">
        <v>2963</v>
      </c>
      <c r="C849" s="112" t="s">
        <v>77</v>
      </c>
      <c r="D849" s="112" t="s">
        <v>2964</v>
      </c>
      <c r="E849" s="112" t="s">
        <v>2816</v>
      </c>
      <c r="F849" s="102">
        <v>12</v>
      </c>
      <c r="G849" s="142">
        <v>684.2</v>
      </c>
      <c r="H849" s="143">
        <f t="shared" si="39"/>
        <v>8210.4000000000015</v>
      </c>
      <c r="I849" s="143">
        <f t="shared" si="36"/>
        <v>9195.6480000000029</v>
      </c>
      <c r="J849" s="112" t="s">
        <v>1478</v>
      </c>
      <c r="K849" s="112" t="s">
        <v>22</v>
      </c>
      <c r="L849" s="167" t="s">
        <v>3031</v>
      </c>
      <c r="M849" s="96"/>
      <c r="N849" s="96"/>
    </row>
    <row r="850" spans="1:14" s="91" customFormat="1" ht="99" customHeight="1" x14ac:dyDescent="0.25">
      <c r="A850" s="112">
        <v>835</v>
      </c>
      <c r="B850" s="112" t="s">
        <v>2965</v>
      </c>
      <c r="C850" s="112" t="s">
        <v>77</v>
      </c>
      <c r="D850" s="112" t="s">
        <v>2966</v>
      </c>
      <c r="E850" s="112" t="s">
        <v>2781</v>
      </c>
      <c r="F850" s="102">
        <v>12</v>
      </c>
      <c r="G850" s="142">
        <v>684.2</v>
      </c>
      <c r="H850" s="143">
        <f t="shared" si="39"/>
        <v>8210.4000000000015</v>
      </c>
      <c r="I850" s="143">
        <f t="shared" si="36"/>
        <v>9195.6480000000029</v>
      </c>
      <c r="J850" s="112" t="s">
        <v>1478</v>
      </c>
      <c r="K850" s="112" t="s">
        <v>22</v>
      </c>
      <c r="L850" s="167" t="s">
        <v>3031</v>
      </c>
      <c r="M850" s="96"/>
      <c r="N850" s="96"/>
    </row>
    <row r="851" spans="1:14" s="91" customFormat="1" ht="99" customHeight="1" x14ac:dyDescent="0.25">
      <c r="A851" s="112">
        <v>836</v>
      </c>
      <c r="B851" s="112" t="s">
        <v>2967</v>
      </c>
      <c r="C851" s="112" t="s">
        <v>77</v>
      </c>
      <c r="D851" s="112" t="s">
        <v>2968</v>
      </c>
      <c r="E851" s="112" t="s">
        <v>2816</v>
      </c>
      <c r="F851" s="102">
        <v>12</v>
      </c>
      <c r="G851" s="142">
        <v>684.2</v>
      </c>
      <c r="H851" s="143">
        <f t="shared" si="39"/>
        <v>8210.4000000000015</v>
      </c>
      <c r="I851" s="143">
        <f t="shared" si="36"/>
        <v>9195.6480000000029</v>
      </c>
      <c r="J851" s="112" t="s">
        <v>1478</v>
      </c>
      <c r="K851" s="112" t="s">
        <v>22</v>
      </c>
      <c r="L851" s="167" t="s">
        <v>3031</v>
      </c>
      <c r="M851" s="96"/>
      <c r="N851" s="96"/>
    </row>
    <row r="852" spans="1:14" s="91" customFormat="1" ht="99" customHeight="1" x14ac:dyDescent="0.25">
      <c r="A852" s="112">
        <v>837</v>
      </c>
      <c r="B852" s="112" t="s">
        <v>2967</v>
      </c>
      <c r="C852" s="112" t="s">
        <v>77</v>
      </c>
      <c r="D852" s="112" t="s">
        <v>2969</v>
      </c>
      <c r="E852" s="112" t="s">
        <v>2816</v>
      </c>
      <c r="F852" s="102">
        <v>12</v>
      </c>
      <c r="G852" s="142">
        <v>684.2</v>
      </c>
      <c r="H852" s="143">
        <f t="shared" si="39"/>
        <v>8210.4000000000015</v>
      </c>
      <c r="I852" s="143">
        <f t="shared" si="36"/>
        <v>9195.6480000000029</v>
      </c>
      <c r="J852" s="112" t="s">
        <v>1478</v>
      </c>
      <c r="K852" s="112" t="s">
        <v>22</v>
      </c>
      <c r="L852" s="167" t="s">
        <v>3031</v>
      </c>
      <c r="M852" s="96"/>
      <c r="N852" s="96"/>
    </row>
    <row r="853" spans="1:14" s="91" customFormat="1" ht="99" customHeight="1" x14ac:dyDescent="0.25">
      <c r="A853" s="112">
        <v>838</v>
      </c>
      <c r="B853" s="112" t="s">
        <v>2970</v>
      </c>
      <c r="C853" s="112" t="s">
        <v>77</v>
      </c>
      <c r="D853" s="112" t="s">
        <v>2971</v>
      </c>
      <c r="E853" s="112" t="s">
        <v>405</v>
      </c>
      <c r="F853" s="102">
        <v>12</v>
      </c>
      <c r="G853" s="142">
        <v>684.2</v>
      </c>
      <c r="H853" s="143">
        <f t="shared" si="39"/>
        <v>8210.4000000000015</v>
      </c>
      <c r="I853" s="143">
        <f t="shared" si="36"/>
        <v>9195.6480000000029</v>
      </c>
      <c r="J853" s="112" t="s">
        <v>1478</v>
      </c>
      <c r="K853" s="112" t="s">
        <v>22</v>
      </c>
      <c r="L853" s="167" t="s">
        <v>3031</v>
      </c>
      <c r="M853" s="96"/>
      <c r="N853" s="96"/>
    </row>
    <row r="854" spans="1:14" s="91" customFormat="1" ht="99" customHeight="1" x14ac:dyDescent="0.25">
      <c r="A854" s="112">
        <v>839</v>
      </c>
      <c r="B854" s="112" t="s">
        <v>2972</v>
      </c>
      <c r="C854" s="112" t="s">
        <v>77</v>
      </c>
      <c r="D854" s="112" t="s">
        <v>2973</v>
      </c>
      <c r="E854" s="112" t="s">
        <v>405</v>
      </c>
      <c r="F854" s="102">
        <v>12</v>
      </c>
      <c r="G854" s="142">
        <v>684.2</v>
      </c>
      <c r="H854" s="143">
        <f t="shared" si="39"/>
        <v>8210.4000000000015</v>
      </c>
      <c r="I854" s="143">
        <f t="shared" si="36"/>
        <v>9195.6480000000029</v>
      </c>
      <c r="J854" s="112" t="s">
        <v>1478</v>
      </c>
      <c r="K854" s="112" t="s">
        <v>22</v>
      </c>
      <c r="L854" s="167" t="s">
        <v>3031</v>
      </c>
      <c r="M854" s="96"/>
      <c r="N854" s="96"/>
    </row>
    <row r="855" spans="1:14" s="91" customFormat="1" ht="99" customHeight="1" x14ac:dyDescent="0.25">
      <c r="A855" s="112">
        <v>840</v>
      </c>
      <c r="B855" s="112" t="s">
        <v>2974</v>
      </c>
      <c r="C855" s="112" t="s">
        <v>77</v>
      </c>
      <c r="D855" s="112" t="s">
        <v>2975</v>
      </c>
      <c r="E855" s="112" t="s">
        <v>405</v>
      </c>
      <c r="F855" s="102">
        <v>12</v>
      </c>
      <c r="G855" s="142">
        <v>684.2</v>
      </c>
      <c r="H855" s="143">
        <f t="shared" si="39"/>
        <v>8210.4000000000015</v>
      </c>
      <c r="I855" s="143">
        <f t="shared" si="36"/>
        <v>9195.6480000000029</v>
      </c>
      <c r="J855" s="112" t="s">
        <v>1478</v>
      </c>
      <c r="K855" s="112" t="s">
        <v>22</v>
      </c>
      <c r="L855" s="167" t="s">
        <v>3031</v>
      </c>
      <c r="M855" s="96"/>
      <c r="N855" s="96"/>
    </row>
    <row r="856" spans="1:14" s="91" customFormat="1" ht="99" customHeight="1" x14ac:dyDescent="0.25">
      <c r="A856" s="112">
        <v>841</v>
      </c>
      <c r="B856" s="112" t="s">
        <v>2976</v>
      </c>
      <c r="C856" s="112" t="s">
        <v>77</v>
      </c>
      <c r="D856" s="112" t="s">
        <v>2977</v>
      </c>
      <c r="E856" s="112" t="s">
        <v>405</v>
      </c>
      <c r="F856" s="102">
        <v>12</v>
      </c>
      <c r="G856" s="142">
        <v>684.2</v>
      </c>
      <c r="H856" s="143">
        <f t="shared" si="39"/>
        <v>8210.4000000000015</v>
      </c>
      <c r="I856" s="143">
        <f t="shared" si="36"/>
        <v>9195.6480000000029</v>
      </c>
      <c r="J856" s="112" t="s">
        <v>1478</v>
      </c>
      <c r="K856" s="112" t="s">
        <v>22</v>
      </c>
      <c r="L856" s="167" t="s">
        <v>3031</v>
      </c>
      <c r="M856" s="96"/>
      <c r="N856" s="96"/>
    </row>
    <row r="857" spans="1:14" s="91" customFormat="1" ht="99" customHeight="1" x14ac:dyDescent="0.25">
      <c r="A857" s="112">
        <v>842</v>
      </c>
      <c r="B857" s="112" t="s">
        <v>2978</v>
      </c>
      <c r="C857" s="112" t="s">
        <v>77</v>
      </c>
      <c r="D857" s="112" t="s">
        <v>2979</v>
      </c>
      <c r="E857" s="112" t="s">
        <v>1640</v>
      </c>
      <c r="F857" s="102">
        <v>12</v>
      </c>
      <c r="G857" s="142">
        <v>684.2</v>
      </c>
      <c r="H857" s="143">
        <f t="shared" si="39"/>
        <v>8210.4000000000015</v>
      </c>
      <c r="I857" s="143">
        <f t="shared" si="36"/>
        <v>9195.6480000000029</v>
      </c>
      <c r="J857" s="112" t="s">
        <v>1478</v>
      </c>
      <c r="K857" s="112" t="s">
        <v>22</v>
      </c>
      <c r="L857" s="167" t="s">
        <v>3031</v>
      </c>
      <c r="M857" s="96"/>
      <c r="N857" s="96"/>
    </row>
    <row r="858" spans="1:14" s="91" customFormat="1" ht="99" customHeight="1" x14ac:dyDescent="0.25">
      <c r="A858" s="112">
        <v>843</v>
      </c>
      <c r="B858" s="112" t="s">
        <v>2980</v>
      </c>
      <c r="C858" s="112" t="s">
        <v>77</v>
      </c>
      <c r="D858" s="112" t="s">
        <v>2981</v>
      </c>
      <c r="E858" s="112" t="s">
        <v>405</v>
      </c>
      <c r="F858" s="102">
        <v>12</v>
      </c>
      <c r="G858" s="142">
        <v>684.2</v>
      </c>
      <c r="H858" s="143">
        <f t="shared" si="39"/>
        <v>8210.4000000000015</v>
      </c>
      <c r="I858" s="143">
        <f t="shared" si="36"/>
        <v>9195.6480000000029</v>
      </c>
      <c r="J858" s="112" t="s">
        <v>2982</v>
      </c>
      <c r="K858" s="112" t="s">
        <v>22</v>
      </c>
      <c r="L858" s="167" t="s">
        <v>3031</v>
      </c>
      <c r="M858" s="96"/>
      <c r="N858" s="96"/>
    </row>
    <row r="859" spans="1:14" s="91" customFormat="1" ht="99" customHeight="1" x14ac:dyDescent="0.25">
      <c r="A859" s="112">
        <v>844</v>
      </c>
      <c r="B859" s="112" t="s">
        <v>2983</v>
      </c>
      <c r="C859" s="112" t="s">
        <v>77</v>
      </c>
      <c r="D859" s="112" t="s">
        <v>2984</v>
      </c>
      <c r="E859" s="112" t="s">
        <v>405</v>
      </c>
      <c r="F859" s="102">
        <v>12</v>
      </c>
      <c r="G859" s="142">
        <v>684.2</v>
      </c>
      <c r="H859" s="143">
        <f t="shared" si="39"/>
        <v>8210.4000000000015</v>
      </c>
      <c r="I859" s="143">
        <f t="shared" si="36"/>
        <v>9195.6480000000029</v>
      </c>
      <c r="J859" s="112" t="s">
        <v>2982</v>
      </c>
      <c r="K859" s="112" t="s">
        <v>22</v>
      </c>
      <c r="L859" s="167" t="s">
        <v>3031</v>
      </c>
      <c r="M859" s="96"/>
      <c r="N859" s="96"/>
    </row>
    <row r="860" spans="1:14" s="91" customFormat="1" ht="99" customHeight="1" x14ac:dyDescent="0.25">
      <c r="A860" s="112">
        <v>845</v>
      </c>
      <c r="B860" s="112" t="s">
        <v>2985</v>
      </c>
      <c r="C860" s="112" t="s">
        <v>77</v>
      </c>
      <c r="D860" s="112" t="s">
        <v>2986</v>
      </c>
      <c r="E860" s="112" t="s">
        <v>405</v>
      </c>
      <c r="F860" s="102">
        <v>12</v>
      </c>
      <c r="G860" s="142">
        <v>684.2</v>
      </c>
      <c r="H860" s="143">
        <f t="shared" si="39"/>
        <v>8210.4000000000015</v>
      </c>
      <c r="I860" s="143">
        <f t="shared" si="36"/>
        <v>9195.6480000000029</v>
      </c>
      <c r="J860" s="112" t="s">
        <v>2982</v>
      </c>
      <c r="K860" s="112" t="s">
        <v>22</v>
      </c>
      <c r="L860" s="167" t="s">
        <v>3031</v>
      </c>
      <c r="M860" s="96"/>
      <c r="N860" s="96"/>
    </row>
    <row r="861" spans="1:14" s="91" customFormat="1" ht="99" customHeight="1" x14ac:dyDescent="0.25">
      <c r="A861" s="112">
        <v>846</v>
      </c>
      <c r="B861" s="112" t="s">
        <v>2987</v>
      </c>
      <c r="C861" s="112" t="s">
        <v>77</v>
      </c>
      <c r="D861" s="112" t="s">
        <v>2988</v>
      </c>
      <c r="E861" s="112" t="s">
        <v>405</v>
      </c>
      <c r="F861" s="102">
        <v>12</v>
      </c>
      <c r="G861" s="142">
        <v>684.2</v>
      </c>
      <c r="H861" s="143">
        <f t="shared" si="39"/>
        <v>8210.4000000000015</v>
      </c>
      <c r="I861" s="143">
        <f t="shared" si="36"/>
        <v>9195.6480000000029</v>
      </c>
      <c r="J861" s="112" t="s">
        <v>2982</v>
      </c>
      <c r="K861" s="112" t="s">
        <v>22</v>
      </c>
      <c r="L861" s="167" t="s">
        <v>3031</v>
      </c>
      <c r="M861" s="96"/>
      <c r="N861" s="96"/>
    </row>
    <row r="862" spans="1:14" s="91" customFormat="1" ht="99" customHeight="1" x14ac:dyDescent="0.25">
      <c r="A862" s="112">
        <v>847</v>
      </c>
      <c r="B862" s="112" t="s">
        <v>2989</v>
      </c>
      <c r="C862" s="112" t="s">
        <v>77</v>
      </c>
      <c r="D862" s="112" t="s">
        <v>2990</v>
      </c>
      <c r="E862" s="112" t="s">
        <v>2816</v>
      </c>
      <c r="F862" s="102">
        <v>12</v>
      </c>
      <c r="G862" s="142">
        <v>684.2</v>
      </c>
      <c r="H862" s="143">
        <f t="shared" si="39"/>
        <v>8210.4000000000015</v>
      </c>
      <c r="I862" s="143">
        <f t="shared" si="36"/>
        <v>9195.6480000000029</v>
      </c>
      <c r="J862" s="112" t="s">
        <v>2982</v>
      </c>
      <c r="K862" s="112" t="s">
        <v>22</v>
      </c>
      <c r="L862" s="167" t="s">
        <v>3031</v>
      </c>
      <c r="M862" s="96"/>
      <c r="N862" s="96"/>
    </row>
    <row r="863" spans="1:14" s="91" customFormat="1" ht="99" customHeight="1" x14ac:dyDescent="0.25">
      <c r="A863" s="112">
        <v>848</v>
      </c>
      <c r="B863" s="112" t="s">
        <v>2991</v>
      </c>
      <c r="C863" s="112" t="s">
        <v>77</v>
      </c>
      <c r="D863" s="112" t="s">
        <v>2992</v>
      </c>
      <c r="E863" s="112" t="s">
        <v>405</v>
      </c>
      <c r="F863" s="102">
        <v>12</v>
      </c>
      <c r="G863" s="142">
        <v>684.2</v>
      </c>
      <c r="H863" s="143">
        <f t="shared" si="39"/>
        <v>8210.4000000000015</v>
      </c>
      <c r="I863" s="143">
        <f t="shared" si="36"/>
        <v>9195.6480000000029</v>
      </c>
      <c r="J863" s="112" t="s">
        <v>2982</v>
      </c>
      <c r="K863" s="112" t="s">
        <v>22</v>
      </c>
      <c r="L863" s="167" t="s">
        <v>3031</v>
      </c>
      <c r="M863" s="96"/>
      <c r="N863" s="96"/>
    </row>
    <row r="864" spans="1:14" s="91" customFormat="1" ht="99" customHeight="1" x14ac:dyDescent="0.25">
      <c r="A864" s="112">
        <v>849</v>
      </c>
      <c r="B864" s="112" t="s">
        <v>2993</v>
      </c>
      <c r="C864" s="112" t="s">
        <v>77</v>
      </c>
      <c r="D864" s="112" t="s">
        <v>2994</v>
      </c>
      <c r="E864" s="112" t="s">
        <v>141</v>
      </c>
      <c r="F864" s="102">
        <v>12</v>
      </c>
      <c r="G864" s="142">
        <v>684.2</v>
      </c>
      <c r="H864" s="143">
        <f t="shared" si="39"/>
        <v>8210.4000000000015</v>
      </c>
      <c r="I864" s="143">
        <f t="shared" si="36"/>
        <v>9195.6480000000029</v>
      </c>
      <c r="J864" s="112" t="s">
        <v>2982</v>
      </c>
      <c r="K864" s="112" t="s">
        <v>22</v>
      </c>
      <c r="L864" s="167" t="s">
        <v>3031</v>
      </c>
      <c r="M864" s="96"/>
      <c r="N864" s="96"/>
    </row>
    <row r="865" spans="1:14" s="91" customFormat="1" ht="99" customHeight="1" x14ac:dyDescent="0.25">
      <c r="A865" s="112">
        <v>850</v>
      </c>
      <c r="B865" s="112" t="s">
        <v>2995</v>
      </c>
      <c r="C865" s="112" t="s">
        <v>77</v>
      </c>
      <c r="D865" s="112" t="s">
        <v>2996</v>
      </c>
      <c r="E865" s="112" t="s">
        <v>141</v>
      </c>
      <c r="F865" s="102">
        <v>12</v>
      </c>
      <c r="G865" s="142">
        <v>684.2</v>
      </c>
      <c r="H865" s="143">
        <f t="shared" si="39"/>
        <v>8210.4000000000015</v>
      </c>
      <c r="I865" s="143">
        <f t="shared" si="36"/>
        <v>9195.6480000000029</v>
      </c>
      <c r="J865" s="112" t="s">
        <v>2982</v>
      </c>
      <c r="K865" s="112" t="s">
        <v>22</v>
      </c>
      <c r="L865" s="167" t="s">
        <v>3031</v>
      </c>
      <c r="M865" s="96"/>
      <c r="N865" s="96"/>
    </row>
    <row r="866" spans="1:14" s="91" customFormat="1" ht="99" customHeight="1" x14ac:dyDescent="0.25">
      <c r="A866" s="112">
        <v>851</v>
      </c>
      <c r="B866" s="112" t="s">
        <v>2997</v>
      </c>
      <c r="C866" s="112" t="s">
        <v>77</v>
      </c>
      <c r="D866" s="112" t="s">
        <v>2998</v>
      </c>
      <c r="E866" s="112" t="s">
        <v>141</v>
      </c>
      <c r="F866" s="102">
        <v>12</v>
      </c>
      <c r="G866" s="142">
        <v>684.2</v>
      </c>
      <c r="H866" s="143">
        <f t="shared" si="39"/>
        <v>8210.4000000000015</v>
      </c>
      <c r="I866" s="143">
        <f t="shared" si="36"/>
        <v>9195.6480000000029</v>
      </c>
      <c r="J866" s="112" t="s">
        <v>2982</v>
      </c>
      <c r="K866" s="112" t="s">
        <v>22</v>
      </c>
      <c r="L866" s="167" t="s">
        <v>3031</v>
      </c>
      <c r="M866" s="96"/>
      <c r="N866" s="96"/>
    </row>
    <row r="867" spans="1:14" s="91" customFormat="1" ht="99" customHeight="1" x14ac:dyDescent="0.25">
      <c r="A867" s="112">
        <v>852</v>
      </c>
      <c r="B867" s="112" t="s">
        <v>2999</v>
      </c>
      <c r="C867" s="112" t="s">
        <v>77</v>
      </c>
      <c r="D867" s="112" t="s">
        <v>3000</v>
      </c>
      <c r="E867" s="112" t="s">
        <v>141</v>
      </c>
      <c r="F867" s="102">
        <v>12</v>
      </c>
      <c r="G867" s="142">
        <v>684.2</v>
      </c>
      <c r="H867" s="143">
        <f t="shared" si="39"/>
        <v>8210.4000000000015</v>
      </c>
      <c r="I867" s="143">
        <f t="shared" si="36"/>
        <v>9195.6480000000029</v>
      </c>
      <c r="J867" s="112" t="s">
        <v>2982</v>
      </c>
      <c r="K867" s="112" t="s">
        <v>22</v>
      </c>
      <c r="L867" s="167" t="s">
        <v>3031</v>
      </c>
      <c r="M867" s="96"/>
      <c r="N867" s="96"/>
    </row>
    <row r="868" spans="1:14" s="91" customFormat="1" ht="99" customHeight="1" x14ac:dyDescent="0.25">
      <c r="A868" s="112">
        <v>853</v>
      </c>
      <c r="B868" s="112" t="s">
        <v>3001</v>
      </c>
      <c r="C868" s="112" t="s">
        <v>77</v>
      </c>
      <c r="D868" s="112" t="s">
        <v>3002</v>
      </c>
      <c r="E868" s="112" t="s">
        <v>141</v>
      </c>
      <c r="F868" s="102">
        <v>12</v>
      </c>
      <c r="G868" s="142">
        <v>684.2</v>
      </c>
      <c r="H868" s="143">
        <f t="shared" si="39"/>
        <v>8210.4000000000015</v>
      </c>
      <c r="I868" s="143">
        <f t="shared" si="36"/>
        <v>9195.6480000000029</v>
      </c>
      <c r="J868" s="112" t="s">
        <v>2982</v>
      </c>
      <c r="K868" s="112" t="s">
        <v>22</v>
      </c>
      <c r="L868" s="167" t="s">
        <v>3031</v>
      </c>
      <c r="M868" s="96"/>
      <c r="N868" s="96"/>
    </row>
    <row r="869" spans="1:14" s="91" customFormat="1" ht="99" customHeight="1" x14ac:dyDescent="0.25">
      <c r="A869" s="112">
        <v>854</v>
      </c>
      <c r="B869" s="112" t="s">
        <v>3003</v>
      </c>
      <c r="C869" s="112" t="s">
        <v>77</v>
      </c>
      <c r="D869" s="112" t="s">
        <v>3004</v>
      </c>
      <c r="E869" s="112" t="s">
        <v>141</v>
      </c>
      <c r="F869" s="102">
        <v>12</v>
      </c>
      <c r="G869" s="142">
        <v>684.2</v>
      </c>
      <c r="H869" s="143">
        <f t="shared" si="39"/>
        <v>8210.4000000000015</v>
      </c>
      <c r="I869" s="143">
        <f t="shared" si="36"/>
        <v>9195.6480000000029</v>
      </c>
      <c r="J869" s="112" t="s">
        <v>2982</v>
      </c>
      <c r="K869" s="112" t="s">
        <v>22</v>
      </c>
      <c r="L869" s="167" t="s">
        <v>3031</v>
      </c>
      <c r="M869" s="96"/>
      <c r="N869" s="96"/>
    </row>
    <row r="870" spans="1:14" s="91" customFormat="1" ht="99" customHeight="1" x14ac:dyDescent="0.25">
      <c r="A870" s="112">
        <v>855</v>
      </c>
      <c r="B870" s="112" t="s">
        <v>3005</v>
      </c>
      <c r="C870" s="112" t="s">
        <v>77</v>
      </c>
      <c r="D870" s="112" t="s">
        <v>3006</v>
      </c>
      <c r="E870" s="112" t="s">
        <v>141</v>
      </c>
      <c r="F870" s="102">
        <v>12</v>
      </c>
      <c r="G870" s="142">
        <v>684.2</v>
      </c>
      <c r="H870" s="143">
        <f t="shared" si="39"/>
        <v>8210.4000000000015</v>
      </c>
      <c r="I870" s="143">
        <f t="shared" si="36"/>
        <v>9195.6480000000029</v>
      </c>
      <c r="J870" s="112" t="s">
        <v>1478</v>
      </c>
      <c r="K870" s="112" t="s">
        <v>22</v>
      </c>
      <c r="L870" s="167" t="s">
        <v>3031</v>
      </c>
      <c r="M870" s="96"/>
      <c r="N870" s="96"/>
    </row>
    <row r="871" spans="1:14" s="91" customFormat="1" ht="99" customHeight="1" x14ac:dyDescent="0.25">
      <c r="A871" s="112">
        <v>856</v>
      </c>
      <c r="B871" s="112" t="s">
        <v>2696</v>
      </c>
      <c r="C871" s="112" t="s">
        <v>77</v>
      </c>
      <c r="D871" s="112" t="s">
        <v>2697</v>
      </c>
      <c r="E871" s="167" t="s">
        <v>141</v>
      </c>
      <c r="F871" s="102">
        <v>1</v>
      </c>
      <c r="G871" s="142">
        <v>189197</v>
      </c>
      <c r="H871" s="143">
        <f>F871*G871</f>
        <v>189197</v>
      </c>
      <c r="I871" s="143">
        <f>H871*1.12</f>
        <v>211900.64</v>
      </c>
      <c r="J871" s="167" t="s">
        <v>1104</v>
      </c>
      <c r="K871" s="167" t="s">
        <v>22</v>
      </c>
      <c r="L871" s="89" t="s">
        <v>3032</v>
      </c>
      <c r="M871" s="96"/>
      <c r="N871" s="96"/>
    </row>
    <row r="872" spans="1:14" s="91" customFormat="1" ht="99" customHeight="1" x14ac:dyDescent="0.25">
      <c r="A872" s="112">
        <v>857</v>
      </c>
      <c r="B872" s="112" t="s">
        <v>1126</v>
      </c>
      <c r="C872" s="112" t="s">
        <v>77</v>
      </c>
      <c r="D872" s="112" t="s">
        <v>2701</v>
      </c>
      <c r="E872" s="167" t="s">
        <v>141</v>
      </c>
      <c r="F872" s="102">
        <v>1</v>
      </c>
      <c r="G872" s="142">
        <v>250000</v>
      </c>
      <c r="H872" s="143">
        <f t="shared" si="35"/>
        <v>250000</v>
      </c>
      <c r="I872" s="143">
        <f t="shared" si="36"/>
        <v>280000</v>
      </c>
      <c r="J872" s="167" t="s">
        <v>1123</v>
      </c>
      <c r="K872" s="167" t="s">
        <v>22</v>
      </c>
      <c r="L872" s="89" t="s">
        <v>3032</v>
      </c>
      <c r="M872" s="96"/>
      <c r="N872" s="96"/>
    </row>
    <row r="873" spans="1:14" s="91" customFormat="1" ht="99" customHeight="1" x14ac:dyDescent="0.25">
      <c r="A873" s="112">
        <v>858</v>
      </c>
      <c r="B873" s="112" t="s">
        <v>2700</v>
      </c>
      <c r="C873" s="112" t="s">
        <v>77</v>
      </c>
      <c r="D873" s="112" t="s">
        <v>2702</v>
      </c>
      <c r="E873" s="167" t="s">
        <v>141</v>
      </c>
      <c r="F873" s="102">
        <v>32</v>
      </c>
      <c r="G873" s="142">
        <v>78000</v>
      </c>
      <c r="H873" s="143">
        <f t="shared" si="35"/>
        <v>2496000</v>
      </c>
      <c r="I873" s="143">
        <f t="shared" si="36"/>
        <v>2795520.0000000005</v>
      </c>
      <c r="J873" s="167" t="s">
        <v>1123</v>
      </c>
      <c r="K873" s="167" t="s">
        <v>22</v>
      </c>
      <c r="L873" s="89" t="s">
        <v>3032</v>
      </c>
      <c r="M873" s="96"/>
      <c r="N873" s="96"/>
    </row>
    <row r="874" spans="1:14" s="91" customFormat="1" ht="196.5" customHeight="1" x14ac:dyDescent="0.25">
      <c r="A874" s="112">
        <v>859</v>
      </c>
      <c r="B874" s="112" t="s">
        <v>2699</v>
      </c>
      <c r="C874" s="112" t="s">
        <v>77</v>
      </c>
      <c r="D874" s="112" t="s">
        <v>2733</v>
      </c>
      <c r="E874" s="167" t="s">
        <v>141</v>
      </c>
      <c r="F874" s="102">
        <v>10</v>
      </c>
      <c r="G874" s="142">
        <v>557623.13</v>
      </c>
      <c r="H874" s="143">
        <f t="shared" si="35"/>
        <v>5576231.2999999998</v>
      </c>
      <c r="I874" s="143">
        <f t="shared" si="36"/>
        <v>6245379.0560000008</v>
      </c>
      <c r="J874" s="167" t="s">
        <v>2703</v>
      </c>
      <c r="K874" s="167" t="s">
        <v>22</v>
      </c>
      <c r="L874" s="89" t="s">
        <v>3032</v>
      </c>
      <c r="M874" s="96"/>
      <c r="N874" s="96"/>
    </row>
    <row r="875" spans="1:14" s="91" customFormat="1" ht="242.25" customHeight="1" x14ac:dyDescent="0.25">
      <c r="A875" s="112">
        <v>860</v>
      </c>
      <c r="B875" s="112" t="s">
        <v>2704</v>
      </c>
      <c r="C875" s="112" t="s">
        <v>77</v>
      </c>
      <c r="D875" s="112" t="s">
        <v>2705</v>
      </c>
      <c r="E875" s="167" t="s">
        <v>141</v>
      </c>
      <c r="F875" s="102">
        <v>2</v>
      </c>
      <c r="G875" s="142">
        <v>64278</v>
      </c>
      <c r="H875" s="143">
        <f t="shared" si="35"/>
        <v>128556</v>
      </c>
      <c r="I875" s="143">
        <f t="shared" si="36"/>
        <v>143982.72</v>
      </c>
      <c r="J875" s="167" t="s">
        <v>2732</v>
      </c>
      <c r="K875" s="167" t="s">
        <v>22</v>
      </c>
      <c r="L875" s="89" t="s">
        <v>3032</v>
      </c>
      <c r="M875" s="96"/>
      <c r="N875" s="96"/>
    </row>
    <row r="876" spans="1:14" s="91" customFormat="1" ht="236.25" customHeight="1" x14ac:dyDescent="0.25">
      <c r="A876" s="112">
        <v>861</v>
      </c>
      <c r="B876" s="112" t="s">
        <v>2706</v>
      </c>
      <c r="C876" s="112" t="s">
        <v>77</v>
      </c>
      <c r="D876" s="112" t="s">
        <v>2707</v>
      </c>
      <c r="E876" s="167" t="s">
        <v>141</v>
      </c>
      <c r="F876" s="102">
        <v>1</v>
      </c>
      <c r="G876" s="142">
        <v>100740</v>
      </c>
      <c r="H876" s="143">
        <f t="shared" si="35"/>
        <v>100740</v>
      </c>
      <c r="I876" s="143">
        <f t="shared" si="36"/>
        <v>112828.80000000002</v>
      </c>
      <c r="J876" s="167" t="s">
        <v>2732</v>
      </c>
      <c r="K876" s="167" t="s">
        <v>22</v>
      </c>
      <c r="L876" s="89" t="s">
        <v>3032</v>
      </c>
      <c r="M876" s="96"/>
      <c r="N876" s="96"/>
    </row>
    <row r="877" spans="1:14" s="91" customFormat="1" ht="255.75" customHeight="1" x14ac:dyDescent="0.25">
      <c r="A877" s="112">
        <v>862</v>
      </c>
      <c r="B877" s="112" t="s">
        <v>2708</v>
      </c>
      <c r="C877" s="112" t="s">
        <v>77</v>
      </c>
      <c r="D877" s="112" t="s">
        <v>2709</v>
      </c>
      <c r="E877" s="167" t="s">
        <v>141</v>
      </c>
      <c r="F877" s="102">
        <v>1</v>
      </c>
      <c r="G877" s="142">
        <v>100740</v>
      </c>
      <c r="H877" s="143">
        <f t="shared" si="35"/>
        <v>100740</v>
      </c>
      <c r="I877" s="143">
        <f t="shared" si="36"/>
        <v>112828.80000000002</v>
      </c>
      <c r="J877" s="167" t="s">
        <v>2732</v>
      </c>
      <c r="K877" s="167" t="s">
        <v>22</v>
      </c>
      <c r="L877" s="89" t="s">
        <v>3032</v>
      </c>
      <c r="M877" s="96"/>
      <c r="N877" s="96"/>
    </row>
    <row r="878" spans="1:14" s="91" customFormat="1" ht="252.75" customHeight="1" x14ac:dyDescent="0.25">
      <c r="A878" s="112">
        <v>863</v>
      </c>
      <c r="B878" s="112" t="s">
        <v>2710</v>
      </c>
      <c r="C878" s="112" t="s">
        <v>77</v>
      </c>
      <c r="D878" s="112" t="s">
        <v>2711</v>
      </c>
      <c r="E878" s="167" t="s">
        <v>141</v>
      </c>
      <c r="F878" s="102">
        <v>1</v>
      </c>
      <c r="G878" s="142">
        <v>158304</v>
      </c>
      <c r="H878" s="143">
        <f t="shared" si="35"/>
        <v>158304</v>
      </c>
      <c r="I878" s="143">
        <f t="shared" si="36"/>
        <v>177300.48000000001</v>
      </c>
      <c r="J878" s="167" t="s">
        <v>2732</v>
      </c>
      <c r="K878" s="167" t="s">
        <v>22</v>
      </c>
      <c r="L878" s="89" t="s">
        <v>3032</v>
      </c>
      <c r="M878" s="96"/>
      <c r="N878" s="96"/>
    </row>
    <row r="879" spans="1:14" s="91" customFormat="1" ht="243.75" customHeight="1" x14ac:dyDescent="0.25">
      <c r="A879" s="112">
        <v>864</v>
      </c>
      <c r="B879" s="112" t="s">
        <v>2712</v>
      </c>
      <c r="C879" s="112" t="s">
        <v>77</v>
      </c>
      <c r="D879" s="112" t="s">
        <v>2713</v>
      </c>
      <c r="E879" s="167" t="s">
        <v>141</v>
      </c>
      <c r="F879" s="102">
        <v>1</v>
      </c>
      <c r="G879" s="142">
        <v>215388</v>
      </c>
      <c r="H879" s="143">
        <f t="shared" si="35"/>
        <v>215388</v>
      </c>
      <c r="I879" s="143">
        <f t="shared" si="36"/>
        <v>241234.56000000003</v>
      </c>
      <c r="J879" s="167" t="s">
        <v>2732</v>
      </c>
      <c r="K879" s="167" t="s">
        <v>22</v>
      </c>
      <c r="L879" s="89" t="s">
        <v>3032</v>
      </c>
      <c r="M879" s="96"/>
      <c r="N879" s="96"/>
    </row>
    <row r="880" spans="1:14" s="91" customFormat="1" ht="242.25" customHeight="1" x14ac:dyDescent="0.25">
      <c r="A880" s="112">
        <v>865</v>
      </c>
      <c r="B880" s="112" t="s">
        <v>2714</v>
      </c>
      <c r="C880" s="112" t="s">
        <v>77</v>
      </c>
      <c r="D880" s="112" t="s">
        <v>2715</v>
      </c>
      <c r="E880" s="167" t="s">
        <v>141</v>
      </c>
      <c r="F880" s="102">
        <v>1</v>
      </c>
      <c r="G880" s="142">
        <v>188280</v>
      </c>
      <c r="H880" s="143">
        <f t="shared" si="35"/>
        <v>188280</v>
      </c>
      <c r="I880" s="143">
        <f t="shared" si="36"/>
        <v>210873.60000000001</v>
      </c>
      <c r="J880" s="167" t="s">
        <v>2732</v>
      </c>
      <c r="K880" s="167" t="s">
        <v>22</v>
      </c>
      <c r="L880" s="89" t="s">
        <v>3032</v>
      </c>
      <c r="M880" s="96"/>
      <c r="N880" s="96"/>
    </row>
    <row r="881" spans="1:14" s="91" customFormat="1" ht="289.5" customHeight="1" x14ac:dyDescent="0.25">
      <c r="A881" s="112">
        <v>866</v>
      </c>
      <c r="B881" s="112" t="s">
        <v>2716</v>
      </c>
      <c r="C881" s="112" t="s">
        <v>77</v>
      </c>
      <c r="D881" s="112" t="s">
        <v>2717</v>
      </c>
      <c r="E881" s="167" t="s">
        <v>141</v>
      </c>
      <c r="F881" s="102">
        <v>1</v>
      </c>
      <c r="G881" s="142">
        <v>194520</v>
      </c>
      <c r="H881" s="143">
        <f t="shared" si="35"/>
        <v>194520</v>
      </c>
      <c r="I881" s="143">
        <f t="shared" si="36"/>
        <v>217862.40000000002</v>
      </c>
      <c r="J881" s="167" t="s">
        <v>2732</v>
      </c>
      <c r="K881" s="167" t="s">
        <v>22</v>
      </c>
      <c r="L881" s="89" t="s">
        <v>3032</v>
      </c>
      <c r="M881" s="96"/>
      <c r="N881" s="96"/>
    </row>
    <row r="882" spans="1:14" s="91" customFormat="1" ht="285" customHeight="1" x14ac:dyDescent="0.25">
      <c r="A882" s="112">
        <v>867</v>
      </c>
      <c r="B882" s="112" t="s">
        <v>2718</v>
      </c>
      <c r="C882" s="112" t="s">
        <v>77</v>
      </c>
      <c r="D882" s="112" t="s">
        <v>2719</v>
      </c>
      <c r="E882" s="167" t="s">
        <v>141</v>
      </c>
      <c r="F882" s="102">
        <v>1</v>
      </c>
      <c r="G882" s="142">
        <v>388320</v>
      </c>
      <c r="H882" s="143">
        <f t="shared" si="35"/>
        <v>388320</v>
      </c>
      <c r="I882" s="143">
        <f t="shared" si="36"/>
        <v>434918.40000000002</v>
      </c>
      <c r="J882" s="167" t="s">
        <v>2732</v>
      </c>
      <c r="K882" s="167" t="s">
        <v>22</v>
      </c>
      <c r="L882" s="89" t="s">
        <v>3032</v>
      </c>
      <c r="M882" s="96"/>
      <c r="N882" s="96"/>
    </row>
    <row r="883" spans="1:14" s="91" customFormat="1" ht="317.25" customHeight="1" x14ac:dyDescent="0.25">
      <c r="A883" s="112">
        <v>868</v>
      </c>
      <c r="B883" s="112" t="s">
        <v>2720</v>
      </c>
      <c r="C883" s="112" t="s">
        <v>77</v>
      </c>
      <c r="D883" s="112" t="s">
        <v>2721</v>
      </c>
      <c r="E883" s="167" t="s">
        <v>141</v>
      </c>
      <c r="F883" s="102">
        <v>1</v>
      </c>
      <c r="G883" s="142">
        <v>423576</v>
      </c>
      <c r="H883" s="143">
        <f t="shared" si="35"/>
        <v>423576</v>
      </c>
      <c r="I883" s="143">
        <f t="shared" si="36"/>
        <v>474405.12000000005</v>
      </c>
      <c r="J883" s="167" t="s">
        <v>2732</v>
      </c>
      <c r="K883" s="167" t="s">
        <v>22</v>
      </c>
      <c r="L883" s="89" t="s">
        <v>3032</v>
      </c>
      <c r="M883" s="96"/>
      <c r="N883" s="96"/>
    </row>
    <row r="884" spans="1:14" s="91" customFormat="1" ht="311.25" customHeight="1" x14ac:dyDescent="0.25">
      <c r="A884" s="112">
        <v>869</v>
      </c>
      <c r="B884" s="112" t="s">
        <v>2722</v>
      </c>
      <c r="C884" s="112" t="s">
        <v>77</v>
      </c>
      <c r="D884" s="112" t="s">
        <v>2723</v>
      </c>
      <c r="E884" s="167" t="s">
        <v>141</v>
      </c>
      <c r="F884" s="102">
        <v>3</v>
      </c>
      <c r="G884" s="142">
        <v>28548</v>
      </c>
      <c r="H884" s="143">
        <f t="shared" si="35"/>
        <v>85644</v>
      </c>
      <c r="I884" s="143">
        <f t="shared" si="36"/>
        <v>95921.280000000013</v>
      </c>
      <c r="J884" s="167" t="s">
        <v>2732</v>
      </c>
      <c r="K884" s="167" t="s">
        <v>22</v>
      </c>
      <c r="L884" s="89" t="s">
        <v>3032</v>
      </c>
      <c r="M884" s="96"/>
      <c r="N884" s="96"/>
    </row>
    <row r="885" spans="1:14" s="91" customFormat="1" ht="281.25" customHeight="1" x14ac:dyDescent="0.25">
      <c r="A885" s="112">
        <v>870</v>
      </c>
      <c r="B885" s="112" t="s">
        <v>2724</v>
      </c>
      <c r="C885" s="112" t="s">
        <v>77</v>
      </c>
      <c r="D885" s="112" t="s">
        <v>2725</v>
      </c>
      <c r="E885" s="167" t="s">
        <v>141</v>
      </c>
      <c r="F885" s="102">
        <v>1</v>
      </c>
      <c r="G885" s="142">
        <v>386400</v>
      </c>
      <c r="H885" s="143">
        <f t="shared" si="35"/>
        <v>386400</v>
      </c>
      <c r="I885" s="143">
        <f t="shared" si="36"/>
        <v>432768.00000000006</v>
      </c>
      <c r="J885" s="167" t="s">
        <v>2732</v>
      </c>
      <c r="K885" s="167" t="s">
        <v>22</v>
      </c>
      <c r="L885" s="89" t="s">
        <v>3032</v>
      </c>
      <c r="M885" s="96"/>
      <c r="N885" s="96"/>
    </row>
    <row r="886" spans="1:14" s="91" customFormat="1" ht="276.75" customHeight="1" x14ac:dyDescent="0.25">
      <c r="A886" s="112">
        <v>871</v>
      </c>
      <c r="B886" s="112" t="s">
        <v>2726</v>
      </c>
      <c r="C886" s="112" t="s">
        <v>77</v>
      </c>
      <c r="D886" s="112" t="s">
        <v>2727</v>
      </c>
      <c r="E886" s="167" t="s">
        <v>141</v>
      </c>
      <c r="F886" s="102">
        <v>1</v>
      </c>
      <c r="G886" s="142">
        <v>127122</v>
      </c>
      <c r="H886" s="143">
        <f t="shared" si="35"/>
        <v>127122</v>
      </c>
      <c r="I886" s="143">
        <f t="shared" si="36"/>
        <v>142376.64000000001</v>
      </c>
      <c r="J886" s="167" t="s">
        <v>2732</v>
      </c>
      <c r="K886" s="167" t="s">
        <v>22</v>
      </c>
      <c r="L886" s="89" t="s">
        <v>3032</v>
      </c>
      <c r="M886" s="96"/>
      <c r="N886" s="96"/>
    </row>
    <row r="887" spans="1:14" s="91" customFormat="1" ht="275.25" customHeight="1" x14ac:dyDescent="0.25">
      <c r="A887" s="112">
        <v>872</v>
      </c>
      <c r="B887" s="112" t="s">
        <v>2728</v>
      </c>
      <c r="C887" s="112" t="s">
        <v>77</v>
      </c>
      <c r="D887" s="112" t="s">
        <v>2729</v>
      </c>
      <c r="E887" s="167" t="s">
        <v>141</v>
      </c>
      <c r="F887" s="102">
        <v>1</v>
      </c>
      <c r="G887" s="142">
        <v>191880</v>
      </c>
      <c r="H887" s="143">
        <f t="shared" si="35"/>
        <v>191880</v>
      </c>
      <c r="I887" s="143">
        <f t="shared" si="36"/>
        <v>214905.60000000003</v>
      </c>
      <c r="J887" s="167" t="s">
        <v>2732</v>
      </c>
      <c r="K887" s="167" t="s">
        <v>22</v>
      </c>
      <c r="L887" s="89" t="s">
        <v>3032</v>
      </c>
      <c r="M887" s="96"/>
      <c r="N887" s="96"/>
    </row>
    <row r="888" spans="1:14" s="91" customFormat="1" ht="108" customHeight="1" x14ac:dyDescent="0.25">
      <c r="A888" s="112">
        <v>873</v>
      </c>
      <c r="B888" s="112" t="s">
        <v>2730</v>
      </c>
      <c r="C888" s="112" t="s">
        <v>77</v>
      </c>
      <c r="D888" s="112" t="s">
        <v>2731</v>
      </c>
      <c r="E888" s="112" t="s">
        <v>141</v>
      </c>
      <c r="F888" s="102">
        <v>8</v>
      </c>
      <c r="G888" s="142">
        <v>54957</v>
      </c>
      <c r="H888" s="143">
        <f t="shared" si="35"/>
        <v>439656</v>
      </c>
      <c r="I888" s="143">
        <f t="shared" si="36"/>
        <v>492414.72000000003</v>
      </c>
      <c r="J888" s="167" t="s">
        <v>2732</v>
      </c>
      <c r="K888" s="167" t="s">
        <v>22</v>
      </c>
      <c r="L888" s="89" t="s">
        <v>3032</v>
      </c>
      <c r="M888" s="96"/>
      <c r="N888" s="96"/>
    </row>
    <row r="889" spans="1:14" s="6" customFormat="1" ht="12.75" customHeight="1" x14ac:dyDescent="0.2">
      <c r="A889" s="181" t="s">
        <v>8</v>
      </c>
      <c r="B889" s="182"/>
      <c r="C889" s="182"/>
      <c r="D889" s="182"/>
      <c r="E889" s="182"/>
      <c r="F889" s="182"/>
      <c r="G889" s="183"/>
      <c r="H889" s="19">
        <f>SUM(H15:H888)</f>
        <v>464303624.89571041</v>
      </c>
      <c r="I889" s="19">
        <f>SUM(I15:I888)</f>
        <v>520020059.88320065</v>
      </c>
      <c r="J889" s="20"/>
      <c r="K889" s="20"/>
      <c r="L889" s="146"/>
      <c r="N889" s="70"/>
    </row>
    <row r="890" spans="1:14" s="38" customFormat="1" ht="12.75" customHeight="1" x14ac:dyDescent="0.25">
      <c r="A890" s="178" t="s">
        <v>9</v>
      </c>
      <c r="B890" s="179"/>
      <c r="C890" s="179"/>
      <c r="D890" s="179"/>
      <c r="E890" s="179"/>
      <c r="F890" s="179"/>
      <c r="G890" s="179"/>
      <c r="H890" s="179"/>
      <c r="I890" s="179"/>
      <c r="J890" s="179"/>
      <c r="K890" s="179"/>
      <c r="L890" s="180"/>
    </row>
    <row r="891" spans="1:14" s="38" customFormat="1" ht="147.75" customHeight="1" x14ac:dyDescent="0.25">
      <c r="A891" s="112">
        <v>1</v>
      </c>
      <c r="B891" s="112" t="s">
        <v>509</v>
      </c>
      <c r="C891" s="112" t="s">
        <v>31</v>
      </c>
      <c r="D891" s="112" t="s">
        <v>511</v>
      </c>
      <c r="E891" s="112" t="s">
        <v>508</v>
      </c>
      <c r="F891" s="147">
        <v>1</v>
      </c>
      <c r="G891" s="112"/>
      <c r="H891" s="151">
        <v>9550600</v>
      </c>
      <c r="I891" s="151">
        <f t="shared" ref="I891" si="40">H891*1.12</f>
        <v>10696672.000000002</v>
      </c>
      <c r="J891" s="112" t="s">
        <v>363</v>
      </c>
      <c r="K891" s="112" t="s">
        <v>30</v>
      </c>
      <c r="L891" s="25" t="s">
        <v>329</v>
      </c>
    </row>
    <row r="892" spans="1:14" s="38" customFormat="1" ht="72" customHeight="1" x14ac:dyDescent="0.25">
      <c r="A892" s="112">
        <v>2</v>
      </c>
      <c r="B892" s="112" t="s">
        <v>510</v>
      </c>
      <c r="C892" s="112" t="s">
        <v>31</v>
      </c>
      <c r="D892" s="112" t="s">
        <v>512</v>
      </c>
      <c r="E892" s="112" t="s">
        <v>508</v>
      </c>
      <c r="F892" s="147">
        <v>1</v>
      </c>
      <c r="G892" s="112"/>
      <c r="H892" s="151">
        <v>157500</v>
      </c>
      <c r="I892" s="151">
        <f t="shared" ref="I892" si="41">H892*1.12</f>
        <v>176400.00000000003</v>
      </c>
      <c r="J892" s="112" t="s">
        <v>363</v>
      </c>
      <c r="K892" s="112" t="s">
        <v>169</v>
      </c>
      <c r="L892" s="25" t="s">
        <v>329</v>
      </c>
    </row>
    <row r="893" spans="1:14" s="38" customFormat="1" ht="63.75" x14ac:dyDescent="0.25">
      <c r="A893" s="112">
        <v>3</v>
      </c>
      <c r="B893" s="112" t="s">
        <v>513</v>
      </c>
      <c r="C893" s="112" t="s">
        <v>31</v>
      </c>
      <c r="D893" s="112" t="s">
        <v>514</v>
      </c>
      <c r="E893" s="112" t="s">
        <v>508</v>
      </c>
      <c r="F893" s="147">
        <v>1</v>
      </c>
      <c r="G893" s="112"/>
      <c r="H893" s="151">
        <v>2187120</v>
      </c>
      <c r="I893" s="151">
        <f>H893*1.12</f>
        <v>2449574.4000000004</v>
      </c>
      <c r="J893" s="112" t="s">
        <v>363</v>
      </c>
      <c r="K893" s="112" t="s">
        <v>30</v>
      </c>
      <c r="L893" s="25" t="s">
        <v>329</v>
      </c>
    </row>
    <row r="894" spans="1:14" s="38" customFormat="1" ht="114.75" x14ac:dyDescent="0.25">
      <c r="A894" s="112">
        <v>4</v>
      </c>
      <c r="B894" s="112" t="s">
        <v>1391</v>
      </c>
      <c r="C894" s="112" t="s">
        <v>77</v>
      </c>
      <c r="D894" s="112" t="s">
        <v>1392</v>
      </c>
      <c r="E894" s="112" t="s">
        <v>508</v>
      </c>
      <c r="F894" s="147">
        <v>1</v>
      </c>
      <c r="G894" s="61">
        <v>150000</v>
      </c>
      <c r="H894" s="151">
        <f t="shared" ref="H894" si="42">F894*G894</f>
        <v>150000</v>
      </c>
      <c r="I894" s="151">
        <f t="shared" ref="I894" si="43">H894*1.12</f>
        <v>168000.00000000003</v>
      </c>
      <c r="J894" s="109" t="s">
        <v>807</v>
      </c>
      <c r="K894" s="109" t="s">
        <v>808</v>
      </c>
      <c r="L894" s="25" t="s">
        <v>329</v>
      </c>
    </row>
    <row r="895" spans="1:14" s="38" customFormat="1" ht="102" x14ac:dyDescent="0.25">
      <c r="A895" s="112">
        <v>5</v>
      </c>
      <c r="B895" s="112" t="s">
        <v>1393</v>
      </c>
      <c r="C895" s="112" t="s">
        <v>77</v>
      </c>
      <c r="D895" s="112" t="s">
        <v>1394</v>
      </c>
      <c r="E895" s="112" t="s">
        <v>508</v>
      </c>
      <c r="F895" s="147">
        <v>1</v>
      </c>
      <c r="G895" s="100"/>
      <c r="H895" s="151"/>
      <c r="I895" s="151"/>
      <c r="J895" s="112" t="s">
        <v>807</v>
      </c>
      <c r="K895" s="112" t="s">
        <v>808</v>
      </c>
      <c r="L895" s="25" t="s">
        <v>2610</v>
      </c>
    </row>
    <row r="896" spans="1:14" s="38" customFormat="1" ht="159.75" customHeight="1" x14ac:dyDescent="0.25">
      <c r="A896" s="112">
        <v>6</v>
      </c>
      <c r="B896" s="145" t="s">
        <v>825</v>
      </c>
      <c r="C896" s="145" t="s">
        <v>77</v>
      </c>
      <c r="D896" s="145" t="s">
        <v>1171</v>
      </c>
      <c r="E896" s="145" t="s">
        <v>508</v>
      </c>
      <c r="F896" s="147">
        <v>1</v>
      </c>
      <c r="G896" s="73"/>
      <c r="H896" s="151">
        <v>535714</v>
      </c>
      <c r="I896" s="151">
        <f>H896*1.12</f>
        <v>599999.68000000005</v>
      </c>
      <c r="J896" s="65" t="s">
        <v>1149</v>
      </c>
      <c r="K896" s="65" t="s">
        <v>808</v>
      </c>
      <c r="L896" s="41" t="s">
        <v>1398</v>
      </c>
    </row>
    <row r="897" spans="1:12" s="38" customFormat="1" ht="70.5" customHeight="1" x14ac:dyDescent="0.25">
      <c r="A897" s="112">
        <v>7</v>
      </c>
      <c r="B897" s="110" t="s">
        <v>1010</v>
      </c>
      <c r="C897" s="112" t="s">
        <v>31</v>
      </c>
      <c r="D897" s="110" t="s">
        <v>1011</v>
      </c>
      <c r="E897" s="33" t="s">
        <v>508</v>
      </c>
      <c r="F897" s="147">
        <v>1</v>
      </c>
      <c r="G897" s="63"/>
      <c r="H897" s="64">
        <v>10000000</v>
      </c>
      <c r="I897" s="64">
        <f>H897*1.12</f>
        <v>11200000.000000002</v>
      </c>
      <c r="J897" s="109" t="s">
        <v>47</v>
      </c>
      <c r="K897" s="112" t="s">
        <v>563</v>
      </c>
      <c r="L897" s="41" t="s">
        <v>329</v>
      </c>
    </row>
    <row r="898" spans="1:12" s="38" customFormat="1" ht="103.5" customHeight="1" x14ac:dyDescent="0.25">
      <c r="A898" s="112">
        <v>8</v>
      </c>
      <c r="B898" s="110" t="s">
        <v>1126</v>
      </c>
      <c r="C898" s="145" t="s">
        <v>77</v>
      </c>
      <c r="D898" s="110" t="s">
        <v>2573</v>
      </c>
      <c r="E898" s="33" t="s">
        <v>508</v>
      </c>
      <c r="F898" s="147">
        <v>1</v>
      </c>
      <c r="G898" s="63"/>
      <c r="H898" s="64"/>
      <c r="I898" s="64"/>
      <c r="J898" s="109" t="s">
        <v>1123</v>
      </c>
      <c r="K898" s="65" t="s">
        <v>808</v>
      </c>
      <c r="L898" s="41" t="s">
        <v>3035</v>
      </c>
    </row>
    <row r="899" spans="1:12" s="38" customFormat="1" ht="87.75" customHeight="1" x14ac:dyDescent="0.25">
      <c r="A899" s="112">
        <v>9</v>
      </c>
      <c r="B899" s="107" t="s">
        <v>1175</v>
      </c>
      <c r="C899" s="104" t="s">
        <v>77</v>
      </c>
      <c r="D899" s="110" t="s">
        <v>1303</v>
      </c>
      <c r="E899" s="33" t="s">
        <v>508</v>
      </c>
      <c r="F899" s="106">
        <v>1</v>
      </c>
      <c r="G899" s="106"/>
      <c r="H899" s="105">
        <v>800000</v>
      </c>
      <c r="I899" s="105">
        <v>896000.00000000012</v>
      </c>
      <c r="J899" s="89" t="s">
        <v>1065</v>
      </c>
      <c r="K899" s="109" t="s">
        <v>808</v>
      </c>
      <c r="L899" s="112" t="s">
        <v>1323</v>
      </c>
    </row>
    <row r="900" spans="1:12" s="38" customFormat="1" ht="254.25" customHeight="1" x14ac:dyDescent="0.25">
      <c r="A900" s="112">
        <v>10</v>
      </c>
      <c r="B900" s="107" t="s">
        <v>2580</v>
      </c>
      <c r="C900" s="104" t="s">
        <v>77</v>
      </c>
      <c r="D900" s="110" t="s">
        <v>2582</v>
      </c>
      <c r="E900" s="33" t="s">
        <v>508</v>
      </c>
      <c r="F900" s="106">
        <v>1</v>
      </c>
      <c r="G900" s="106"/>
      <c r="H900" s="105"/>
      <c r="I900" s="64"/>
      <c r="J900" s="89" t="s">
        <v>41</v>
      </c>
      <c r="K900" s="109" t="s">
        <v>22</v>
      </c>
      <c r="L900" s="112" t="s">
        <v>3024</v>
      </c>
    </row>
    <row r="901" spans="1:12" s="38" customFormat="1" ht="409.5" customHeight="1" x14ac:dyDescent="0.25">
      <c r="A901" s="112">
        <v>11</v>
      </c>
      <c r="B901" s="107" t="str">
        <f>[1]ПЗ!$B$6</f>
        <v>Модернизация системы учета и контроля качества электрической энергии</v>
      </c>
      <c r="C901" s="112" t="s">
        <v>31</v>
      </c>
      <c r="D901" s="110" t="s">
        <v>2599</v>
      </c>
      <c r="E901" s="33" t="s">
        <v>508</v>
      </c>
      <c r="F901" s="106">
        <v>1</v>
      </c>
      <c r="G901" s="106"/>
      <c r="H901" s="105"/>
      <c r="I901" s="64"/>
      <c r="J901" s="89" t="s">
        <v>2598</v>
      </c>
      <c r="K901" s="109" t="s">
        <v>22</v>
      </c>
      <c r="L901" s="146" t="s">
        <v>2660</v>
      </c>
    </row>
    <row r="902" spans="1:12" s="38" customFormat="1" ht="345" customHeight="1" x14ac:dyDescent="0.25">
      <c r="A902" s="110" t="s">
        <v>116</v>
      </c>
      <c r="B902" s="109" t="s">
        <v>2693</v>
      </c>
      <c r="C902" s="89" t="s">
        <v>31</v>
      </c>
      <c r="D902" s="112" t="s">
        <v>2695</v>
      </c>
      <c r="E902" s="33" t="s">
        <v>508</v>
      </c>
      <c r="F902" s="106">
        <v>1</v>
      </c>
      <c r="G902" s="106"/>
      <c r="H902" s="105">
        <v>9938641.0700000003</v>
      </c>
      <c r="I902" s="64">
        <f>H902*1.12</f>
        <v>11131277.998400001</v>
      </c>
      <c r="J902" s="89" t="s">
        <v>2694</v>
      </c>
      <c r="K902" s="109" t="s">
        <v>22</v>
      </c>
      <c r="L902" s="155" t="s">
        <v>3025</v>
      </c>
    </row>
    <row r="903" spans="1:12" ht="12.75" customHeight="1" x14ac:dyDescent="0.2">
      <c r="A903" s="175" t="s">
        <v>10</v>
      </c>
      <c r="B903" s="176"/>
      <c r="C903" s="177"/>
      <c r="D903" s="112"/>
      <c r="E903" s="112"/>
      <c r="F903" s="35"/>
      <c r="G903" s="35"/>
      <c r="H903" s="32">
        <f>SUM(H891:H902)</f>
        <v>33319575.07</v>
      </c>
      <c r="I903" s="32">
        <f>SUM(I891:I902)</f>
        <v>37317924.078400008</v>
      </c>
      <c r="J903" s="9"/>
      <c r="K903" s="9"/>
      <c r="L903" s="112"/>
    </row>
    <row r="904" spans="1:12" s="38" customFormat="1" ht="17.25" customHeight="1" x14ac:dyDescent="0.25">
      <c r="A904" s="178" t="s">
        <v>11</v>
      </c>
      <c r="B904" s="179"/>
      <c r="C904" s="179"/>
      <c r="D904" s="179"/>
      <c r="E904" s="179"/>
      <c r="F904" s="179"/>
      <c r="G904" s="179"/>
      <c r="H904" s="179"/>
      <c r="I904" s="179"/>
      <c r="J904" s="179"/>
      <c r="K904" s="179"/>
      <c r="L904" s="180"/>
    </row>
    <row r="905" spans="1:12" s="38" customFormat="1" ht="85.5" customHeight="1" x14ac:dyDescent="0.25">
      <c r="A905" s="110" t="s">
        <v>28</v>
      </c>
      <c r="B905" s="104" t="s">
        <v>39</v>
      </c>
      <c r="C905" s="112" t="s">
        <v>31</v>
      </c>
      <c r="D905" s="112" t="s">
        <v>188</v>
      </c>
      <c r="E905" s="33" t="s">
        <v>25</v>
      </c>
      <c r="F905" s="102">
        <v>1</v>
      </c>
      <c r="G905" s="102"/>
      <c r="H905" s="151">
        <v>24587691.964285702</v>
      </c>
      <c r="I905" s="151">
        <f t="shared" ref="I905:I916" si="44">H905*1.12</f>
        <v>27538214.999999989</v>
      </c>
      <c r="J905" s="112" t="s">
        <v>47</v>
      </c>
      <c r="K905" s="112" t="s">
        <v>30</v>
      </c>
      <c r="L905" s="111"/>
    </row>
    <row r="906" spans="1:12" s="38" customFormat="1" ht="89.25" x14ac:dyDescent="0.25">
      <c r="A906" s="110" t="s">
        <v>76</v>
      </c>
      <c r="B906" s="104" t="s">
        <v>154</v>
      </c>
      <c r="C906" s="112" t="s">
        <v>77</v>
      </c>
      <c r="D906" s="112" t="s">
        <v>189</v>
      </c>
      <c r="E906" s="33" t="s">
        <v>25</v>
      </c>
      <c r="F906" s="102">
        <v>1</v>
      </c>
      <c r="G906" s="102"/>
      <c r="H906" s="151">
        <v>8050560</v>
      </c>
      <c r="I906" s="151">
        <f t="shared" si="44"/>
        <v>9016627.2000000011</v>
      </c>
      <c r="J906" s="112" t="s">
        <v>119</v>
      </c>
      <c r="K906" s="112" t="s">
        <v>22</v>
      </c>
      <c r="L906" s="111"/>
    </row>
    <row r="907" spans="1:12" s="38" customFormat="1" ht="95.25" customHeight="1" x14ac:dyDescent="0.25">
      <c r="A907" s="110" t="s">
        <v>107</v>
      </c>
      <c r="B907" s="112" t="s">
        <v>92</v>
      </c>
      <c r="C907" s="112" t="s">
        <v>77</v>
      </c>
      <c r="D907" s="112" t="s">
        <v>190</v>
      </c>
      <c r="E907" s="33" t="s">
        <v>25</v>
      </c>
      <c r="F907" s="102">
        <v>1</v>
      </c>
      <c r="G907" s="112"/>
      <c r="H907" s="151">
        <v>2100000</v>
      </c>
      <c r="I907" s="151">
        <f t="shared" si="44"/>
        <v>2352000</v>
      </c>
      <c r="J907" s="112" t="s">
        <v>106</v>
      </c>
      <c r="K907" s="112" t="s">
        <v>93</v>
      </c>
      <c r="L907" s="111"/>
    </row>
    <row r="908" spans="1:12" s="38" customFormat="1" ht="67.5" customHeight="1" x14ac:dyDescent="0.25">
      <c r="A908" s="110" t="s">
        <v>108</v>
      </c>
      <c r="B908" s="112" t="s">
        <v>94</v>
      </c>
      <c r="C908" s="112" t="s">
        <v>77</v>
      </c>
      <c r="D908" s="112" t="s">
        <v>692</v>
      </c>
      <c r="E908" s="33" t="s">
        <v>25</v>
      </c>
      <c r="F908" s="102">
        <v>1</v>
      </c>
      <c r="G908" s="112"/>
      <c r="H908" s="151">
        <v>5340000</v>
      </c>
      <c r="I908" s="151">
        <f t="shared" si="44"/>
        <v>5980800.0000000009</v>
      </c>
      <c r="J908" s="112" t="s">
        <v>106</v>
      </c>
      <c r="K908" s="112" t="s">
        <v>22</v>
      </c>
      <c r="L908" s="111" t="s">
        <v>693</v>
      </c>
    </row>
    <row r="909" spans="1:12" s="38" customFormat="1" ht="66.75" customHeight="1" x14ac:dyDescent="0.25">
      <c r="A909" s="110" t="s">
        <v>109</v>
      </c>
      <c r="B909" s="112" t="s">
        <v>95</v>
      </c>
      <c r="C909" s="112" t="s">
        <v>77</v>
      </c>
      <c r="D909" s="112" t="s">
        <v>96</v>
      </c>
      <c r="E909" s="33" t="s">
        <v>25</v>
      </c>
      <c r="F909" s="102">
        <v>1</v>
      </c>
      <c r="G909" s="47"/>
      <c r="H909" s="151">
        <v>390000</v>
      </c>
      <c r="I909" s="151">
        <f t="shared" si="44"/>
        <v>436800.00000000006</v>
      </c>
      <c r="J909" s="112" t="s">
        <v>106</v>
      </c>
      <c r="K909" s="112" t="s">
        <v>30</v>
      </c>
      <c r="L909" s="111"/>
    </row>
    <row r="910" spans="1:12" s="38" customFormat="1" ht="71.25" customHeight="1" x14ac:dyDescent="0.25">
      <c r="A910" s="110" t="s">
        <v>110</v>
      </c>
      <c r="B910" s="112" t="s">
        <v>97</v>
      </c>
      <c r="C910" s="112" t="s">
        <v>77</v>
      </c>
      <c r="D910" s="112" t="s">
        <v>327</v>
      </c>
      <c r="E910" s="33" t="s">
        <v>25</v>
      </c>
      <c r="F910" s="102">
        <v>1</v>
      </c>
      <c r="G910" s="47"/>
      <c r="H910" s="151">
        <v>483600</v>
      </c>
      <c r="I910" s="151">
        <f t="shared" si="44"/>
        <v>541632</v>
      </c>
      <c r="J910" s="112" t="s">
        <v>106</v>
      </c>
      <c r="K910" s="112" t="s">
        <v>30</v>
      </c>
      <c r="L910" s="111" t="s">
        <v>328</v>
      </c>
    </row>
    <row r="911" spans="1:12" s="38" customFormat="1" ht="71.25" customHeight="1" x14ac:dyDescent="0.25">
      <c r="A911" s="110" t="s">
        <v>111</v>
      </c>
      <c r="B911" s="112" t="s">
        <v>98</v>
      </c>
      <c r="C911" s="112" t="s">
        <v>77</v>
      </c>
      <c r="D911" s="112" t="s">
        <v>99</v>
      </c>
      <c r="E911" s="33" t="s">
        <v>25</v>
      </c>
      <c r="F911" s="102">
        <v>1</v>
      </c>
      <c r="G911" s="47"/>
      <c r="H911" s="151">
        <v>80600</v>
      </c>
      <c r="I911" s="151">
        <f t="shared" si="44"/>
        <v>90272.000000000015</v>
      </c>
      <c r="J911" s="112" t="s">
        <v>106</v>
      </c>
      <c r="K911" s="112" t="s">
        <v>30</v>
      </c>
      <c r="L911" s="111" t="s">
        <v>324</v>
      </c>
    </row>
    <row r="912" spans="1:12" s="38" customFormat="1" ht="87" customHeight="1" x14ac:dyDescent="0.25">
      <c r="A912" s="110" t="s">
        <v>112</v>
      </c>
      <c r="B912" s="112" t="s">
        <v>100</v>
      </c>
      <c r="C912" s="112" t="s">
        <v>77</v>
      </c>
      <c r="D912" s="112" t="s">
        <v>101</v>
      </c>
      <c r="E912" s="33" t="s">
        <v>25</v>
      </c>
      <c r="F912" s="102">
        <v>1</v>
      </c>
      <c r="G912" s="47"/>
      <c r="H912" s="151">
        <v>468000</v>
      </c>
      <c r="I912" s="151">
        <f t="shared" si="44"/>
        <v>524160.00000000006</v>
      </c>
      <c r="J912" s="112" t="s">
        <v>106</v>
      </c>
      <c r="K912" s="112" t="s">
        <v>30</v>
      </c>
      <c r="L912" s="111" t="s">
        <v>324</v>
      </c>
    </row>
    <row r="913" spans="1:12" s="38" customFormat="1" ht="84" customHeight="1" x14ac:dyDescent="0.25">
      <c r="A913" s="110" t="s">
        <v>113</v>
      </c>
      <c r="B913" s="112" t="s">
        <v>102</v>
      </c>
      <c r="C913" s="112" t="s">
        <v>77</v>
      </c>
      <c r="D913" s="112" t="s">
        <v>103</v>
      </c>
      <c r="E913" s="33" t="s">
        <v>25</v>
      </c>
      <c r="F913" s="102">
        <v>1</v>
      </c>
      <c r="G913" s="47"/>
      <c r="H913" s="151">
        <v>998400</v>
      </c>
      <c r="I913" s="151">
        <f t="shared" si="44"/>
        <v>1118208</v>
      </c>
      <c r="J913" s="112" t="s">
        <v>106</v>
      </c>
      <c r="K913" s="112" t="s">
        <v>30</v>
      </c>
      <c r="L913" s="111" t="s">
        <v>324</v>
      </c>
    </row>
    <row r="914" spans="1:12" s="38" customFormat="1" ht="79.5" customHeight="1" x14ac:dyDescent="0.25">
      <c r="A914" s="110" t="s">
        <v>114</v>
      </c>
      <c r="B914" s="112" t="s">
        <v>117</v>
      </c>
      <c r="C914" s="112" t="s">
        <v>77</v>
      </c>
      <c r="D914" s="112" t="s">
        <v>104</v>
      </c>
      <c r="E914" s="33" t="s">
        <v>25</v>
      </c>
      <c r="F914" s="102">
        <v>1</v>
      </c>
      <c r="G914" s="47"/>
      <c r="H914" s="151">
        <v>252000</v>
      </c>
      <c r="I914" s="151">
        <f t="shared" si="44"/>
        <v>282240</v>
      </c>
      <c r="J914" s="112" t="s">
        <v>106</v>
      </c>
      <c r="K914" s="112" t="s">
        <v>22</v>
      </c>
      <c r="L914" s="111"/>
    </row>
    <row r="915" spans="1:12" s="38" customFormat="1" ht="99.75" customHeight="1" x14ac:dyDescent="0.25">
      <c r="A915" s="110" t="s">
        <v>115</v>
      </c>
      <c r="B915" s="112" t="s">
        <v>117</v>
      </c>
      <c r="C915" s="112" t="s">
        <v>77</v>
      </c>
      <c r="D915" s="112" t="s">
        <v>1428</v>
      </c>
      <c r="E915" s="33" t="s">
        <v>25</v>
      </c>
      <c r="F915" s="102">
        <v>1</v>
      </c>
      <c r="G915" s="47"/>
      <c r="H915" s="151">
        <v>301875</v>
      </c>
      <c r="I915" s="151">
        <f t="shared" si="44"/>
        <v>338100.00000000006</v>
      </c>
      <c r="J915" s="112" t="s">
        <v>106</v>
      </c>
      <c r="K915" s="112" t="s">
        <v>22</v>
      </c>
      <c r="L915" s="111" t="s">
        <v>1439</v>
      </c>
    </row>
    <row r="916" spans="1:12" s="38" customFormat="1" ht="70.5" customHeight="1" x14ac:dyDescent="0.25">
      <c r="A916" s="110" t="s">
        <v>116</v>
      </c>
      <c r="B916" s="112" t="s">
        <v>118</v>
      </c>
      <c r="C916" s="112" t="s">
        <v>77</v>
      </c>
      <c r="D916" s="112" t="s">
        <v>191</v>
      </c>
      <c r="E916" s="33" t="s">
        <v>25</v>
      </c>
      <c r="F916" s="102">
        <v>1</v>
      </c>
      <c r="G916" s="47"/>
      <c r="H916" s="151">
        <v>667800</v>
      </c>
      <c r="I916" s="151">
        <f t="shared" si="44"/>
        <v>747936.00000000012</v>
      </c>
      <c r="J916" s="112" t="s">
        <v>106</v>
      </c>
      <c r="K916" s="112" t="s">
        <v>22</v>
      </c>
      <c r="L916" s="111"/>
    </row>
    <row r="917" spans="1:12" s="38" customFormat="1" ht="221.25" customHeight="1" x14ac:dyDescent="0.25">
      <c r="A917" s="110" t="s">
        <v>120</v>
      </c>
      <c r="B917" s="112" t="s">
        <v>192</v>
      </c>
      <c r="C917" s="112" t="s">
        <v>77</v>
      </c>
      <c r="D917" s="112" t="s">
        <v>210</v>
      </c>
      <c r="E917" s="33" t="s">
        <v>25</v>
      </c>
      <c r="F917" s="102">
        <v>1</v>
      </c>
      <c r="G917" s="35"/>
      <c r="H917" s="151"/>
      <c r="I917" s="151"/>
      <c r="J917" s="112" t="s">
        <v>106</v>
      </c>
      <c r="K917" s="112" t="s">
        <v>127</v>
      </c>
      <c r="L917" s="111" t="s">
        <v>991</v>
      </c>
    </row>
    <row r="918" spans="1:12" s="38" customFormat="1" ht="140.25" x14ac:dyDescent="0.25">
      <c r="A918" s="110" t="s">
        <v>121</v>
      </c>
      <c r="B918" s="112" t="s">
        <v>193</v>
      </c>
      <c r="C918" s="112" t="s">
        <v>77</v>
      </c>
      <c r="D918" s="112" t="s">
        <v>194</v>
      </c>
      <c r="E918" s="33" t="s">
        <v>25</v>
      </c>
      <c r="F918" s="102">
        <v>1</v>
      </c>
      <c r="G918" s="35"/>
      <c r="H918" s="151">
        <v>1498000</v>
      </c>
      <c r="I918" s="151">
        <f t="shared" ref="I918:I919" si="45">H918*1.12</f>
        <v>1677760.0000000002</v>
      </c>
      <c r="J918" s="112" t="s">
        <v>106</v>
      </c>
      <c r="K918" s="112" t="s">
        <v>127</v>
      </c>
      <c r="L918" s="111"/>
    </row>
    <row r="919" spans="1:12" s="38" customFormat="1" ht="221.25" customHeight="1" x14ac:dyDescent="0.25">
      <c r="A919" s="110" t="s">
        <v>122</v>
      </c>
      <c r="B919" s="112" t="s">
        <v>195</v>
      </c>
      <c r="C919" s="112" t="s">
        <v>77</v>
      </c>
      <c r="D919" s="112" t="s">
        <v>196</v>
      </c>
      <c r="E919" s="33" t="s">
        <v>25</v>
      </c>
      <c r="F919" s="102">
        <v>1</v>
      </c>
      <c r="G919" s="35"/>
      <c r="H919" s="151">
        <v>1498000</v>
      </c>
      <c r="I919" s="151">
        <f t="shared" si="45"/>
        <v>1677760.0000000002</v>
      </c>
      <c r="J919" s="112" t="s">
        <v>106</v>
      </c>
      <c r="K919" s="112" t="s">
        <v>127</v>
      </c>
      <c r="L919" s="111"/>
    </row>
    <row r="920" spans="1:12" s="38" customFormat="1" ht="153" x14ac:dyDescent="0.25">
      <c r="A920" s="110" t="s">
        <v>123</v>
      </c>
      <c r="B920" s="112" t="s">
        <v>197</v>
      </c>
      <c r="C920" s="112" t="s">
        <v>77</v>
      </c>
      <c r="D920" s="112" t="s">
        <v>211</v>
      </c>
      <c r="E920" s="33" t="s">
        <v>25</v>
      </c>
      <c r="F920" s="102">
        <v>1</v>
      </c>
      <c r="G920" s="35"/>
      <c r="H920" s="151">
        <v>584928</v>
      </c>
      <c r="I920" s="151">
        <f t="shared" ref="I920:I925" si="46">H920*1.12</f>
        <v>655119.3600000001</v>
      </c>
      <c r="J920" s="112" t="s">
        <v>106</v>
      </c>
      <c r="K920" s="112" t="s">
        <v>127</v>
      </c>
      <c r="L920" s="111" t="s">
        <v>1057</v>
      </c>
    </row>
    <row r="921" spans="1:12" s="38" customFormat="1" ht="210" customHeight="1" x14ac:dyDescent="0.25">
      <c r="A921" s="110" t="s">
        <v>124</v>
      </c>
      <c r="B921" s="112" t="s">
        <v>128</v>
      </c>
      <c r="C921" s="112" t="s">
        <v>77</v>
      </c>
      <c r="D921" s="112" t="s">
        <v>132</v>
      </c>
      <c r="E921" s="33" t="s">
        <v>25</v>
      </c>
      <c r="F921" s="102">
        <v>1</v>
      </c>
      <c r="G921" s="35"/>
      <c r="H921" s="151"/>
      <c r="I921" s="151"/>
      <c r="J921" s="112" t="s">
        <v>106</v>
      </c>
      <c r="K921" s="112" t="s">
        <v>129</v>
      </c>
      <c r="L921" s="111" t="s">
        <v>991</v>
      </c>
    </row>
    <row r="922" spans="1:12" s="38" customFormat="1" ht="140.25" x14ac:dyDescent="0.25">
      <c r="A922" s="110" t="s">
        <v>125</v>
      </c>
      <c r="B922" s="112" t="s">
        <v>130</v>
      </c>
      <c r="C922" s="112" t="s">
        <v>77</v>
      </c>
      <c r="D922" s="112" t="s">
        <v>212</v>
      </c>
      <c r="E922" s="33" t="s">
        <v>25</v>
      </c>
      <c r="F922" s="102">
        <v>1</v>
      </c>
      <c r="G922" s="100"/>
      <c r="H922" s="151">
        <v>2571428.5699999998</v>
      </c>
      <c r="I922" s="151">
        <f t="shared" si="46"/>
        <v>2879999.9983999999</v>
      </c>
      <c r="J922" s="112" t="s">
        <v>106</v>
      </c>
      <c r="K922" s="112" t="s">
        <v>129</v>
      </c>
      <c r="L922" s="111"/>
    </row>
    <row r="923" spans="1:12" s="38" customFormat="1" ht="213" customHeight="1" x14ac:dyDescent="0.25">
      <c r="A923" s="110" t="s">
        <v>126</v>
      </c>
      <c r="B923" s="112" t="s">
        <v>198</v>
      </c>
      <c r="C923" s="112" t="s">
        <v>77</v>
      </c>
      <c r="D923" s="112" t="s">
        <v>213</v>
      </c>
      <c r="E923" s="33" t="s">
        <v>25</v>
      </c>
      <c r="F923" s="102">
        <v>1</v>
      </c>
      <c r="G923" s="100"/>
      <c r="H923" s="151">
        <v>535714.29</v>
      </c>
      <c r="I923" s="151">
        <f t="shared" si="46"/>
        <v>600000.00480000011</v>
      </c>
      <c r="J923" s="112" t="s">
        <v>106</v>
      </c>
      <c r="K923" s="112" t="s">
        <v>131</v>
      </c>
      <c r="L923" s="111"/>
    </row>
    <row r="924" spans="1:12" s="38" customFormat="1" ht="106.5" customHeight="1" x14ac:dyDescent="0.25">
      <c r="A924" s="110" t="s">
        <v>149</v>
      </c>
      <c r="B924" s="112" t="s">
        <v>151</v>
      </c>
      <c r="C924" s="112" t="s">
        <v>77</v>
      </c>
      <c r="D924" s="112" t="s">
        <v>199</v>
      </c>
      <c r="E924" s="33" t="s">
        <v>25</v>
      </c>
      <c r="F924" s="102">
        <v>1</v>
      </c>
      <c r="G924" s="35"/>
      <c r="H924" s="151">
        <v>5533200</v>
      </c>
      <c r="I924" s="151">
        <f t="shared" si="46"/>
        <v>6197184.0000000009</v>
      </c>
      <c r="J924" s="112" t="s">
        <v>146</v>
      </c>
      <c r="K924" s="112" t="s">
        <v>22</v>
      </c>
      <c r="L924" s="111"/>
    </row>
    <row r="925" spans="1:12" s="38" customFormat="1" ht="104.25" customHeight="1" x14ac:dyDescent="0.25">
      <c r="A925" s="110" t="s">
        <v>150</v>
      </c>
      <c r="B925" s="112" t="s">
        <v>152</v>
      </c>
      <c r="C925" s="112" t="s">
        <v>77</v>
      </c>
      <c r="D925" s="112" t="s">
        <v>200</v>
      </c>
      <c r="E925" s="33" t="s">
        <v>25</v>
      </c>
      <c r="F925" s="102">
        <v>1</v>
      </c>
      <c r="G925" s="35"/>
      <c r="H925" s="151">
        <v>2319900</v>
      </c>
      <c r="I925" s="151">
        <f t="shared" si="46"/>
        <v>2598288.0000000005</v>
      </c>
      <c r="J925" s="112" t="s">
        <v>146</v>
      </c>
      <c r="K925" s="112" t="s">
        <v>22</v>
      </c>
      <c r="L925" s="111"/>
    </row>
    <row r="926" spans="1:12" s="38" customFormat="1" ht="102" x14ac:dyDescent="0.25">
      <c r="A926" s="110" t="s">
        <v>158</v>
      </c>
      <c r="B926" s="112" t="s">
        <v>201</v>
      </c>
      <c r="C926" s="48" t="s">
        <v>77</v>
      </c>
      <c r="D926" s="112" t="s">
        <v>164</v>
      </c>
      <c r="E926" s="33" t="s">
        <v>25</v>
      </c>
      <c r="F926" s="102">
        <v>1</v>
      </c>
      <c r="G926" s="21"/>
      <c r="H926" s="151"/>
      <c r="I926" s="151"/>
      <c r="J926" s="112" t="s">
        <v>299</v>
      </c>
      <c r="K926" s="112" t="s">
        <v>165</v>
      </c>
      <c r="L926" s="111" t="s">
        <v>1324</v>
      </c>
    </row>
    <row r="927" spans="1:12" s="38" customFormat="1" ht="200.25" customHeight="1" x14ac:dyDescent="0.25">
      <c r="A927" s="110" t="s">
        <v>159</v>
      </c>
      <c r="B927" s="112" t="s">
        <v>202</v>
      </c>
      <c r="C927" s="112" t="s">
        <v>77</v>
      </c>
      <c r="D927" s="112" t="s">
        <v>214</v>
      </c>
      <c r="E927" s="33" t="s">
        <v>25</v>
      </c>
      <c r="F927" s="102">
        <v>1</v>
      </c>
      <c r="G927" s="21"/>
      <c r="H927" s="151"/>
      <c r="I927" s="151"/>
      <c r="J927" s="112" t="s">
        <v>299</v>
      </c>
      <c r="K927" s="112" t="s">
        <v>165</v>
      </c>
      <c r="L927" s="111" t="s">
        <v>1324</v>
      </c>
    </row>
    <row r="928" spans="1:12" s="38" customFormat="1" ht="111" customHeight="1" x14ac:dyDescent="0.25">
      <c r="A928" s="110" t="s">
        <v>160</v>
      </c>
      <c r="B928" s="112" t="s">
        <v>203</v>
      </c>
      <c r="C928" s="48" t="s">
        <v>77</v>
      </c>
      <c r="D928" s="112" t="s">
        <v>215</v>
      </c>
      <c r="E928" s="33" t="s">
        <v>25</v>
      </c>
      <c r="F928" s="102">
        <v>1</v>
      </c>
      <c r="G928" s="21"/>
      <c r="H928" s="151"/>
      <c r="I928" s="151"/>
      <c r="J928" s="112" t="s">
        <v>299</v>
      </c>
      <c r="K928" s="112" t="s">
        <v>236</v>
      </c>
      <c r="L928" s="111" t="s">
        <v>332</v>
      </c>
    </row>
    <row r="929" spans="1:12" s="38" customFormat="1" ht="207" customHeight="1" x14ac:dyDescent="0.25">
      <c r="A929" s="110" t="s">
        <v>161</v>
      </c>
      <c r="B929" s="112" t="s">
        <v>204</v>
      </c>
      <c r="C929" s="112" t="s">
        <v>77</v>
      </c>
      <c r="D929" s="112" t="s">
        <v>216</v>
      </c>
      <c r="E929" s="33" t="s">
        <v>25</v>
      </c>
      <c r="F929" s="102">
        <v>1</v>
      </c>
      <c r="G929" s="35"/>
      <c r="H929" s="151"/>
      <c r="I929" s="151"/>
      <c r="J929" s="112" t="s">
        <v>299</v>
      </c>
      <c r="K929" s="112" t="s">
        <v>235</v>
      </c>
      <c r="L929" s="111" t="s">
        <v>332</v>
      </c>
    </row>
    <row r="930" spans="1:12" s="38" customFormat="1" ht="111" customHeight="1" x14ac:dyDescent="0.25">
      <c r="A930" s="110" t="s">
        <v>162</v>
      </c>
      <c r="B930" s="112" t="s">
        <v>205</v>
      </c>
      <c r="C930" s="112" t="s">
        <v>77</v>
      </c>
      <c r="D930" s="112" t="s">
        <v>217</v>
      </c>
      <c r="E930" s="33" t="s">
        <v>25</v>
      </c>
      <c r="F930" s="102">
        <v>1</v>
      </c>
      <c r="G930" s="35"/>
      <c r="H930" s="151">
        <v>160000</v>
      </c>
      <c r="I930" s="151">
        <f>H930*1.12</f>
        <v>179200.00000000003</v>
      </c>
      <c r="J930" s="112" t="s">
        <v>299</v>
      </c>
      <c r="K930" s="112" t="s">
        <v>235</v>
      </c>
      <c r="L930" s="111"/>
    </row>
    <row r="931" spans="1:12" s="38" customFormat="1" ht="126" customHeight="1" x14ac:dyDescent="0.25">
      <c r="A931" s="110" t="s">
        <v>163</v>
      </c>
      <c r="B931" s="112" t="s">
        <v>206</v>
      </c>
      <c r="C931" s="112" t="s">
        <v>77</v>
      </c>
      <c r="D931" s="112" t="s">
        <v>179</v>
      </c>
      <c r="E931" s="33" t="s">
        <v>25</v>
      </c>
      <c r="F931" s="102">
        <v>1</v>
      </c>
      <c r="G931" s="35"/>
      <c r="H931" s="151"/>
      <c r="I931" s="151"/>
      <c r="J931" s="112" t="s">
        <v>299</v>
      </c>
      <c r="K931" s="112" t="s">
        <v>234</v>
      </c>
      <c r="L931" s="111" t="s">
        <v>332</v>
      </c>
    </row>
    <row r="932" spans="1:12" s="38" customFormat="1" ht="91.5" customHeight="1" x14ac:dyDescent="0.25">
      <c r="A932" s="110" t="s">
        <v>185</v>
      </c>
      <c r="B932" s="112" t="s">
        <v>166</v>
      </c>
      <c r="C932" s="112" t="s">
        <v>77</v>
      </c>
      <c r="D932" s="112" t="s">
        <v>207</v>
      </c>
      <c r="E932" s="33" t="s">
        <v>25</v>
      </c>
      <c r="F932" s="102">
        <v>1</v>
      </c>
      <c r="G932" s="35"/>
      <c r="H932" s="151">
        <v>4600000</v>
      </c>
      <c r="I932" s="151">
        <f>H932*1.12</f>
        <v>5152000.0000000009</v>
      </c>
      <c r="J932" s="112" t="s">
        <v>299</v>
      </c>
      <c r="K932" s="112" t="s">
        <v>22</v>
      </c>
      <c r="L932" s="111"/>
    </row>
    <row r="933" spans="1:12" s="38" customFormat="1" ht="76.5" customHeight="1" x14ac:dyDescent="0.25">
      <c r="A933" s="110" t="s">
        <v>186</v>
      </c>
      <c r="B933" s="112" t="s">
        <v>208</v>
      </c>
      <c r="C933" s="112" t="s">
        <v>31</v>
      </c>
      <c r="D933" s="112" t="s">
        <v>320</v>
      </c>
      <c r="E933" s="112" t="s">
        <v>25</v>
      </c>
      <c r="F933" s="102">
        <v>1</v>
      </c>
      <c r="G933" s="35"/>
      <c r="H933" s="151"/>
      <c r="I933" s="151"/>
      <c r="J933" s="112" t="s">
        <v>298</v>
      </c>
      <c r="K933" s="112" t="s">
        <v>127</v>
      </c>
      <c r="L933" s="111" t="s">
        <v>332</v>
      </c>
    </row>
    <row r="934" spans="1:12" s="38" customFormat="1" ht="76.5" customHeight="1" x14ac:dyDescent="0.25">
      <c r="A934" s="110" t="s">
        <v>187</v>
      </c>
      <c r="B934" s="112" t="s">
        <v>209</v>
      </c>
      <c r="C934" s="112" t="s">
        <v>31</v>
      </c>
      <c r="D934" s="112" t="s">
        <v>319</v>
      </c>
      <c r="E934" s="112" t="s">
        <v>25</v>
      </c>
      <c r="F934" s="102">
        <v>1</v>
      </c>
      <c r="G934" s="35"/>
      <c r="H934" s="151"/>
      <c r="I934" s="151"/>
      <c r="J934" s="112" t="s">
        <v>298</v>
      </c>
      <c r="K934" s="112" t="s">
        <v>234</v>
      </c>
      <c r="L934" s="111" t="s">
        <v>332</v>
      </c>
    </row>
    <row r="935" spans="1:12" s="38" customFormat="1" ht="76.5" customHeight="1" x14ac:dyDescent="0.25">
      <c r="A935" s="149" t="s">
        <v>326</v>
      </c>
      <c r="B935" s="145" t="s">
        <v>97</v>
      </c>
      <c r="C935" s="145" t="s">
        <v>77</v>
      </c>
      <c r="D935" s="145" t="s">
        <v>330</v>
      </c>
      <c r="E935" s="26" t="s">
        <v>25</v>
      </c>
      <c r="F935" s="147">
        <v>1</v>
      </c>
      <c r="G935" s="49"/>
      <c r="H935" s="151">
        <v>161200</v>
      </c>
      <c r="I935" s="151">
        <f t="shared" ref="I935:I939" si="47">H935*1.12</f>
        <v>180544.00000000003</v>
      </c>
      <c r="J935" s="145" t="s">
        <v>106</v>
      </c>
      <c r="K935" s="145" t="s">
        <v>169</v>
      </c>
      <c r="L935" s="111"/>
    </row>
    <row r="936" spans="1:12" s="38" customFormat="1" ht="129.75" customHeight="1" x14ac:dyDescent="0.25">
      <c r="A936" s="112">
        <v>32</v>
      </c>
      <c r="B936" s="112" t="s">
        <v>361</v>
      </c>
      <c r="C936" s="112" t="s">
        <v>77</v>
      </c>
      <c r="D936" s="145" t="s">
        <v>1173</v>
      </c>
      <c r="E936" s="112" t="s">
        <v>25</v>
      </c>
      <c r="F936" s="147">
        <v>1</v>
      </c>
      <c r="G936" s="112"/>
      <c r="H936" s="151">
        <v>540000</v>
      </c>
      <c r="I936" s="151">
        <f t="shared" si="47"/>
        <v>604800</v>
      </c>
      <c r="J936" s="112" t="s">
        <v>299</v>
      </c>
      <c r="K936" s="112" t="s">
        <v>22</v>
      </c>
      <c r="L936" s="25" t="s">
        <v>1239</v>
      </c>
    </row>
    <row r="937" spans="1:12" s="38" customFormat="1" ht="96.75" customHeight="1" x14ac:dyDescent="0.25">
      <c r="A937" s="112">
        <v>33</v>
      </c>
      <c r="B937" s="112" t="s">
        <v>380</v>
      </c>
      <c r="C937" s="112" t="s">
        <v>77</v>
      </c>
      <c r="D937" s="112" t="s">
        <v>362</v>
      </c>
      <c r="E937" s="112" t="s">
        <v>25</v>
      </c>
      <c r="F937" s="147">
        <v>1</v>
      </c>
      <c r="G937" s="112"/>
      <c r="H937" s="151">
        <v>264000</v>
      </c>
      <c r="I937" s="151">
        <f t="shared" si="47"/>
        <v>295680</v>
      </c>
      <c r="J937" s="112" t="s">
        <v>363</v>
      </c>
      <c r="K937" s="112" t="s">
        <v>30</v>
      </c>
      <c r="L937" s="25"/>
    </row>
    <row r="938" spans="1:12" s="38" customFormat="1" ht="63.75" x14ac:dyDescent="0.25">
      <c r="A938" s="112">
        <v>34</v>
      </c>
      <c r="B938" s="112" t="s">
        <v>381</v>
      </c>
      <c r="C938" s="112" t="s">
        <v>77</v>
      </c>
      <c r="D938" s="112" t="s">
        <v>382</v>
      </c>
      <c r="E938" s="112" t="s">
        <v>25</v>
      </c>
      <c r="F938" s="147">
        <v>1</v>
      </c>
      <c r="G938" s="112"/>
      <c r="H938" s="151">
        <v>24000</v>
      </c>
      <c r="I938" s="151">
        <f t="shared" si="47"/>
        <v>26880.000000000004</v>
      </c>
      <c r="J938" s="112" t="s">
        <v>363</v>
      </c>
      <c r="K938" s="112" t="s">
        <v>30</v>
      </c>
      <c r="L938" s="25"/>
    </row>
    <row r="939" spans="1:12" s="38" customFormat="1" ht="63.75" x14ac:dyDescent="0.25">
      <c r="A939" s="112">
        <v>35</v>
      </c>
      <c r="B939" s="112" t="s">
        <v>383</v>
      </c>
      <c r="C939" s="112" t="s">
        <v>77</v>
      </c>
      <c r="D939" s="112" t="s">
        <v>384</v>
      </c>
      <c r="E939" s="112" t="s">
        <v>25</v>
      </c>
      <c r="F939" s="147">
        <v>1</v>
      </c>
      <c r="G939" s="112"/>
      <c r="H939" s="151">
        <v>36000</v>
      </c>
      <c r="I939" s="151">
        <f t="shared" si="47"/>
        <v>40320.000000000007</v>
      </c>
      <c r="J939" s="112" t="s">
        <v>363</v>
      </c>
      <c r="K939" s="112" t="s">
        <v>30</v>
      </c>
      <c r="L939" s="25"/>
    </row>
    <row r="940" spans="1:12" s="38" customFormat="1" ht="147.75" customHeight="1" x14ac:dyDescent="0.25">
      <c r="A940" s="112">
        <v>36</v>
      </c>
      <c r="B940" s="112" t="s">
        <v>364</v>
      </c>
      <c r="C940" s="112" t="s">
        <v>31</v>
      </c>
      <c r="D940" s="112" t="s">
        <v>385</v>
      </c>
      <c r="E940" s="112" t="s">
        <v>340</v>
      </c>
      <c r="F940" s="147">
        <v>1</v>
      </c>
      <c r="G940" s="112"/>
      <c r="H940" s="151"/>
      <c r="I940" s="151"/>
      <c r="J940" s="112" t="s">
        <v>363</v>
      </c>
      <c r="K940" s="112" t="s">
        <v>30</v>
      </c>
      <c r="L940" s="25" t="s">
        <v>522</v>
      </c>
    </row>
    <row r="941" spans="1:12" s="38" customFormat="1" ht="72" customHeight="1" x14ac:dyDescent="0.25">
      <c r="A941" s="112">
        <v>37</v>
      </c>
      <c r="B941" s="112" t="s">
        <v>386</v>
      </c>
      <c r="C941" s="112" t="s">
        <v>31</v>
      </c>
      <c r="D941" s="112" t="s">
        <v>387</v>
      </c>
      <c r="E941" s="112" t="s">
        <v>340</v>
      </c>
      <c r="F941" s="147">
        <v>1</v>
      </c>
      <c r="G941" s="112"/>
      <c r="H941" s="151"/>
      <c r="I941" s="151"/>
      <c r="J941" s="112" t="s">
        <v>363</v>
      </c>
      <c r="K941" s="112" t="s">
        <v>169</v>
      </c>
      <c r="L941" s="25" t="s">
        <v>522</v>
      </c>
    </row>
    <row r="942" spans="1:12" s="38" customFormat="1" ht="63.75" x14ac:dyDescent="0.25">
      <c r="A942" s="112">
        <v>38</v>
      </c>
      <c r="B942" s="112" t="s">
        <v>515</v>
      </c>
      <c r="C942" s="112" t="s">
        <v>77</v>
      </c>
      <c r="D942" s="112" t="s">
        <v>516</v>
      </c>
      <c r="E942" s="112" t="s">
        <v>340</v>
      </c>
      <c r="F942" s="147">
        <v>1</v>
      </c>
      <c r="G942" s="112"/>
      <c r="H942" s="151">
        <v>37200</v>
      </c>
      <c r="I942" s="151">
        <f t="shared" ref="I942:I952" si="48">H942*1.12</f>
        <v>41664.000000000007</v>
      </c>
      <c r="J942" s="112" t="s">
        <v>517</v>
      </c>
      <c r="K942" s="112" t="s">
        <v>30</v>
      </c>
      <c r="L942" s="25"/>
    </row>
    <row r="943" spans="1:12" s="38" customFormat="1" ht="63.75" x14ac:dyDescent="0.25">
      <c r="A943" s="112">
        <v>39</v>
      </c>
      <c r="B943" s="112" t="s">
        <v>518</v>
      </c>
      <c r="C943" s="112" t="s">
        <v>77</v>
      </c>
      <c r="D943" s="112" t="s">
        <v>519</v>
      </c>
      <c r="E943" s="112" t="s">
        <v>340</v>
      </c>
      <c r="F943" s="147">
        <v>1</v>
      </c>
      <c r="G943" s="112"/>
      <c r="H943" s="151">
        <v>37200</v>
      </c>
      <c r="I943" s="151">
        <f t="shared" si="48"/>
        <v>41664.000000000007</v>
      </c>
      <c r="J943" s="112" t="s">
        <v>517</v>
      </c>
      <c r="K943" s="112" t="s">
        <v>30</v>
      </c>
      <c r="L943" s="25"/>
    </row>
    <row r="944" spans="1:12" s="38" customFormat="1" ht="63.75" x14ac:dyDescent="0.25">
      <c r="A944" s="112">
        <v>40</v>
      </c>
      <c r="B944" s="112" t="s">
        <v>520</v>
      </c>
      <c r="C944" s="112" t="s">
        <v>77</v>
      </c>
      <c r="D944" s="112" t="s">
        <v>521</v>
      </c>
      <c r="E944" s="112" t="s">
        <v>340</v>
      </c>
      <c r="F944" s="147">
        <v>1</v>
      </c>
      <c r="G944" s="112"/>
      <c r="H944" s="151">
        <v>70400</v>
      </c>
      <c r="I944" s="151">
        <f t="shared" si="48"/>
        <v>78848.000000000015</v>
      </c>
      <c r="J944" s="112" t="s">
        <v>517</v>
      </c>
      <c r="K944" s="112" t="s">
        <v>30</v>
      </c>
      <c r="L944" s="25"/>
    </row>
    <row r="945" spans="1:12" s="38" customFormat="1" ht="76.5" x14ac:dyDescent="0.25">
      <c r="A945" s="112">
        <v>41</v>
      </c>
      <c r="B945" s="104" t="s">
        <v>1007</v>
      </c>
      <c r="C945" s="112" t="s">
        <v>77</v>
      </c>
      <c r="D945" s="112" t="s">
        <v>1178</v>
      </c>
      <c r="E945" s="104" t="s">
        <v>25</v>
      </c>
      <c r="F945" s="147">
        <v>1</v>
      </c>
      <c r="G945" s="35"/>
      <c r="H945" s="151">
        <v>1250000</v>
      </c>
      <c r="I945" s="151">
        <f t="shared" si="48"/>
        <v>1400000.0000000002</v>
      </c>
      <c r="J945" s="112" t="s">
        <v>1008</v>
      </c>
      <c r="K945" s="112" t="s">
        <v>531</v>
      </c>
      <c r="L945" s="25" t="s">
        <v>1006</v>
      </c>
    </row>
    <row r="946" spans="1:12" s="38" customFormat="1" ht="127.5" x14ac:dyDescent="0.25">
      <c r="A946" s="112">
        <v>42</v>
      </c>
      <c r="B946" s="104" t="s">
        <v>561</v>
      </c>
      <c r="C946" s="112" t="s">
        <v>77</v>
      </c>
      <c r="D946" s="112" t="s">
        <v>1009</v>
      </c>
      <c r="E946" s="104" t="s">
        <v>25</v>
      </c>
      <c r="F946" s="147">
        <v>1</v>
      </c>
      <c r="G946" s="35"/>
      <c r="H946" s="151">
        <v>500000</v>
      </c>
      <c r="I946" s="151">
        <f t="shared" si="48"/>
        <v>560000</v>
      </c>
      <c r="J946" s="112" t="s">
        <v>562</v>
      </c>
      <c r="K946" s="112" t="s">
        <v>563</v>
      </c>
      <c r="L946" s="25" t="s">
        <v>980</v>
      </c>
    </row>
    <row r="947" spans="1:12" s="38" customFormat="1" ht="76.5" x14ac:dyDescent="0.25">
      <c r="A947" s="112">
        <v>43</v>
      </c>
      <c r="B947" s="110" t="s">
        <v>564</v>
      </c>
      <c r="C947" s="112" t="s">
        <v>77</v>
      </c>
      <c r="D947" s="110" t="s">
        <v>575</v>
      </c>
      <c r="E947" s="104" t="s">
        <v>25</v>
      </c>
      <c r="F947" s="147">
        <v>1</v>
      </c>
      <c r="G947" s="148"/>
      <c r="H947" s="151">
        <v>520744.86</v>
      </c>
      <c r="I947" s="151">
        <f t="shared" si="48"/>
        <v>583234.24320000003</v>
      </c>
      <c r="J947" s="112" t="s">
        <v>47</v>
      </c>
      <c r="K947" s="146" t="s">
        <v>563</v>
      </c>
      <c r="L947" s="25"/>
    </row>
    <row r="948" spans="1:12" s="38" customFormat="1" ht="76.5" x14ac:dyDescent="0.25">
      <c r="A948" s="112">
        <v>44</v>
      </c>
      <c r="B948" s="150" t="s">
        <v>565</v>
      </c>
      <c r="C948" s="112" t="s">
        <v>31</v>
      </c>
      <c r="D948" s="150" t="s">
        <v>576</v>
      </c>
      <c r="E948" s="104" t="s">
        <v>25</v>
      </c>
      <c r="F948" s="147">
        <v>1</v>
      </c>
      <c r="G948" s="148"/>
      <c r="H948" s="151"/>
      <c r="I948" s="151"/>
      <c r="J948" s="112" t="s">
        <v>47</v>
      </c>
      <c r="K948" s="146" t="s">
        <v>563</v>
      </c>
      <c r="L948" s="25" t="s">
        <v>991</v>
      </c>
    </row>
    <row r="949" spans="1:12" s="38" customFormat="1" ht="248.45" customHeight="1" x14ac:dyDescent="0.25">
      <c r="A949" s="112">
        <v>45</v>
      </c>
      <c r="B949" s="150" t="s">
        <v>566</v>
      </c>
      <c r="C949" s="112" t="s">
        <v>77</v>
      </c>
      <c r="D949" s="112" t="s">
        <v>1012</v>
      </c>
      <c r="E949" s="40" t="s">
        <v>25</v>
      </c>
      <c r="F949" s="147">
        <v>1</v>
      </c>
      <c r="G949" s="148"/>
      <c r="H949" s="151">
        <v>800000</v>
      </c>
      <c r="I949" s="151">
        <f t="shared" si="48"/>
        <v>896000.00000000012</v>
      </c>
      <c r="J949" s="112" t="s">
        <v>47</v>
      </c>
      <c r="K949" s="146" t="s">
        <v>563</v>
      </c>
      <c r="L949" s="25" t="s">
        <v>817</v>
      </c>
    </row>
    <row r="950" spans="1:12" s="38" customFormat="1" ht="76.5" x14ac:dyDescent="0.25">
      <c r="A950" s="112">
        <v>46</v>
      </c>
      <c r="B950" s="110" t="s">
        <v>1509</v>
      </c>
      <c r="C950" s="112" t="s">
        <v>77</v>
      </c>
      <c r="D950" s="110" t="s">
        <v>1179</v>
      </c>
      <c r="E950" s="40" t="s">
        <v>25</v>
      </c>
      <c r="F950" s="147">
        <v>1</v>
      </c>
      <c r="G950" s="148"/>
      <c r="H950" s="151">
        <v>480000</v>
      </c>
      <c r="I950" s="151">
        <f t="shared" si="48"/>
        <v>537600</v>
      </c>
      <c r="J950" s="112" t="s">
        <v>47</v>
      </c>
      <c r="K950" s="146" t="s">
        <v>563</v>
      </c>
      <c r="L950" s="25" t="s">
        <v>1401</v>
      </c>
    </row>
    <row r="951" spans="1:12" s="38" customFormat="1" ht="229.5" x14ac:dyDescent="0.25">
      <c r="A951" s="145">
        <v>47</v>
      </c>
      <c r="B951" s="79" t="s">
        <v>1070</v>
      </c>
      <c r="C951" s="112" t="s">
        <v>582</v>
      </c>
      <c r="D951" s="80" t="s">
        <v>571</v>
      </c>
      <c r="E951" s="81" t="s">
        <v>25</v>
      </c>
      <c r="F951" s="147">
        <v>1</v>
      </c>
      <c r="G951" s="82"/>
      <c r="H951" s="151">
        <v>3962484.36</v>
      </c>
      <c r="I951" s="151">
        <f t="shared" si="48"/>
        <v>4437982.4832000006</v>
      </c>
      <c r="J951" s="145" t="s">
        <v>371</v>
      </c>
      <c r="K951" s="145" t="s">
        <v>1071</v>
      </c>
      <c r="L951" s="41" t="s">
        <v>1397</v>
      </c>
    </row>
    <row r="952" spans="1:12" s="38" customFormat="1" ht="76.5" x14ac:dyDescent="0.25">
      <c r="A952" s="112">
        <v>48</v>
      </c>
      <c r="B952" s="110" t="s">
        <v>581</v>
      </c>
      <c r="C952" s="112" t="s">
        <v>582</v>
      </c>
      <c r="D952" s="110" t="s">
        <v>589</v>
      </c>
      <c r="E952" s="112" t="s">
        <v>340</v>
      </c>
      <c r="F952" s="147">
        <v>1</v>
      </c>
      <c r="G952" s="112"/>
      <c r="H952" s="151">
        <v>340000</v>
      </c>
      <c r="I952" s="151">
        <f t="shared" si="48"/>
        <v>380800.00000000006</v>
      </c>
      <c r="J952" s="112" t="s">
        <v>583</v>
      </c>
      <c r="K952" s="110" t="s">
        <v>584</v>
      </c>
      <c r="L952" s="111" t="s">
        <v>329</v>
      </c>
    </row>
    <row r="953" spans="1:12" s="44" customFormat="1" ht="63.75" x14ac:dyDescent="0.25">
      <c r="A953" s="112">
        <v>49</v>
      </c>
      <c r="B953" s="104" t="s">
        <v>688</v>
      </c>
      <c r="C953" s="112" t="s">
        <v>77</v>
      </c>
      <c r="D953" s="112" t="s">
        <v>689</v>
      </c>
      <c r="E953" s="104" t="s">
        <v>25</v>
      </c>
      <c r="F953" s="147">
        <v>1</v>
      </c>
      <c r="G953" s="35"/>
      <c r="H953" s="151">
        <v>1494000</v>
      </c>
      <c r="I953" s="151">
        <f t="shared" ref="I953:I956" si="49">H953*1.12</f>
        <v>1673280.0000000002</v>
      </c>
      <c r="J953" s="9" t="s">
        <v>690</v>
      </c>
      <c r="K953" s="111" t="s">
        <v>22</v>
      </c>
      <c r="L953" s="112" t="s">
        <v>329</v>
      </c>
    </row>
    <row r="954" spans="1:12" s="44" customFormat="1" ht="216.75" x14ac:dyDescent="0.25">
      <c r="A954" s="145">
        <v>50</v>
      </c>
      <c r="B954" s="104" t="s">
        <v>809</v>
      </c>
      <c r="C954" s="104" t="s">
        <v>77</v>
      </c>
      <c r="D954" s="104" t="s">
        <v>810</v>
      </c>
      <c r="E954" s="104" t="s">
        <v>25</v>
      </c>
      <c r="F954" s="147">
        <v>1</v>
      </c>
      <c r="G954" s="62">
        <v>827500</v>
      </c>
      <c r="H954" s="151">
        <f t="shared" ref="H954" si="50">F954*G954</f>
        <v>827500</v>
      </c>
      <c r="I954" s="151">
        <f t="shared" si="49"/>
        <v>926800.00000000012</v>
      </c>
      <c r="J954" s="109" t="s">
        <v>807</v>
      </c>
      <c r="K954" s="109" t="s">
        <v>808</v>
      </c>
      <c r="L954" s="112" t="s">
        <v>329</v>
      </c>
    </row>
    <row r="955" spans="1:12" s="44" customFormat="1" ht="63.75" x14ac:dyDescent="0.25">
      <c r="A955" s="112">
        <v>51</v>
      </c>
      <c r="B955" s="104" t="s">
        <v>811</v>
      </c>
      <c r="C955" s="104" t="s">
        <v>77</v>
      </c>
      <c r="D955" s="104" t="s">
        <v>812</v>
      </c>
      <c r="E955" s="104" t="s">
        <v>25</v>
      </c>
      <c r="F955" s="102">
        <v>1</v>
      </c>
      <c r="G955" s="62">
        <f>473214.3+158000</f>
        <v>631214.30000000005</v>
      </c>
      <c r="H955" s="101"/>
      <c r="I955" s="101"/>
      <c r="J955" s="109" t="s">
        <v>813</v>
      </c>
      <c r="K955" s="109" t="s">
        <v>808</v>
      </c>
      <c r="L955" s="112" t="s">
        <v>1399</v>
      </c>
    </row>
    <row r="956" spans="1:12" s="44" customFormat="1" ht="242.25" x14ac:dyDescent="0.25">
      <c r="A956" s="112">
        <v>52</v>
      </c>
      <c r="B956" s="104" t="s">
        <v>1056</v>
      </c>
      <c r="C956" s="104" t="s">
        <v>77</v>
      </c>
      <c r="D956" s="77" t="s">
        <v>1054</v>
      </c>
      <c r="E956" s="104" t="s">
        <v>25</v>
      </c>
      <c r="F956" s="102">
        <v>1</v>
      </c>
      <c r="G956" s="75"/>
      <c r="H956" s="152">
        <v>200000</v>
      </c>
      <c r="I956" s="101">
        <f t="shared" si="49"/>
        <v>224000.00000000003</v>
      </c>
      <c r="J956" s="89" t="s">
        <v>1055</v>
      </c>
      <c r="K956" s="109" t="s">
        <v>808</v>
      </c>
      <c r="L956" s="112" t="s">
        <v>329</v>
      </c>
    </row>
    <row r="957" spans="1:12" s="44" customFormat="1" ht="76.5" x14ac:dyDescent="0.25">
      <c r="A957" s="112">
        <v>53</v>
      </c>
      <c r="B957" s="107" t="s">
        <v>798</v>
      </c>
      <c r="C957" s="104" t="s">
        <v>77</v>
      </c>
      <c r="D957" s="107" t="s">
        <v>799</v>
      </c>
      <c r="E957" s="108" t="s">
        <v>25</v>
      </c>
      <c r="F957" s="105">
        <v>1</v>
      </c>
      <c r="G957" s="105"/>
      <c r="H957" s="105">
        <v>310000</v>
      </c>
      <c r="I957" s="105">
        <f t="shared" ref="I957:I976" si="51">H957*1.12</f>
        <v>347200.00000000006</v>
      </c>
      <c r="J957" s="109" t="s">
        <v>796</v>
      </c>
      <c r="K957" s="108" t="s">
        <v>800</v>
      </c>
      <c r="L957" s="57" t="s">
        <v>329</v>
      </c>
    </row>
    <row r="958" spans="1:12" s="44" customFormat="1" ht="96" customHeight="1" x14ac:dyDescent="0.25">
      <c r="A958" s="112">
        <v>54</v>
      </c>
      <c r="B958" s="107" t="s">
        <v>1059</v>
      </c>
      <c r="C958" s="104" t="s">
        <v>77</v>
      </c>
      <c r="D958" s="83" t="s">
        <v>1063</v>
      </c>
      <c r="E958" s="108" t="s">
        <v>25</v>
      </c>
      <c r="F958" s="105">
        <v>1</v>
      </c>
      <c r="G958" s="106"/>
      <c r="H958" s="105">
        <v>4972680</v>
      </c>
      <c r="I958" s="105">
        <f t="shared" si="51"/>
        <v>5569401.6000000006</v>
      </c>
      <c r="J958" s="106" t="s">
        <v>1064</v>
      </c>
      <c r="K958" s="109" t="s">
        <v>808</v>
      </c>
      <c r="L958" s="112" t="s">
        <v>329</v>
      </c>
    </row>
    <row r="959" spans="1:12" s="44" customFormat="1" ht="63.75" x14ac:dyDescent="0.25">
      <c r="A959" s="112">
        <v>55</v>
      </c>
      <c r="B959" s="107" t="s">
        <v>1060</v>
      </c>
      <c r="C959" s="104" t="s">
        <v>77</v>
      </c>
      <c r="D959" s="107" t="s">
        <v>1062</v>
      </c>
      <c r="E959" s="108" t="s">
        <v>25</v>
      </c>
      <c r="F959" s="105">
        <v>1</v>
      </c>
      <c r="G959" s="106"/>
      <c r="H959" s="105">
        <v>5901539.8399999999</v>
      </c>
      <c r="I959" s="105">
        <f t="shared" si="51"/>
        <v>6609724.6208000006</v>
      </c>
      <c r="J959" s="106" t="s">
        <v>1064</v>
      </c>
      <c r="K959" s="109" t="s">
        <v>808</v>
      </c>
      <c r="L959" s="112" t="s">
        <v>329</v>
      </c>
    </row>
    <row r="960" spans="1:12" s="44" customFormat="1" ht="86.25" customHeight="1" x14ac:dyDescent="0.25">
      <c r="A960" s="112">
        <v>56</v>
      </c>
      <c r="B960" s="107" t="s">
        <v>1061</v>
      </c>
      <c r="C960" s="104" t="s">
        <v>77</v>
      </c>
      <c r="D960" s="98" t="s">
        <v>1304</v>
      </c>
      <c r="E960" s="108" t="s">
        <v>25</v>
      </c>
      <c r="F960" s="105">
        <v>1</v>
      </c>
      <c r="G960" s="106"/>
      <c r="H960" s="105">
        <v>3214285.72</v>
      </c>
      <c r="I960" s="105">
        <f t="shared" si="51"/>
        <v>3600000.0064000008</v>
      </c>
      <c r="J960" s="106" t="s">
        <v>1221</v>
      </c>
      <c r="K960" s="109" t="s">
        <v>808</v>
      </c>
      <c r="L960" s="112" t="s">
        <v>1336</v>
      </c>
    </row>
    <row r="961" spans="1:12" s="44" customFormat="1" ht="89.25" x14ac:dyDescent="0.25">
      <c r="A961" s="112">
        <v>57</v>
      </c>
      <c r="B961" s="107" t="s">
        <v>1175</v>
      </c>
      <c r="C961" s="104" t="s">
        <v>77</v>
      </c>
      <c r="D961" s="111" t="s">
        <v>1176</v>
      </c>
      <c r="E961" s="108" t="s">
        <v>25</v>
      </c>
      <c r="F961" s="105">
        <v>1</v>
      </c>
      <c r="G961" s="106"/>
      <c r="H961" s="105"/>
      <c r="I961" s="105"/>
      <c r="J961" s="89" t="s">
        <v>1065</v>
      </c>
      <c r="K961" s="109" t="s">
        <v>808</v>
      </c>
      <c r="L961" s="112" t="s">
        <v>1324</v>
      </c>
    </row>
    <row r="962" spans="1:12" s="44" customFormat="1" ht="114.75" x14ac:dyDescent="0.25">
      <c r="A962" s="112">
        <v>58</v>
      </c>
      <c r="B962" s="107" t="s">
        <v>1167</v>
      </c>
      <c r="C962" s="104" t="s">
        <v>77</v>
      </c>
      <c r="D962" s="83" t="s">
        <v>1315</v>
      </c>
      <c r="E962" s="108" t="s">
        <v>25</v>
      </c>
      <c r="F962" s="105">
        <v>1</v>
      </c>
      <c r="G962" s="106"/>
      <c r="H962" s="106">
        <v>990000</v>
      </c>
      <c r="I962" s="106">
        <f t="shared" si="51"/>
        <v>1108800</v>
      </c>
      <c r="J962" s="109" t="s">
        <v>1168</v>
      </c>
      <c r="K962" s="109" t="s">
        <v>808</v>
      </c>
      <c r="L962" s="112" t="s">
        <v>1338</v>
      </c>
    </row>
    <row r="963" spans="1:12" s="44" customFormat="1" ht="178.5" x14ac:dyDescent="0.25">
      <c r="A963" s="112">
        <v>59</v>
      </c>
      <c r="B963" s="107" t="s">
        <v>1225</v>
      </c>
      <c r="C963" s="104" t="s">
        <v>77</v>
      </c>
      <c r="D963" s="83" t="s">
        <v>1226</v>
      </c>
      <c r="E963" s="108" t="s">
        <v>25</v>
      </c>
      <c r="F963" s="105">
        <v>1</v>
      </c>
      <c r="G963" s="105"/>
      <c r="H963" s="105"/>
      <c r="I963" s="105"/>
      <c r="J963" s="89" t="s">
        <v>106</v>
      </c>
      <c r="K963" s="109" t="s">
        <v>808</v>
      </c>
      <c r="L963" s="112" t="s">
        <v>3044</v>
      </c>
    </row>
    <row r="964" spans="1:12" s="44" customFormat="1" ht="114.75" x14ac:dyDescent="0.25">
      <c r="A964" s="112">
        <v>60</v>
      </c>
      <c r="B964" s="107" t="s">
        <v>1316</v>
      </c>
      <c r="C964" s="104" t="s">
        <v>77</v>
      </c>
      <c r="D964" s="83" t="s">
        <v>1318</v>
      </c>
      <c r="E964" s="108" t="s">
        <v>25</v>
      </c>
      <c r="F964" s="105">
        <v>1</v>
      </c>
      <c r="G964" s="106"/>
      <c r="H964" s="106">
        <v>342857</v>
      </c>
      <c r="I964" s="106">
        <f t="shared" si="51"/>
        <v>383999.84</v>
      </c>
      <c r="J964" s="109" t="s">
        <v>41</v>
      </c>
      <c r="K964" s="109" t="s">
        <v>1320</v>
      </c>
      <c r="L964" s="112" t="s">
        <v>1335</v>
      </c>
    </row>
    <row r="965" spans="1:12" s="44" customFormat="1" ht="127.5" x14ac:dyDescent="0.25">
      <c r="A965" s="112">
        <v>61</v>
      </c>
      <c r="B965" s="107" t="s">
        <v>1317</v>
      </c>
      <c r="C965" s="104" t="s">
        <v>77</v>
      </c>
      <c r="D965" s="83" t="s">
        <v>1319</v>
      </c>
      <c r="E965" s="108" t="s">
        <v>25</v>
      </c>
      <c r="F965" s="105">
        <v>1</v>
      </c>
      <c r="G965" s="106"/>
      <c r="H965" s="106">
        <v>1000000</v>
      </c>
      <c r="I965" s="106">
        <f t="shared" si="51"/>
        <v>1120000</v>
      </c>
      <c r="J965" s="109" t="s">
        <v>41</v>
      </c>
      <c r="K965" s="109" t="s">
        <v>127</v>
      </c>
      <c r="L965" s="112" t="s">
        <v>1335</v>
      </c>
    </row>
    <row r="966" spans="1:12" s="44" customFormat="1" ht="127.5" x14ac:dyDescent="0.25">
      <c r="A966" s="112">
        <v>62</v>
      </c>
      <c r="B966" s="107" t="s">
        <v>1327</v>
      </c>
      <c r="C966" s="104" t="s">
        <v>77</v>
      </c>
      <c r="D966" s="98" t="s">
        <v>1481</v>
      </c>
      <c r="E966" s="108" t="s">
        <v>25</v>
      </c>
      <c r="F966" s="105">
        <v>1</v>
      </c>
      <c r="G966" s="105"/>
      <c r="H966" s="105">
        <v>700000</v>
      </c>
      <c r="I966" s="105">
        <f t="shared" si="51"/>
        <v>784000.00000000012</v>
      </c>
      <c r="J966" s="89" t="s">
        <v>1328</v>
      </c>
      <c r="K966" s="89" t="s">
        <v>1329</v>
      </c>
      <c r="L966" s="112" t="s">
        <v>1515</v>
      </c>
    </row>
    <row r="967" spans="1:12" s="44" customFormat="1" ht="89.25" x14ac:dyDescent="0.25">
      <c r="A967" s="112">
        <v>63</v>
      </c>
      <c r="B967" s="107" t="s">
        <v>1327</v>
      </c>
      <c r="C967" s="104" t="s">
        <v>77</v>
      </c>
      <c r="D967" s="113" t="s">
        <v>1333</v>
      </c>
      <c r="E967" s="108" t="s">
        <v>25</v>
      </c>
      <c r="F967" s="105">
        <v>1</v>
      </c>
      <c r="G967" s="105"/>
      <c r="H967" s="105">
        <v>4272367</v>
      </c>
      <c r="I967" s="105">
        <f t="shared" si="51"/>
        <v>4785051.04</v>
      </c>
      <c r="J967" s="89" t="s">
        <v>1328</v>
      </c>
      <c r="K967" s="89" t="s">
        <v>1330</v>
      </c>
      <c r="L967" s="112" t="s">
        <v>1341</v>
      </c>
    </row>
    <row r="968" spans="1:12" s="44" customFormat="1" ht="89.25" x14ac:dyDescent="0.25">
      <c r="A968" s="112">
        <v>64</v>
      </c>
      <c r="B968" s="107" t="s">
        <v>1331</v>
      </c>
      <c r="C968" s="104" t="s">
        <v>77</v>
      </c>
      <c r="D968" s="113" t="s">
        <v>1334</v>
      </c>
      <c r="E968" s="108" t="s">
        <v>25</v>
      </c>
      <c r="F968" s="105">
        <v>1</v>
      </c>
      <c r="G968" s="105"/>
      <c r="H968" s="105">
        <v>6400000</v>
      </c>
      <c r="I968" s="105">
        <f t="shared" si="51"/>
        <v>7168000.0000000009</v>
      </c>
      <c r="J968" s="89" t="s">
        <v>1328</v>
      </c>
      <c r="K968" s="89" t="s">
        <v>1330</v>
      </c>
      <c r="L968" s="112" t="s">
        <v>1341</v>
      </c>
    </row>
    <row r="969" spans="1:12" s="44" customFormat="1" ht="65.25" customHeight="1" x14ac:dyDescent="0.25">
      <c r="A969" s="112">
        <v>65</v>
      </c>
      <c r="B969" s="107" t="s">
        <v>1327</v>
      </c>
      <c r="C969" s="104" t="s">
        <v>77</v>
      </c>
      <c r="D969" s="113" t="s">
        <v>1369</v>
      </c>
      <c r="E969" s="108" t="s">
        <v>25</v>
      </c>
      <c r="F969" s="105">
        <v>1</v>
      </c>
      <c r="G969" s="105"/>
      <c r="H969" s="105">
        <v>321429</v>
      </c>
      <c r="I969" s="105">
        <f t="shared" si="51"/>
        <v>360000.48000000004</v>
      </c>
      <c r="J969" s="112" t="s">
        <v>1328</v>
      </c>
      <c r="K969" s="112" t="s">
        <v>1370</v>
      </c>
      <c r="L969" s="112" t="s">
        <v>1437</v>
      </c>
    </row>
    <row r="970" spans="1:12" s="44" customFormat="1" ht="141.75" customHeight="1" x14ac:dyDescent="0.25">
      <c r="A970" s="112">
        <v>66</v>
      </c>
      <c r="B970" s="107" t="s">
        <v>1530</v>
      </c>
      <c r="C970" s="104" t="s">
        <v>77</v>
      </c>
      <c r="D970" s="83" t="s">
        <v>2603</v>
      </c>
      <c r="E970" s="108" t="s">
        <v>25</v>
      </c>
      <c r="F970" s="105">
        <v>1</v>
      </c>
      <c r="G970" s="106"/>
      <c r="H970" s="106">
        <v>794643</v>
      </c>
      <c r="I970" s="106">
        <v>890000.16</v>
      </c>
      <c r="J970" s="112" t="s">
        <v>1221</v>
      </c>
      <c r="K970" s="112" t="s">
        <v>1371</v>
      </c>
      <c r="L970" s="112" t="s">
        <v>2616</v>
      </c>
    </row>
    <row r="971" spans="1:12" s="44" customFormat="1" ht="141.75" customHeight="1" x14ac:dyDescent="0.25">
      <c r="A971" s="112">
        <v>67</v>
      </c>
      <c r="B971" s="111" t="s">
        <v>1424</v>
      </c>
      <c r="C971" s="104" t="s">
        <v>77</v>
      </c>
      <c r="D971" s="116" t="s">
        <v>1425</v>
      </c>
      <c r="E971" s="112" t="s">
        <v>25</v>
      </c>
      <c r="F971" s="105">
        <v>1</v>
      </c>
      <c r="G971" s="106"/>
      <c r="H971" s="106">
        <v>1485000</v>
      </c>
      <c r="I971" s="106">
        <f t="shared" si="51"/>
        <v>1663200.0000000002</v>
      </c>
      <c r="J971" s="112" t="s">
        <v>41</v>
      </c>
      <c r="K971" s="112" t="s">
        <v>1426</v>
      </c>
      <c r="L971" s="146" t="s">
        <v>1438</v>
      </c>
    </row>
    <row r="972" spans="1:12" s="44" customFormat="1" ht="240" customHeight="1" x14ac:dyDescent="0.25">
      <c r="A972" s="112">
        <v>68</v>
      </c>
      <c r="B972" s="111" t="s">
        <v>1427</v>
      </c>
      <c r="C972" s="104" t="s">
        <v>77</v>
      </c>
      <c r="D972" s="116" t="s">
        <v>2619</v>
      </c>
      <c r="E972" s="112" t="s">
        <v>25</v>
      </c>
      <c r="F972" s="105">
        <v>1</v>
      </c>
      <c r="G972" s="106"/>
      <c r="H972" s="106">
        <v>1485000</v>
      </c>
      <c r="I972" s="106">
        <f t="shared" si="51"/>
        <v>1663200.0000000002</v>
      </c>
      <c r="J972" s="112" t="s">
        <v>41</v>
      </c>
      <c r="K972" s="112" t="s">
        <v>1426</v>
      </c>
      <c r="L972" s="146" t="s">
        <v>2620</v>
      </c>
    </row>
    <row r="973" spans="1:12" s="44" customFormat="1" ht="141.75" customHeight="1" x14ac:dyDescent="0.25">
      <c r="A973" s="117">
        <v>69</v>
      </c>
      <c r="B973" s="111" t="s">
        <v>1483</v>
      </c>
      <c r="C973" s="104" t="s">
        <v>77</v>
      </c>
      <c r="D973" s="111" t="s">
        <v>2613</v>
      </c>
      <c r="E973" s="112" t="s">
        <v>25</v>
      </c>
      <c r="F973" s="105">
        <v>1</v>
      </c>
      <c r="G973" s="105"/>
      <c r="H973" s="105">
        <v>795660</v>
      </c>
      <c r="I973" s="105">
        <f t="shared" si="51"/>
        <v>891139.20000000007</v>
      </c>
      <c r="J973" s="89" t="s">
        <v>1482</v>
      </c>
      <c r="K973" s="89" t="s">
        <v>1330</v>
      </c>
      <c r="L973" s="146" t="s">
        <v>2615</v>
      </c>
    </row>
    <row r="974" spans="1:12" s="44" customFormat="1" ht="330.75" customHeight="1" x14ac:dyDescent="0.25">
      <c r="A974" s="112">
        <v>70</v>
      </c>
      <c r="B974" s="111" t="s">
        <v>2581</v>
      </c>
      <c r="C974" s="104" t="s">
        <v>77</v>
      </c>
      <c r="D974" s="136" t="s">
        <v>2621</v>
      </c>
      <c r="E974" s="112" t="s">
        <v>25</v>
      </c>
      <c r="F974" s="105">
        <v>1</v>
      </c>
      <c r="G974" s="105"/>
      <c r="H974" s="105">
        <v>3482142.86</v>
      </c>
      <c r="I974" s="105">
        <f t="shared" si="51"/>
        <v>3900000.0032000002</v>
      </c>
      <c r="J974" s="89" t="s">
        <v>807</v>
      </c>
      <c r="K974" s="89" t="s">
        <v>1330</v>
      </c>
      <c r="L974" s="112" t="s">
        <v>2626</v>
      </c>
    </row>
    <row r="975" spans="1:12" s="44" customFormat="1" ht="135.75" customHeight="1" x14ac:dyDescent="0.25">
      <c r="A975" s="112">
        <v>71</v>
      </c>
      <c r="B975" s="109" t="s">
        <v>2643</v>
      </c>
      <c r="C975" s="104" t="s">
        <v>77</v>
      </c>
      <c r="D975" s="109" t="s">
        <v>2644</v>
      </c>
      <c r="E975" s="112" t="s">
        <v>25</v>
      </c>
      <c r="F975" s="105">
        <v>1</v>
      </c>
      <c r="G975" s="105"/>
      <c r="H975" s="105">
        <v>250000</v>
      </c>
      <c r="I975" s="105">
        <f t="shared" si="51"/>
        <v>280000</v>
      </c>
      <c r="J975" s="112" t="s">
        <v>41</v>
      </c>
      <c r="K975" s="89" t="s">
        <v>1330</v>
      </c>
      <c r="L975" s="112" t="s">
        <v>2681</v>
      </c>
    </row>
    <row r="976" spans="1:12" s="44" customFormat="1" ht="135.75" customHeight="1" x14ac:dyDescent="0.25">
      <c r="A976" s="112">
        <v>72</v>
      </c>
      <c r="B976" s="109" t="s">
        <v>2662</v>
      </c>
      <c r="C976" s="104" t="s">
        <v>77</v>
      </c>
      <c r="D976" s="89" t="s">
        <v>2661</v>
      </c>
      <c r="E976" s="112" t="s">
        <v>25</v>
      </c>
      <c r="F976" s="105">
        <v>1</v>
      </c>
      <c r="G976" s="105"/>
      <c r="H976" s="105">
        <v>160000</v>
      </c>
      <c r="I976" s="105">
        <f t="shared" si="51"/>
        <v>179200.00000000003</v>
      </c>
      <c r="J976" s="146" t="s">
        <v>796</v>
      </c>
      <c r="K976" s="141" t="s">
        <v>2666</v>
      </c>
      <c r="L976" s="112" t="s">
        <v>2681</v>
      </c>
    </row>
    <row r="977" spans="1:14" s="44" customFormat="1" ht="135.75" customHeight="1" x14ac:dyDescent="0.25">
      <c r="A977" s="117">
        <v>73</v>
      </c>
      <c r="B977" s="137" t="s">
        <v>2663</v>
      </c>
      <c r="C977" s="137" t="s">
        <v>77</v>
      </c>
      <c r="D977" s="138" t="s">
        <v>2664</v>
      </c>
      <c r="E977" s="139" t="s">
        <v>2665</v>
      </c>
      <c r="F977" s="105">
        <v>1</v>
      </c>
      <c r="G977" s="140"/>
      <c r="H977" s="105">
        <v>375000</v>
      </c>
      <c r="I977" s="105">
        <f>H977*1.12</f>
        <v>420000.00000000006</v>
      </c>
      <c r="J977" s="141" t="s">
        <v>807</v>
      </c>
      <c r="K977" s="141" t="s">
        <v>2666</v>
      </c>
      <c r="L977" s="112" t="s">
        <v>2692</v>
      </c>
    </row>
    <row r="978" spans="1:14" s="44" customFormat="1" ht="135.75" customHeight="1" x14ac:dyDescent="0.25">
      <c r="A978" s="112">
        <v>74</v>
      </c>
      <c r="B978" s="89" t="s">
        <v>3027</v>
      </c>
      <c r="C978" s="204" t="s">
        <v>77</v>
      </c>
      <c r="D978" s="89" t="s">
        <v>3028</v>
      </c>
      <c r="E978" s="205" t="s">
        <v>2665</v>
      </c>
      <c r="F978" s="105">
        <v>1</v>
      </c>
      <c r="G978" s="206"/>
      <c r="H978" s="105">
        <v>6775747.5499999998</v>
      </c>
      <c r="I978" s="105">
        <f>H978*1.12</f>
        <v>7588837.2560000001</v>
      </c>
      <c r="J978" s="207" t="s">
        <v>3029</v>
      </c>
      <c r="K978" s="207" t="s">
        <v>3030</v>
      </c>
      <c r="L978" s="112" t="s">
        <v>3037</v>
      </c>
    </row>
    <row r="979" spans="1:14" ht="12" customHeight="1" x14ac:dyDescent="0.2">
      <c r="A979" s="181" t="s">
        <v>33</v>
      </c>
      <c r="B979" s="182"/>
      <c r="C979" s="183"/>
      <c r="D979" s="146"/>
      <c r="E979" s="146"/>
      <c r="F979" s="100"/>
      <c r="G979" s="100"/>
      <c r="H979" s="19">
        <f>SUM(H905:H978)</f>
        <v>118594779.0142857</v>
      </c>
      <c r="I979" s="19">
        <f>SUM(I905:I978)</f>
        <v>132826152.49600001</v>
      </c>
      <c r="J979" s="20"/>
      <c r="K979" s="20"/>
      <c r="L979" s="146"/>
      <c r="N979" s="56"/>
    </row>
    <row r="980" spans="1:14" ht="12.75" customHeight="1" x14ac:dyDescent="0.2">
      <c r="A980" s="181" t="s">
        <v>12</v>
      </c>
      <c r="B980" s="182"/>
      <c r="C980" s="183"/>
      <c r="D980" s="112"/>
      <c r="E980" s="112"/>
      <c r="F980" s="35"/>
      <c r="G980" s="35"/>
      <c r="H980" s="32">
        <f>H979+H903+H889</f>
        <v>616217978.97999609</v>
      </c>
      <c r="I980" s="32">
        <f>I979+I903+I889</f>
        <v>690164136.45760059</v>
      </c>
      <c r="J980" s="9"/>
      <c r="K980" s="9"/>
      <c r="L980" s="112"/>
      <c r="N980" s="56"/>
    </row>
    <row r="981" spans="1:14" ht="12.75" customHeight="1" x14ac:dyDescent="0.2">
      <c r="A981" s="175" t="s">
        <v>15</v>
      </c>
      <c r="B981" s="176"/>
      <c r="C981" s="176"/>
      <c r="D981" s="176"/>
      <c r="E981" s="176"/>
      <c r="F981" s="176"/>
      <c r="G981" s="176"/>
      <c r="H981" s="176"/>
      <c r="I981" s="176"/>
      <c r="J981" s="176"/>
      <c r="K981" s="177"/>
      <c r="L981" s="112"/>
    </row>
    <row r="982" spans="1:14" s="38" customFormat="1" ht="12.75" customHeight="1" x14ac:dyDescent="0.25">
      <c r="A982" s="178" t="s">
        <v>14</v>
      </c>
      <c r="B982" s="179"/>
      <c r="C982" s="179"/>
      <c r="D982" s="179"/>
      <c r="E982" s="179"/>
      <c r="F982" s="179"/>
      <c r="G982" s="179"/>
      <c r="H982" s="179"/>
      <c r="I982" s="179"/>
      <c r="J982" s="180"/>
      <c r="K982" s="37"/>
      <c r="L982" s="111"/>
    </row>
    <row r="983" spans="1:14" s="8" customFormat="1" ht="87" customHeight="1" x14ac:dyDescent="0.25">
      <c r="A983" s="110" t="s">
        <v>28</v>
      </c>
      <c r="B983" s="112" t="s">
        <v>40</v>
      </c>
      <c r="C983" s="112" t="s">
        <v>42</v>
      </c>
      <c r="D983" s="112" t="s">
        <v>23</v>
      </c>
      <c r="E983" s="51" t="s">
        <v>32</v>
      </c>
      <c r="F983" s="151">
        <v>842000</v>
      </c>
      <c r="G983" s="151">
        <v>91.08</v>
      </c>
      <c r="H983" s="151">
        <f>F983*G983</f>
        <v>76689360</v>
      </c>
      <c r="I983" s="151">
        <f>H983*1.12</f>
        <v>85892083.200000003</v>
      </c>
      <c r="J983" s="112" t="s">
        <v>43</v>
      </c>
      <c r="K983" s="111" t="s">
        <v>22</v>
      </c>
      <c r="L983" s="112"/>
    </row>
    <row r="984" spans="1:14" s="8" customFormat="1" ht="83.25" customHeight="1" x14ac:dyDescent="0.25">
      <c r="A984" s="110" t="s">
        <v>76</v>
      </c>
      <c r="B984" s="111" t="s">
        <v>133</v>
      </c>
      <c r="C984" s="111" t="s">
        <v>37</v>
      </c>
      <c r="D984" s="111" t="s">
        <v>134</v>
      </c>
      <c r="E984" s="111" t="s">
        <v>135</v>
      </c>
      <c r="F984" s="151">
        <f>H984/G984</f>
        <v>13711259.167333867</v>
      </c>
      <c r="G984" s="151">
        <v>12.49</v>
      </c>
      <c r="H984" s="151">
        <v>171253627</v>
      </c>
      <c r="I984" s="151">
        <f t="shared" ref="I984:I986" si="52">H984*1.12</f>
        <v>191804062.24000001</v>
      </c>
      <c r="J984" s="112" t="s">
        <v>153</v>
      </c>
      <c r="K984" s="111" t="s">
        <v>22</v>
      </c>
      <c r="L984" s="17"/>
    </row>
    <row r="985" spans="1:14" s="8" customFormat="1" ht="83.25" customHeight="1" x14ac:dyDescent="0.25">
      <c r="A985" s="110" t="s">
        <v>107</v>
      </c>
      <c r="B985" s="111" t="s">
        <v>136</v>
      </c>
      <c r="C985" s="111" t="s">
        <v>37</v>
      </c>
      <c r="D985" s="111" t="s">
        <v>134</v>
      </c>
      <c r="E985" s="111" t="s">
        <v>135</v>
      </c>
      <c r="F985" s="151">
        <f t="shared" ref="F985:F986" si="53">H985/G985</f>
        <v>419872.85828662931</v>
      </c>
      <c r="G985" s="151">
        <v>12.49</v>
      </c>
      <c r="H985" s="151">
        <v>5244212</v>
      </c>
      <c r="I985" s="151">
        <f t="shared" si="52"/>
        <v>5873517.4400000004</v>
      </c>
      <c r="J985" s="112" t="s">
        <v>153</v>
      </c>
      <c r="K985" s="111" t="s">
        <v>137</v>
      </c>
      <c r="L985" s="17"/>
    </row>
    <row r="986" spans="1:14" s="8" customFormat="1" ht="83.25" customHeight="1" x14ac:dyDescent="0.25">
      <c r="A986" s="110" t="s">
        <v>108</v>
      </c>
      <c r="B986" s="112" t="s">
        <v>138</v>
      </c>
      <c r="C986" s="111" t="s">
        <v>37</v>
      </c>
      <c r="D986" s="111" t="s">
        <v>134</v>
      </c>
      <c r="E986" s="111" t="s">
        <v>135</v>
      </c>
      <c r="F986" s="151">
        <f t="shared" si="53"/>
        <v>586524.73979183345</v>
      </c>
      <c r="G986" s="151">
        <v>12.49</v>
      </c>
      <c r="H986" s="151">
        <v>7325694</v>
      </c>
      <c r="I986" s="151">
        <f t="shared" si="52"/>
        <v>8204777.2800000012</v>
      </c>
      <c r="J986" s="112" t="s">
        <v>153</v>
      </c>
      <c r="K986" s="112" t="s">
        <v>139</v>
      </c>
      <c r="L986" s="17"/>
    </row>
    <row r="987" spans="1:14" s="8" customFormat="1" ht="87" customHeight="1" x14ac:dyDescent="0.25">
      <c r="A987" s="110" t="s">
        <v>109</v>
      </c>
      <c r="B987" s="112" t="s">
        <v>40</v>
      </c>
      <c r="C987" s="112" t="s">
        <v>42</v>
      </c>
      <c r="D987" s="112" t="s">
        <v>389</v>
      </c>
      <c r="E987" s="51" t="s">
        <v>32</v>
      </c>
      <c r="F987" s="151">
        <v>670000</v>
      </c>
      <c r="G987" s="151">
        <v>91.08</v>
      </c>
      <c r="H987" s="151">
        <f>F987*G987</f>
        <v>61023600</v>
      </c>
      <c r="I987" s="151">
        <f>H987*1.12</f>
        <v>68346432</v>
      </c>
      <c r="J987" s="112" t="s">
        <v>388</v>
      </c>
      <c r="K987" s="111" t="s">
        <v>22</v>
      </c>
      <c r="L987" s="112"/>
    </row>
    <row r="988" spans="1:14" s="8" customFormat="1" ht="102" x14ac:dyDescent="0.25">
      <c r="A988" s="110" t="s">
        <v>110</v>
      </c>
      <c r="B988" s="112" t="s">
        <v>40</v>
      </c>
      <c r="C988" s="112" t="s">
        <v>42</v>
      </c>
      <c r="D988" s="112" t="s">
        <v>389</v>
      </c>
      <c r="E988" s="94" t="s">
        <v>32</v>
      </c>
      <c r="F988" s="151">
        <v>540000</v>
      </c>
      <c r="G988" s="151">
        <v>91.08</v>
      </c>
      <c r="H988" s="151">
        <f>F988*G988</f>
        <v>49183200</v>
      </c>
      <c r="I988" s="151">
        <f>H988*1.12</f>
        <v>55085184.000000007</v>
      </c>
      <c r="J988" s="112" t="s">
        <v>593</v>
      </c>
      <c r="K988" s="111" t="s">
        <v>22</v>
      </c>
      <c r="L988" s="112"/>
    </row>
    <row r="989" spans="1:14" s="8" customFormat="1" ht="76.5" x14ac:dyDescent="0.25">
      <c r="A989" s="110" t="s">
        <v>111</v>
      </c>
      <c r="B989" s="112" t="s">
        <v>595</v>
      </c>
      <c r="C989" s="112" t="s">
        <v>594</v>
      </c>
      <c r="D989" s="112" t="s">
        <v>596</v>
      </c>
      <c r="E989" s="94" t="s">
        <v>141</v>
      </c>
      <c r="F989" s="151">
        <v>50</v>
      </c>
      <c r="G989" s="151">
        <v>2210</v>
      </c>
      <c r="H989" s="151">
        <f t="shared" ref="H989:H1000" si="54">F989*G989</f>
        <v>110500</v>
      </c>
      <c r="I989" s="151">
        <f t="shared" ref="I989:I1000" si="55">H989*1.12</f>
        <v>123760.00000000001</v>
      </c>
      <c r="J989" s="112" t="s">
        <v>299</v>
      </c>
      <c r="K989" s="111" t="s">
        <v>22</v>
      </c>
      <c r="L989" s="112" t="s">
        <v>329</v>
      </c>
    </row>
    <row r="990" spans="1:14" s="8" customFormat="1" ht="76.5" x14ac:dyDescent="0.25">
      <c r="A990" s="110" t="s">
        <v>112</v>
      </c>
      <c r="B990" s="112" t="s">
        <v>597</v>
      </c>
      <c r="C990" s="112" t="s">
        <v>594</v>
      </c>
      <c r="D990" s="112" t="s">
        <v>598</v>
      </c>
      <c r="E990" s="94" t="s">
        <v>141</v>
      </c>
      <c r="F990" s="151">
        <v>830</v>
      </c>
      <c r="G990" s="151">
        <v>560</v>
      </c>
      <c r="H990" s="151">
        <f t="shared" si="54"/>
        <v>464800</v>
      </c>
      <c r="I990" s="151">
        <f t="shared" si="55"/>
        <v>520576.00000000006</v>
      </c>
      <c r="J990" s="112" t="s">
        <v>299</v>
      </c>
      <c r="K990" s="111" t="s">
        <v>22</v>
      </c>
      <c r="L990" s="112" t="s">
        <v>329</v>
      </c>
    </row>
    <row r="991" spans="1:14" s="8" customFormat="1" ht="76.5" x14ac:dyDescent="0.25">
      <c r="A991" s="110" t="s">
        <v>113</v>
      </c>
      <c r="B991" s="112" t="s">
        <v>599</v>
      </c>
      <c r="C991" s="112" t="s">
        <v>594</v>
      </c>
      <c r="D991" s="112" t="s">
        <v>600</v>
      </c>
      <c r="E991" s="94" t="s">
        <v>141</v>
      </c>
      <c r="F991" s="151">
        <v>830</v>
      </c>
      <c r="G991" s="151">
        <v>300</v>
      </c>
      <c r="H991" s="151">
        <f t="shared" si="54"/>
        <v>249000</v>
      </c>
      <c r="I991" s="151">
        <f t="shared" si="55"/>
        <v>278880</v>
      </c>
      <c r="J991" s="112" t="s">
        <v>299</v>
      </c>
      <c r="K991" s="111" t="s">
        <v>22</v>
      </c>
      <c r="L991" s="112" t="s">
        <v>329</v>
      </c>
    </row>
    <row r="992" spans="1:14" s="8" customFormat="1" ht="76.5" x14ac:dyDescent="0.25">
      <c r="A992" s="110" t="s">
        <v>114</v>
      </c>
      <c r="B992" s="112" t="s">
        <v>601</v>
      </c>
      <c r="C992" s="112" t="s">
        <v>594</v>
      </c>
      <c r="D992" s="112" t="s">
        <v>602</v>
      </c>
      <c r="E992" s="94" t="s">
        <v>141</v>
      </c>
      <c r="F992" s="151">
        <v>50</v>
      </c>
      <c r="G992" s="151">
        <v>1150</v>
      </c>
      <c r="H992" s="151">
        <f t="shared" si="54"/>
        <v>57500</v>
      </c>
      <c r="I992" s="151">
        <f t="shared" si="55"/>
        <v>64400.000000000007</v>
      </c>
      <c r="J992" s="112" t="s">
        <v>299</v>
      </c>
      <c r="K992" s="111" t="s">
        <v>22</v>
      </c>
      <c r="L992" s="112" t="s">
        <v>329</v>
      </c>
    </row>
    <row r="993" spans="1:12" s="8" customFormat="1" ht="76.5" x14ac:dyDescent="0.25">
      <c r="A993" s="110" t="s">
        <v>115</v>
      </c>
      <c r="B993" s="112" t="s">
        <v>603</v>
      </c>
      <c r="C993" s="112" t="s">
        <v>594</v>
      </c>
      <c r="D993" s="112" t="s">
        <v>814</v>
      </c>
      <c r="E993" s="94" t="s">
        <v>141</v>
      </c>
      <c r="F993" s="151">
        <v>50</v>
      </c>
      <c r="G993" s="151">
        <v>610</v>
      </c>
      <c r="H993" s="151">
        <f t="shared" ref="H993:H996" si="56">F993*G993</f>
        <v>30500</v>
      </c>
      <c r="I993" s="151">
        <f t="shared" si="55"/>
        <v>34160</v>
      </c>
      <c r="J993" s="112" t="s">
        <v>299</v>
      </c>
      <c r="K993" s="111" t="s">
        <v>22</v>
      </c>
      <c r="L993" s="112" t="s">
        <v>805</v>
      </c>
    </row>
    <row r="994" spans="1:12" s="8" customFormat="1" ht="76.5" x14ac:dyDescent="0.25">
      <c r="A994" s="110" t="s">
        <v>116</v>
      </c>
      <c r="B994" s="112" t="s">
        <v>604</v>
      </c>
      <c r="C994" s="112" t="s">
        <v>594</v>
      </c>
      <c r="D994" s="112" t="s">
        <v>815</v>
      </c>
      <c r="E994" s="94" t="s">
        <v>141</v>
      </c>
      <c r="F994" s="151">
        <v>50</v>
      </c>
      <c r="G994" s="151">
        <v>1500</v>
      </c>
      <c r="H994" s="151">
        <f t="shared" si="56"/>
        <v>75000</v>
      </c>
      <c r="I994" s="151">
        <f t="shared" si="55"/>
        <v>84000.000000000015</v>
      </c>
      <c r="J994" s="112" t="s">
        <v>299</v>
      </c>
      <c r="K994" s="111" t="s">
        <v>22</v>
      </c>
      <c r="L994" s="112" t="s">
        <v>805</v>
      </c>
    </row>
    <row r="995" spans="1:12" s="8" customFormat="1" ht="76.5" x14ac:dyDescent="0.25">
      <c r="A995" s="110" t="s">
        <v>120</v>
      </c>
      <c r="B995" s="112" t="s">
        <v>605</v>
      </c>
      <c r="C995" s="112" t="s">
        <v>594</v>
      </c>
      <c r="D995" s="112" t="s">
        <v>816</v>
      </c>
      <c r="E995" s="94" t="s">
        <v>141</v>
      </c>
      <c r="F995" s="151">
        <v>50</v>
      </c>
      <c r="G995" s="151">
        <v>390</v>
      </c>
      <c r="H995" s="151">
        <f t="shared" si="56"/>
        <v>19500</v>
      </c>
      <c r="I995" s="151">
        <f t="shared" si="55"/>
        <v>21840.000000000004</v>
      </c>
      <c r="J995" s="112" t="s">
        <v>299</v>
      </c>
      <c r="K995" s="111" t="s">
        <v>22</v>
      </c>
      <c r="L995" s="112" t="s">
        <v>805</v>
      </c>
    </row>
    <row r="996" spans="1:12" s="8" customFormat="1" ht="76.5" x14ac:dyDescent="0.25">
      <c r="A996" s="110" t="s">
        <v>121</v>
      </c>
      <c r="B996" s="112" t="s">
        <v>606</v>
      </c>
      <c r="C996" s="112" t="s">
        <v>594</v>
      </c>
      <c r="D996" s="112" t="s">
        <v>607</v>
      </c>
      <c r="E996" s="94" t="s">
        <v>141</v>
      </c>
      <c r="F996" s="151">
        <v>40</v>
      </c>
      <c r="G996" s="151">
        <v>750</v>
      </c>
      <c r="H996" s="151">
        <f t="shared" si="56"/>
        <v>30000</v>
      </c>
      <c r="I996" s="151">
        <f t="shared" si="55"/>
        <v>33600</v>
      </c>
      <c r="J996" s="112" t="s">
        <v>299</v>
      </c>
      <c r="K996" s="111" t="s">
        <v>22</v>
      </c>
      <c r="L996" s="112" t="s">
        <v>329</v>
      </c>
    </row>
    <row r="997" spans="1:12" s="8" customFormat="1" ht="76.5" x14ac:dyDescent="0.25">
      <c r="A997" s="110" t="s">
        <v>122</v>
      </c>
      <c r="B997" s="112" t="s">
        <v>608</v>
      </c>
      <c r="C997" s="112" t="s">
        <v>594</v>
      </c>
      <c r="D997" s="112" t="s">
        <v>609</v>
      </c>
      <c r="E997" s="94" t="s">
        <v>141</v>
      </c>
      <c r="F997" s="151">
        <v>830</v>
      </c>
      <c r="G997" s="151">
        <v>210</v>
      </c>
      <c r="H997" s="151">
        <f t="shared" si="54"/>
        <v>174300</v>
      </c>
      <c r="I997" s="151">
        <f t="shared" si="55"/>
        <v>195216.00000000003</v>
      </c>
      <c r="J997" s="112" t="s">
        <v>299</v>
      </c>
      <c r="K997" s="111" t="s">
        <v>22</v>
      </c>
      <c r="L997" s="112" t="s">
        <v>329</v>
      </c>
    </row>
    <row r="998" spans="1:12" s="8" customFormat="1" ht="76.5" x14ac:dyDescent="0.25">
      <c r="A998" s="110" t="s">
        <v>123</v>
      </c>
      <c r="B998" s="112" t="s">
        <v>610</v>
      </c>
      <c r="C998" s="112" t="s">
        <v>594</v>
      </c>
      <c r="D998" s="112" t="s">
        <v>724</v>
      </c>
      <c r="E998" s="94" t="s">
        <v>141</v>
      </c>
      <c r="F998" s="151">
        <v>100</v>
      </c>
      <c r="G998" s="151">
        <v>850</v>
      </c>
      <c r="H998" s="151">
        <f t="shared" si="54"/>
        <v>85000</v>
      </c>
      <c r="I998" s="151">
        <f t="shared" si="55"/>
        <v>95200.000000000015</v>
      </c>
      <c r="J998" s="112" t="s">
        <v>299</v>
      </c>
      <c r="K998" s="111" t="s">
        <v>22</v>
      </c>
      <c r="L998" s="112" t="s">
        <v>329</v>
      </c>
    </row>
    <row r="999" spans="1:12" s="8" customFormat="1" ht="76.5" x14ac:dyDescent="0.25">
      <c r="A999" s="110" t="s">
        <v>124</v>
      </c>
      <c r="B999" s="112" t="s">
        <v>611</v>
      </c>
      <c r="C999" s="112" t="s">
        <v>594</v>
      </c>
      <c r="D999" s="112" t="s">
        <v>612</v>
      </c>
      <c r="E999" s="94" t="s">
        <v>141</v>
      </c>
      <c r="F999" s="151">
        <v>50</v>
      </c>
      <c r="G999" s="151">
        <v>4350</v>
      </c>
      <c r="H999" s="151">
        <f t="shared" si="54"/>
        <v>217500</v>
      </c>
      <c r="I999" s="151">
        <f t="shared" si="55"/>
        <v>243600.00000000003</v>
      </c>
      <c r="J999" s="112" t="s">
        <v>299</v>
      </c>
      <c r="K999" s="111" t="s">
        <v>22</v>
      </c>
      <c r="L999" s="112" t="s">
        <v>329</v>
      </c>
    </row>
    <row r="1000" spans="1:12" s="8" customFormat="1" ht="76.5" x14ac:dyDescent="0.25">
      <c r="A1000" s="110" t="s">
        <v>125</v>
      </c>
      <c r="B1000" s="112" t="s">
        <v>613</v>
      </c>
      <c r="C1000" s="112" t="s">
        <v>594</v>
      </c>
      <c r="D1000" s="112" t="s">
        <v>1021</v>
      </c>
      <c r="E1000" s="94" t="s">
        <v>141</v>
      </c>
      <c r="F1000" s="151">
        <v>50</v>
      </c>
      <c r="G1000" s="151">
        <v>1560</v>
      </c>
      <c r="H1000" s="151">
        <f t="shared" si="54"/>
        <v>78000</v>
      </c>
      <c r="I1000" s="151">
        <f t="shared" si="55"/>
        <v>87360.000000000015</v>
      </c>
      <c r="J1000" s="112" t="s">
        <v>299</v>
      </c>
      <c r="K1000" s="111" t="s">
        <v>22</v>
      </c>
      <c r="L1000" s="112" t="s">
        <v>805</v>
      </c>
    </row>
    <row r="1001" spans="1:12" s="8" customFormat="1" ht="76.5" x14ac:dyDescent="0.25">
      <c r="A1001" s="110" t="s">
        <v>126</v>
      </c>
      <c r="B1001" s="112" t="s">
        <v>742</v>
      </c>
      <c r="C1001" s="112" t="s">
        <v>743</v>
      </c>
      <c r="D1001" s="112" t="s">
        <v>744</v>
      </c>
      <c r="E1001" s="94" t="s">
        <v>141</v>
      </c>
      <c r="F1001" s="151">
        <v>6</v>
      </c>
      <c r="G1001" s="151">
        <v>4200</v>
      </c>
      <c r="H1001" s="151"/>
      <c r="I1001" s="151"/>
      <c r="J1001" s="112" t="s">
        <v>796</v>
      </c>
      <c r="K1001" s="111" t="s">
        <v>22</v>
      </c>
      <c r="L1001" s="112" t="s">
        <v>991</v>
      </c>
    </row>
    <row r="1002" spans="1:12" s="8" customFormat="1" ht="76.5" x14ac:dyDescent="0.25">
      <c r="A1002" s="110" t="s">
        <v>149</v>
      </c>
      <c r="B1002" s="112" t="s">
        <v>745</v>
      </c>
      <c r="C1002" s="112" t="s">
        <v>743</v>
      </c>
      <c r="D1002" s="112" t="s">
        <v>746</v>
      </c>
      <c r="E1002" s="94" t="s">
        <v>141</v>
      </c>
      <c r="F1002" s="151">
        <v>6</v>
      </c>
      <c r="G1002" s="151">
        <v>4400</v>
      </c>
      <c r="H1002" s="151"/>
      <c r="I1002" s="151"/>
      <c r="J1002" s="112" t="s">
        <v>796</v>
      </c>
      <c r="K1002" s="111" t="s">
        <v>22</v>
      </c>
      <c r="L1002" s="112" t="s">
        <v>991</v>
      </c>
    </row>
    <row r="1003" spans="1:12" s="8" customFormat="1" ht="76.5" x14ac:dyDescent="0.25">
      <c r="A1003" s="110" t="s">
        <v>150</v>
      </c>
      <c r="B1003" s="112" t="s">
        <v>747</v>
      </c>
      <c r="C1003" s="112" t="s">
        <v>743</v>
      </c>
      <c r="D1003" s="112" t="s">
        <v>748</v>
      </c>
      <c r="E1003" s="94" t="s">
        <v>141</v>
      </c>
      <c r="F1003" s="151">
        <v>6</v>
      </c>
      <c r="G1003" s="151">
        <v>4560</v>
      </c>
      <c r="H1003" s="151"/>
      <c r="I1003" s="151"/>
      <c r="J1003" s="112" t="s">
        <v>796</v>
      </c>
      <c r="K1003" s="111" t="s">
        <v>22</v>
      </c>
      <c r="L1003" s="112" t="s">
        <v>991</v>
      </c>
    </row>
    <row r="1004" spans="1:12" s="8" customFormat="1" ht="76.5" x14ac:dyDescent="0.25">
      <c r="A1004" s="110" t="s">
        <v>158</v>
      </c>
      <c r="B1004" s="112" t="s">
        <v>749</v>
      </c>
      <c r="C1004" s="112" t="s">
        <v>743</v>
      </c>
      <c r="D1004" s="112" t="s">
        <v>750</v>
      </c>
      <c r="E1004" s="94" t="s">
        <v>141</v>
      </c>
      <c r="F1004" s="151">
        <v>6</v>
      </c>
      <c r="G1004" s="151">
        <v>4800</v>
      </c>
      <c r="H1004" s="151"/>
      <c r="I1004" s="151"/>
      <c r="J1004" s="112" t="s">
        <v>796</v>
      </c>
      <c r="K1004" s="111" t="s">
        <v>22</v>
      </c>
      <c r="L1004" s="112" t="s">
        <v>991</v>
      </c>
    </row>
    <row r="1005" spans="1:12" s="8" customFormat="1" ht="76.5" x14ac:dyDescent="0.25">
      <c r="A1005" s="110" t="s">
        <v>159</v>
      </c>
      <c r="B1005" s="112" t="s">
        <v>751</v>
      </c>
      <c r="C1005" s="112" t="s">
        <v>743</v>
      </c>
      <c r="D1005" s="112" t="s">
        <v>752</v>
      </c>
      <c r="E1005" s="94" t="s">
        <v>141</v>
      </c>
      <c r="F1005" s="151">
        <v>6</v>
      </c>
      <c r="G1005" s="151">
        <v>4800</v>
      </c>
      <c r="H1005" s="151"/>
      <c r="I1005" s="151"/>
      <c r="J1005" s="112" t="s">
        <v>796</v>
      </c>
      <c r="K1005" s="111" t="s">
        <v>22</v>
      </c>
      <c r="L1005" s="112" t="s">
        <v>991</v>
      </c>
    </row>
    <row r="1006" spans="1:12" s="8" customFormat="1" ht="76.5" x14ac:dyDescent="0.25">
      <c r="A1006" s="110" t="s">
        <v>160</v>
      </c>
      <c r="B1006" s="112" t="s">
        <v>753</v>
      </c>
      <c r="C1006" s="112" t="s">
        <v>743</v>
      </c>
      <c r="D1006" s="112" t="s">
        <v>754</v>
      </c>
      <c r="E1006" s="94" t="s">
        <v>141</v>
      </c>
      <c r="F1006" s="151">
        <v>6</v>
      </c>
      <c r="G1006" s="151">
        <v>4950</v>
      </c>
      <c r="H1006" s="151"/>
      <c r="I1006" s="151"/>
      <c r="J1006" s="112" t="s">
        <v>796</v>
      </c>
      <c r="K1006" s="111" t="s">
        <v>22</v>
      </c>
      <c r="L1006" s="112" t="s">
        <v>991</v>
      </c>
    </row>
    <row r="1007" spans="1:12" s="8" customFormat="1" ht="76.5" x14ac:dyDescent="0.25">
      <c r="A1007" s="110" t="s">
        <v>161</v>
      </c>
      <c r="B1007" s="112" t="s">
        <v>755</v>
      </c>
      <c r="C1007" s="112" t="s">
        <v>743</v>
      </c>
      <c r="D1007" s="112" t="s">
        <v>756</v>
      </c>
      <c r="E1007" s="94" t="s">
        <v>141</v>
      </c>
      <c r="F1007" s="151">
        <v>15</v>
      </c>
      <c r="G1007" s="151">
        <v>1696.4285714285713</v>
      </c>
      <c r="H1007" s="151"/>
      <c r="I1007" s="151"/>
      <c r="J1007" s="112" t="s">
        <v>796</v>
      </c>
      <c r="K1007" s="111" t="s">
        <v>22</v>
      </c>
      <c r="L1007" s="112" t="s">
        <v>991</v>
      </c>
    </row>
    <row r="1008" spans="1:12" s="8" customFormat="1" ht="76.5" x14ac:dyDescent="0.25">
      <c r="A1008" s="110" t="s">
        <v>162</v>
      </c>
      <c r="B1008" s="112" t="s">
        <v>757</v>
      </c>
      <c r="C1008" s="112" t="s">
        <v>743</v>
      </c>
      <c r="D1008" s="112" t="s">
        <v>758</v>
      </c>
      <c r="E1008" s="94" t="s">
        <v>141</v>
      </c>
      <c r="F1008" s="151">
        <v>15</v>
      </c>
      <c r="G1008" s="151">
        <v>1696.4285714285713</v>
      </c>
      <c r="H1008" s="151"/>
      <c r="I1008" s="151"/>
      <c r="J1008" s="112" t="s">
        <v>796</v>
      </c>
      <c r="K1008" s="111" t="s">
        <v>22</v>
      </c>
      <c r="L1008" s="112" t="s">
        <v>991</v>
      </c>
    </row>
    <row r="1009" spans="1:12" s="8" customFormat="1" ht="76.5" x14ac:dyDescent="0.25">
      <c r="A1009" s="110" t="s">
        <v>163</v>
      </c>
      <c r="B1009" s="112" t="s">
        <v>759</v>
      </c>
      <c r="C1009" s="112" t="s">
        <v>743</v>
      </c>
      <c r="D1009" s="112" t="s">
        <v>760</v>
      </c>
      <c r="E1009" s="94" t="s">
        <v>141</v>
      </c>
      <c r="F1009" s="151">
        <v>8</v>
      </c>
      <c r="G1009" s="151">
        <v>1785.7142857142856</v>
      </c>
      <c r="H1009" s="151"/>
      <c r="I1009" s="151"/>
      <c r="J1009" s="112" t="s">
        <v>796</v>
      </c>
      <c r="K1009" s="111" t="s">
        <v>22</v>
      </c>
      <c r="L1009" s="112" t="s">
        <v>991</v>
      </c>
    </row>
    <row r="1010" spans="1:12" s="8" customFormat="1" ht="76.5" x14ac:dyDescent="0.25">
      <c r="A1010" s="110" t="s">
        <v>185</v>
      </c>
      <c r="B1010" s="112" t="s">
        <v>761</v>
      </c>
      <c r="C1010" s="112" t="s">
        <v>743</v>
      </c>
      <c r="D1010" s="112" t="s">
        <v>762</v>
      </c>
      <c r="E1010" s="94" t="s">
        <v>141</v>
      </c>
      <c r="F1010" s="151">
        <v>20</v>
      </c>
      <c r="G1010" s="151">
        <v>1964.285714285714</v>
      </c>
      <c r="H1010" s="151"/>
      <c r="I1010" s="151"/>
      <c r="J1010" s="112" t="s">
        <v>796</v>
      </c>
      <c r="K1010" s="111" t="s">
        <v>22</v>
      </c>
      <c r="L1010" s="112" t="s">
        <v>991</v>
      </c>
    </row>
    <row r="1011" spans="1:12" s="8" customFormat="1" ht="76.5" x14ac:dyDescent="0.25">
      <c r="A1011" s="110" t="s">
        <v>186</v>
      </c>
      <c r="B1011" s="112" t="s">
        <v>763</v>
      </c>
      <c r="C1011" s="112" t="s">
        <v>743</v>
      </c>
      <c r="D1011" s="112" t="s">
        <v>764</v>
      </c>
      <c r="E1011" s="94" t="s">
        <v>141</v>
      </c>
      <c r="F1011" s="151">
        <v>15</v>
      </c>
      <c r="G1011" s="151">
        <v>1964.285714285714</v>
      </c>
      <c r="H1011" s="151"/>
      <c r="I1011" s="151"/>
      <c r="J1011" s="112" t="s">
        <v>796</v>
      </c>
      <c r="K1011" s="111" t="s">
        <v>22</v>
      </c>
      <c r="L1011" s="112" t="s">
        <v>991</v>
      </c>
    </row>
    <row r="1012" spans="1:12" s="8" customFormat="1" ht="76.5" x14ac:dyDescent="0.25">
      <c r="A1012" s="110" t="s">
        <v>187</v>
      </c>
      <c r="B1012" s="112" t="s">
        <v>765</v>
      </c>
      <c r="C1012" s="112" t="s">
        <v>743</v>
      </c>
      <c r="D1012" s="112" t="s">
        <v>766</v>
      </c>
      <c r="E1012" s="94" t="s">
        <v>141</v>
      </c>
      <c r="F1012" s="151">
        <v>8</v>
      </c>
      <c r="G1012" s="151">
        <v>2232.1428571428569</v>
      </c>
      <c r="H1012" s="151"/>
      <c r="I1012" s="151"/>
      <c r="J1012" s="112" t="s">
        <v>796</v>
      </c>
      <c r="K1012" s="111" t="s">
        <v>22</v>
      </c>
      <c r="L1012" s="112" t="s">
        <v>991</v>
      </c>
    </row>
    <row r="1013" spans="1:12" s="8" customFormat="1" ht="76.5" x14ac:dyDescent="0.25">
      <c r="A1013" s="110" t="s">
        <v>326</v>
      </c>
      <c r="B1013" s="112" t="s">
        <v>767</v>
      </c>
      <c r="C1013" s="112" t="s">
        <v>743</v>
      </c>
      <c r="D1013" s="112" t="s">
        <v>768</v>
      </c>
      <c r="E1013" s="94" t="s">
        <v>141</v>
      </c>
      <c r="F1013" s="151">
        <v>8</v>
      </c>
      <c r="G1013" s="151">
        <v>2232.1428571428569</v>
      </c>
      <c r="H1013" s="151"/>
      <c r="I1013" s="151"/>
      <c r="J1013" s="112" t="s">
        <v>796</v>
      </c>
      <c r="K1013" s="111" t="s">
        <v>22</v>
      </c>
      <c r="L1013" s="112" t="s">
        <v>991</v>
      </c>
    </row>
    <row r="1014" spans="1:12" s="8" customFormat="1" ht="76.5" x14ac:dyDescent="0.25">
      <c r="A1014" s="110" t="s">
        <v>726</v>
      </c>
      <c r="B1014" s="112" t="s">
        <v>769</v>
      </c>
      <c r="C1014" s="112" t="s">
        <v>743</v>
      </c>
      <c r="D1014" s="112" t="s">
        <v>770</v>
      </c>
      <c r="E1014" s="94" t="s">
        <v>141</v>
      </c>
      <c r="F1014" s="151">
        <v>8</v>
      </c>
      <c r="G1014" s="151">
        <v>2232.1428571428569</v>
      </c>
      <c r="H1014" s="151"/>
      <c r="I1014" s="151"/>
      <c r="J1014" s="112" t="s">
        <v>796</v>
      </c>
      <c r="K1014" s="111" t="s">
        <v>22</v>
      </c>
      <c r="L1014" s="112" t="s">
        <v>991</v>
      </c>
    </row>
    <row r="1015" spans="1:12" s="8" customFormat="1" ht="76.5" x14ac:dyDescent="0.25">
      <c r="A1015" s="110" t="s">
        <v>727</v>
      </c>
      <c r="B1015" s="112" t="s">
        <v>771</v>
      </c>
      <c r="C1015" s="112" t="s">
        <v>743</v>
      </c>
      <c r="D1015" s="112" t="s">
        <v>772</v>
      </c>
      <c r="E1015" s="94" t="s">
        <v>141</v>
      </c>
      <c r="F1015" s="151">
        <v>8</v>
      </c>
      <c r="G1015" s="151">
        <v>2499.9999999999995</v>
      </c>
      <c r="H1015" s="151"/>
      <c r="I1015" s="151"/>
      <c r="J1015" s="112" t="s">
        <v>796</v>
      </c>
      <c r="K1015" s="111" t="s">
        <v>22</v>
      </c>
      <c r="L1015" s="112" t="s">
        <v>991</v>
      </c>
    </row>
    <row r="1016" spans="1:12" s="8" customFormat="1" ht="76.5" x14ac:dyDescent="0.25">
      <c r="A1016" s="110" t="s">
        <v>728</v>
      </c>
      <c r="B1016" s="112" t="s">
        <v>773</v>
      </c>
      <c r="C1016" s="112" t="s">
        <v>743</v>
      </c>
      <c r="D1016" s="112" t="s">
        <v>774</v>
      </c>
      <c r="E1016" s="94" t="s">
        <v>141</v>
      </c>
      <c r="F1016" s="151">
        <v>8</v>
      </c>
      <c r="G1016" s="151">
        <v>2499.9999999999995</v>
      </c>
      <c r="H1016" s="151"/>
      <c r="I1016" s="151"/>
      <c r="J1016" s="112" t="s">
        <v>796</v>
      </c>
      <c r="K1016" s="111" t="s">
        <v>22</v>
      </c>
      <c r="L1016" s="112" t="s">
        <v>991</v>
      </c>
    </row>
    <row r="1017" spans="1:12" s="8" customFormat="1" ht="76.5" x14ac:dyDescent="0.25">
      <c r="A1017" s="110" t="s">
        <v>729</v>
      </c>
      <c r="B1017" s="112" t="s">
        <v>775</v>
      </c>
      <c r="C1017" s="112" t="s">
        <v>743</v>
      </c>
      <c r="D1017" s="112" t="s">
        <v>776</v>
      </c>
      <c r="E1017" s="94" t="s">
        <v>141</v>
      </c>
      <c r="F1017" s="151">
        <v>15</v>
      </c>
      <c r="G1017" s="151">
        <v>3035.7142857142853</v>
      </c>
      <c r="H1017" s="151"/>
      <c r="I1017" s="151"/>
      <c r="J1017" s="112" t="s">
        <v>796</v>
      </c>
      <c r="K1017" s="111" t="s">
        <v>22</v>
      </c>
      <c r="L1017" s="112" t="s">
        <v>991</v>
      </c>
    </row>
    <row r="1018" spans="1:12" s="8" customFormat="1" ht="76.5" x14ac:dyDescent="0.25">
      <c r="A1018" s="110" t="s">
        <v>730</v>
      </c>
      <c r="B1018" s="112" t="s">
        <v>777</v>
      </c>
      <c r="C1018" s="112" t="s">
        <v>743</v>
      </c>
      <c r="D1018" s="112" t="s">
        <v>778</v>
      </c>
      <c r="E1018" s="94" t="s">
        <v>141</v>
      </c>
      <c r="F1018" s="151">
        <v>15</v>
      </c>
      <c r="G1018" s="151">
        <v>3169.6428571428569</v>
      </c>
      <c r="H1018" s="151"/>
      <c r="I1018" s="151"/>
      <c r="J1018" s="112" t="s">
        <v>796</v>
      </c>
      <c r="K1018" s="111" t="s">
        <v>22</v>
      </c>
      <c r="L1018" s="112" t="s">
        <v>991</v>
      </c>
    </row>
    <row r="1019" spans="1:12" s="8" customFormat="1" ht="76.5" x14ac:dyDescent="0.25">
      <c r="A1019" s="110" t="s">
        <v>731</v>
      </c>
      <c r="B1019" s="112" t="s">
        <v>779</v>
      </c>
      <c r="C1019" s="112" t="s">
        <v>743</v>
      </c>
      <c r="D1019" s="112" t="s">
        <v>780</v>
      </c>
      <c r="E1019" s="94" t="s">
        <v>141</v>
      </c>
      <c r="F1019" s="151">
        <v>9</v>
      </c>
      <c r="G1019" s="151">
        <v>3749.9999999999995</v>
      </c>
      <c r="H1019" s="151"/>
      <c r="I1019" s="151"/>
      <c r="J1019" s="112" t="s">
        <v>796</v>
      </c>
      <c r="K1019" s="111" t="s">
        <v>22</v>
      </c>
      <c r="L1019" s="112" t="s">
        <v>991</v>
      </c>
    </row>
    <row r="1020" spans="1:12" s="8" customFormat="1" ht="76.5" x14ac:dyDescent="0.25">
      <c r="A1020" s="110" t="s">
        <v>732</v>
      </c>
      <c r="B1020" s="112" t="s">
        <v>781</v>
      </c>
      <c r="C1020" s="112" t="s">
        <v>743</v>
      </c>
      <c r="D1020" s="112" t="s">
        <v>782</v>
      </c>
      <c r="E1020" s="94" t="s">
        <v>141</v>
      </c>
      <c r="F1020" s="151">
        <v>6</v>
      </c>
      <c r="G1020" s="151">
        <v>3883.9285714285711</v>
      </c>
      <c r="H1020" s="151"/>
      <c r="I1020" s="151"/>
      <c r="J1020" s="112" t="s">
        <v>796</v>
      </c>
      <c r="K1020" s="111" t="s">
        <v>22</v>
      </c>
      <c r="L1020" s="112" t="s">
        <v>991</v>
      </c>
    </row>
    <row r="1021" spans="1:12" s="8" customFormat="1" ht="76.5" x14ac:dyDescent="0.25">
      <c r="A1021" s="110" t="s">
        <v>733</v>
      </c>
      <c r="B1021" s="112" t="s">
        <v>783</v>
      </c>
      <c r="C1021" s="112" t="s">
        <v>743</v>
      </c>
      <c r="D1021" s="112" t="s">
        <v>784</v>
      </c>
      <c r="E1021" s="94" t="s">
        <v>141</v>
      </c>
      <c r="F1021" s="151">
        <v>6</v>
      </c>
      <c r="G1021" s="151">
        <v>4464.2857142857138</v>
      </c>
      <c r="H1021" s="151"/>
      <c r="I1021" s="151"/>
      <c r="J1021" s="112" t="s">
        <v>796</v>
      </c>
      <c r="K1021" s="111" t="s">
        <v>22</v>
      </c>
      <c r="L1021" s="112" t="s">
        <v>991</v>
      </c>
    </row>
    <row r="1022" spans="1:12" s="8" customFormat="1" ht="76.5" x14ac:dyDescent="0.25">
      <c r="A1022" s="110" t="s">
        <v>734</v>
      </c>
      <c r="B1022" s="112" t="s">
        <v>785</v>
      </c>
      <c r="C1022" s="112" t="s">
        <v>743</v>
      </c>
      <c r="D1022" s="112" t="s">
        <v>786</v>
      </c>
      <c r="E1022" s="94" t="s">
        <v>141</v>
      </c>
      <c r="F1022" s="151">
        <v>6</v>
      </c>
      <c r="G1022" s="151">
        <v>5446.4285714285706</v>
      </c>
      <c r="H1022" s="151"/>
      <c r="I1022" s="151"/>
      <c r="J1022" s="112" t="s">
        <v>796</v>
      </c>
      <c r="K1022" s="111" t="s">
        <v>22</v>
      </c>
      <c r="L1022" s="112" t="s">
        <v>991</v>
      </c>
    </row>
    <row r="1023" spans="1:12" s="8" customFormat="1" ht="76.5" x14ac:dyDescent="0.25">
      <c r="A1023" s="110" t="s">
        <v>735</v>
      </c>
      <c r="B1023" s="112" t="s">
        <v>787</v>
      </c>
      <c r="C1023" s="112" t="s">
        <v>743</v>
      </c>
      <c r="D1023" s="112" t="s">
        <v>788</v>
      </c>
      <c r="E1023" s="94" t="s">
        <v>141</v>
      </c>
      <c r="F1023" s="151">
        <v>6</v>
      </c>
      <c r="G1023" s="151">
        <v>5446.4285714285706</v>
      </c>
      <c r="H1023" s="151"/>
      <c r="I1023" s="151"/>
      <c r="J1023" s="112" t="s">
        <v>796</v>
      </c>
      <c r="K1023" s="111" t="s">
        <v>22</v>
      </c>
      <c r="L1023" s="112" t="s">
        <v>991</v>
      </c>
    </row>
    <row r="1024" spans="1:12" s="8" customFormat="1" ht="102" x14ac:dyDescent="0.25">
      <c r="A1024" s="110" t="s">
        <v>736</v>
      </c>
      <c r="B1024" s="112" t="s">
        <v>789</v>
      </c>
      <c r="C1024" s="112" t="s">
        <v>743</v>
      </c>
      <c r="D1024" s="112" t="s">
        <v>790</v>
      </c>
      <c r="E1024" s="94" t="s">
        <v>141</v>
      </c>
      <c r="F1024" s="151">
        <v>20</v>
      </c>
      <c r="G1024" s="151">
        <v>51785.714285714283</v>
      </c>
      <c r="H1024" s="151"/>
      <c r="I1024" s="151"/>
      <c r="J1024" s="112" t="s">
        <v>796</v>
      </c>
      <c r="K1024" s="111" t="s">
        <v>22</v>
      </c>
      <c r="L1024" s="112" t="s">
        <v>991</v>
      </c>
    </row>
    <row r="1025" spans="1:12" s="8" customFormat="1" ht="102" x14ac:dyDescent="0.25">
      <c r="A1025" s="110" t="s">
        <v>737</v>
      </c>
      <c r="B1025" s="112" t="s">
        <v>791</v>
      </c>
      <c r="C1025" s="112" t="s">
        <v>743</v>
      </c>
      <c r="D1025" s="112" t="s">
        <v>792</v>
      </c>
      <c r="E1025" s="94" t="s">
        <v>141</v>
      </c>
      <c r="F1025" s="151">
        <v>10</v>
      </c>
      <c r="G1025" s="151">
        <v>26785.714285714283</v>
      </c>
      <c r="H1025" s="151"/>
      <c r="I1025" s="151"/>
      <c r="J1025" s="112" t="s">
        <v>796</v>
      </c>
      <c r="K1025" s="111" t="s">
        <v>22</v>
      </c>
      <c r="L1025" s="112" t="s">
        <v>991</v>
      </c>
    </row>
    <row r="1026" spans="1:12" s="8" customFormat="1" ht="102" x14ac:dyDescent="0.25">
      <c r="A1026" s="110" t="s">
        <v>738</v>
      </c>
      <c r="B1026" s="112" t="s">
        <v>791</v>
      </c>
      <c r="C1026" s="112" t="s">
        <v>743</v>
      </c>
      <c r="D1026" s="112" t="s">
        <v>792</v>
      </c>
      <c r="E1026" s="94" t="s">
        <v>141</v>
      </c>
      <c r="F1026" s="151">
        <v>19</v>
      </c>
      <c r="G1026" s="151">
        <v>35714.28571428571</v>
      </c>
      <c r="H1026" s="151"/>
      <c r="I1026" s="151"/>
      <c r="J1026" s="112" t="s">
        <v>796</v>
      </c>
      <c r="K1026" s="111" t="s">
        <v>22</v>
      </c>
      <c r="L1026" s="112" t="s">
        <v>991</v>
      </c>
    </row>
    <row r="1027" spans="1:12" s="8" customFormat="1" ht="102" x14ac:dyDescent="0.25">
      <c r="A1027" s="110" t="s">
        <v>739</v>
      </c>
      <c r="B1027" s="112" t="s">
        <v>793</v>
      </c>
      <c r="C1027" s="112" t="s">
        <v>743</v>
      </c>
      <c r="D1027" s="112" t="s">
        <v>792</v>
      </c>
      <c r="E1027" s="94" t="s">
        <v>141</v>
      </c>
      <c r="F1027" s="151">
        <v>3</v>
      </c>
      <c r="G1027" s="151">
        <v>31249.999999999996</v>
      </c>
      <c r="H1027" s="151"/>
      <c r="I1027" s="151"/>
      <c r="J1027" s="112" t="s">
        <v>796</v>
      </c>
      <c r="K1027" s="111" t="s">
        <v>22</v>
      </c>
      <c r="L1027" s="112" t="s">
        <v>991</v>
      </c>
    </row>
    <row r="1028" spans="1:12" s="8" customFormat="1" ht="102" x14ac:dyDescent="0.25">
      <c r="A1028" s="110" t="s">
        <v>740</v>
      </c>
      <c r="B1028" s="112" t="s">
        <v>794</v>
      </c>
      <c r="C1028" s="112" t="s">
        <v>743</v>
      </c>
      <c r="D1028" s="112" t="s">
        <v>792</v>
      </c>
      <c r="E1028" s="94" t="s">
        <v>141</v>
      </c>
      <c r="F1028" s="151">
        <v>2</v>
      </c>
      <c r="G1028" s="151">
        <v>35714.28571428571</v>
      </c>
      <c r="H1028" s="151"/>
      <c r="I1028" s="151"/>
      <c r="J1028" s="112" t="s">
        <v>796</v>
      </c>
      <c r="K1028" s="111" t="s">
        <v>22</v>
      </c>
      <c r="L1028" s="112" t="s">
        <v>991</v>
      </c>
    </row>
    <row r="1029" spans="1:12" s="8" customFormat="1" ht="102" x14ac:dyDescent="0.25">
      <c r="A1029" s="110" t="s">
        <v>741</v>
      </c>
      <c r="B1029" s="112" t="s">
        <v>795</v>
      </c>
      <c r="C1029" s="112" t="s">
        <v>743</v>
      </c>
      <c r="D1029" s="112" t="s">
        <v>792</v>
      </c>
      <c r="E1029" s="94" t="s">
        <v>141</v>
      </c>
      <c r="F1029" s="101">
        <v>3</v>
      </c>
      <c r="G1029" s="101">
        <v>35714.28571428571</v>
      </c>
      <c r="H1029" s="101"/>
      <c r="I1029" s="101"/>
      <c r="J1029" s="112" t="s">
        <v>796</v>
      </c>
      <c r="K1029" s="111" t="s">
        <v>22</v>
      </c>
      <c r="L1029" s="112" t="s">
        <v>991</v>
      </c>
    </row>
    <row r="1030" spans="1:12" s="8" customFormat="1" ht="107.25" customHeight="1" x14ac:dyDescent="0.25">
      <c r="A1030" s="110" t="s">
        <v>829</v>
      </c>
      <c r="B1030" s="112" t="s">
        <v>40</v>
      </c>
      <c r="C1030" s="112" t="s">
        <v>42</v>
      </c>
      <c r="D1030" s="112" t="s">
        <v>389</v>
      </c>
      <c r="E1030" s="94" t="s">
        <v>32</v>
      </c>
      <c r="F1030" s="101">
        <v>300000</v>
      </c>
      <c r="G1030" s="101">
        <v>91.08</v>
      </c>
      <c r="H1030" s="101">
        <f>F1030*G1030</f>
        <v>27324000</v>
      </c>
      <c r="I1030" s="101">
        <f>H1030*1.12</f>
        <v>30602880.000000004</v>
      </c>
      <c r="J1030" s="112" t="s">
        <v>593</v>
      </c>
      <c r="K1030" s="111" t="s">
        <v>22</v>
      </c>
      <c r="L1030" s="112" t="s">
        <v>329</v>
      </c>
    </row>
    <row r="1031" spans="1:12" s="91" customFormat="1" ht="63.75" x14ac:dyDescent="0.25">
      <c r="A1031" s="110" t="s">
        <v>830</v>
      </c>
      <c r="B1031" s="112" t="s">
        <v>1180</v>
      </c>
      <c r="C1031" s="112" t="s">
        <v>1186</v>
      </c>
      <c r="D1031" s="112" t="s">
        <v>1187</v>
      </c>
      <c r="E1031" s="94" t="s">
        <v>141</v>
      </c>
      <c r="F1031" s="101">
        <v>1</v>
      </c>
      <c r="G1031" s="101">
        <v>300000</v>
      </c>
      <c r="H1031" s="101">
        <f t="shared" ref="H1031:H1042" si="57">F1031*G1031</f>
        <v>300000</v>
      </c>
      <c r="I1031" s="101">
        <f t="shared" ref="I1031:I1048" si="58">H1031*1.12</f>
        <v>336000.00000000006</v>
      </c>
      <c r="J1031" s="112" t="s">
        <v>1203</v>
      </c>
      <c r="K1031" s="111" t="s">
        <v>22</v>
      </c>
      <c r="L1031" s="112" t="s">
        <v>1238</v>
      </c>
    </row>
    <row r="1032" spans="1:12" s="91" customFormat="1" ht="63.75" x14ac:dyDescent="0.25">
      <c r="A1032" s="110" t="s">
        <v>831</v>
      </c>
      <c r="B1032" s="112" t="s">
        <v>1191</v>
      </c>
      <c r="C1032" s="112" t="s">
        <v>1186</v>
      </c>
      <c r="D1032" s="112" t="s">
        <v>1192</v>
      </c>
      <c r="E1032" s="94" t="s">
        <v>141</v>
      </c>
      <c r="F1032" s="101">
        <v>5</v>
      </c>
      <c r="G1032" s="101">
        <v>97000</v>
      </c>
      <c r="H1032" s="101">
        <f t="shared" si="57"/>
        <v>485000</v>
      </c>
      <c r="I1032" s="101">
        <f t="shared" si="58"/>
        <v>543200</v>
      </c>
      <c r="J1032" s="112" t="s">
        <v>1203</v>
      </c>
      <c r="K1032" s="111" t="s">
        <v>22</v>
      </c>
      <c r="L1032" s="112" t="s">
        <v>1238</v>
      </c>
    </row>
    <row r="1033" spans="1:12" s="91" customFormat="1" ht="63.75" x14ac:dyDescent="0.25">
      <c r="A1033" s="110" t="s">
        <v>832</v>
      </c>
      <c r="B1033" s="112" t="s">
        <v>1193</v>
      </c>
      <c r="C1033" s="112" t="s">
        <v>1186</v>
      </c>
      <c r="D1033" s="112" t="s">
        <v>1194</v>
      </c>
      <c r="E1033" s="94" t="s">
        <v>141</v>
      </c>
      <c r="F1033" s="101">
        <v>1</v>
      </c>
      <c r="G1033" s="101">
        <v>97000</v>
      </c>
      <c r="H1033" s="101">
        <f t="shared" si="57"/>
        <v>97000</v>
      </c>
      <c r="I1033" s="101">
        <f t="shared" si="58"/>
        <v>108640.00000000001</v>
      </c>
      <c r="J1033" s="112" t="s">
        <v>1203</v>
      </c>
      <c r="K1033" s="111" t="s">
        <v>22</v>
      </c>
      <c r="L1033" s="112" t="s">
        <v>1238</v>
      </c>
    </row>
    <row r="1034" spans="1:12" s="91" customFormat="1" ht="63.75" x14ac:dyDescent="0.25">
      <c r="A1034" s="92" t="s">
        <v>833</v>
      </c>
      <c r="B1034" s="95" t="s">
        <v>1181</v>
      </c>
      <c r="C1034" s="95" t="s">
        <v>1186</v>
      </c>
      <c r="D1034" s="95" t="s">
        <v>1195</v>
      </c>
      <c r="E1034" s="94" t="s">
        <v>141</v>
      </c>
      <c r="F1034" s="23">
        <v>2</v>
      </c>
      <c r="G1034" s="23">
        <v>1504622</v>
      </c>
      <c r="H1034" s="23">
        <f t="shared" si="57"/>
        <v>3009244</v>
      </c>
      <c r="I1034" s="23">
        <f t="shared" si="58"/>
        <v>3370353.2800000003</v>
      </c>
      <c r="J1034" s="95" t="s">
        <v>1203</v>
      </c>
      <c r="K1034" s="93" t="s">
        <v>22</v>
      </c>
      <c r="L1034" s="95" t="s">
        <v>1238</v>
      </c>
    </row>
    <row r="1035" spans="1:12" s="91" customFormat="1" ht="63.75" x14ac:dyDescent="0.25">
      <c r="A1035" s="92" t="s">
        <v>834</v>
      </c>
      <c r="B1035" s="95" t="s">
        <v>1196</v>
      </c>
      <c r="C1035" s="95" t="s">
        <v>1186</v>
      </c>
      <c r="D1035" s="95" t="s">
        <v>1197</v>
      </c>
      <c r="E1035" s="94" t="s">
        <v>141</v>
      </c>
      <c r="F1035" s="23">
        <v>1</v>
      </c>
      <c r="G1035" s="23">
        <v>92806</v>
      </c>
      <c r="H1035" s="23">
        <f t="shared" si="57"/>
        <v>92806</v>
      </c>
      <c r="I1035" s="23">
        <f t="shared" si="58"/>
        <v>103942.72000000002</v>
      </c>
      <c r="J1035" s="95" t="s">
        <v>1203</v>
      </c>
      <c r="K1035" s="93" t="s">
        <v>22</v>
      </c>
      <c r="L1035" s="95" t="s">
        <v>1238</v>
      </c>
    </row>
    <row r="1036" spans="1:12" s="91" customFormat="1" ht="63.75" x14ac:dyDescent="0.25">
      <c r="A1036" s="92" t="s">
        <v>835</v>
      </c>
      <c r="B1036" s="95" t="s">
        <v>1182</v>
      </c>
      <c r="C1036" s="95" t="s">
        <v>1186</v>
      </c>
      <c r="D1036" s="95" t="s">
        <v>1198</v>
      </c>
      <c r="E1036" s="94" t="s">
        <v>141</v>
      </c>
      <c r="F1036" s="23">
        <v>1</v>
      </c>
      <c r="G1036" s="23">
        <v>174193</v>
      </c>
      <c r="H1036" s="23">
        <f t="shared" si="57"/>
        <v>174193</v>
      </c>
      <c r="I1036" s="23">
        <f t="shared" si="58"/>
        <v>195096.16000000003</v>
      </c>
      <c r="J1036" s="95" t="s">
        <v>1203</v>
      </c>
      <c r="K1036" s="93" t="s">
        <v>22</v>
      </c>
      <c r="L1036" s="95" t="s">
        <v>1238</v>
      </c>
    </row>
    <row r="1037" spans="1:12" s="91" customFormat="1" ht="63.75" x14ac:dyDescent="0.25">
      <c r="A1037" s="92" t="s">
        <v>700</v>
      </c>
      <c r="B1037" s="95" t="s">
        <v>1183</v>
      </c>
      <c r="C1037" s="95" t="s">
        <v>1186</v>
      </c>
      <c r="D1037" s="95" t="s">
        <v>1199</v>
      </c>
      <c r="E1037" s="94" t="s">
        <v>141</v>
      </c>
      <c r="F1037" s="23">
        <v>1</v>
      </c>
      <c r="G1037" s="23">
        <v>200000</v>
      </c>
      <c r="H1037" s="23">
        <f t="shared" si="57"/>
        <v>200000</v>
      </c>
      <c r="I1037" s="23">
        <f t="shared" si="58"/>
        <v>224000.00000000003</v>
      </c>
      <c r="J1037" s="95" t="s">
        <v>1203</v>
      </c>
      <c r="K1037" s="93" t="s">
        <v>22</v>
      </c>
      <c r="L1037" s="95" t="s">
        <v>1238</v>
      </c>
    </row>
    <row r="1038" spans="1:12" s="91" customFormat="1" ht="63.75" x14ac:dyDescent="0.25">
      <c r="A1038" s="92" t="s">
        <v>797</v>
      </c>
      <c r="B1038" s="95" t="s">
        <v>1184</v>
      </c>
      <c r="C1038" s="95" t="s">
        <v>1186</v>
      </c>
      <c r="D1038" s="95" t="s">
        <v>1184</v>
      </c>
      <c r="E1038" s="94" t="s">
        <v>141</v>
      </c>
      <c r="F1038" s="23">
        <v>2</v>
      </c>
      <c r="G1038" s="23">
        <v>57511</v>
      </c>
      <c r="H1038" s="23">
        <f t="shared" si="57"/>
        <v>115022</v>
      </c>
      <c r="I1038" s="23">
        <f t="shared" si="58"/>
        <v>128824.64000000001</v>
      </c>
      <c r="J1038" s="95" t="s">
        <v>1203</v>
      </c>
      <c r="K1038" s="93" t="s">
        <v>22</v>
      </c>
      <c r="L1038" s="95" t="s">
        <v>1238</v>
      </c>
    </row>
    <row r="1039" spans="1:12" s="91" customFormat="1" ht="63.75" x14ac:dyDescent="0.25">
      <c r="A1039" s="92" t="s">
        <v>826</v>
      </c>
      <c r="B1039" s="95" t="s">
        <v>1185</v>
      </c>
      <c r="C1039" s="95" t="s">
        <v>1186</v>
      </c>
      <c r="D1039" s="95" t="s">
        <v>1184</v>
      </c>
      <c r="E1039" s="94" t="s">
        <v>141</v>
      </c>
      <c r="F1039" s="23">
        <v>2</v>
      </c>
      <c r="G1039" s="23">
        <v>57511</v>
      </c>
      <c r="H1039" s="23">
        <f t="shared" si="57"/>
        <v>115022</v>
      </c>
      <c r="I1039" s="23">
        <f t="shared" si="58"/>
        <v>128824.64000000001</v>
      </c>
      <c r="J1039" s="95" t="s">
        <v>1203</v>
      </c>
      <c r="K1039" s="93" t="s">
        <v>22</v>
      </c>
      <c r="L1039" s="95" t="s">
        <v>1238</v>
      </c>
    </row>
    <row r="1040" spans="1:12" s="91" customFormat="1" ht="63.75" x14ac:dyDescent="0.25">
      <c r="A1040" s="92" t="s">
        <v>836</v>
      </c>
      <c r="B1040" s="91" t="s">
        <v>1200</v>
      </c>
      <c r="C1040" s="95" t="s">
        <v>1186</v>
      </c>
      <c r="D1040" s="95" t="s">
        <v>1188</v>
      </c>
      <c r="E1040" s="95" t="s">
        <v>250</v>
      </c>
      <c r="F1040" s="23">
        <v>5</v>
      </c>
      <c r="G1040" s="23">
        <v>20000</v>
      </c>
      <c r="H1040" s="23">
        <f t="shared" si="57"/>
        <v>100000</v>
      </c>
      <c r="I1040" s="23">
        <f t="shared" si="58"/>
        <v>112000.00000000001</v>
      </c>
      <c r="J1040" s="95" t="s">
        <v>1203</v>
      </c>
      <c r="K1040" s="93" t="s">
        <v>22</v>
      </c>
      <c r="L1040" s="95" t="s">
        <v>1238</v>
      </c>
    </row>
    <row r="1041" spans="1:14" s="91" customFormat="1" ht="63.75" x14ac:dyDescent="0.25">
      <c r="A1041" s="92" t="s">
        <v>837</v>
      </c>
      <c r="B1041" s="95" t="s">
        <v>1201</v>
      </c>
      <c r="C1041" s="95" t="s">
        <v>1186</v>
      </c>
      <c r="D1041" s="95" t="s">
        <v>1189</v>
      </c>
      <c r="E1041" s="94" t="s">
        <v>141</v>
      </c>
      <c r="F1041" s="23">
        <v>10</v>
      </c>
      <c r="G1041" s="23">
        <v>3000</v>
      </c>
      <c r="H1041" s="23">
        <f t="shared" si="57"/>
        <v>30000</v>
      </c>
      <c r="I1041" s="23">
        <f t="shared" si="58"/>
        <v>33600</v>
      </c>
      <c r="J1041" s="95" t="s">
        <v>1203</v>
      </c>
      <c r="K1041" s="93" t="s">
        <v>22</v>
      </c>
      <c r="L1041" s="95" t="s">
        <v>1238</v>
      </c>
    </row>
    <row r="1042" spans="1:14" s="91" customFormat="1" ht="63.75" x14ac:dyDescent="0.25">
      <c r="A1042" s="92" t="s">
        <v>838</v>
      </c>
      <c r="B1042" s="95" t="s">
        <v>1202</v>
      </c>
      <c r="C1042" s="95" t="s">
        <v>1186</v>
      </c>
      <c r="D1042" s="95" t="s">
        <v>1190</v>
      </c>
      <c r="E1042" s="95" t="s">
        <v>250</v>
      </c>
      <c r="F1042" s="23">
        <v>2</v>
      </c>
      <c r="G1042" s="23">
        <v>670000</v>
      </c>
      <c r="H1042" s="23">
        <f t="shared" si="57"/>
        <v>1340000</v>
      </c>
      <c r="I1042" s="23">
        <f t="shared" si="58"/>
        <v>1500800.0000000002</v>
      </c>
      <c r="J1042" s="95" t="s">
        <v>1203</v>
      </c>
      <c r="K1042" s="93" t="s">
        <v>22</v>
      </c>
      <c r="L1042" s="95" t="s">
        <v>1238</v>
      </c>
    </row>
    <row r="1043" spans="1:14" s="91" customFormat="1" ht="76.5" x14ac:dyDescent="0.25">
      <c r="A1043" s="24" t="s">
        <v>839</v>
      </c>
      <c r="B1043" s="112" t="s">
        <v>40</v>
      </c>
      <c r="C1043" s="112" t="s">
        <v>42</v>
      </c>
      <c r="D1043" s="112" t="s">
        <v>23</v>
      </c>
      <c r="E1043" s="112" t="s">
        <v>32</v>
      </c>
      <c r="F1043" s="101">
        <v>300000</v>
      </c>
      <c r="G1043" s="101">
        <v>102.68</v>
      </c>
      <c r="H1043" s="101">
        <f t="shared" ref="H1043:H1048" si="59">F1043*G1043</f>
        <v>30804000.000000004</v>
      </c>
      <c r="I1043" s="101">
        <f t="shared" si="58"/>
        <v>34500480.000000007</v>
      </c>
      <c r="J1043" s="112" t="s">
        <v>1390</v>
      </c>
      <c r="K1043" s="111" t="s">
        <v>22</v>
      </c>
      <c r="L1043" s="112" t="s">
        <v>1437</v>
      </c>
    </row>
    <row r="1044" spans="1:14" s="91" customFormat="1" ht="108.75" customHeight="1" x14ac:dyDescent="0.25">
      <c r="A1044" s="92" t="s">
        <v>840</v>
      </c>
      <c r="B1044" s="95" t="s">
        <v>1409</v>
      </c>
      <c r="C1044" s="95" t="s">
        <v>594</v>
      </c>
      <c r="D1044" s="36" t="s">
        <v>1410</v>
      </c>
      <c r="E1044" s="94" t="s">
        <v>141</v>
      </c>
      <c r="F1044" s="76">
        <v>280</v>
      </c>
      <c r="G1044" s="76">
        <v>1410.7</v>
      </c>
      <c r="H1044" s="76">
        <f t="shared" si="59"/>
        <v>394996</v>
      </c>
      <c r="I1044" s="76">
        <f t="shared" si="58"/>
        <v>442395.52</v>
      </c>
      <c r="J1044" s="36" t="s">
        <v>1411</v>
      </c>
      <c r="K1044" s="93" t="s">
        <v>22</v>
      </c>
      <c r="L1044" s="95" t="s">
        <v>1434</v>
      </c>
    </row>
    <row r="1045" spans="1:14" s="91" customFormat="1" ht="89.25" x14ac:dyDescent="0.25">
      <c r="A1045" s="24" t="s">
        <v>841</v>
      </c>
      <c r="B1045" s="95" t="s">
        <v>1412</v>
      </c>
      <c r="C1045" s="95" t="s">
        <v>594</v>
      </c>
      <c r="D1045" s="36" t="s">
        <v>1413</v>
      </c>
      <c r="E1045" s="94" t="s">
        <v>141</v>
      </c>
      <c r="F1045" s="76">
        <v>280</v>
      </c>
      <c r="G1045" s="76">
        <v>642.9</v>
      </c>
      <c r="H1045" s="76">
        <f t="shared" si="59"/>
        <v>180012</v>
      </c>
      <c r="I1045" s="76">
        <f t="shared" si="58"/>
        <v>201613.44000000003</v>
      </c>
      <c r="J1045" s="36" t="s">
        <v>1411</v>
      </c>
      <c r="K1045" s="93" t="s">
        <v>22</v>
      </c>
      <c r="L1045" s="95" t="s">
        <v>1434</v>
      </c>
    </row>
    <row r="1046" spans="1:14" s="91" customFormat="1" ht="89.25" x14ac:dyDescent="0.25">
      <c r="A1046" s="92" t="s">
        <v>842</v>
      </c>
      <c r="B1046" s="95" t="s">
        <v>1414</v>
      </c>
      <c r="C1046" s="95" t="s">
        <v>594</v>
      </c>
      <c r="D1046" s="36" t="s">
        <v>1415</v>
      </c>
      <c r="E1046" s="94" t="s">
        <v>141</v>
      </c>
      <c r="F1046" s="76">
        <v>30</v>
      </c>
      <c r="G1046" s="76">
        <v>392.9</v>
      </c>
      <c r="H1046" s="76">
        <f t="shared" si="59"/>
        <v>11787</v>
      </c>
      <c r="I1046" s="76">
        <f t="shared" si="58"/>
        <v>13201.44</v>
      </c>
      <c r="J1046" s="36" t="s">
        <v>1411</v>
      </c>
      <c r="K1046" s="93" t="s">
        <v>22</v>
      </c>
      <c r="L1046" s="95" t="s">
        <v>1434</v>
      </c>
    </row>
    <row r="1047" spans="1:14" s="91" customFormat="1" ht="89.25" x14ac:dyDescent="0.25">
      <c r="A1047" s="24" t="s">
        <v>843</v>
      </c>
      <c r="B1047" s="95" t="s">
        <v>1416</v>
      </c>
      <c r="C1047" s="95" t="s">
        <v>594</v>
      </c>
      <c r="D1047" s="36" t="s">
        <v>1417</v>
      </c>
      <c r="E1047" s="94" t="s">
        <v>141</v>
      </c>
      <c r="F1047" s="76">
        <v>290</v>
      </c>
      <c r="G1047" s="76">
        <v>330.4</v>
      </c>
      <c r="H1047" s="76">
        <f t="shared" si="59"/>
        <v>95816</v>
      </c>
      <c r="I1047" s="76">
        <f t="shared" si="58"/>
        <v>107313.92000000001</v>
      </c>
      <c r="J1047" s="36" t="s">
        <v>1411</v>
      </c>
      <c r="K1047" s="93" t="s">
        <v>22</v>
      </c>
      <c r="L1047" s="95" t="s">
        <v>1434</v>
      </c>
    </row>
    <row r="1048" spans="1:14" s="91" customFormat="1" ht="89.25" x14ac:dyDescent="0.25">
      <c r="A1048" s="92" t="s">
        <v>844</v>
      </c>
      <c r="B1048" s="95" t="s">
        <v>1418</v>
      </c>
      <c r="C1048" s="95" t="s">
        <v>594</v>
      </c>
      <c r="D1048" s="36" t="s">
        <v>1419</v>
      </c>
      <c r="E1048" s="94" t="s">
        <v>141</v>
      </c>
      <c r="F1048" s="76">
        <v>1</v>
      </c>
      <c r="G1048" s="76">
        <v>21964.3</v>
      </c>
      <c r="H1048" s="76">
        <f t="shared" si="59"/>
        <v>21964.3</v>
      </c>
      <c r="I1048" s="76">
        <f t="shared" si="58"/>
        <v>24600.016000000003</v>
      </c>
      <c r="J1048" s="36" t="s">
        <v>1411</v>
      </c>
      <c r="K1048" s="93" t="s">
        <v>22</v>
      </c>
      <c r="L1048" s="95" t="s">
        <v>1434</v>
      </c>
    </row>
    <row r="1049" spans="1:14" x14ac:dyDescent="0.2">
      <c r="A1049" s="181" t="s">
        <v>8</v>
      </c>
      <c r="B1049" s="182"/>
      <c r="C1049" s="183"/>
      <c r="D1049" s="36"/>
      <c r="E1049" s="95"/>
      <c r="F1049" s="18"/>
      <c r="G1049" s="18"/>
      <c r="H1049" s="19">
        <f>SUM(H983:H1048)</f>
        <v>437202155.30000001</v>
      </c>
      <c r="I1049" s="19">
        <f>SUM(I983:I1048)</f>
        <v>489666413.93599993</v>
      </c>
      <c r="J1049" s="20"/>
      <c r="K1049" s="20"/>
      <c r="L1049" s="95"/>
      <c r="N1049" s="56"/>
    </row>
    <row r="1050" spans="1:14" s="38" customFormat="1" ht="12.75" customHeight="1" x14ac:dyDescent="0.25">
      <c r="A1050" s="178" t="s">
        <v>9</v>
      </c>
      <c r="B1050" s="179"/>
      <c r="C1050" s="179"/>
      <c r="D1050" s="179"/>
      <c r="E1050" s="179"/>
      <c r="F1050" s="179"/>
      <c r="G1050" s="179"/>
      <c r="H1050" s="179"/>
      <c r="I1050" s="179"/>
      <c r="J1050" s="179"/>
      <c r="K1050" s="179"/>
      <c r="L1050" s="180"/>
    </row>
    <row r="1051" spans="1:14" s="38" customFormat="1" ht="63.75" x14ac:dyDescent="0.25">
      <c r="A1051" s="92" t="s">
        <v>28</v>
      </c>
      <c r="B1051" s="95" t="s">
        <v>1430</v>
      </c>
      <c r="C1051" s="95" t="s">
        <v>1058</v>
      </c>
      <c r="D1051" s="77" t="s">
        <v>1431</v>
      </c>
      <c r="E1051" s="90" t="s">
        <v>508</v>
      </c>
      <c r="F1051" s="144">
        <v>1</v>
      </c>
      <c r="G1051" s="78"/>
      <c r="H1051" s="64">
        <v>43750000</v>
      </c>
      <c r="I1051" s="64">
        <v>49000000</v>
      </c>
      <c r="J1051" s="110" t="s">
        <v>2604</v>
      </c>
      <c r="K1051" s="93" t="s">
        <v>22</v>
      </c>
      <c r="L1051" s="112" t="s">
        <v>2617</v>
      </c>
    </row>
    <row r="1052" spans="1:14" s="38" customFormat="1" ht="169.5" customHeight="1" x14ac:dyDescent="0.25">
      <c r="A1052" s="110" t="s">
        <v>76</v>
      </c>
      <c r="B1052" s="112" t="s">
        <v>2734</v>
      </c>
      <c r="C1052" s="112" t="s">
        <v>1058</v>
      </c>
      <c r="D1052" s="77" t="s">
        <v>2735</v>
      </c>
      <c r="E1052" s="109" t="s">
        <v>508</v>
      </c>
      <c r="F1052" s="168">
        <v>1</v>
      </c>
      <c r="G1052" s="78"/>
      <c r="H1052" s="64">
        <v>794642</v>
      </c>
      <c r="I1052" s="64">
        <f>H1052*1.12</f>
        <v>889999.04</v>
      </c>
      <c r="J1052" s="110" t="s">
        <v>796</v>
      </c>
      <c r="K1052" s="111" t="s">
        <v>22</v>
      </c>
      <c r="L1052" s="89" t="s">
        <v>3032</v>
      </c>
    </row>
    <row r="1053" spans="1:14" x14ac:dyDescent="0.2">
      <c r="A1053" s="194" t="s">
        <v>10</v>
      </c>
      <c r="B1053" s="195"/>
      <c r="C1053" s="196"/>
      <c r="D1053" s="93"/>
      <c r="E1053" s="93"/>
      <c r="F1053" s="35"/>
      <c r="G1053" s="35"/>
      <c r="H1053" s="32">
        <f>SUM(H1051)</f>
        <v>43750000</v>
      </c>
      <c r="I1053" s="32">
        <f>SUM(I1051)</f>
        <v>49000000</v>
      </c>
      <c r="J1053" s="9"/>
      <c r="K1053" s="9"/>
      <c r="L1053" s="95"/>
    </row>
    <row r="1054" spans="1:14" s="38" customFormat="1" ht="12.75" customHeight="1" x14ac:dyDescent="0.25">
      <c r="A1054" s="199" t="s">
        <v>11</v>
      </c>
      <c r="B1054" s="200"/>
      <c r="C1054" s="200"/>
      <c r="D1054" s="200"/>
      <c r="E1054" s="200"/>
      <c r="F1054" s="200"/>
      <c r="G1054" s="200"/>
      <c r="H1054" s="200"/>
      <c r="I1054" s="200"/>
      <c r="J1054" s="200"/>
      <c r="K1054" s="200"/>
      <c r="L1054" s="201"/>
    </row>
    <row r="1055" spans="1:14" s="38" customFormat="1" ht="72.75" customHeight="1" x14ac:dyDescent="0.25">
      <c r="A1055" s="92">
        <v>1</v>
      </c>
      <c r="B1055" s="93" t="s">
        <v>44</v>
      </c>
      <c r="C1055" s="93" t="s">
        <v>37</v>
      </c>
      <c r="D1055" s="93" t="s">
        <v>44</v>
      </c>
      <c r="E1055" s="95" t="s">
        <v>24</v>
      </c>
      <c r="F1055" s="85">
        <v>177679</v>
      </c>
      <c r="G1055" s="85">
        <v>112.58</v>
      </c>
      <c r="H1055" s="85">
        <f>F1055*G1055</f>
        <v>20003101.82</v>
      </c>
      <c r="I1055" s="85">
        <f>H1055*1.12</f>
        <v>22403474.038400002</v>
      </c>
      <c r="J1055" s="93" t="s">
        <v>45</v>
      </c>
      <c r="K1055" s="93" t="s">
        <v>22</v>
      </c>
      <c r="L1055" s="93"/>
    </row>
    <row r="1056" spans="1:14" s="38" customFormat="1" ht="73.5" customHeight="1" x14ac:dyDescent="0.25">
      <c r="A1056" s="92">
        <v>2</v>
      </c>
      <c r="B1056" s="93" t="s">
        <v>46</v>
      </c>
      <c r="C1056" s="93" t="s">
        <v>37</v>
      </c>
      <c r="D1056" s="93" t="s">
        <v>46</v>
      </c>
      <c r="E1056" s="93" t="s">
        <v>24</v>
      </c>
      <c r="F1056" s="85">
        <v>177679</v>
      </c>
      <c r="G1056" s="85">
        <v>107.8</v>
      </c>
      <c r="H1056" s="85">
        <f>F1056*G1056</f>
        <v>19153796.199999999</v>
      </c>
      <c r="I1056" s="85">
        <f>H1056*1.12</f>
        <v>21452251.744000003</v>
      </c>
      <c r="J1056" s="93" t="s">
        <v>45</v>
      </c>
      <c r="K1056" s="93" t="s">
        <v>22</v>
      </c>
      <c r="L1056" s="93"/>
    </row>
    <row r="1057" spans="1:12" s="38" customFormat="1" ht="72" customHeight="1" x14ac:dyDescent="0.25">
      <c r="A1057" s="92">
        <v>3</v>
      </c>
      <c r="B1057" s="95" t="s">
        <v>48</v>
      </c>
      <c r="C1057" s="93" t="s">
        <v>37</v>
      </c>
      <c r="D1057" s="95" t="s">
        <v>52</v>
      </c>
      <c r="E1057" s="95" t="s">
        <v>25</v>
      </c>
      <c r="F1057" s="85">
        <v>1</v>
      </c>
      <c r="G1057" s="85"/>
      <c r="H1057" s="85">
        <f>[2]комм.усл!$I$8</f>
        <v>1447262.4347999999</v>
      </c>
      <c r="I1057" s="85">
        <f>H1057*1.12</f>
        <v>1620933.9269760002</v>
      </c>
      <c r="J1057" s="93" t="s">
        <v>45</v>
      </c>
      <c r="K1057" s="95" t="s">
        <v>26</v>
      </c>
      <c r="L1057" s="93"/>
    </row>
    <row r="1058" spans="1:12" s="38" customFormat="1" ht="73.5" customHeight="1" x14ac:dyDescent="0.25">
      <c r="A1058" s="92">
        <v>4</v>
      </c>
      <c r="B1058" s="95" t="s">
        <v>49</v>
      </c>
      <c r="C1058" s="93" t="s">
        <v>37</v>
      </c>
      <c r="D1058" s="95" t="s">
        <v>53</v>
      </c>
      <c r="E1058" s="95" t="s">
        <v>25</v>
      </c>
      <c r="F1058" s="85">
        <v>1</v>
      </c>
      <c r="G1058" s="85"/>
      <c r="H1058" s="85">
        <f>[2]комм.усл!$I$9</f>
        <v>2939751.8206874998</v>
      </c>
      <c r="I1058" s="85">
        <f t="shared" ref="I1058:I1075" si="60">H1058*1.12</f>
        <v>3292522.0391700002</v>
      </c>
      <c r="J1058" s="93" t="s">
        <v>45</v>
      </c>
      <c r="K1058" s="95" t="s">
        <v>27</v>
      </c>
      <c r="L1058" s="93"/>
    </row>
    <row r="1059" spans="1:12" s="38" customFormat="1" ht="72" customHeight="1" x14ac:dyDescent="0.25">
      <c r="A1059" s="92">
        <v>5</v>
      </c>
      <c r="B1059" s="95" t="s">
        <v>50</v>
      </c>
      <c r="C1059" s="93" t="s">
        <v>37</v>
      </c>
      <c r="D1059" s="95" t="s">
        <v>54</v>
      </c>
      <c r="E1059" s="95" t="s">
        <v>25</v>
      </c>
      <c r="F1059" s="85">
        <v>1</v>
      </c>
      <c r="G1059" s="85"/>
      <c r="H1059" s="85">
        <f>[2]комм.усл!$I$38</f>
        <v>1004571.4285714285</v>
      </c>
      <c r="I1059" s="85">
        <f t="shared" si="60"/>
        <v>1125120</v>
      </c>
      <c r="J1059" s="93" t="s">
        <v>45</v>
      </c>
      <c r="K1059" s="95" t="s">
        <v>26</v>
      </c>
      <c r="L1059" s="93"/>
    </row>
    <row r="1060" spans="1:12" s="38" customFormat="1" ht="84" customHeight="1" x14ac:dyDescent="0.25">
      <c r="A1060" s="92">
        <v>6</v>
      </c>
      <c r="B1060" s="95" t="s">
        <v>51</v>
      </c>
      <c r="C1060" s="93" t="s">
        <v>37</v>
      </c>
      <c r="D1060" s="95" t="s">
        <v>55</v>
      </c>
      <c r="E1060" s="95" t="s">
        <v>25</v>
      </c>
      <c r="F1060" s="85">
        <v>1</v>
      </c>
      <c r="G1060" s="85"/>
      <c r="H1060" s="85">
        <f>[2]комм.усл!$I$43</f>
        <v>384000</v>
      </c>
      <c r="I1060" s="85">
        <f t="shared" si="60"/>
        <v>430080.00000000006</v>
      </c>
      <c r="J1060" s="93" t="s">
        <v>45</v>
      </c>
      <c r="K1060" s="95" t="s">
        <v>26</v>
      </c>
      <c r="L1060" s="93"/>
    </row>
    <row r="1061" spans="1:12" s="38" customFormat="1" ht="77.25" customHeight="1" x14ac:dyDescent="0.25">
      <c r="A1061" s="92">
        <v>7</v>
      </c>
      <c r="B1061" s="95" t="s">
        <v>57</v>
      </c>
      <c r="C1061" s="93" t="s">
        <v>37</v>
      </c>
      <c r="D1061" s="95" t="s">
        <v>56</v>
      </c>
      <c r="E1061" s="95" t="s">
        <v>25</v>
      </c>
      <c r="F1061" s="85">
        <v>1</v>
      </c>
      <c r="G1061" s="85"/>
      <c r="H1061" s="85">
        <f>[2]комм.усл!$I$51</f>
        <v>4600108.2240000004</v>
      </c>
      <c r="I1061" s="85">
        <f t="shared" si="60"/>
        <v>5152121.2108800011</v>
      </c>
      <c r="J1061" s="93" t="s">
        <v>45</v>
      </c>
      <c r="K1061" s="95" t="s">
        <v>26</v>
      </c>
      <c r="L1061" s="93"/>
    </row>
    <row r="1062" spans="1:12" s="38" customFormat="1" ht="77.25" customHeight="1" x14ac:dyDescent="0.25">
      <c r="A1062" s="92">
        <v>8</v>
      </c>
      <c r="B1062" s="95" t="s">
        <v>58</v>
      </c>
      <c r="C1062" s="93" t="s">
        <v>37</v>
      </c>
      <c r="D1062" s="95" t="s">
        <v>59</v>
      </c>
      <c r="E1062" s="95" t="s">
        <v>25</v>
      </c>
      <c r="F1062" s="85">
        <v>1</v>
      </c>
      <c r="G1062" s="85"/>
      <c r="H1062" s="23">
        <v>1125000</v>
      </c>
      <c r="I1062" s="85">
        <f t="shared" si="60"/>
        <v>1260000.0000000002</v>
      </c>
      <c r="J1062" s="93" t="s">
        <v>45</v>
      </c>
      <c r="K1062" s="95" t="s">
        <v>26</v>
      </c>
      <c r="L1062" s="93"/>
    </row>
    <row r="1063" spans="1:12" s="38" customFormat="1" ht="70.5" customHeight="1" x14ac:dyDescent="0.25">
      <c r="A1063" s="92">
        <v>9</v>
      </c>
      <c r="B1063" s="95" t="s">
        <v>60</v>
      </c>
      <c r="C1063" s="93" t="s">
        <v>37</v>
      </c>
      <c r="D1063" s="95" t="s">
        <v>61</v>
      </c>
      <c r="E1063" s="95" t="s">
        <v>25</v>
      </c>
      <c r="F1063" s="85">
        <v>1</v>
      </c>
      <c r="G1063" s="85"/>
      <c r="H1063" s="23">
        <v>77400</v>
      </c>
      <c r="I1063" s="85">
        <f t="shared" si="60"/>
        <v>86688.000000000015</v>
      </c>
      <c r="J1063" s="93" t="s">
        <v>45</v>
      </c>
      <c r="K1063" s="95" t="s">
        <v>26</v>
      </c>
      <c r="L1063" s="93"/>
    </row>
    <row r="1064" spans="1:12" s="38" customFormat="1" ht="89.25" customHeight="1" x14ac:dyDescent="0.25">
      <c r="A1064" s="92">
        <v>10</v>
      </c>
      <c r="B1064" s="95" t="s">
        <v>218</v>
      </c>
      <c r="C1064" s="93" t="s">
        <v>37</v>
      </c>
      <c r="D1064" s="95" t="s">
        <v>219</v>
      </c>
      <c r="E1064" s="95" t="s">
        <v>25</v>
      </c>
      <c r="F1064" s="85">
        <v>1</v>
      </c>
      <c r="G1064" s="85"/>
      <c r="H1064" s="85">
        <f>[2]комм.усл!$I$54</f>
        <v>22755361.795199998</v>
      </c>
      <c r="I1064" s="85">
        <f t="shared" si="60"/>
        <v>25486005.210623998</v>
      </c>
      <c r="J1064" s="93" t="s">
        <v>45</v>
      </c>
      <c r="K1064" s="95" t="s">
        <v>27</v>
      </c>
      <c r="L1064" s="93"/>
    </row>
    <row r="1065" spans="1:12" s="38" customFormat="1" ht="89.25" customHeight="1" x14ac:dyDescent="0.25">
      <c r="A1065" s="92">
        <v>11</v>
      </c>
      <c r="B1065" s="95" t="s">
        <v>62</v>
      </c>
      <c r="C1065" s="93" t="s">
        <v>37</v>
      </c>
      <c r="D1065" s="95" t="s">
        <v>63</v>
      </c>
      <c r="E1065" s="95" t="s">
        <v>25</v>
      </c>
      <c r="F1065" s="85">
        <v>1</v>
      </c>
      <c r="G1065" s="85"/>
      <c r="H1065" s="85">
        <f>[2]комм.усл!$I$55</f>
        <v>1440000</v>
      </c>
      <c r="I1065" s="85">
        <f t="shared" si="60"/>
        <v>1612800.0000000002</v>
      </c>
      <c r="J1065" s="93" t="s">
        <v>45</v>
      </c>
      <c r="K1065" s="95" t="s">
        <v>27</v>
      </c>
      <c r="L1065" s="93"/>
    </row>
    <row r="1066" spans="1:12" s="38" customFormat="1" ht="76.5" customHeight="1" x14ac:dyDescent="0.25">
      <c r="A1066" s="92">
        <v>12</v>
      </c>
      <c r="B1066" s="95" t="s">
        <v>64</v>
      </c>
      <c r="C1066" s="93" t="s">
        <v>38</v>
      </c>
      <c r="D1066" s="95" t="s">
        <v>65</v>
      </c>
      <c r="E1066" s="95" t="s">
        <v>25</v>
      </c>
      <c r="F1066" s="85">
        <v>1</v>
      </c>
      <c r="G1066" s="85"/>
      <c r="H1066" s="85">
        <f>'[2]услуги связи'!$G$11</f>
        <v>689142.85714285704</v>
      </c>
      <c r="I1066" s="85">
        <f t="shared" si="60"/>
        <v>771840</v>
      </c>
      <c r="J1066" s="93" t="s">
        <v>45</v>
      </c>
      <c r="K1066" s="95" t="s">
        <v>26</v>
      </c>
      <c r="L1066" s="93"/>
    </row>
    <row r="1067" spans="1:12" s="38" customFormat="1" ht="73.5" customHeight="1" x14ac:dyDescent="0.25">
      <c r="A1067" s="92">
        <v>13</v>
      </c>
      <c r="B1067" s="95" t="s">
        <v>66</v>
      </c>
      <c r="C1067" s="93" t="s">
        <v>38</v>
      </c>
      <c r="D1067" s="95" t="s">
        <v>67</v>
      </c>
      <c r="E1067" s="95" t="s">
        <v>25</v>
      </c>
      <c r="F1067" s="85">
        <v>1</v>
      </c>
      <c r="G1067" s="85"/>
      <c r="H1067" s="85">
        <f>'[2]услуги связи'!$G$19</f>
        <v>3154285.7142857141</v>
      </c>
      <c r="I1067" s="85">
        <f>H1067*1.12</f>
        <v>3532800</v>
      </c>
      <c r="J1067" s="93" t="s">
        <v>45</v>
      </c>
      <c r="K1067" s="95" t="s">
        <v>26</v>
      </c>
      <c r="L1067" s="93"/>
    </row>
    <row r="1068" spans="1:12" s="38" customFormat="1" ht="70.5" customHeight="1" x14ac:dyDescent="0.25">
      <c r="A1068" s="92">
        <v>14</v>
      </c>
      <c r="B1068" s="95" t="s">
        <v>68</v>
      </c>
      <c r="C1068" s="93" t="s">
        <v>38</v>
      </c>
      <c r="D1068" s="95" t="s">
        <v>69</v>
      </c>
      <c r="E1068" s="95" t="s">
        <v>25</v>
      </c>
      <c r="F1068" s="85">
        <v>1</v>
      </c>
      <c r="G1068" s="85"/>
      <c r="H1068" s="85">
        <f>'[2]услуги связи'!$G$27</f>
        <v>644571.42857142852</v>
      </c>
      <c r="I1068" s="85">
        <f>H1068*1.12</f>
        <v>721920</v>
      </c>
      <c r="J1068" s="93" t="s">
        <v>45</v>
      </c>
      <c r="K1068" s="95" t="s">
        <v>26</v>
      </c>
      <c r="L1068" s="93"/>
    </row>
    <row r="1069" spans="1:12" s="38" customFormat="1" ht="102" customHeight="1" x14ac:dyDescent="0.25">
      <c r="A1069" s="92">
        <v>15</v>
      </c>
      <c r="B1069" s="95" t="s">
        <v>89</v>
      </c>
      <c r="C1069" s="93" t="s">
        <v>72</v>
      </c>
      <c r="D1069" s="95" t="s">
        <v>70</v>
      </c>
      <c r="E1069" s="95" t="s">
        <v>25</v>
      </c>
      <c r="F1069" s="85">
        <v>1</v>
      </c>
      <c r="G1069" s="85"/>
      <c r="H1069" s="85">
        <v>10803543.2142857</v>
      </c>
      <c r="I1069" s="85">
        <f t="shared" si="60"/>
        <v>12099968.399999985</v>
      </c>
      <c r="J1069" s="93" t="s">
        <v>45</v>
      </c>
      <c r="K1069" s="95" t="s">
        <v>27</v>
      </c>
      <c r="L1069" s="93"/>
    </row>
    <row r="1070" spans="1:12" s="38" customFormat="1" ht="103.5" customHeight="1" x14ac:dyDescent="0.25">
      <c r="A1070" s="92">
        <v>16</v>
      </c>
      <c r="B1070" s="95" t="s">
        <v>71</v>
      </c>
      <c r="C1070" s="93" t="s">
        <v>220</v>
      </c>
      <c r="D1070" s="95" t="s">
        <v>73</v>
      </c>
      <c r="E1070" s="95" t="s">
        <v>25</v>
      </c>
      <c r="F1070" s="85">
        <v>1</v>
      </c>
      <c r="G1070" s="85"/>
      <c r="H1070" s="85">
        <v>2611250</v>
      </c>
      <c r="I1070" s="85">
        <f t="shared" si="60"/>
        <v>2924600.0000000005</v>
      </c>
      <c r="J1070" s="95" t="s">
        <v>74</v>
      </c>
      <c r="K1070" s="95" t="s">
        <v>75</v>
      </c>
      <c r="L1070" s="93"/>
    </row>
    <row r="1071" spans="1:12" s="38" customFormat="1" ht="180.75" customHeight="1" x14ac:dyDescent="0.25">
      <c r="A1071" s="92">
        <v>17</v>
      </c>
      <c r="B1071" s="95" t="s">
        <v>79</v>
      </c>
      <c r="C1071" s="93" t="s">
        <v>80</v>
      </c>
      <c r="D1071" s="95" t="s">
        <v>88</v>
      </c>
      <c r="E1071" s="95" t="s">
        <v>25</v>
      </c>
      <c r="F1071" s="85">
        <v>1</v>
      </c>
      <c r="G1071" s="85"/>
      <c r="H1071" s="85">
        <v>10282272</v>
      </c>
      <c r="I1071" s="85">
        <f t="shared" si="60"/>
        <v>11516144.640000001</v>
      </c>
      <c r="J1071" s="36" t="s">
        <v>78</v>
      </c>
      <c r="K1071" s="95" t="s">
        <v>22</v>
      </c>
      <c r="L1071" s="93"/>
    </row>
    <row r="1072" spans="1:12" s="38" customFormat="1" ht="178.5" customHeight="1" x14ac:dyDescent="0.25">
      <c r="A1072" s="92">
        <v>18</v>
      </c>
      <c r="B1072" s="95" t="s">
        <v>81</v>
      </c>
      <c r="C1072" s="93" t="s">
        <v>221</v>
      </c>
      <c r="D1072" s="95" t="s">
        <v>157</v>
      </c>
      <c r="E1072" s="95" t="s">
        <v>25</v>
      </c>
      <c r="F1072" s="85">
        <v>1</v>
      </c>
      <c r="G1072" s="85"/>
      <c r="H1072" s="85">
        <v>8171904</v>
      </c>
      <c r="I1072" s="85">
        <f t="shared" si="60"/>
        <v>9152532.4800000004</v>
      </c>
      <c r="J1072" s="36" t="s">
        <v>78</v>
      </c>
      <c r="K1072" s="95" t="s">
        <v>82</v>
      </c>
      <c r="L1072" s="93"/>
    </row>
    <row r="1073" spans="1:12" s="38" customFormat="1" ht="79.5" customHeight="1" x14ac:dyDescent="0.25">
      <c r="A1073" s="92">
        <v>19</v>
      </c>
      <c r="B1073" s="95" t="s">
        <v>83</v>
      </c>
      <c r="C1073" s="93" t="s">
        <v>80</v>
      </c>
      <c r="D1073" s="95" t="s">
        <v>1332</v>
      </c>
      <c r="E1073" s="95" t="s">
        <v>25</v>
      </c>
      <c r="F1073" s="85">
        <v>1</v>
      </c>
      <c r="G1073" s="85"/>
      <c r="H1073" s="85">
        <v>6760113</v>
      </c>
      <c r="I1073" s="85">
        <f t="shared" si="60"/>
        <v>7571326.5600000005</v>
      </c>
      <c r="J1073" s="36" t="s">
        <v>78</v>
      </c>
      <c r="K1073" s="95" t="s">
        <v>84</v>
      </c>
      <c r="L1073" s="93" t="s">
        <v>1395</v>
      </c>
    </row>
    <row r="1074" spans="1:12" s="38" customFormat="1" ht="101.25" customHeight="1" x14ac:dyDescent="0.25">
      <c r="A1074" s="92">
        <v>20</v>
      </c>
      <c r="B1074" s="95" t="s">
        <v>85</v>
      </c>
      <c r="C1074" s="93" t="s">
        <v>221</v>
      </c>
      <c r="D1074" s="95" t="s">
        <v>90</v>
      </c>
      <c r="E1074" s="95" t="s">
        <v>25</v>
      </c>
      <c r="F1074" s="85">
        <v>1</v>
      </c>
      <c r="G1074" s="85"/>
      <c r="H1074" s="85">
        <v>6039609.8200000003</v>
      </c>
      <c r="I1074" s="85">
        <f t="shared" si="60"/>
        <v>6764362.9984000009</v>
      </c>
      <c r="J1074" s="36" t="s">
        <v>78</v>
      </c>
      <c r="K1074" s="95" t="s">
        <v>1367</v>
      </c>
      <c r="L1074" s="93" t="s">
        <v>1396</v>
      </c>
    </row>
    <row r="1075" spans="1:12" s="38" customFormat="1" ht="108" customHeight="1" x14ac:dyDescent="0.25">
      <c r="A1075" s="92">
        <v>21</v>
      </c>
      <c r="B1075" s="95" t="s">
        <v>155</v>
      </c>
      <c r="C1075" s="93" t="s">
        <v>86</v>
      </c>
      <c r="D1075" s="95" t="s">
        <v>156</v>
      </c>
      <c r="E1075" s="95" t="s">
        <v>25</v>
      </c>
      <c r="F1075" s="85">
        <v>1</v>
      </c>
      <c r="G1075" s="85"/>
      <c r="H1075" s="85">
        <v>3312375</v>
      </c>
      <c r="I1075" s="85">
        <f t="shared" si="60"/>
        <v>3709860.0000000005</v>
      </c>
      <c r="J1075" s="36" t="s">
        <v>78</v>
      </c>
      <c r="K1075" s="95" t="s">
        <v>87</v>
      </c>
      <c r="L1075" s="93"/>
    </row>
    <row r="1076" spans="1:12" s="38" customFormat="1" ht="89.25" x14ac:dyDescent="0.25">
      <c r="A1076" s="92">
        <v>22</v>
      </c>
      <c r="B1076" s="95" t="s">
        <v>91</v>
      </c>
      <c r="C1076" s="95" t="s">
        <v>227</v>
      </c>
      <c r="D1076" s="95" t="s">
        <v>528</v>
      </c>
      <c r="E1076" s="95" t="s">
        <v>25</v>
      </c>
      <c r="F1076" s="85">
        <v>1</v>
      </c>
      <c r="G1076" s="85"/>
      <c r="H1076" s="85">
        <v>11100000</v>
      </c>
      <c r="I1076" s="85">
        <f>H1076*1.12</f>
        <v>12432000.000000002</v>
      </c>
      <c r="J1076" s="95" t="s">
        <v>106</v>
      </c>
      <c r="K1076" s="95" t="s">
        <v>523</v>
      </c>
      <c r="L1076" s="93"/>
    </row>
    <row r="1077" spans="1:12" s="38" customFormat="1" ht="87" customHeight="1" x14ac:dyDescent="0.25">
      <c r="A1077" s="92">
        <v>23</v>
      </c>
      <c r="B1077" s="95" t="s">
        <v>167</v>
      </c>
      <c r="C1077" s="95" t="s">
        <v>168</v>
      </c>
      <c r="D1077" s="95" t="s">
        <v>222</v>
      </c>
      <c r="E1077" s="95" t="s">
        <v>25</v>
      </c>
      <c r="F1077" s="85">
        <v>1</v>
      </c>
      <c r="G1077" s="85"/>
      <c r="H1077" s="85">
        <v>24121875</v>
      </c>
      <c r="I1077" s="85">
        <f>H1077*1.12</f>
        <v>27016500.000000004</v>
      </c>
      <c r="J1077" s="36" t="s">
        <v>78</v>
      </c>
      <c r="K1077" s="95" t="s">
        <v>169</v>
      </c>
      <c r="L1077" s="93"/>
    </row>
    <row r="1078" spans="1:12" s="38" customFormat="1" ht="127.5" x14ac:dyDescent="0.25">
      <c r="A1078" s="92">
        <v>24</v>
      </c>
      <c r="B1078" s="95" t="s">
        <v>223</v>
      </c>
      <c r="C1078" s="95" t="s">
        <v>105</v>
      </c>
      <c r="D1078" s="95" t="s">
        <v>691</v>
      </c>
      <c r="E1078" s="95" t="s">
        <v>25</v>
      </c>
      <c r="F1078" s="85">
        <v>1</v>
      </c>
      <c r="G1078" s="85"/>
      <c r="H1078" s="85">
        <v>7600008</v>
      </c>
      <c r="I1078" s="85">
        <f t="shared" ref="I1078:I1080" si="61">H1078*1.12</f>
        <v>8512008.9600000009</v>
      </c>
      <c r="J1078" s="95" t="s">
        <v>170</v>
      </c>
      <c r="K1078" s="95" t="s">
        <v>171</v>
      </c>
      <c r="L1078" s="93"/>
    </row>
    <row r="1079" spans="1:12" s="38" customFormat="1" ht="120" customHeight="1" x14ac:dyDescent="0.25">
      <c r="A1079" s="92">
        <v>25</v>
      </c>
      <c r="B1079" s="95" t="s">
        <v>224</v>
      </c>
      <c r="C1079" s="95" t="s">
        <v>105</v>
      </c>
      <c r="D1079" s="95" t="s">
        <v>172</v>
      </c>
      <c r="E1079" s="95" t="s">
        <v>25</v>
      </c>
      <c r="F1079" s="85">
        <v>1</v>
      </c>
      <c r="G1079" s="85"/>
      <c r="H1079" s="85">
        <v>5743500</v>
      </c>
      <c r="I1079" s="85">
        <f t="shared" si="61"/>
        <v>6432720.0000000009</v>
      </c>
      <c r="J1079" s="95" t="s">
        <v>170</v>
      </c>
      <c r="K1079" s="95" t="s">
        <v>173</v>
      </c>
      <c r="L1079" s="93"/>
    </row>
    <row r="1080" spans="1:12" s="38" customFormat="1" ht="105" customHeight="1" x14ac:dyDescent="0.25">
      <c r="A1080" s="92">
        <v>26</v>
      </c>
      <c r="B1080" s="95" t="s">
        <v>225</v>
      </c>
      <c r="C1080" s="95" t="s">
        <v>105</v>
      </c>
      <c r="D1080" s="95" t="s">
        <v>174</v>
      </c>
      <c r="E1080" s="95" t="s">
        <v>25</v>
      </c>
      <c r="F1080" s="85">
        <v>1</v>
      </c>
      <c r="G1080" s="85"/>
      <c r="H1080" s="85">
        <v>5464800</v>
      </c>
      <c r="I1080" s="85">
        <f t="shared" si="61"/>
        <v>6120576.0000000009</v>
      </c>
      <c r="J1080" s="95" t="s">
        <v>170</v>
      </c>
      <c r="K1080" s="95" t="s">
        <v>173</v>
      </c>
      <c r="L1080" s="93"/>
    </row>
    <row r="1081" spans="1:12" s="38" customFormat="1" ht="153" x14ac:dyDescent="0.25">
      <c r="A1081" s="92">
        <v>27</v>
      </c>
      <c r="B1081" s="95" t="s">
        <v>226</v>
      </c>
      <c r="C1081" s="95" t="s">
        <v>227</v>
      </c>
      <c r="D1081" s="95" t="s">
        <v>228</v>
      </c>
      <c r="E1081" s="95" t="s">
        <v>25</v>
      </c>
      <c r="F1081" s="85">
        <v>1</v>
      </c>
      <c r="G1081" s="85"/>
      <c r="H1081" s="85"/>
      <c r="I1081" s="85"/>
      <c r="J1081" s="95" t="s">
        <v>175</v>
      </c>
      <c r="K1081" s="95" t="s">
        <v>176</v>
      </c>
      <c r="L1081" s="93" t="s">
        <v>1433</v>
      </c>
    </row>
    <row r="1082" spans="1:12" s="38" customFormat="1" ht="165.75" x14ac:dyDescent="0.25">
      <c r="A1082" s="92">
        <v>28</v>
      </c>
      <c r="B1082" s="95" t="s">
        <v>229</v>
      </c>
      <c r="C1082" s="95" t="s">
        <v>227</v>
      </c>
      <c r="D1082" s="95" t="s">
        <v>228</v>
      </c>
      <c r="E1082" s="95" t="s">
        <v>25</v>
      </c>
      <c r="F1082" s="85">
        <v>1</v>
      </c>
      <c r="G1082" s="85"/>
      <c r="H1082" s="85"/>
      <c r="I1082" s="85"/>
      <c r="J1082" s="95" t="s">
        <v>175</v>
      </c>
      <c r="K1082" s="95" t="s">
        <v>177</v>
      </c>
      <c r="L1082" s="93" t="s">
        <v>991</v>
      </c>
    </row>
    <row r="1083" spans="1:12" s="38" customFormat="1" ht="102.75" customHeight="1" x14ac:dyDescent="0.25">
      <c r="A1083" s="92">
        <v>29</v>
      </c>
      <c r="B1083" s="95" t="s">
        <v>230</v>
      </c>
      <c r="C1083" s="95" t="s">
        <v>227</v>
      </c>
      <c r="D1083" s="95" t="s">
        <v>172</v>
      </c>
      <c r="E1083" s="95" t="s">
        <v>25</v>
      </c>
      <c r="F1083" s="85">
        <v>1</v>
      </c>
      <c r="G1083" s="85"/>
      <c r="H1083" s="85"/>
      <c r="I1083" s="85"/>
      <c r="J1083" s="95" t="s">
        <v>175</v>
      </c>
      <c r="K1083" s="95" t="s">
        <v>178</v>
      </c>
      <c r="L1083" s="93" t="s">
        <v>991</v>
      </c>
    </row>
    <row r="1084" spans="1:12" s="38" customFormat="1" ht="142.5" customHeight="1" x14ac:dyDescent="0.25">
      <c r="A1084" s="92">
        <v>30</v>
      </c>
      <c r="B1084" s="95" t="s">
        <v>231</v>
      </c>
      <c r="C1084" s="95" t="s">
        <v>227</v>
      </c>
      <c r="D1084" s="95" t="s">
        <v>322</v>
      </c>
      <c r="E1084" s="95" t="s">
        <v>25</v>
      </c>
      <c r="F1084" s="85">
        <v>1</v>
      </c>
      <c r="G1084" s="85"/>
      <c r="H1084" s="85"/>
      <c r="I1084" s="85"/>
      <c r="J1084" s="95" t="s">
        <v>175</v>
      </c>
      <c r="K1084" s="95" t="s">
        <v>177</v>
      </c>
      <c r="L1084" s="93" t="s">
        <v>991</v>
      </c>
    </row>
    <row r="1085" spans="1:12" s="38" customFormat="1" ht="78.75" customHeight="1" x14ac:dyDescent="0.25">
      <c r="A1085" s="92">
        <v>31</v>
      </c>
      <c r="B1085" s="93" t="s">
        <v>208</v>
      </c>
      <c r="C1085" s="93" t="s">
        <v>232</v>
      </c>
      <c r="D1085" s="95" t="s">
        <v>320</v>
      </c>
      <c r="E1085" s="95" t="s">
        <v>25</v>
      </c>
      <c r="F1085" s="85">
        <v>1</v>
      </c>
      <c r="G1085" s="85"/>
      <c r="H1085" s="85"/>
      <c r="I1085" s="85"/>
      <c r="J1085" s="95" t="s">
        <v>237</v>
      </c>
      <c r="K1085" s="95" t="s">
        <v>177</v>
      </c>
      <c r="L1085" s="93" t="s">
        <v>332</v>
      </c>
    </row>
    <row r="1086" spans="1:12" s="38" customFormat="1" ht="73.5" customHeight="1" x14ac:dyDescent="0.25">
      <c r="A1086" s="92">
        <v>32</v>
      </c>
      <c r="B1086" s="93" t="s">
        <v>233</v>
      </c>
      <c r="C1086" s="93" t="s">
        <v>232</v>
      </c>
      <c r="D1086" s="52" t="s">
        <v>321</v>
      </c>
      <c r="E1086" s="93" t="s">
        <v>25</v>
      </c>
      <c r="F1086" s="85">
        <v>1</v>
      </c>
      <c r="G1086" s="85"/>
      <c r="H1086" s="85"/>
      <c r="I1086" s="85"/>
      <c r="J1086" s="95" t="s">
        <v>237</v>
      </c>
      <c r="K1086" s="95" t="s">
        <v>335</v>
      </c>
      <c r="L1086" s="93" t="s">
        <v>332</v>
      </c>
    </row>
    <row r="1087" spans="1:12" s="38" customFormat="1" ht="204" customHeight="1" x14ac:dyDescent="0.25">
      <c r="A1087" s="92">
        <v>33</v>
      </c>
      <c r="B1087" s="30" t="s">
        <v>204</v>
      </c>
      <c r="C1087" s="50" t="s">
        <v>333</v>
      </c>
      <c r="D1087" s="30" t="s">
        <v>336</v>
      </c>
      <c r="E1087" s="26" t="s">
        <v>25</v>
      </c>
      <c r="F1087" s="45">
        <v>1</v>
      </c>
      <c r="G1087" s="27"/>
      <c r="H1087" s="46">
        <v>756250</v>
      </c>
      <c r="I1087" s="28">
        <f>H1087*1.12</f>
        <v>847000.00000000012</v>
      </c>
      <c r="J1087" s="30" t="s">
        <v>299</v>
      </c>
      <c r="K1087" s="30" t="s">
        <v>334</v>
      </c>
      <c r="L1087" s="93"/>
    </row>
    <row r="1088" spans="1:12" s="38" customFormat="1" ht="63.75" x14ac:dyDescent="0.25">
      <c r="A1088" s="24">
        <v>34</v>
      </c>
      <c r="B1088" s="95" t="s">
        <v>338</v>
      </c>
      <c r="C1088" s="95" t="s">
        <v>37</v>
      </c>
      <c r="D1088" s="95" t="s">
        <v>339</v>
      </c>
      <c r="E1088" s="95" t="s">
        <v>340</v>
      </c>
      <c r="F1088" s="31">
        <v>1</v>
      </c>
      <c r="G1088" s="95"/>
      <c r="H1088" s="23">
        <v>2181889</v>
      </c>
      <c r="I1088" s="28">
        <f t="shared" ref="I1088:I1093" si="62">H1088*1.12</f>
        <v>2443715.6800000002</v>
      </c>
      <c r="J1088" s="95" t="s">
        <v>341</v>
      </c>
      <c r="K1088" s="95" t="s">
        <v>342</v>
      </c>
      <c r="L1088" s="25"/>
    </row>
    <row r="1089" spans="1:12" s="38" customFormat="1" ht="63.75" x14ac:dyDescent="0.25">
      <c r="A1089" s="24">
        <v>35</v>
      </c>
      <c r="B1089" s="95" t="s">
        <v>343</v>
      </c>
      <c r="C1089" s="95" t="s">
        <v>37</v>
      </c>
      <c r="D1089" s="95" t="s">
        <v>344</v>
      </c>
      <c r="E1089" s="95" t="s">
        <v>340</v>
      </c>
      <c r="F1089" s="31">
        <v>1</v>
      </c>
      <c r="G1089" s="95"/>
      <c r="H1089" s="23">
        <v>5157193</v>
      </c>
      <c r="I1089" s="28">
        <f t="shared" si="62"/>
        <v>5776056.1600000001</v>
      </c>
      <c r="J1089" s="95" t="s">
        <v>341</v>
      </c>
      <c r="K1089" s="95" t="s">
        <v>345</v>
      </c>
      <c r="L1089" s="25"/>
    </row>
    <row r="1090" spans="1:12" s="38" customFormat="1" ht="76.5" x14ac:dyDescent="0.25">
      <c r="A1090" s="24">
        <v>36</v>
      </c>
      <c r="B1090" s="95" t="s">
        <v>694</v>
      </c>
      <c r="C1090" s="95" t="s">
        <v>333</v>
      </c>
      <c r="D1090" s="95" t="s">
        <v>695</v>
      </c>
      <c r="E1090" s="95" t="s">
        <v>340</v>
      </c>
      <c r="F1090" s="95">
        <v>1</v>
      </c>
      <c r="G1090" s="95"/>
      <c r="H1090" s="23">
        <v>148751200</v>
      </c>
      <c r="I1090" s="23">
        <f t="shared" si="62"/>
        <v>166601344.00000003</v>
      </c>
      <c r="J1090" s="95" t="s">
        <v>696</v>
      </c>
      <c r="K1090" s="95" t="s">
        <v>30</v>
      </c>
      <c r="L1090" s="25" t="s">
        <v>1057</v>
      </c>
    </row>
    <row r="1091" spans="1:12" s="38" customFormat="1" ht="186.75" customHeight="1" x14ac:dyDescent="0.25">
      <c r="A1091" s="24">
        <v>37</v>
      </c>
      <c r="B1091" s="95" t="s">
        <v>346</v>
      </c>
      <c r="C1091" s="93" t="s">
        <v>333</v>
      </c>
      <c r="D1091" s="95" t="s">
        <v>349</v>
      </c>
      <c r="E1091" s="95" t="s">
        <v>25</v>
      </c>
      <c r="F1091" s="31">
        <v>1</v>
      </c>
      <c r="G1091" s="53"/>
      <c r="H1091" s="85">
        <v>1336607.1399999999</v>
      </c>
      <c r="I1091" s="29">
        <f t="shared" si="62"/>
        <v>1496999.9968000001</v>
      </c>
      <c r="J1091" s="95" t="s">
        <v>341</v>
      </c>
      <c r="K1091" s="85" t="s">
        <v>347</v>
      </c>
      <c r="L1091" s="9"/>
    </row>
    <row r="1092" spans="1:12" s="38" customFormat="1" ht="405" customHeight="1" x14ac:dyDescent="0.25">
      <c r="A1092" s="24">
        <v>38</v>
      </c>
      <c r="B1092" s="95" t="s">
        <v>348</v>
      </c>
      <c r="C1092" s="93" t="s">
        <v>333</v>
      </c>
      <c r="D1092" s="95" t="s">
        <v>350</v>
      </c>
      <c r="E1092" s="95" t="s">
        <v>25</v>
      </c>
      <c r="F1092" s="31">
        <v>1</v>
      </c>
      <c r="G1092" s="53"/>
      <c r="H1092" s="86">
        <v>1129464.29</v>
      </c>
      <c r="I1092" s="29">
        <f t="shared" si="62"/>
        <v>1265000.0048000002</v>
      </c>
      <c r="J1092" s="95" t="s">
        <v>341</v>
      </c>
      <c r="K1092" s="85" t="s">
        <v>347</v>
      </c>
      <c r="L1092" s="9"/>
    </row>
    <row r="1093" spans="1:12" s="38" customFormat="1" ht="126.75" customHeight="1" x14ac:dyDescent="0.25">
      <c r="A1093" s="24">
        <v>39</v>
      </c>
      <c r="B1093" s="95" t="s">
        <v>352</v>
      </c>
      <c r="C1093" s="93" t="s">
        <v>333</v>
      </c>
      <c r="D1093" s="95" t="s">
        <v>351</v>
      </c>
      <c r="E1093" s="95" t="s">
        <v>25</v>
      </c>
      <c r="F1093" s="31">
        <v>1</v>
      </c>
      <c r="G1093" s="53"/>
      <c r="H1093" s="86">
        <v>779464.29</v>
      </c>
      <c r="I1093" s="86">
        <f t="shared" si="62"/>
        <v>873000.00480000011</v>
      </c>
      <c r="J1093" s="95" t="s">
        <v>341</v>
      </c>
      <c r="K1093" s="85" t="s">
        <v>347</v>
      </c>
      <c r="L1093" s="9"/>
    </row>
    <row r="1094" spans="1:12" s="38" customFormat="1" ht="126.75" customHeight="1" x14ac:dyDescent="0.25">
      <c r="A1094" s="24">
        <v>40</v>
      </c>
      <c r="B1094" s="95" t="s">
        <v>356</v>
      </c>
      <c r="C1094" s="93" t="s">
        <v>355</v>
      </c>
      <c r="D1094" s="36" t="s">
        <v>357</v>
      </c>
      <c r="E1094" s="95" t="s">
        <v>25</v>
      </c>
      <c r="F1094" s="31">
        <v>1</v>
      </c>
      <c r="G1094" s="53"/>
      <c r="H1094" s="85">
        <v>1248000</v>
      </c>
      <c r="I1094" s="85">
        <f>H1094*1.12</f>
        <v>1397760.0000000002</v>
      </c>
      <c r="J1094" s="95" t="s">
        <v>358</v>
      </c>
      <c r="K1094" s="85" t="s">
        <v>22</v>
      </c>
      <c r="L1094" s="9"/>
    </row>
    <row r="1095" spans="1:12" s="38" customFormat="1" ht="126.75" customHeight="1" x14ac:dyDescent="0.25">
      <c r="A1095" s="24">
        <v>41</v>
      </c>
      <c r="B1095" s="95" t="s">
        <v>359</v>
      </c>
      <c r="C1095" s="93" t="s">
        <v>355</v>
      </c>
      <c r="D1095" s="95" t="s">
        <v>360</v>
      </c>
      <c r="E1095" s="95" t="s">
        <v>25</v>
      </c>
      <c r="F1095" s="31">
        <v>1</v>
      </c>
      <c r="G1095" s="54"/>
      <c r="H1095" s="86">
        <v>1523340</v>
      </c>
      <c r="I1095" s="86">
        <f>H1095*1.12</f>
        <v>1706140.8</v>
      </c>
      <c r="J1095" s="95" t="s">
        <v>358</v>
      </c>
      <c r="K1095" s="86" t="s">
        <v>22</v>
      </c>
      <c r="L1095" s="9"/>
    </row>
    <row r="1096" spans="1:12" s="38" customFormat="1" ht="93.75" customHeight="1" x14ac:dyDescent="0.25">
      <c r="A1096" s="24">
        <v>42</v>
      </c>
      <c r="B1096" s="95" t="s">
        <v>365</v>
      </c>
      <c r="C1096" s="95" t="s">
        <v>355</v>
      </c>
      <c r="D1096" s="95" t="s">
        <v>366</v>
      </c>
      <c r="E1096" s="95" t="s">
        <v>25</v>
      </c>
      <c r="F1096" s="45">
        <v>1</v>
      </c>
      <c r="G1096" s="95"/>
      <c r="H1096" s="86">
        <v>21568500</v>
      </c>
      <c r="I1096" s="86">
        <f t="shared" ref="I1096:I1102" si="63">H1096*1.12</f>
        <v>24156720.000000004</v>
      </c>
      <c r="J1096" s="95" t="s">
        <v>299</v>
      </c>
      <c r="K1096" s="95" t="s">
        <v>22</v>
      </c>
      <c r="L1096" s="9"/>
    </row>
    <row r="1097" spans="1:12" s="38" customFormat="1" ht="96.75" customHeight="1" x14ac:dyDescent="0.25">
      <c r="A1097" s="24">
        <v>43</v>
      </c>
      <c r="B1097" s="95" t="s">
        <v>367</v>
      </c>
      <c r="C1097" s="95" t="s">
        <v>355</v>
      </c>
      <c r="D1097" s="95" t="s">
        <v>368</v>
      </c>
      <c r="E1097" s="95" t="s">
        <v>25</v>
      </c>
      <c r="F1097" s="45">
        <v>1</v>
      </c>
      <c r="G1097" s="95"/>
      <c r="H1097" s="86">
        <v>11761813</v>
      </c>
      <c r="I1097" s="86">
        <f t="shared" si="63"/>
        <v>13173230.560000001</v>
      </c>
      <c r="J1097" s="95" t="s">
        <v>299</v>
      </c>
      <c r="K1097" s="95" t="s">
        <v>22</v>
      </c>
      <c r="L1097" s="9"/>
    </row>
    <row r="1098" spans="1:12" s="38" customFormat="1" ht="70.5" customHeight="1" x14ac:dyDescent="0.25">
      <c r="A1098" s="24">
        <v>44</v>
      </c>
      <c r="B1098" s="95" t="s">
        <v>369</v>
      </c>
      <c r="C1098" s="95" t="s">
        <v>333</v>
      </c>
      <c r="D1098" s="95" t="s">
        <v>370</v>
      </c>
      <c r="E1098" s="95" t="s">
        <v>340</v>
      </c>
      <c r="F1098" s="45">
        <v>1</v>
      </c>
      <c r="G1098" s="95"/>
      <c r="H1098" s="86"/>
      <c r="I1098" s="86"/>
      <c r="J1098" s="95" t="s">
        <v>371</v>
      </c>
      <c r="K1098" s="95" t="s">
        <v>22</v>
      </c>
      <c r="L1098" s="9" t="s">
        <v>332</v>
      </c>
    </row>
    <row r="1099" spans="1:12" s="38" customFormat="1" ht="96" customHeight="1" x14ac:dyDescent="0.25">
      <c r="A1099" s="24">
        <v>45</v>
      </c>
      <c r="B1099" s="95" t="s">
        <v>372</v>
      </c>
      <c r="C1099" s="95" t="s">
        <v>333</v>
      </c>
      <c r="D1099" s="95" t="s">
        <v>379</v>
      </c>
      <c r="E1099" s="95" t="s">
        <v>340</v>
      </c>
      <c r="F1099" s="45">
        <v>1</v>
      </c>
      <c r="G1099" s="95"/>
      <c r="H1099" s="86"/>
      <c r="I1099" s="86"/>
      <c r="J1099" s="95" t="s">
        <v>371</v>
      </c>
      <c r="K1099" s="95" t="s">
        <v>22</v>
      </c>
      <c r="L1099" s="9" t="s">
        <v>332</v>
      </c>
    </row>
    <row r="1100" spans="1:12" s="38" customFormat="1" ht="68.25" customHeight="1" x14ac:dyDescent="0.25">
      <c r="A1100" s="24">
        <v>46</v>
      </c>
      <c r="B1100" s="95" t="s">
        <v>373</v>
      </c>
      <c r="C1100" s="95" t="s">
        <v>374</v>
      </c>
      <c r="D1100" s="95" t="s">
        <v>375</v>
      </c>
      <c r="E1100" s="95" t="s">
        <v>25</v>
      </c>
      <c r="F1100" s="45">
        <v>1</v>
      </c>
      <c r="G1100" s="95"/>
      <c r="H1100" s="86">
        <v>528042</v>
      </c>
      <c r="I1100" s="86">
        <f t="shared" si="63"/>
        <v>591407.04</v>
      </c>
      <c r="J1100" s="95" t="s">
        <v>363</v>
      </c>
      <c r="K1100" s="95" t="s">
        <v>22</v>
      </c>
      <c r="L1100" s="9"/>
    </row>
    <row r="1101" spans="1:12" s="38" customFormat="1" ht="70.5" customHeight="1" x14ac:dyDescent="0.25">
      <c r="A1101" s="24">
        <v>47</v>
      </c>
      <c r="B1101" s="95" t="s">
        <v>376</v>
      </c>
      <c r="C1101" s="95" t="s">
        <v>374</v>
      </c>
      <c r="D1101" s="112" t="s">
        <v>1440</v>
      </c>
      <c r="E1101" s="112" t="s">
        <v>340</v>
      </c>
      <c r="F1101" s="103">
        <v>1</v>
      </c>
      <c r="G1101" s="112"/>
      <c r="H1101" s="106">
        <v>127788</v>
      </c>
      <c r="I1101" s="106">
        <f t="shared" si="63"/>
        <v>143122.56000000003</v>
      </c>
      <c r="J1101" s="95" t="s">
        <v>363</v>
      </c>
      <c r="K1101" s="95" t="s">
        <v>22</v>
      </c>
      <c r="L1101" s="9" t="s">
        <v>1485</v>
      </c>
    </row>
    <row r="1102" spans="1:12" s="38" customFormat="1" ht="123" customHeight="1" x14ac:dyDescent="0.25">
      <c r="A1102" s="24">
        <v>48</v>
      </c>
      <c r="B1102" s="95" t="s">
        <v>377</v>
      </c>
      <c r="C1102" s="95" t="s">
        <v>333</v>
      </c>
      <c r="D1102" s="95" t="s">
        <v>378</v>
      </c>
      <c r="E1102" s="95" t="s">
        <v>340</v>
      </c>
      <c r="F1102" s="31">
        <v>1</v>
      </c>
      <c r="G1102" s="95"/>
      <c r="H1102" s="86">
        <v>3125000</v>
      </c>
      <c r="I1102" s="86">
        <f t="shared" si="63"/>
        <v>3500000.0000000005</v>
      </c>
      <c r="J1102" s="95" t="s">
        <v>175</v>
      </c>
      <c r="K1102" s="95" t="s">
        <v>334</v>
      </c>
      <c r="L1102" s="9"/>
    </row>
    <row r="1103" spans="1:12" s="38" customFormat="1" ht="111" customHeight="1" x14ac:dyDescent="0.25">
      <c r="A1103" s="24">
        <v>49</v>
      </c>
      <c r="B1103" s="95" t="s">
        <v>390</v>
      </c>
      <c r="C1103" s="95" t="s">
        <v>333</v>
      </c>
      <c r="D1103" s="95" t="s">
        <v>1020</v>
      </c>
      <c r="E1103" s="33" t="s">
        <v>25</v>
      </c>
      <c r="F1103" s="31">
        <v>1</v>
      </c>
      <c r="G1103" s="21"/>
      <c r="H1103" s="23">
        <v>178000</v>
      </c>
      <c r="I1103" s="22">
        <f>H1103*1.12</f>
        <v>199360.00000000003</v>
      </c>
      <c r="J1103" s="95" t="s">
        <v>299</v>
      </c>
      <c r="K1103" s="95" t="s">
        <v>127</v>
      </c>
      <c r="L1103" s="93"/>
    </row>
    <row r="1104" spans="1:12" s="38" customFormat="1" ht="111" customHeight="1" x14ac:dyDescent="0.25">
      <c r="A1104" s="24">
        <v>50</v>
      </c>
      <c r="B1104" s="95" t="s">
        <v>525</v>
      </c>
      <c r="C1104" s="95" t="s">
        <v>526</v>
      </c>
      <c r="D1104" s="95" t="s">
        <v>524</v>
      </c>
      <c r="E1104" s="33" t="s">
        <v>25</v>
      </c>
      <c r="F1104" s="31">
        <v>1</v>
      </c>
      <c r="G1104" s="21"/>
      <c r="H1104" s="23">
        <v>492023</v>
      </c>
      <c r="I1104" s="22">
        <f>H1104*1.12</f>
        <v>551065.76</v>
      </c>
      <c r="J1104" s="95" t="s">
        <v>527</v>
      </c>
      <c r="K1104" s="95" t="s">
        <v>22</v>
      </c>
      <c r="L1104" s="93"/>
    </row>
    <row r="1105" spans="1:12" s="38" customFormat="1" ht="102" x14ac:dyDescent="0.25">
      <c r="A1105" s="24">
        <v>51</v>
      </c>
      <c r="B1105" s="95" t="s">
        <v>567</v>
      </c>
      <c r="C1105" s="93" t="s">
        <v>355</v>
      </c>
      <c r="D1105" s="95" t="s">
        <v>568</v>
      </c>
      <c r="E1105" s="93" t="s">
        <v>25</v>
      </c>
      <c r="F1105" s="31">
        <v>1</v>
      </c>
      <c r="G1105" s="39"/>
      <c r="H1105" s="23">
        <v>14241000</v>
      </c>
      <c r="I1105" s="22">
        <f t="shared" ref="I1105:I1106" si="64">H1105*1.12</f>
        <v>15949920.000000002</v>
      </c>
      <c r="J1105" s="36" t="s">
        <v>358</v>
      </c>
      <c r="K1105" s="95" t="s">
        <v>22</v>
      </c>
      <c r="L1105" s="93"/>
    </row>
    <row r="1106" spans="1:12" s="38" customFormat="1" ht="76.5" x14ac:dyDescent="0.25">
      <c r="A1106" s="24">
        <v>52</v>
      </c>
      <c r="B1106" s="95" t="s">
        <v>569</v>
      </c>
      <c r="C1106" s="93" t="s">
        <v>355</v>
      </c>
      <c r="D1106" s="95" t="s">
        <v>570</v>
      </c>
      <c r="E1106" s="93" t="s">
        <v>25</v>
      </c>
      <c r="F1106" s="31">
        <v>1</v>
      </c>
      <c r="G1106" s="39"/>
      <c r="H1106" s="23">
        <v>21150000</v>
      </c>
      <c r="I1106" s="22">
        <f t="shared" si="64"/>
        <v>23688000.000000004</v>
      </c>
      <c r="J1106" s="36" t="s">
        <v>358</v>
      </c>
      <c r="K1106" s="95" t="s">
        <v>22</v>
      </c>
      <c r="L1106" s="93"/>
    </row>
    <row r="1107" spans="1:12" s="38" customFormat="1" ht="83.25" customHeight="1" x14ac:dyDescent="0.25">
      <c r="A1107" s="24">
        <v>53</v>
      </c>
      <c r="B1107" s="95" t="s">
        <v>585</v>
      </c>
      <c r="C1107" s="95" t="s">
        <v>355</v>
      </c>
      <c r="D1107" s="95" t="s">
        <v>586</v>
      </c>
      <c r="E1107" s="95" t="s">
        <v>340</v>
      </c>
      <c r="F1107" s="31">
        <v>1</v>
      </c>
      <c r="G1107" s="60"/>
      <c r="H1107" s="23"/>
      <c r="I1107" s="22"/>
      <c r="J1107" s="36" t="s">
        <v>583</v>
      </c>
      <c r="K1107" s="95" t="s">
        <v>30</v>
      </c>
      <c r="L1107" s="9" t="s">
        <v>332</v>
      </c>
    </row>
    <row r="1108" spans="1:12" s="38" customFormat="1" ht="76.5" x14ac:dyDescent="0.25">
      <c r="A1108" s="92">
        <v>54</v>
      </c>
      <c r="B1108" s="48" t="s">
        <v>587</v>
      </c>
      <c r="C1108" s="95" t="s">
        <v>355</v>
      </c>
      <c r="D1108" s="95" t="s">
        <v>588</v>
      </c>
      <c r="E1108" s="95" t="s">
        <v>340</v>
      </c>
      <c r="F1108" s="31">
        <v>1</v>
      </c>
      <c r="G1108" s="60"/>
      <c r="H1108" s="23"/>
      <c r="I1108" s="22"/>
      <c r="J1108" s="36" t="s">
        <v>583</v>
      </c>
      <c r="K1108" s="30" t="s">
        <v>30</v>
      </c>
      <c r="L1108" s="9" t="s">
        <v>332</v>
      </c>
    </row>
    <row r="1109" spans="1:12" s="38" customFormat="1" ht="76.5" x14ac:dyDescent="0.25">
      <c r="A1109" s="92" t="s">
        <v>700</v>
      </c>
      <c r="B1109" s="48" t="s">
        <v>585</v>
      </c>
      <c r="C1109" s="95" t="s">
        <v>355</v>
      </c>
      <c r="D1109" s="48" t="s">
        <v>701</v>
      </c>
      <c r="E1109" s="95" t="s">
        <v>340</v>
      </c>
      <c r="F1109" s="31">
        <v>1</v>
      </c>
      <c r="G1109" s="48"/>
      <c r="H1109" s="23">
        <v>1106668.75</v>
      </c>
      <c r="I1109" s="22">
        <f>H1109*1.12</f>
        <v>1239469.0000000002</v>
      </c>
      <c r="J1109" s="36" t="s">
        <v>358</v>
      </c>
      <c r="K1109" s="90" t="s">
        <v>30</v>
      </c>
      <c r="L1109" s="57" t="s">
        <v>329</v>
      </c>
    </row>
    <row r="1110" spans="1:12" s="38" customFormat="1" ht="76.5" x14ac:dyDescent="0.25">
      <c r="A1110" s="92" t="s">
        <v>797</v>
      </c>
      <c r="B1110" s="87" t="s">
        <v>798</v>
      </c>
      <c r="C1110" s="87" t="s">
        <v>333</v>
      </c>
      <c r="D1110" s="87" t="s">
        <v>799</v>
      </c>
      <c r="E1110" s="88" t="s">
        <v>25</v>
      </c>
      <c r="F1110" s="85">
        <v>1</v>
      </c>
      <c r="G1110" s="85"/>
      <c r="H1110" s="85"/>
      <c r="I1110" s="85"/>
      <c r="J1110" s="90" t="s">
        <v>796</v>
      </c>
      <c r="K1110" s="88" t="s">
        <v>800</v>
      </c>
      <c r="L1110" s="57" t="s">
        <v>991</v>
      </c>
    </row>
    <row r="1111" spans="1:12" s="38" customFormat="1" ht="63.75" x14ac:dyDescent="0.25">
      <c r="A1111" s="24" t="s">
        <v>826</v>
      </c>
      <c r="B1111" s="87" t="s">
        <v>828</v>
      </c>
      <c r="C1111" s="87" t="s">
        <v>333</v>
      </c>
      <c r="D1111" s="74" t="s">
        <v>828</v>
      </c>
      <c r="E1111" s="88" t="s">
        <v>25</v>
      </c>
      <c r="F1111" s="85">
        <v>1</v>
      </c>
      <c r="G1111" s="85"/>
      <c r="H1111" s="85">
        <v>53571</v>
      </c>
      <c r="I1111" s="85">
        <f>H1111*1.12</f>
        <v>59999.520000000004</v>
      </c>
      <c r="J1111" s="89" t="s">
        <v>824</v>
      </c>
      <c r="K1111" s="88" t="s">
        <v>827</v>
      </c>
      <c r="L1111" s="57" t="s">
        <v>1148</v>
      </c>
    </row>
    <row r="1112" spans="1:12" s="38" customFormat="1" ht="76.5" x14ac:dyDescent="0.25">
      <c r="A1112" s="92" t="s">
        <v>836</v>
      </c>
      <c r="B1112" s="87" t="s">
        <v>1088</v>
      </c>
      <c r="C1112" s="95" t="s">
        <v>355</v>
      </c>
      <c r="D1112" s="87" t="s">
        <v>1169</v>
      </c>
      <c r="E1112" s="88" t="s">
        <v>25</v>
      </c>
      <c r="F1112" s="85">
        <v>1</v>
      </c>
      <c r="G1112" s="86"/>
      <c r="H1112" s="86">
        <v>1776696</v>
      </c>
      <c r="I1112" s="85">
        <f t="shared" ref="I1112:I1126" si="65">H1112*1.12</f>
        <v>1989899.5200000003</v>
      </c>
      <c r="J1112" s="90" t="s">
        <v>358</v>
      </c>
      <c r="K1112" s="88" t="s">
        <v>1089</v>
      </c>
      <c r="L1112" s="57" t="s">
        <v>329</v>
      </c>
    </row>
    <row r="1113" spans="1:12" s="38" customFormat="1" ht="76.5" x14ac:dyDescent="0.25">
      <c r="A1113" s="24" t="s">
        <v>837</v>
      </c>
      <c r="B1113" s="87" t="s">
        <v>1090</v>
      </c>
      <c r="C1113" s="95" t="s">
        <v>355</v>
      </c>
      <c r="D1113" s="87" t="s">
        <v>1170</v>
      </c>
      <c r="E1113" s="88" t="s">
        <v>25</v>
      </c>
      <c r="F1113" s="85">
        <v>1</v>
      </c>
      <c r="G1113" s="86"/>
      <c r="H1113" s="86">
        <v>5146429</v>
      </c>
      <c r="I1113" s="85">
        <f t="shared" si="65"/>
        <v>5764000.4800000004</v>
      </c>
      <c r="J1113" s="90" t="s">
        <v>358</v>
      </c>
      <c r="K1113" s="88" t="s">
        <v>1089</v>
      </c>
      <c r="L1113" s="57" t="s">
        <v>329</v>
      </c>
    </row>
    <row r="1114" spans="1:12" s="38" customFormat="1" ht="63.75" x14ac:dyDescent="0.25">
      <c r="A1114" s="92" t="s">
        <v>838</v>
      </c>
      <c r="B1114" s="88" t="s">
        <v>1293</v>
      </c>
      <c r="C1114" s="87" t="s">
        <v>526</v>
      </c>
      <c r="D1114" s="88" t="s">
        <v>1294</v>
      </c>
      <c r="E1114" s="88" t="s">
        <v>25</v>
      </c>
      <c r="F1114" s="85">
        <v>1</v>
      </c>
      <c r="G1114" s="85"/>
      <c r="H1114" s="97">
        <v>43014000</v>
      </c>
      <c r="I1114" s="85">
        <f t="shared" si="65"/>
        <v>48175680.000000007</v>
      </c>
      <c r="J1114" s="87" t="s">
        <v>1296</v>
      </c>
      <c r="K1114" s="88" t="s">
        <v>22</v>
      </c>
      <c r="L1114" s="57" t="s">
        <v>1302</v>
      </c>
    </row>
    <row r="1115" spans="1:12" s="38" customFormat="1" ht="67.5" customHeight="1" x14ac:dyDescent="0.25">
      <c r="A1115" s="24" t="s">
        <v>839</v>
      </c>
      <c r="B1115" s="88" t="s">
        <v>1402</v>
      </c>
      <c r="C1115" s="87" t="s">
        <v>355</v>
      </c>
      <c r="D1115" s="88" t="s">
        <v>1403</v>
      </c>
      <c r="E1115" s="88" t="s">
        <v>25</v>
      </c>
      <c r="F1115" s="85">
        <v>1</v>
      </c>
      <c r="G1115" s="85"/>
      <c r="H1115" s="97">
        <v>800000</v>
      </c>
      <c r="I1115" s="85">
        <v>896000.00000000012</v>
      </c>
      <c r="J1115" s="87" t="s">
        <v>358</v>
      </c>
      <c r="K1115" s="88" t="s">
        <v>22</v>
      </c>
      <c r="L1115" s="57" t="s">
        <v>1404</v>
      </c>
    </row>
    <row r="1116" spans="1:12" s="38" customFormat="1" ht="89.25" customHeight="1" x14ac:dyDescent="0.25">
      <c r="A1116" s="92" t="s">
        <v>840</v>
      </c>
      <c r="B1116" s="88" t="s">
        <v>1405</v>
      </c>
      <c r="C1116" s="87" t="s">
        <v>355</v>
      </c>
      <c r="D1116" s="88" t="s">
        <v>1406</v>
      </c>
      <c r="E1116" s="88" t="s">
        <v>25</v>
      </c>
      <c r="F1116" s="85">
        <v>1</v>
      </c>
      <c r="G1116" s="85"/>
      <c r="H1116" s="97">
        <v>600000</v>
      </c>
      <c r="I1116" s="85">
        <v>672000.00000000012</v>
      </c>
      <c r="J1116" s="87" t="s">
        <v>358</v>
      </c>
      <c r="K1116" s="88" t="s">
        <v>22</v>
      </c>
      <c r="L1116" s="57" t="s">
        <v>1404</v>
      </c>
    </row>
    <row r="1117" spans="1:12" s="38" customFormat="1" ht="93.75" customHeight="1" x14ac:dyDescent="0.25">
      <c r="A1117" s="24" t="s">
        <v>841</v>
      </c>
      <c r="B1117" s="88" t="s">
        <v>1407</v>
      </c>
      <c r="C1117" s="87" t="s">
        <v>355</v>
      </c>
      <c r="D1117" s="88" t="s">
        <v>1408</v>
      </c>
      <c r="E1117" s="88" t="s">
        <v>25</v>
      </c>
      <c r="F1117" s="85">
        <v>1</v>
      </c>
      <c r="G1117" s="85"/>
      <c r="H1117" s="97">
        <v>500000</v>
      </c>
      <c r="I1117" s="85">
        <v>560000</v>
      </c>
      <c r="J1117" s="87" t="s">
        <v>358</v>
      </c>
      <c r="K1117" s="88" t="s">
        <v>22</v>
      </c>
      <c r="L1117" s="57" t="s">
        <v>1404</v>
      </c>
    </row>
    <row r="1118" spans="1:12" s="38" customFormat="1" ht="130.5" customHeight="1" x14ac:dyDescent="0.25">
      <c r="A1118" s="92" t="s">
        <v>842</v>
      </c>
      <c r="B1118" s="109" t="s">
        <v>2600</v>
      </c>
      <c r="C1118" s="109" t="s">
        <v>2602</v>
      </c>
      <c r="D1118" s="109" t="s">
        <v>2601</v>
      </c>
      <c r="E1118" s="108" t="s">
        <v>25</v>
      </c>
      <c r="F1118" s="106">
        <v>1</v>
      </c>
      <c r="G1118" s="106"/>
      <c r="H1118" s="114">
        <v>60000000</v>
      </c>
      <c r="I1118" s="106">
        <f t="shared" si="65"/>
        <v>67200000</v>
      </c>
      <c r="J1118" s="109" t="s">
        <v>1368</v>
      </c>
      <c r="K1118" s="108" t="s">
        <v>22</v>
      </c>
      <c r="L1118" s="112" t="s">
        <v>2612</v>
      </c>
    </row>
    <row r="1119" spans="1:12" s="38" customFormat="1" ht="130.5" customHeight="1" x14ac:dyDescent="0.25">
      <c r="A1119" s="92" t="s">
        <v>843</v>
      </c>
      <c r="B1119" s="84" t="s">
        <v>39</v>
      </c>
      <c r="C1119" s="90" t="s">
        <v>37</v>
      </c>
      <c r="D1119" s="95" t="s">
        <v>1429</v>
      </c>
      <c r="E1119" s="88" t="s">
        <v>25</v>
      </c>
      <c r="F1119" s="86">
        <v>1</v>
      </c>
      <c r="G1119" s="86"/>
      <c r="H1119" s="99">
        <v>216071.43</v>
      </c>
      <c r="I1119" s="86">
        <f t="shared" si="65"/>
        <v>242000.00160000002</v>
      </c>
      <c r="J1119" s="95" t="s">
        <v>47</v>
      </c>
      <c r="K1119" s="88" t="s">
        <v>30</v>
      </c>
      <c r="L1119" s="57" t="s">
        <v>1432</v>
      </c>
    </row>
    <row r="1120" spans="1:12" s="38" customFormat="1" ht="130.5" customHeight="1" x14ac:dyDescent="0.25">
      <c r="A1120" s="110" t="s">
        <v>844</v>
      </c>
      <c r="B1120" s="104" t="s">
        <v>1537</v>
      </c>
      <c r="C1120" s="111" t="s">
        <v>355</v>
      </c>
      <c r="D1120" s="112" t="s">
        <v>1538</v>
      </c>
      <c r="E1120" s="112" t="s">
        <v>25</v>
      </c>
      <c r="F1120" s="106">
        <v>1</v>
      </c>
      <c r="G1120" s="105"/>
      <c r="H1120" s="105">
        <v>369270</v>
      </c>
      <c r="I1120" s="106">
        <f t="shared" si="65"/>
        <v>413582.4</v>
      </c>
      <c r="J1120" s="133" t="s">
        <v>358</v>
      </c>
      <c r="K1120" s="133" t="s">
        <v>1539</v>
      </c>
      <c r="L1120" s="57" t="s">
        <v>2579</v>
      </c>
    </row>
    <row r="1121" spans="1:12" s="38" customFormat="1" ht="130.5" customHeight="1" x14ac:dyDescent="0.25">
      <c r="A1121" s="110" t="s">
        <v>845</v>
      </c>
      <c r="B1121" s="104" t="s">
        <v>1540</v>
      </c>
      <c r="C1121" s="111" t="s">
        <v>355</v>
      </c>
      <c r="D1121" s="112" t="s">
        <v>1541</v>
      </c>
      <c r="E1121" s="112" t="s">
        <v>25</v>
      </c>
      <c r="F1121" s="106">
        <v>1</v>
      </c>
      <c r="G1121" s="105"/>
      <c r="H1121" s="105">
        <v>549750</v>
      </c>
      <c r="I1121" s="106">
        <f t="shared" si="65"/>
        <v>615720.00000000012</v>
      </c>
      <c r="J1121" s="133" t="s">
        <v>358</v>
      </c>
      <c r="K1121" s="112" t="s">
        <v>22</v>
      </c>
      <c r="L1121" s="57" t="s">
        <v>2579</v>
      </c>
    </row>
    <row r="1122" spans="1:12" s="38" customFormat="1" ht="130.5" customHeight="1" x14ac:dyDescent="0.25">
      <c r="A1122" s="110" t="s">
        <v>846</v>
      </c>
      <c r="B1122" s="104" t="s">
        <v>2574</v>
      </c>
      <c r="C1122" s="111" t="s">
        <v>2575</v>
      </c>
      <c r="D1122" s="112" t="s">
        <v>2576</v>
      </c>
      <c r="E1122" s="112" t="s">
        <v>25</v>
      </c>
      <c r="F1122" s="106">
        <v>1</v>
      </c>
      <c r="G1122" s="105"/>
      <c r="H1122" s="105">
        <v>132750</v>
      </c>
      <c r="I1122" s="105">
        <f t="shared" si="65"/>
        <v>148680</v>
      </c>
      <c r="J1122" s="134" t="s">
        <v>2577</v>
      </c>
      <c r="K1122" s="134" t="s">
        <v>2578</v>
      </c>
      <c r="L1122" s="57" t="s">
        <v>2587</v>
      </c>
    </row>
    <row r="1123" spans="1:12" s="38" customFormat="1" ht="130.5" customHeight="1" x14ac:dyDescent="0.25">
      <c r="A1123" s="110" t="s">
        <v>847</v>
      </c>
      <c r="B1123" s="104" t="s">
        <v>2623</v>
      </c>
      <c r="C1123" s="111" t="s">
        <v>333</v>
      </c>
      <c r="D1123" s="112" t="s">
        <v>2667</v>
      </c>
      <c r="E1123" s="112" t="s">
        <v>25</v>
      </c>
      <c r="F1123" s="106">
        <v>1</v>
      </c>
      <c r="G1123" s="106"/>
      <c r="H1123" s="106">
        <v>780960</v>
      </c>
      <c r="I1123" s="106">
        <f t="shared" si="65"/>
        <v>874675.20000000007</v>
      </c>
      <c r="J1123" s="112" t="s">
        <v>796</v>
      </c>
      <c r="K1123" s="105" t="s">
        <v>347</v>
      </c>
      <c r="L1123" s="57" t="s">
        <v>2627</v>
      </c>
    </row>
    <row r="1124" spans="1:12" s="38" customFormat="1" ht="89.25" customHeight="1" x14ac:dyDescent="0.25">
      <c r="A1124" s="110" t="s">
        <v>848</v>
      </c>
      <c r="B1124" s="104" t="s">
        <v>2686</v>
      </c>
      <c r="C1124" s="111" t="s">
        <v>333</v>
      </c>
      <c r="D1124" s="155" t="s">
        <v>2687</v>
      </c>
      <c r="E1124" s="112" t="s">
        <v>25</v>
      </c>
      <c r="F1124" s="106">
        <v>1</v>
      </c>
      <c r="G1124" s="105"/>
      <c r="H1124" s="105">
        <v>117381</v>
      </c>
      <c r="I1124" s="105">
        <f t="shared" si="65"/>
        <v>131466.72</v>
      </c>
      <c r="J1124" s="112" t="s">
        <v>796</v>
      </c>
      <c r="K1124" s="105" t="s">
        <v>347</v>
      </c>
      <c r="L1124" s="57" t="s">
        <v>3026</v>
      </c>
    </row>
    <row r="1125" spans="1:12" s="38" customFormat="1" ht="77.25" customHeight="1" x14ac:dyDescent="0.25">
      <c r="A1125" s="110" t="s">
        <v>849</v>
      </c>
      <c r="B1125" s="104" t="s">
        <v>2688</v>
      </c>
      <c r="C1125" s="111" t="s">
        <v>333</v>
      </c>
      <c r="D1125" s="155" t="s">
        <v>2689</v>
      </c>
      <c r="E1125" s="112" t="s">
        <v>25</v>
      </c>
      <c r="F1125" s="106">
        <v>1</v>
      </c>
      <c r="G1125" s="105"/>
      <c r="H1125" s="105">
        <v>114454</v>
      </c>
      <c r="I1125" s="105">
        <f t="shared" si="65"/>
        <v>128188.48000000001</v>
      </c>
      <c r="J1125" s="112" t="s">
        <v>796</v>
      </c>
      <c r="K1125" s="105" t="s">
        <v>347</v>
      </c>
      <c r="L1125" s="57" t="s">
        <v>3026</v>
      </c>
    </row>
    <row r="1126" spans="1:12" s="38" customFormat="1" ht="144" customHeight="1" x14ac:dyDescent="0.25">
      <c r="A1126" s="110" t="s">
        <v>850</v>
      </c>
      <c r="B1126" s="104" t="s">
        <v>2690</v>
      </c>
      <c r="C1126" s="111" t="s">
        <v>333</v>
      </c>
      <c r="D1126" s="155" t="s">
        <v>2691</v>
      </c>
      <c r="E1126" s="112" t="s">
        <v>25</v>
      </c>
      <c r="F1126" s="106">
        <v>1</v>
      </c>
      <c r="G1126" s="105"/>
      <c r="H1126" s="105">
        <v>357142</v>
      </c>
      <c r="I1126" s="105">
        <f t="shared" si="65"/>
        <v>399999.04000000004</v>
      </c>
      <c r="J1126" s="112" t="s">
        <v>796</v>
      </c>
      <c r="K1126" s="105" t="s">
        <v>347</v>
      </c>
      <c r="L1126" s="57" t="s">
        <v>3026</v>
      </c>
    </row>
    <row r="1127" spans="1:12" ht="12.75" customHeight="1" x14ac:dyDescent="0.2">
      <c r="A1127" s="175" t="s">
        <v>33</v>
      </c>
      <c r="B1127" s="197"/>
      <c r="C1127" s="198"/>
      <c r="D1127" s="36"/>
      <c r="E1127" s="36"/>
      <c r="F1127" s="35"/>
      <c r="G1127" s="18"/>
      <c r="H1127" s="55">
        <f>SUM(H1055:H1126)</f>
        <v>533100320.65754467</v>
      </c>
      <c r="I1127" s="55">
        <f>SUM(I1055:I1126)</f>
        <v>597072359.13645017</v>
      </c>
      <c r="J1127" s="20"/>
      <c r="K1127" s="20"/>
      <c r="L1127" s="95"/>
    </row>
    <row r="1128" spans="1:12" ht="12.75" customHeight="1" x14ac:dyDescent="0.2">
      <c r="A1128" s="175" t="s">
        <v>16</v>
      </c>
      <c r="B1128" s="176"/>
      <c r="C1128" s="177"/>
      <c r="D1128" s="95"/>
      <c r="E1128" s="95"/>
      <c r="F1128" s="35"/>
      <c r="G1128" s="35"/>
      <c r="H1128" s="55">
        <f>H1127+H1053+H1049</f>
        <v>1014052475.9575446</v>
      </c>
      <c r="I1128" s="55">
        <f>I1127+I1053+I1049</f>
        <v>1135738773.0724502</v>
      </c>
      <c r="J1128" s="9"/>
      <c r="K1128" s="9"/>
      <c r="L1128" s="95"/>
    </row>
    <row r="1129" spans="1:12" x14ac:dyDescent="0.2">
      <c r="A1129" s="174" t="s">
        <v>17</v>
      </c>
      <c r="B1129" s="174"/>
      <c r="C1129" s="174"/>
      <c r="D1129" s="95"/>
      <c r="E1129" s="95"/>
      <c r="F1129" s="35"/>
      <c r="G1129" s="35"/>
      <c r="H1129" s="55">
        <f>H1128+H980</f>
        <v>1630270454.9375405</v>
      </c>
      <c r="I1129" s="55">
        <f>I1128+I980</f>
        <v>1825902909.5300508</v>
      </c>
      <c r="J1129" s="9"/>
      <c r="K1129" s="9"/>
      <c r="L1129" s="9"/>
    </row>
  </sheetData>
  <autoFilter ref="A12:L1129"/>
  <mergeCells count="28">
    <mergeCell ref="K338:K339"/>
    <mergeCell ref="A982:J982"/>
    <mergeCell ref="A979:C979"/>
    <mergeCell ref="A980:C980"/>
    <mergeCell ref="A981:K981"/>
    <mergeCell ref="A1050:L1050"/>
    <mergeCell ref="A1129:C1129"/>
    <mergeCell ref="A1049:C1049"/>
    <mergeCell ref="A1053:C1053"/>
    <mergeCell ref="A1127:C1127"/>
    <mergeCell ref="A1128:C1128"/>
    <mergeCell ref="A1054:L1054"/>
    <mergeCell ref="A13:K13"/>
    <mergeCell ref="A903:C903"/>
    <mergeCell ref="A904:L904"/>
    <mergeCell ref="A890:L890"/>
    <mergeCell ref="A14:L14"/>
    <mergeCell ref="A889:G889"/>
    <mergeCell ref="B338:B339"/>
    <mergeCell ref="C338:C339"/>
    <mergeCell ref="D338:D339"/>
    <mergeCell ref="A338:A339"/>
    <mergeCell ref="E338:E339"/>
    <mergeCell ref="F338:F339"/>
    <mergeCell ref="G338:G339"/>
    <mergeCell ref="H338:H339"/>
    <mergeCell ref="I338:I339"/>
    <mergeCell ref="J338:J339"/>
  </mergeCells>
  <pageMargins left="0.56000000000000005" right="0.2" top="0.35433070866141736" bottom="0.39370078740157483" header="0.31496062992125984" footer="0.31496062992125984"/>
  <pageSetup paperSize="9" scale="7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ПЗ</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Sholpan Kydyrbayeva</cp:lastModifiedBy>
  <cp:lastPrinted>2013-11-21T10:53:16Z</cp:lastPrinted>
  <dcterms:created xsi:type="dcterms:W3CDTF">2011-06-29T08:00:36Z</dcterms:created>
  <dcterms:modified xsi:type="dcterms:W3CDTF">2014-07-22T07:16:20Z</dcterms:modified>
</cp:coreProperties>
</file>