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845" windowWidth="18195" windowHeight="6900"/>
  </bookViews>
  <sheets>
    <sheet name="ПЗ" sheetId="12" r:id="rId1"/>
  </sheets>
  <externalReferences>
    <externalReference r:id="rId2"/>
  </externalReferences>
  <definedNames>
    <definedName name="_GoBack" localSheetId="0">ПЗ!#REF!</definedName>
    <definedName name="_xlnm._FilterDatabase" localSheetId="0" hidden="1">ПЗ!$A$12:$L$568</definedName>
    <definedName name="OLE_LINK3" localSheetId="0">ПЗ!#REF!</definedName>
  </definedNames>
  <calcPr calcId="145621"/>
  <fileRecoveryPr autoRecover="0"/>
</workbook>
</file>

<file path=xl/calcChain.xml><?xml version="1.0" encoding="utf-8"?>
<calcChain xmlns="http://schemas.openxmlformats.org/spreadsheetml/2006/main">
  <c r="H567" i="12" l="1"/>
  <c r="H566" i="12"/>
  <c r="H496" i="12"/>
  <c r="H427" i="12"/>
  <c r="H426" i="12"/>
  <c r="H355" i="12"/>
  <c r="H344" i="12"/>
  <c r="I344" i="12"/>
  <c r="H343" i="12" l="1"/>
  <c r="I343" i="12"/>
  <c r="H342" i="12"/>
  <c r="I342" i="12" s="1"/>
  <c r="H341" i="12"/>
  <c r="I341" i="12"/>
  <c r="H340" i="12" l="1"/>
  <c r="I340" i="12" s="1"/>
  <c r="I338" i="12" l="1"/>
  <c r="H338" i="12"/>
  <c r="I425" i="12" l="1"/>
  <c r="I426" i="12"/>
  <c r="H337" i="12" l="1"/>
  <c r="H336" i="12"/>
  <c r="I336" i="12"/>
  <c r="H335" i="12"/>
  <c r="I335" i="12"/>
  <c r="I337" i="12" l="1"/>
  <c r="H334" i="12"/>
  <c r="I334" i="12"/>
  <c r="H333" i="12"/>
  <c r="I333" i="12"/>
  <c r="H332" i="12"/>
  <c r="I332" i="12"/>
  <c r="H331" i="12"/>
  <c r="I331" i="12"/>
  <c r="H330" i="12"/>
  <c r="I330" i="12"/>
  <c r="H329" i="12"/>
  <c r="I329" i="12"/>
  <c r="H328" i="12"/>
  <c r="I328" i="12"/>
  <c r="I565" i="12" l="1"/>
  <c r="I367" i="12" l="1"/>
  <c r="I424" i="12"/>
  <c r="I423" i="12"/>
  <c r="H327" i="12"/>
  <c r="I327" i="12" s="1"/>
  <c r="H495" i="12" l="1"/>
  <c r="I495" i="12"/>
  <c r="H494" i="12"/>
  <c r="I494" i="12"/>
  <c r="H493" i="12"/>
  <c r="H492" i="12"/>
  <c r="I492" i="12"/>
  <c r="H491" i="12"/>
  <c r="I491" i="12"/>
  <c r="I496" i="12" l="1"/>
  <c r="I493" i="12"/>
  <c r="I490" i="12" l="1"/>
  <c r="H490" i="12"/>
  <c r="I326" i="12" l="1"/>
  <c r="H326" i="12"/>
  <c r="H325" i="12" l="1"/>
  <c r="I325" i="12"/>
  <c r="H324" i="12"/>
  <c r="I324" i="12"/>
  <c r="H323" i="12"/>
  <c r="I323" i="12" s="1"/>
  <c r="H322" i="12"/>
  <c r="H321" i="12"/>
  <c r="I321" i="12"/>
  <c r="I322" i="12" l="1"/>
  <c r="I422" i="12"/>
  <c r="I421" i="12" l="1"/>
  <c r="I564" i="12" l="1"/>
  <c r="H320" i="12" l="1"/>
  <c r="I320" i="12" s="1"/>
  <c r="H319" i="12"/>
  <c r="I319" i="12" s="1"/>
  <c r="H318" i="12"/>
  <c r="I318" i="12"/>
  <c r="H316" i="12"/>
  <c r="H315" i="12"/>
  <c r="I315" i="12" s="1"/>
  <c r="H314" i="12"/>
  <c r="I314" i="12" s="1"/>
  <c r="H313" i="12"/>
  <c r="I316" i="12" l="1"/>
  <c r="I313" i="12"/>
  <c r="I305" i="12"/>
  <c r="I306" i="12"/>
  <c r="I307" i="12"/>
  <c r="I308" i="12"/>
  <c r="I309" i="12"/>
  <c r="I310" i="12"/>
  <c r="H306" i="12"/>
  <c r="H307" i="12"/>
  <c r="H308" i="12"/>
  <c r="H309" i="12"/>
  <c r="H310" i="12"/>
  <c r="H311" i="12"/>
  <c r="I311" i="12" s="1"/>
  <c r="H312" i="12"/>
  <c r="I312" i="12" s="1"/>
  <c r="H305" i="12"/>
  <c r="I419" i="12" l="1"/>
  <c r="I420" i="12"/>
  <c r="I418" i="12"/>
  <c r="I417" i="12" l="1"/>
  <c r="I416" i="12"/>
  <c r="I560" i="12" l="1"/>
  <c r="H304" i="12" l="1"/>
  <c r="I304" i="12"/>
  <c r="H303" i="12"/>
  <c r="I303" i="12" s="1"/>
  <c r="H302" i="12"/>
  <c r="I302" i="12" s="1"/>
  <c r="H301" i="12"/>
  <c r="I301" i="12"/>
  <c r="H300" i="12"/>
  <c r="I300" i="12" s="1"/>
  <c r="H299" i="12"/>
  <c r="I299" i="12" s="1"/>
  <c r="H298" i="12"/>
  <c r="I298" i="12" s="1"/>
  <c r="H297" i="12"/>
  <c r="I297" i="12" s="1"/>
  <c r="H296" i="12"/>
  <c r="I296" i="12" s="1"/>
  <c r="H295" i="12"/>
  <c r="I295" i="12" s="1"/>
  <c r="H294" i="12"/>
  <c r="I294" i="12" s="1"/>
  <c r="H293" i="12"/>
  <c r="I293" i="12" s="1"/>
  <c r="H292" i="12"/>
  <c r="I292" i="12" s="1"/>
  <c r="H291" i="12"/>
  <c r="I291" i="12" s="1"/>
  <c r="H290" i="12"/>
  <c r="I290" i="12" s="1"/>
  <c r="H289" i="12"/>
  <c r="I289" i="12" s="1"/>
  <c r="H288" i="12"/>
  <c r="I288" i="12" s="1"/>
  <c r="H287" i="12" l="1"/>
  <c r="I287" i="12" s="1"/>
  <c r="H283" i="12" l="1"/>
  <c r="H284" i="12"/>
  <c r="I284" i="12" s="1"/>
  <c r="H285" i="12"/>
  <c r="I285" i="12" s="1"/>
  <c r="H286" i="12"/>
  <c r="I286" i="12" s="1"/>
  <c r="I283" i="12"/>
  <c r="I415" i="12" l="1"/>
  <c r="H282" i="12"/>
  <c r="I282" i="12" s="1"/>
  <c r="H279" i="12" l="1"/>
  <c r="I279" i="12" s="1"/>
  <c r="H278" i="12"/>
  <c r="H277" i="12"/>
  <c r="I277" i="12" s="1"/>
  <c r="H276" i="12"/>
  <c r="I276" i="12" s="1"/>
  <c r="I278" i="12" l="1"/>
  <c r="H478" i="12"/>
  <c r="I478" i="12" s="1"/>
  <c r="H479" i="12"/>
  <c r="I479" i="12" s="1"/>
  <c r="H480" i="12"/>
  <c r="H481" i="12"/>
  <c r="I481" i="12" s="1"/>
  <c r="H482" i="12"/>
  <c r="I482" i="12" s="1"/>
  <c r="H483" i="12"/>
  <c r="I483" i="12" s="1"/>
  <c r="H484" i="12"/>
  <c r="I484" i="12" s="1"/>
  <c r="H485" i="12"/>
  <c r="I485" i="12" s="1"/>
  <c r="H486" i="12"/>
  <c r="I486" i="12" s="1"/>
  <c r="H487" i="12"/>
  <c r="I487" i="12" s="1"/>
  <c r="H488" i="12"/>
  <c r="I488" i="12" s="1"/>
  <c r="H489" i="12"/>
  <c r="I489" i="12" s="1"/>
  <c r="I480" i="12" l="1"/>
  <c r="I414" i="12" l="1"/>
  <c r="H275" i="12"/>
  <c r="I275" i="12" s="1"/>
  <c r="H274" i="12"/>
  <c r="I274" i="12" s="1"/>
  <c r="H273" i="12"/>
  <c r="I273" i="12" s="1"/>
  <c r="H272" i="12"/>
  <c r="I272" i="12" s="1"/>
  <c r="H271" i="12"/>
  <c r="I271" i="12" s="1"/>
  <c r="H270" i="12"/>
  <c r="H269" i="12"/>
  <c r="I269" i="12" s="1"/>
  <c r="H268" i="12"/>
  <c r="I268" i="12" s="1"/>
  <c r="H267" i="12"/>
  <c r="I267" i="12" s="1"/>
  <c r="I270" i="12" l="1"/>
  <c r="H266" i="12"/>
  <c r="I266" i="12" s="1"/>
  <c r="I353" i="12" l="1"/>
  <c r="H265" i="12"/>
  <c r="I265" i="12" s="1"/>
  <c r="H264" i="12"/>
  <c r="I264" i="12" s="1"/>
  <c r="H263" i="12"/>
  <c r="I263" i="12" s="1"/>
  <c r="H262" i="12"/>
  <c r="H261" i="12"/>
  <c r="I261" i="12" s="1"/>
  <c r="H260" i="12"/>
  <c r="I260" i="12" s="1"/>
  <c r="H259" i="12"/>
  <c r="I259" i="12" s="1"/>
  <c r="H258" i="12"/>
  <c r="I258" i="12" s="1"/>
  <c r="H257" i="12"/>
  <c r="I257" i="12" s="1"/>
  <c r="H256" i="12"/>
  <c r="I256" i="12" s="1"/>
  <c r="H255" i="12"/>
  <c r="I255" i="12" s="1"/>
  <c r="H254" i="12"/>
  <c r="I254" i="12"/>
  <c r="H253" i="12"/>
  <c r="I253" i="12" s="1"/>
  <c r="H252" i="12"/>
  <c r="I252" i="12" s="1"/>
  <c r="H251" i="12"/>
  <c r="I251" i="12" s="1"/>
  <c r="H250" i="12"/>
  <c r="I250" i="12" s="1"/>
  <c r="I262" i="12" l="1"/>
  <c r="H249" i="12"/>
  <c r="H248" i="12"/>
  <c r="I248" i="12" s="1"/>
  <c r="H247" i="12"/>
  <c r="I247" i="12" s="1"/>
  <c r="H246" i="12"/>
  <c r="I246" i="12"/>
  <c r="I249" i="12" l="1"/>
  <c r="I558" i="12"/>
  <c r="I559" i="12"/>
  <c r="H242" i="12" l="1"/>
  <c r="H243" i="12"/>
  <c r="I243" i="12" s="1"/>
  <c r="H244" i="12"/>
  <c r="I244" i="12" s="1"/>
  <c r="H245" i="12"/>
  <c r="I245" i="12" s="1"/>
  <c r="H241" i="12"/>
  <c r="I241" i="12" s="1"/>
  <c r="I242" i="12" l="1"/>
  <c r="H477" i="12"/>
  <c r="I477" i="12" s="1"/>
  <c r="H240" i="12"/>
  <c r="I240" i="12" s="1"/>
  <c r="H239" i="12"/>
  <c r="I239" i="12" s="1"/>
  <c r="I412" i="12" l="1"/>
  <c r="I411" i="12"/>
  <c r="I410" i="12"/>
  <c r="H499" i="12"/>
  <c r="I499" i="12"/>
  <c r="I409" i="12" l="1"/>
  <c r="I408" i="12"/>
  <c r="H209" i="12" l="1"/>
  <c r="I209" i="12" s="1"/>
  <c r="H208" i="12"/>
  <c r="I208" i="12" s="1"/>
  <c r="I352" i="12" l="1"/>
  <c r="H207" i="12"/>
  <c r="I207" i="12" s="1"/>
  <c r="H206" i="12"/>
  <c r="I206" i="12" s="1"/>
  <c r="G205" i="12"/>
  <c r="H205" i="12" s="1"/>
  <c r="I205" i="12" s="1"/>
  <c r="H204" i="12"/>
  <c r="I204" i="12" s="1"/>
  <c r="H115" i="12" l="1"/>
  <c r="I115" i="12" s="1"/>
  <c r="I557" i="12" l="1"/>
  <c r="I351" i="12"/>
  <c r="H203" i="12"/>
  <c r="I203" i="12" s="1"/>
  <c r="I198" i="12"/>
  <c r="I199" i="12"/>
  <c r="I200" i="12"/>
  <c r="I201" i="12"/>
  <c r="I202" i="12"/>
  <c r="G407" i="12" l="1"/>
  <c r="H406" i="12"/>
  <c r="I350" i="12"/>
  <c r="I355" i="12" s="1"/>
  <c r="H349" i="12"/>
  <c r="I349" i="12" l="1"/>
  <c r="I406" i="12"/>
  <c r="I555" i="12" l="1"/>
  <c r="I536" i="12" l="1"/>
  <c r="I405" i="12" l="1"/>
  <c r="H148" i="12" l="1"/>
  <c r="I148" i="12"/>
  <c r="H149" i="12"/>
  <c r="I149" i="12" s="1"/>
  <c r="H150" i="12"/>
  <c r="I150" i="12" s="1"/>
  <c r="H151" i="12"/>
  <c r="I151" i="12" s="1"/>
  <c r="H152" i="12"/>
  <c r="I152" i="12" s="1"/>
  <c r="H153" i="12"/>
  <c r="I153" i="12" s="1"/>
  <c r="H154" i="12"/>
  <c r="I154" i="12" s="1"/>
  <c r="H155" i="12"/>
  <c r="I155" i="12" s="1"/>
  <c r="H156" i="12"/>
  <c r="I156" i="12" s="1"/>
  <c r="H157" i="12"/>
  <c r="I157" i="12" s="1"/>
  <c r="H158" i="12"/>
  <c r="I158" i="12" s="1"/>
  <c r="H159" i="12"/>
  <c r="I159" i="12" s="1"/>
  <c r="H160" i="12"/>
  <c r="I160" i="12" s="1"/>
  <c r="H161" i="12"/>
  <c r="I161" i="12" s="1"/>
  <c r="H162" i="12"/>
  <c r="I162" i="12" s="1"/>
  <c r="H163" i="12"/>
  <c r="I163" i="12" s="1"/>
  <c r="H164" i="12"/>
  <c r="I164" i="12" s="1"/>
  <c r="H165" i="12"/>
  <c r="I165" i="12" s="1"/>
  <c r="H166" i="12"/>
  <c r="I166" i="12" s="1"/>
  <c r="H167" i="12"/>
  <c r="I167" i="12" s="1"/>
  <c r="H168" i="12"/>
  <c r="I168" i="12" s="1"/>
  <c r="H169" i="12"/>
  <c r="I169" i="12" s="1"/>
  <c r="H170" i="12"/>
  <c r="I170" i="12" s="1"/>
  <c r="H171" i="12"/>
  <c r="I171" i="12" s="1"/>
  <c r="H172" i="12"/>
  <c r="I172" i="12" s="1"/>
  <c r="H173" i="12"/>
  <c r="I173" i="12" s="1"/>
  <c r="H174" i="12"/>
  <c r="I174" i="12" s="1"/>
  <c r="H175" i="12"/>
  <c r="I175" i="12" s="1"/>
  <c r="H176" i="12"/>
  <c r="I176" i="12" s="1"/>
  <c r="H177" i="12"/>
  <c r="I177" i="12" s="1"/>
  <c r="H178" i="12"/>
  <c r="I178" i="12" s="1"/>
  <c r="H179" i="12"/>
  <c r="I179" i="12" s="1"/>
  <c r="H180" i="12"/>
  <c r="I180" i="12" s="1"/>
  <c r="H181" i="12"/>
  <c r="I181" i="12" s="1"/>
  <c r="H182" i="12"/>
  <c r="I182" i="12" s="1"/>
  <c r="H183" i="12"/>
  <c r="I183" i="12" s="1"/>
  <c r="H184" i="12"/>
  <c r="I184" i="12" s="1"/>
  <c r="H185" i="12"/>
  <c r="I185" i="12" s="1"/>
  <c r="H187" i="12"/>
  <c r="I187" i="12" s="1"/>
  <c r="I346" i="12"/>
  <c r="I347" i="12"/>
  <c r="I348" i="12"/>
  <c r="H440" i="12" l="1"/>
  <c r="I440" i="12" s="1"/>
  <c r="H441" i="12"/>
  <c r="I441" i="12" s="1"/>
  <c r="H442" i="12"/>
  <c r="I442" i="12" s="1"/>
  <c r="H443" i="12"/>
  <c r="I443" i="12" s="1"/>
  <c r="H436" i="12"/>
  <c r="I436" i="12" s="1"/>
  <c r="H437" i="12"/>
  <c r="I437" i="12" s="1"/>
  <c r="H438" i="12"/>
  <c r="I438" i="12" s="1"/>
  <c r="H439" i="12"/>
  <c r="I439" i="12" s="1"/>
  <c r="H444" i="12"/>
  <c r="I444" i="12" s="1"/>
  <c r="H445" i="12"/>
  <c r="I445" i="12" s="1"/>
  <c r="H446" i="12"/>
  <c r="I446" i="12" s="1"/>
  <c r="H447" i="12"/>
  <c r="I447" i="12" s="1"/>
  <c r="H435" i="12"/>
  <c r="I435" i="12" s="1"/>
  <c r="H15" i="12" l="1"/>
  <c r="I15" i="12" l="1"/>
  <c r="I404" i="12"/>
  <c r="I403" i="12"/>
  <c r="I402" i="12"/>
  <c r="I401" i="12"/>
  <c r="I399" i="12"/>
  <c r="I398" i="12"/>
  <c r="I397" i="12"/>
  <c r="I396" i="12"/>
  <c r="I395" i="12"/>
  <c r="I394" i="12"/>
  <c r="I391" i="12"/>
  <c r="I390" i="12"/>
  <c r="I389" i="12"/>
  <c r="I388" i="12"/>
  <c r="I387" i="12"/>
  <c r="I384" i="12"/>
  <c r="I382" i="12"/>
  <c r="I377" i="12"/>
  <c r="I376" i="12"/>
  <c r="I374" i="12"/>
  <c r="I371" i="12"/>
  <c r="I370" i="12"/>
  <c r="I368" i="12"/>
  <c r="I366" i="12"/>
  <c r="I365" i="12"/>
  <c r="I364" i="12"/>
  <c r="I363" i="12"/>
  <c r="I362" i="12"/>
  <c r="I361" i="12"/>
  <c r="I360" i="12"/>
  <c r="I359" i="12"/>
  <c r="I358" i="12"/>
  <c r="I357" i="12"/>
  <c r="H116" i="12" l="1"/>
  <c r="H117" i="12"/>
  <c r="I117" i="12" s="1"/>
  <c r="H118" i="12"/>
  <c r="I118" i="12" s="1"/>
  <c r="H119" i="12"/>
  <c r="I119" i="12" s="1"/>
  <c r="H120" i="12"/>
  <c r="I120" i="12" s="1"/>
  <c r="H121" i="12"/>
  <c r="I121" i="12" s="1"/>
  <c r="H122" i="12"/>
  <c r="I122" i="12" s="1"/>
  <c r="H123" i="12"/>
  <c r="I123" i="12" s="1"/>
  <c r="H124" i="12"/>
  <c r="I124" i="12" s="1"/>
  <c r="H125" i="12"/>
  <c r="I125" i="12" s="1"/>
  <c r="H126" i="12"/>
  <c r="I126" i="12" s="1"/>
  <c r="H127" i="12"/>
  <c r="I127" i="12" s="1"/>
  <c r="H128" i="12"/>
  <c r="I128" i="12" s="1"/>
  <c r="H129" i="12"/>
  <c r="I129" i="12" s="1"/>
  <c r="H130" i="12"/>
  <c r="I130" i="12" s="1"/>
  <c r="H131" i="12"/>
  <c r="I131" i="12" s="1"/>
  <c r="H132" i="12"/>
  <c r="I132" i="12" s="1"/>
  <c r="H133" i="12"/>
  <c r="I133" i="12" s="1"/>
  <c r="H134" i="12"/>
  <c r="I134" i="12" s="1"/>
  <c r="H135" i="12"/>
  <c r="I135" i="12" s="1"/>
  <c r="H136" i="12"/>
  <c r="I136" i="12" s="1"/>
  <c r="H137" i="12"/>
  <c r="I137" i="12" s="1"/>
  <c r="H138" i="12"/>
  <c r="I138" i="12" s="1"/>
  <c r="H139" i="12"/>
  <c r="I139" i="12" s="1"/>
  <c r="H140" i="12"/>
  <c r="I140" i="12" s="1"/>
  <c r="H141" i="12"/>
  <c r="I141" i="12" s="1"/>
  <c r="H142" i="12"/>
  <c r="I142" i="12" s="1"/>
  <c r="H144" i="12"/>
  <c r="I144" i="12" s="1"/>
  <c r="H145" i="12"/>
  <c r="I145" i="12" s="1"/>
  <c r="H146" i="12"/>
  <c r="I146" i="12" s="1"/>
  <c r="H147" i="12"/>
  <c r="I116" i="12" l="1"/>
  <c r="I147" i="12"/>
  <c r="I551" i="12"/>
  <c r="I552" i="12"/>
  <c r="I550" i="12" l="1"/>
  <c r="H113" i="12" l="1"/>
  <c r="I113" i="12" s="1"/>
  <c r="H114" i="12" l="1"/>
  <c r="I114" i="12" s="1"/>
  <c r="H112" i="12"/>
  <c r="I112" i="12" s="1"/>
  <c r="H111" i="12"/>
  <c r="I111" i="12" s="1"/>
  <c r="H110" i="12"/>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97" i="12"/>
  <c r="I97" i="12" s="1"/>
  <c r="H96" i="12"/>
  <c r="I96" i="12" s="1"/>
  <c r="H95" i="12"/>
  <c r="I95" i="12" s="1"/>
  <c r="H94" i="12"/>
  <c r="I94" i="12" s="1"/>
  <c r="H93" i="12"/>
  <c r="I93" i="12" s="1"/>
  <c r="H92" i="12"/>
  <c r="I92" i="12" s="1"/>
  <c r="H91" i="12"/>
  <c r="I91" i="12" s="1"/>
  <c r="H90" i="12"/>
  <c r="I90" i="12" s="1"/>
  <c r="H89" i="12"/>
  <c r="I89" i="12" s="1"/>
  <c r="H88" i="12"/>
  <c r="I88" i="12" s="1"/>
  <c r="H87" i="12"/>
  <c r="H86" i="12"/>
  <c r="I86" i="12" s="1"/>
  <c r="H85" i="12"/>
  <c r="I85" i="12" s="1"/>
  <c r="H84" i="12"/>
  <c r="I84" i="12" s="1"/>
  <c r="H83" i="12"/>
  <c r="I83" i="12" s="1"/>
  <c r="H82" i="12"/>
  <c r="I82" i="12" s="1"/>
  <c r="H81" i="12"/>
  <c r="I81" i="12" s="1"/>
  <c r="H80" i="12"/>
  <c r="I80" i="12" s="1"/>
  <c r="H79" i="12"/>
  <c r="I79" i="12" s="1"/>
  <c r="H78" i="12"/>
  <c r="I78" i="12" s="1"/>
  <c r="H77" i="12"/>
  <c r="I77" i="12" s="1"/>
  <c r="H76" i="12"/>
  <c r="I76" i="12" s="1"/>
  <c r="H75" i="12"/>
  <c r="I75" i="12" s="1"/>
  <c r="H74" i="12"/>
  <c r="I74" i="12" s="1"/>
  <c r="H73" i="12"/>
  <c r="I73" i="12" s="1"/>
  <c r="H72" i="12"/>
  <c r="I72" i="12" s="1"/>
  <c r="H71" i="12"/>
  <c r="I71" i="12" s="1"/>
  <c r="H70" i="12"/>
  <c r="I70" i="12" s="1"/>
  <c r="H69" i="12"/>
  <c r="I69" i="12" s="1"/>
  <c r="H68" i="12"/>
  <c r="I68" i="12" s="1"/>
  <c r="H67" i="12"/>
  <c r="I67" i="12" s="1"/>
  <c r="H66" i="12"/>
  <c r="I66" i="12" s="1"/>
  <c r="H65" i="12"/>
  <c r="I65" i="12" s="1"/>
  <c r="H64" i="12"/>
  <c r="I64" i="12" s="1"/>
  <c r="H63" i="12"/>
  <c r="I63" i="12" s="1"/>
  <c r="H62" i="12"/>
  <c r="I62" i="12" s="1"/>
  <c r="H61" i="12"/>
  <c r="I61" i="12" s="1"/>
  <c r="H60" i="12"/>
  <c r="I60" i="12" s="1"/>
  <c r="H59" i="12"/>
  <c r="I59" i="12" s="1"/>
  <c r="H58" i="12"/>
  <c r="I58" i="12" s="1"/>
  <c r="H57" i="12"/>
  <c r="I57" i="12" s="1"/>
  <c r="I87" i="12" l="1"/>
  <c r="H56" i="12"/>
  <c r="I56" i="12" s="1"/>
  <c r="I549" i="12" l="1"/>
  <c r="H434" i="12" l="1"/>
  <c r="I434" i="12" s="1"/>
  <c r="I542" i="12" l="1"/>
  <c r="I543" i="12"/>
  <c r="I546" i="12"/>
  <c r="I547" i="12"/>
  <c r="I548" i="12"/>
  <c r="I541" i="12"/>
  <c r="I540" i="12"/>
  <c r="H430" i="12" l="1"/>
  <c r="I430" i="12" l="1"/>
  <c r="H17" i="12"/>
  <c r="H18" i="12"/>
  <c r="H20" i="12"/>
  <c r="H21" i="12"/>
  <c r="H23" i="12"/>
  <c r="H24" i="12"/>
  <c r="H25" i="12"/>
  <c r="H26" i="12"/>
  <c r="H27" i="12"/>
  <c r="H28" i="12"/>
  <c r="H30" i="12"/>
  <c r="H32" i="12"/>
  <c r="H33" i="12"/>
  <c r="H34" i="12"/>
  <c r="H35" i="12"/>
  <c r="H36" i="12"/>
  <c r="H38" i="12"/>
  <c r="H39" i="12"/>
  <c r="H40" i="12"/>
  <c r="H41" i="12"/>
  <c r="H42" i="12"/>
  <c r="H43" i="12"/>
  <c r="H44" i="12"/>
  <c r="H45" i="12"/>
  <c r="H46" i="12"/>
  <c r="H47" i="12"/>
  <c r="H48" i="12"/>
  <c r="H49" i="12"/>
  <c r="H50" i="12"/>
  <c r="H51" i="12"/>
  <c r="H52" i="12"/>
  <c r="H53" i="12"/>
  <c r="H54" i="12"/>
  <c r="H55" i="12"/>
  <c r="I17" i="12" l="1"/>
  <c r="I534" i="12"/>
  <c r="I535" i="12"/>
  <c r="I537" i="12"/>
  <c r="I538" i="12"/>
  <c r="I539" i="12"/>
  <c r="I533" i="12"/>
  <c r="I55" i="12" l="1"/>
  <c r="I18" i="12"/>
  <c r="I20" i="12"/>
  <c r="I21" i="12"/>
  <c r="I23" i="12"/>
  <c r="I24" i="12"/>
  <c r="I26" i="12"/>
  <c r="I27" i="12"/>
  <c r="I28" i="12"/>
  <c r="I30" i="12"/>
  <c r="I32" i="12"/>
  <c r="I33" i="12"/>
  <c r="I34" i="12"/>
  <c r="I35" i="12"/>
  <c r="I36" i="12"/>
  <c r="I38" i="12"/>
  <c r="I39" i="12"/>
  <c r="I40" i="12"/>
  <c r="I41" i="12"/>
  <c r="I44" i="12"/>
  <c r="I45" i="12"/>
  <c r="I46" i="12"/>
  <c r="I47" i="12"/>
  <c r="I50" i="12"/>
  <c r="I51" i="12"/>
  <c r="I52" i="12"/>
  <c r="I53" i="12"/>
  <c r="I54" i="12"/>
  <c r="I49" i="12"/>
  <c r="I48" i="12"/>
  <c r="I43" i="12"/>
  <c r="I42" i="12"/>
  <c r="I25" i="12" l="1"/>
  <c r="H514" i="12"/>
  <c r="I514" i="12" s="1"/>
  <c r="H513" i="12"/>
  <c r="I513" i="12" s="1"/>
  <c r="H512" i="12"/>
  <c r="H511" i="12"/>
  <c r="H510" i="12"/>
  <c r="H507" i="12"/>
  <c r="H506" i="12"/>
  <c r="H505" i="12"/>
  <c r="H504" i="12"/>
  <c r="H503" i="12"/>
  <c r="H502" i="12"/>
  <c r="H501" i="12"/>
  <c r="I431" i="12"/>
  <c r="I432" i="12"/>
  <c r="I433" i="12"/>
  <c r="F433" i="12"/>
  <c r="F432" i="12"/>
  <c r="F431" i="12"/>
  <c r="I524" i="12"/>
  <c r="I525" i="12"/>
  <c r="I526" i="12"/>
  <c r="I501" i="12" l="1"/>
  <c r="I523" i="12"/>
  <c r="I372" i="12" l="1"/>
  <c r="I375" i="12"/>
  <c r="I522" i="12" l="1"/>
  <c r="I521" i="12"/>
  <c r="I520" i="12"/>
  <c r="I519" i="12"/>
  <c r="I518" i="12"/>
  <c r="I517" i="12"/>
  <c r="I516" i="12"/>
  <c r="I515" i="12"/>
  <c r="I512" i="12"/>
  <c r="I511" i="12"/>
  <c r="I510" i="12"/>
  <c r="I509" i="12"/>
  <c r="I508" i="12"/>
  <c r="I507" i="12"/>
  <c r="I506" i="12"/>
  <c r="I505" i="12"/>
  <c r="I504" i="12"/>
  <c r="I502" i="12"/>
  <c r="I503" i="12" l="1"/>
  <c r="I566" i="12" s="1"/>
  <c r="I567" i="12" l="1"/>
  <c r="I427" i="12"/>
  <c r="I568" i="12" l="1"/>
  <c r="H568" i="12"/>
</calcChain>
</file>

<file path=xl/sharedStrings.xml><?xml version="1.0" encoding="utf-8"?>
<sst xmlns="http://schemas.openxmlformats.org/spreadsheetml/2006/main" count="4172" uniqueCount="1582">
  <si>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</si>
  <si>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</si>
  <si>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</si>
  <si>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</si>
  <si>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Наименование закупаемых товаров, работ, услуг</t>
  </si>
  <si>
    <t xml:space="preserve">Способ осуществления закупок </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</si>
  <si>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</si>
  <si>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</si>
  <si>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</si>
  <si>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</si>
  <si>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</si>
  <si>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</si>
  <si>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</si>
  <si>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</si>
  <si>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</si>
  <si>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</si>
  <si>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</si>
  <si>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</si>
  <si>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</si>
  <si>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</si>
  <si>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</si>
  <si>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«University Service Managеment»</t>
  </si>
  <si>
    <t>г. Астана, пр. Кабанбай батыра, 53</t>
  </si>
  <si>
    <t xml:space="preserve">Дизельное топливо Л-0,2-40 ГОСТ 305-82 для отопления зданий Назарбаев Университет </t>
  </si>
  <si>
    <t>м3</t>
  </si>
  <si>
    <t>Услуга</t>
  </si>
  <si>
    <t>г. Астана, ул. Достык, 5/2, ЖК "Северное Сияние"</t>
  </si>
  <si>
    <t>г. Астана, ул. Ахмет Байтурсынулы, 5, ЖК "Хайвил Астана"</t>
  </si>
  <si>
    <t>1</t>
  </si>
  <si>
    <t>Приложение</t>
  </si>
  <si>
    <t>г. Астана</t>
  </si>
  <si>
    <t>Тендер</t>
  </si>
  <si>
    <t>Литр</t>
  </si>
  <si>
    <t>Итого по Услугам:</t>
  </si>
  <si>
    <t>Примечание</t>
  </si>
  <si>
    <t>(дата и номер приказа об утверждении/уточнении ПЗ)</t>
  </si>
  <si>
    <t>к приказу Генерального директора</t>
  </si>
  <si>
    <t>Без применения норм Правил (пп. 33 п. 15)</t>
  </si>
  <si>
    <t>Без применения норм Правил (пп. 34 п. 15)</t>
  </si>
  <si>
    <t>Услуги по предоставлению гостиничных номеров</t>
  </si>
  <si>
    <t>«Дизельное топливо для отопления зданий «Назарбаев Университет»</t>
  </si>
  <si>
    <t>По заявкам Заказчика, со дня вступления в силу Договора и до 31 декабря 2014 года</t>
  </si>
  <si>
    <t xml:space="preserve">Без применения норм Правил (пп. 24 п. 15) </t>
  </si>
  <si>
    <t>По заявкам Заказчика, со дня вступления в силу Договора и до подведения итогов тендера</t>
  </si>
  <si>
    <t>Водоснабжение зданий АОО «Назарбаев Университет»</t>
  </si>
  <si>
    <t>Со дня вступления в силу Договора и до 31 декабря 2014 года</t>
  </si>
  <si>
    <t xml:space="preserve">Отвод сточных вод АОО "Назарбаев Университет" </t>
  </si>
  <si>
    <t>Со дня  вступления в силу договора по 31 декабря 2014г. по заявке Заказчика</t>
  </si>
  <si>
    <t xml:space="preserve">Теплоэнергия ЖК "Северное Сияние" </t>
  </si>
  <si>
    <t xml:space="preserve">Теплоэнергия ЖК "Хайвил Астана" </t>
  </si>
  <si>
    <t xml:space="preserve">Техническое обслуживание лифтов ЖК "Северное Сияние" </t>
  </si>
  <si>
    <t xml:space="preserve">Услуги по техническому обслуживанию и ремонту домофонной системы ЖК "Северное Сияние" </t>
  </si>
  <si>
    <t>Теплоэнергия ЖК "Северное Сияние" (количество  квартир-64)</t>
  </si>
  <si>
    <t>Теплоэнергия ЖК "Хайвил Астана" (количество квартир-130)</t>
  </si>
  <si>
    <t>Техническое обслуживание лифтов ЖК "Северное Сияние" (количество квартир: 64)</t>
  </si>
  <si>
    <t>Услуга по техническому обслуживанию и ремонту домофонной системы ЖК "Северное Сияние" (количество  квартир- 64)</t>
  </si>
  <si>
    <t xml:space="preserve">Оказание услуг по технической эксплуатации и содержанию квартир ЖК "Северное сияние" (количество квартир-64) </t>
  </si>
  <si>
    <t>Оказание услуг по технической эксплуатации и содержанию квартир ЖК "Северное сияние"</t>
  </si>
  <si>
    <t>Эксплуатационные услуги по обслуживанию паркинга" ЖК "Северное сияние"</t>
  </si>
  <si>
    <t>Эксплуатационные услуги по обслуживанию паркинга" ЖК "Северное Сияние" (количество машиномест-30)</t>
  </si>
  <si>
    <t xml:space="preserve">Услуги по управлению и обслуживанию парковочных мест" ЖК "Северное Сияние" </t>
  </si>
  <si>
    <t>Услуги по управлению и обслуживанию парковочных мест" ЖК "Северное Сияние" (количество машиномест-2)</t>
  </si>
  <si>
    <t xml:space="preserve">Эксплуатационные услуги по управлению, содержанию и обслуживанию парковочных мест ЖК "Хайвил Астана" </t>
  </si>
  <si>
    <t xml:space="preserve"> Эксплуатационные услуги по управлению, содержанию и обслуживанию парковочных мест  ЖК "Хайвил Астана" (количество машиномест-20)</t>
  </si>
  <si>
    <t xml:space="preserve">Телекоммуникационные услуги (абонентская плата) ЖК "Северное Сияние" </t>
  </si>
  <si>
    <t>Телекоммуникационные услуги (абонентская плата) ЖК "Северное Сияние". Количество квартир -64.</t>
  </si>
  <si>
    <t xml:space="preserve"> Интернет услуги (абонентская плата) ЖК "Северное Сияние" </t>
  </si>
  <si>
    <t xml:space="preserve"> Интернет услуги (абонентская плата) ЖК "Северное Сияние". Количество квартир-64.</t>
  </si>
  <si>
    <t xml:space="preserve">Услуги кабельного телевидения (абонентская плата) ЖК "Северное Сияние" </t>
  </si>
  <si>
    <t xml:space="preserve">Услуги кабельного телевидения (абонентская плата) ЖК "Северное Сияние". Количество квартир  - 64. </t>
  </si>
  <si>
    <t>Услуги телефонии, доступа к сети интернет и цифрового интерактивного телевидения в квартирах ЖК "Хайвил Астана". (Количество  квартир-130)</t>
  </si>
  <si>
    <t>Услуги синхронного перевода для организации обучения по программе Executive MBA во время конференции в Университете Фукуа</t>
  </si>
  <si>
    <t>Без применения норм Правил (пп. 34 п.15)</t>
  </si>
  <si>
    <t>Синхронный перевод с английского на русский и с русского на английский, с выездом по месту оказания услуг (3 переводчика на 8 часовой рабочий день, 10 дней, 240 часов)</t>
  </si>
  <si>
    <t>С 11 января 2014 года по 25 января 2014 г.</t>
  </si>
  <si>
    <t>США, г. Дерем, Университет Дьюк им. Фукуа</t>
  </si>
  <si>
    <t>2</t>
  </si>
  <si>
    <t>Запрос ценовых предложений</t>
  </si>
  <si>
    <t xml:space="preserve">с 1 января по 31 декабря 2014 года </t>
  </si>
  <si>
    <t>Техническое обслуживание лифтов АОО «Назарбаев Университет»</t>
  </si>
  <si>
    <t>Без применения норм Правил (пп.33 п. 15 Правил)</t>
  </si>
  <si>
    <t>Техническое обслуживание лифтов АО «Национальный Медицинский Холдинг»</t>
  </si>
  <si>
    <t xml:space="preserve">г. Астана:  пр. Туран, 34/1 (РНЦН); ул. Сыганак, 2 (РДЦ); ул. Керей, 3 (РНЦСМП) </t>
  </si>
  <si>
    <t>Вывоз ТБО АОО "Назарбаев Университет", ЖК "Северное сияние"</t>
  </si>
  <si>
    <t>г. Астана, район Есиль, ул. Достык, 5/2</t>
  </si>
  <si>
    <t>Вывоз ТБО АО "Национальный Медицинский Холдинг"</t>
  </si>
  <si>
    <t>Без применения норм Правил (пп.14 п. 15 Правил)</t>
  </si>
  <si>
    <t xml:space="preserve">г. Астана, пр. Кабанбай батыра, 53 </t>
  </si>
  <si>
    <t>Техническое обслуживание, до 44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</si>
  <si>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Услуги телефонии, доступа к сети интернет и цифрового интерактивного телевидения в квартирах ЖК "Хайвил Астана"</t>
  </si>
  <si>
    <t>Производить сбор твердо-бытовых отходов:
1) с 4 мусорных контейнеров общим объемом – 4,4 м3, ежедневно;
2) с 6 мусорных контейнеров общим объемом – 2,6 м3, ежедневно;
3) с 8-ми мусорных контейнеров общим объемом – 5,5 м3, ежедневно.</t>
  </si>
  <si>
    <t>Услуги по вывозу снега</t>
  </si>
  <si>
    <t>Аренда автопаркинга</t>
  </si>
  <si>
    <t>г. Астана, р-он Есиль</t>
  </si>
  <si>
    <t>Услуги по перевозке обучающихся</t>
  </si>
  <si>
    <t>Услуги автомойки автобусов</t>
  </si>
  <si>
    <t>Автомойка автобусов марки Foton в количестве 2 единиц, общее количество моек – 52. В мойку 1 автобуса входит мойка кузова и салона</t>
  </si>
  <si>
    <t>Услуги автомойки микроавтобусов</t>
  </si>
  <si>
    <t>Услуги автомойки грузового автомобиля</t>
  </si>
  <si>
    <t>Автомойка грузового автомобиля марки Volkswagen Transporter в количестве 1 единицы, общее количество моек – 26. В мойку 1 грузового автомобиля входит мойка кузова и салона</t>
  </si>
  <si>
    <t>Услуги автомойки внедорожных автомобилей</t>
  </si>
  <si>
    <t>Автомойка внедорожных автомобилей: Volkswagen Touareg 2 единицы – 104 моек, Ssang Yong 1 единица – 52 мойки, Volkswagen Tiguan 2 единицы – 104 моек. Общее количество моек – 260. В мойку 1 внедорожного автомобиля входит мойка кузова и салона</t>
  </si>
  <si>
    <t>Услуги автомойки легковых автомобилей</t>
  </si>
  <si>
    <t>Автомойка легковых автомобилей: Volkswagen Passat 7 единиц – 364 моек, Volkswagen Jetta 4 единицы – 208 моек, Lexus – 1 единица – 52 мойки. Общее количество моек – 624. В мойку 1 легкового автомобиля входит мойка кузова и салона</t>
  </si>
  <si>
    <t>Абонентские услуги спутникового слежения и мониторинга автотранспорта (GPS) на 7 единиц автомобилей: автобусов Foton - 2 единицы, Volkswagen Transporter – 1 единица, Volkswagen Caravella – 4 единицы</t>
  </si>
  <si>
    <t>Без применения норм, согласно (п.п. 33 п. 15 Правил)</t>
  </si>
  <si>
    <t>Со дня вступления в силу Договора и по 31 декабря 2014 года</t>
  </si>
  <si>
    <t>3</t>
  </si>
  <si>
    <t>4</t>
  </si>
  <si>
    <t>5</t>
  </si>
  <si>
    <t>6</t>
  </si>
  <si>
    <t>7</t>
  </si>
  <si>
    <t>8</t>
  </si>
  <si>
    <t>9</t>
  </si>
  <si>
    <t>10</t>
  </si>
  <si>
    <t>11</t>
  </si>
  <si>
    <t>12</t>
  </si>
  <si>
    <t>Абонентские услуги спутникового слежения и мониторинга автотранспорта</t>
  </si>
  <si>
    <t>Абонентские услуги транковой связи</t>
  </si>
  <si>
    <t xml:space="preserve">Со дня  вступления в силу договора и по 31 декабря 2014 года </t>
  </si>
  <si>
    <t>13</t>
  </si>
  <si>
    <t>14</t>
  </si>
  <si>
    <t>15</t>
  </si>
  <si>
    <t>16</t>
  </si>
  <si>
    <t>17</t>
  </si>
  <si>
    <t>18</t>
  </si>
  <si>
    <t>19</t>
  </si>
  <si>
    <t>г. Астана, ул. Керей Жанибек хандары, д. 3.</t>
  </si>
  <si>
    <t>Техническое обслуживание дизель-генераторной установки АО "Республиканский диагностический центр"</t>
  </si>
  <si>
    <t>г. Астана, ул. Сыганак, 2.</t>
  </si>
  <si>
    <t>Обслуживание и техническая поддержка источника бесперебойного питания АО "Республиканский диагностический центр"</t>
  </si>
  <si>
    <t>г. Астана, пр. Туран, 34/1.</t>
  </si>
  <si>
    <t>ДГУ мощностью 1000кВА.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</si>
  <si>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</si>
  <si>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</si>
  <si>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</si>
  <si>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"Северное сияние"</t>
  </si>
  <si>
    <t>г. Астана, ул. Достык 5/2</t>
  </si>
  <si>
    <t>Электроэнергия ЖК "Хайвил Астана"</t>
  </si>
  <si>
    <t>г. Астана, ул. А. Байтурсынова, д.5</t>
  </si>
  <si>
    <t>Питьевая вода</t>
  </si>
  <si>
    <t>Штука</t>
  </si>
  <si>
    <t>г.Астана, пр. Кабанбай батыра, 53</t>
  </si>
  <si>
    <t>Вода питьевая, в 19 литровых бутылях. Цена указана без учета емкости для воды (бутыля). На предоставленный наполненный бутыль с водой, будет возвращен пустой бутыль без воды. Питьевая вода, не менее 8 степеней очистки, бутыли из поликарбоната. Озонированная, насыщенная кислородом. С содержанием йода и фтора.</t>
  </si>
  <si>
    <t xml:space="preserve">Вода бутилированная  </t>
  </si>
  <si>
    <t>Архивные коробки</t>
  </si>
  <si>
    <t>Со дня вступления в силу Договора до 31 декабря 2014 года по заявке заказчика</t>
  </si>
  <si>
    <t>Металлический шкаф</t>
  </si>
  <si>
    <t>Рулон</t>
  </si>
  <si>
    <t>20</t>
  </si>
  <si>
    <t>21</t>
  </si>
  <si>
    <t>Переводческие услуги: письменный двусторонний перевод (англо – русский, русско-английский)</t>
  </si>
  <si>
    <t>Переводческие услуги: письменный двусторонний перевод (казахско-русский, русско-казахский) </t>
  </si>
  <si>
    <t>По 31 декабря 2014 года со дня вступления в силу Договора</t>
  </si>
  <si>
    <t xml:space="preserve">Пожарная охрана 
АОО «Назарбаев Университет» 
</t>
  </si>
  <si>
    <t xml:space="preserve">Услуги по предсменному медицинскому освидетельствованию </t>
  </si>
  <si>
    <t>Проводить предсменное медицинское освидетельствование работников Заказчика в количестве до 50 человек, в соответствии с Правилами проведения обязательных медицинских осмотров утвержденных Постановлением Правительства   Республики Казахстан от 25.01.2012 г. №166</t>
  </si>
  <si>
    <t>Техническое обслуживание, до 28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</si>
  <si>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22</t>
  </si>
  <si>
    <t>23</t>
  </si>
  <si>
    <t>24</t>
  </si>
  <si>
    <t>25</t>
  </si>
  <si>
    <t>26</t>
  </si>
  <si>
    <t>27</t>
  </si>
  <si>
    <t xml:space="preserve">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виде.
3.Чистка контактов и проверка работоспособности системы учета и программирования теплосчетчика.
</t>
  </si>
  <si>
    <t>Астана, ул. Сыганак, 2</t>
  </si>
  <si>
    <t>Сервисное обслуживание котельной на территории "Назарбаев Университет"</t>
  </si>
  <si>
    <t>Услуги по аренде офиса в городе Алматы</t>
  </si>
  <si>
    <t>Без применения норм, согласно (п.п. 36 п. 15 Правил)</t>
  </si>
  <si>
    <t>г. Алматы</t>
  </si>
  <si>
    <t>С даты вступления в силу договора до 31 декабря  2013</t>
  </si>
  <si>
    <t>г. Астана,пр. Кабанбай батыра, 53</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</si>
  <si>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</si>
  <si>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 xml:space="preserve">г. Астана,
пр. Кабанбай батыра, 53
</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</si>
  <si>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</si>
  <si>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С даты вступления в силу договора до 31 декабря  2014</t>
  </si>
  <si>
    <t>г. Астана, ул. Сыгынак, 2</t>
  </si>
  <si>
    <t>г. Астан, ул. Керей, Жанибек ханов, 3</t>
  </si>
  <si>
    <t>г. Астана, ул. Туран,34/1</t>
  </si>
  <si>
    <t>Проведение полного бактериологического, санитарно-гигиенического, химического, вирусологического анализа воды</t>
  </si>
  <si>
    <t>Питьевая вода, объемом - 0,5 л., в пластиковых бутылках, негазированная</t>
  </si>
  <si>
    <t>Архивные коробки, материал изготовления: Картон переплетный. Толщина картона от 2,0 – до 2,5 мм. Обклейка  углов материалом – бум винилохлорид. Коробка должна иметь открывающиеся и закрывающиеся вовнутрь крышку петлей не менее 5 см. Размеры:  высота не менее 17, 5 см.,  ширина не менее 27,5 см, длина не менее 36 см.</t>
  </si>
  <si>
    <t xml:space="preserve">Термопленка </t>
  </si>
  <si>
    <t>Термопленка для факсового аппарата Panasonic KX-FA52A длина рулона не менее 30м.</t>
  </si>
  <si>
    <t>Шкаф архивный металлический. Предназначен для хранения архивов, офисной документации. Три регулируемые по высоте полки. Замок повышенной секретности. Полимерное порошковое покрытие. Размеры: высота не менее 1860см, ширина не менее 850см, глубина не менее 500см.</t>
  </si>
  <si>
    <t>28</t>
  </si>
  <si>
    <t>29</t>
  </si>
  <si>
    <t>30</t>
  </si>
  <si>
    <t xml:space="preserve">Услуги по предоставлению  гостиничных номеров (стандартные, одноместные) для обучающихся по программе EMBA  NU GSB в отели не менее 3 звезды, количество  не менее 30 стандартных, одноместных номеров. Согласно технической спецификации. </t>
  </si>
  <si>
    <t>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114299 кв. м.</t>
  </si>
  <si>
    <t>Автопаркинг для 2 едениц автобусов  площадью не менее – 140 м. кв.,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 охраняемая территория</t>
  </si>
  <si>
    <t>Абонентские услуги транковой связи (услуга связи, рации в количестве 21 штуки, в том числе 1 стационарная рация)</t>
  </si>
  <si>
    <t>Техническое обслуживание источников бесперебойного питания АО "Респубиканский научный центр неотложной медицинской помощи"</t>
  </si>
  <si>
    <t>Техническое обслуживание распределительного устройства 10 Кв (ТП-10/0,4кВ) АО "Респубиканский научный центр неотложной медицинской помощи"</t>
  </si>
  <si>
    <t xml:space="preserve">ТП10/0,4кВ  №1640, силовой трансформатор ТМ1600кВА – 2шт., ВВ ячейки КСО-2-10-7шт.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
</t>
  </si>
  <si>
    <t>Техническое обслуживание распределительного устройства 0,4 Кв (ТП-10/0,4кВ) АО "Респубиканский научный центр неотложной медицинской помощи"</t>
  </si>
  <si>
    <t>ТП10/0,4кВ  №1640, распределительные щиты - ЩО70-96У3  -  5шт., автоматические выключатели  LВА-25S-SEC 2500А -  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</si>
  <si>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Техническое обслуживание дизель-генераторных установок АО "Респубиканский научный центр неотложной медицинской помощи"</t>
  </si>
  <si>
    <t>Техническое обслуживание источников бесперебойного питания АО "Республиканский научный центр нейрохирургии"</t>
  </si>
  <si>
    <t>Письменный перевод текстовой информации с английского языка на русский язык и с русского языка на английский язык в количестве не менее 6360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</si>
  <si>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3135 страниц (1 страница – не менее 1800 знаков с пробелами)</t>
  </si>
  <si>
    <t>Сервисное обслуживание приборов учета тепловой энергии в  АО "Республиканский диагностический центр"</t>
  </si>
  <si>
    <t>Сервисное обслуживание чиллеров МРТ и ПЭТ в  АО "Республиканский диагностический центр"</t>
  </si>
  <si>
    <t>Сервисное обслуживание приборов учета тепловой энергии  АО "Республиканский научный центр скорой медицинской помощи"</t>
  </si>
  <si>
    <t>Сервисное обслуживание чиллеров охлаждения МРТ  АО "Республиканский научный центр нейрохирургии"</t>
  </si>
  <si>
    <t>Сервисное обслуживание приборов учета тепловой энергии  АО "Республиканский научный центр нейрохирургии"</t>
  </si>
  <si>
    <t>Полный бактериологический, санитарно-гигиенический, химический анализ воды (СЭС) в АО "Республиканский научный центр нейрохирургии"</t>
  </si>
  <si>
    <t>Чистка горелок, наладка горелок, наладка насосов, обслуживание оборудования котельной, наладка оборудования последовательного умягчения воды. Согласно технической спецификации.</t>
  </si>
  <si>
    <t>Услуги охраны АО "Республиканский научный центр неотложной медицинской помощи"</t>
  </si>
  <si>
    <t>Услуги охраны АО "Республиканский научный центр нейрохирургии"</t>
  </si>
  <si>
    <t>Источник бесперебойного питания 800кВА - 4*Gamatronik UPS-SP 200кВА.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</si>
  <si>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 xml:space="preserve">ДГУ марки TEKSANTJ1540MS5A, мощность - 1540 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
</t>
  </si>
  <si>
    <t>ИБП: Socomec 2*100 кВА - 1 шт, trinerdy 800 кВА - 1 шт.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</si>
  <si>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Поддержание надежной работы и увеличение безаварийного срока эксплуатации источников бесперебойного питания в количестве 12 штук.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</si>
  <si>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</si>
  <si>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илт электронном носителях. 3.Чистка контактов и проверка работоспособности системы учета и программирования теплосчетчика.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</si>
  <si>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</si>
  <si>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Обеспечивать правильную техническую эксплуатацию, бесперебойную работу теплосчетчиков в здании котельной  
Осуществлять подготовку оборудование к работе, производить технический осмотр отдельных устройств и узлов, контролировать параметры и надежность теплосчетчиков </t>
  </si>
  <si>
    <t xml:space="preserve">Эксплуатационные услуги по управлению, содержанию и обслуживанию ЖК "Хайвил Астана" </t>
  </si>
  <si>
    <t>Эксплуатационные услуги по управлению, содержанию и обслуживанию ЖК "Хайвил Астана"  (Количество квартир-130)</t>
  </si>
  <si>
    <t xml:space="preserve">Без применения норм пп. 1
п. 15 Правил
</t>
  </si>
  <si>
    <t>Без применения норм Правил (пп.31 п. 15 Правил)</t>
  </si>
  <si>
    <t>Услуги по аренде служебного помещения, включчая коммунальные расходы, услуги связи и уборку помещений. Площадь не менее 415 кв.м.</t>
  </si>
  <si>
    <t xml:space="preserve">Услуги по техническому обслуживанию систем автоматической пожарной сигнализации, система звукового и речевого оповещения в АОО «Назарбаев Университет» </t>
  </si>
  <si>
    <t>Услуги по техническому обслуживанию систем  автоматического и аэрозольного пожаротушения в АОО «Назарбаев Университет»</t>
  </si>
  <si>
    <t>Услуги по техническому обслуживанию систем контроля управления доступом в АОО «Назарбаев Университет»</t>
  </si>
  <si>
    <t>Услуги по техническому обслуживанию системы  автоматической пожарной сигнализации, системы звукового и речевого оповещения в АО "Республиканцский диагностический центр"</t>
  </si>
  <si>
    <t>Без применения норм, согласно (п.п. 31 п. 15 Правил)</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</si>
  <si>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</si>
  <si>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Услуги по техническому обслуживанию системы  автоматической пожарной сигнализации, системы звукового и речевого оповещения в АО "Республиканский научный центр неотложной медицинской помощи"</t>
  </si>
  <si>
    <t>Сервисное обслуживание системы охранной сигнализации в аптеке АО "Республиканский центр нейрохирургии"</t>
  </si>
  <si>
    <t>Сервисное обслуживание системы охранной сигнализации в комнате хранения прекурсоров и аптеке для АО "Республиканский научный центр неотложной медицинской помощи"</t>
  </si>
  <si>
    <t>Без применения норм Правил (пп. 24 п. 15)</t>
  </si>
  <si>
    <t>Услуги охраны АО Республиканский научный центр нейрохирургии</t>
  </si>
  <si>
    <t>г. Астана, ул.Туран, 34/2</t>
  </si>
  <si>
    <t>г. Астана, ул.Туран, 34/1</t>
  </si>
  <si>
    <t>г. Астана, ул. Сыганак, 2</t>
  </si>
  <si>
    <t>С даты вступления в силу договора и до подведения итогов тендера</t>
  </si>
  <si>
    <t>от  «13» декабря 2013 года №255</t>
  </si>
  <si>
    <t xml:space="preserve">Поломоечная машина </t>
  </si>
  <si>
    <t>Стиральная машина автомат</t>
  </si>
  <si>
    <t xml:space="preserve">Размеры: (В*Ш*Г) не менее 85*60*45 см. Загрузка не менее 7 кг; отжим не менее 1200 об/мин. Стальной барабан. Максимальный расход воды не более 47 литров. С наличием программ деликатной/бережной стирки, дополнительное полоскание, отжим. Класс отжима: B. Класс стирки: A. Класс энергопотребления: A. Цвет: по согласованию с Заказчиком </t>
  </si>
  <si>
    <t>Пылесос для сухой уборки</t>
  </si>
  <si>
    <t xml:space="preserve">Профессиональное оборудование. Пылесос для сухой уборки помещений с низким уровнем шума до 62 дцб. Наличие сетевого кабеля. Длина сетевого кабеля не менее 5 м, защита от случайного разъединения штекера питания, держателем аксессуаров, резиновый предохранитель корпуса, ручка для перемещения с пазом для трубки, большой ножной выключатель, клик-замок. Емкость бака не менее 15 л, с мешком для сбора пыли многоразового использования, диаметр не менее 32 мм. Насадка  со сменной головкой для мебели и оргтехники, разряжение  2000 мм Н2О. Параметры элекросети: 220 В, 50 гц. </t>
  </si>
  <si>
    <t>Роторная машина по уходу за полами</t>
  </si>
  <si>
    <t>Профессиональное оборудование. Максимально потребляемая мощность не более 1500 Вт, Рабочая ширина не более 44 см, длина кабеля не менее 12,5 м., снаряженная масса не менее 34 кг, скорость вращения щеток не более 180 об/мин, бак моющего раствора не менее 15 литров.</t>
  </si>
  <si>
    <t>Пылесос для сухой и влажной уборки</t>
  </si>
  <si>
    <t>Профессиональное оборудование. Габаритные размеры не менее 38*38*59 см, максимальная потребляемая мощность не менее 1100/230 Вт/В, лифтинг (сила всасывания ) не менее 2000 мм, объем бака для сбора жидкой грязи не менее 11 л, снаряженная масса не менее 10 кг, уровень шума не менее 62 дБ, длина кабеля не менее 10 м.</t>
  </si>
  <si>
    <t>Веник и совок в комплекте</t>
  </si>
  <si>
    <t xml:space="preserve">Веник и совок: материал-пластик, веник с густой, жесткой щетиной, высота веника не менее 70-75 см, с пазом для соединения веника с совком </t>
  </si>
  <si>
    <t>Комплект</t>
  </si>
  <si>
    <t xml:space="preserve">Комплект для чистки стеклянных поверхностей </t>
  </si>
  <si>
    <t xml:space="preserve">Комплект по уходу за полами </t>
  </si>
  <si>
    <t>1) Швабра (держатель волокон) с основой не менее 50 см, материал: полипропилен. 2) Волокно: хлопок, размер не менее 50 см,  выдерживает не менее 200 стирок. 3) Волокно: полиэстер (синтетика) и хлопок, размер не менее 50 см, выдерживает не менее 500 стирок. 4) Алюминиевая ручка: основание алюминий, рукоятка не менее 140 см, удобная, надежная, эргономичная ручка к держателю волокон.</t>
  </si>
  <si>
    <t>Шланг для наполнения ведер водой</t>
  </si>
  <si>
    <t xml:space="preserve">Термостойкий, гибкий шланг длинной не менее 1,5 м.  с двумя резиновыми наконечниками. Диаметр не менее 18,5 мм. </t>
  </si>
  <si>
    <t>Тележка сервисная для профессиональной уборки</t>
  </si>
  <si>
    <t>Тележка уборочная с двумя ведрами</t>
  </si>
  <si>
    <t>Приставная алюминиевая лестница</t>
  </si>
  <si>
    <t>Сигнальный предупредительный знак «Осторожно мокрый пол»</t>
  </si>
  <si>
    <t>Униформа для операторов уборки</t>
  </si>
  <si>
    <t>Мешок для мусора</t>
  </si>
  <si>
    <t xml:space="preserve">Протирочный материал микрофибра </t>
  </si>
  <si>
    <t xml:space="preserve">Протирочный материал микрофибра (салфетки, с цветной кодировкой) в упаковке 4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Выдерживает не менее 250 машинных стирок (до 95 градусов) </t>
  </si>
  <si>
    <t>Губка средней жесткости</t>
  </si>
  <si>
    <t>Губка из поролона с образивом, размеры не менее 9,5*7 см.</t>
  </si>
  <si>
    <t>Очищающая спираль</t>
  </si>
  <si>
    <t xml:space="preserve">Очищающаяя спираль, подходит для удаления 
затвердевшей грязи.  Материал: металл. 
</t>
  </si>
  <si>
    <t>Жесткая ручная щетка</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</si>
  <si>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</si>
  <si>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Резиновые перчатки многоцелевые</t>
  </si>
  <si>
    <t>Плотные хозяйственные перчатки на основе натурального латекса с внутренним хлопковым напылением, бесшовные, с рифленой поверхностью рабочих частей.</t>
  </si>
  <si>
    <t>Пара</t>
  </si>
  <si>
    <t>Ветошь</t>
  </si>
  <si>
    <t>Полотно холстопрошивное,  в рулоне не менее 100 метров,  обтирочный материал.</t>
  </si>
  <si>
    <t>Волокно вафельное</t>
  </si>
  <si>
    <t>Вафельное в рулоне не менее 100 метров, обтирочное полотно (состав:  хлопок) отбеленное</t>
  </si>
  <si>
    <t xml:space="preserve">Мыло хозяйственное </t>
  </si>
  <si>
    <t>Масса 250гр (72%). Состав: натриевые соли натуральных жирных кислот животных жиров, растительных масел и жиров, вода, соль.</t>
  </si>
  <si>
    <t>Стиральный порошок для автоматической стирки</t>
  </si>
  <si>
    <t>Стиральный порошок для ручной стирки</t>
  </si>
  <si>
    <t>Жидкое отбеливающее и дезинфицирующее средство</t>
  </si>
  <si>
    <t xml:space="preserve">Чистящее средство  </t>
  </si>
  <si>
    <t>Упаковка</t>
  </si>
  <si>
    <t xml:space="preserve">Дезинфицирующее средство </t>
  </si>
  <si>
    <t>Состав: действующее вещество натриевая соль дихлоризоциануровой кислоты с содержанием 1,5 г (44,2%) активного хлора. Консистенция, свойства: таблетки весом 3.4 г. 
Свойства: Хорошо растворимо в воде. Водные растворы прозрачные и бесцветные, имеют слабый запах хлора. 
В упаковке 300 таблеток</t>
  </si>
  <si>
    <t>Средство универсальное для мытья полов</t>
  </si>
  <si>
    <t>Концентрированное, универсальное нейтральное моющее средство для ежедневной уборки всех влагостойких типов полов (глянец, матовая поверхность, линолеум, ламинат), без запаха,  удаляющее жирные, масляные пятна) и поверхностей без необходимости смывания с использованием поломоечных машин. Концентрация допустимая: 20-40мл на 10л воды. Для использования в поломоечной машине допускается разведение 10-20мл на 10л воды. Активный компонент: анионные, амфотерные ПАВ, амид кокосового масла, функциональные добавки. ph: 8,7</t>
  </si>
  <si>
    <t xml:space="preserve">Кислотное профессиональное моющее средство РН 1-2 </t>
  </si>
  <si>
    <t xml:space="preserve">Концентрат.  Водорастворимое сильнокислотное специальное моющее средство для дезинфекции и удаления  въевшихся осадков ржавчины, минеральных отложений, известкового налета, водного камня, мыльных подтеков в санитарных зонах здания. </t>
  </si>
  <si>
    <t xml:space="preserve">Щелочное профессиональное моющее средство РН 12-14 2-0 </t>
  </si>
  <si>
    <t xml:space="preserve">Концентрированное жидкое низкопенное нейтральное дезинфицирующее средство. Предназначено для дезинфекции поверхностей в помещениях, санитарно-технического и пищевого оборудования, жесткой мебели. </t>
  </si>
  <si>
    <t>Средство для чистки стеклянных поверхностей</t>
  </si>
  <si>
    <t>Нейтральное моющее средство  для ежедневного мытья всех стеклянных поверхностей. Концентрация -20-50мл на 10л воды.  Активный компонент: ионные ПАВ, консервирующие вещества           Запах: без запаха ph: &gt;8</t>
  </si>
  <si>
    <t xml:space="preserve">Пятновыводитель для текстиля и  ковровых покрытий </t>
  </si>
  <si>
    <t>Активное обезжиривающее пенное моющее средство для чистки особо загрязненных полов, ковровых покрытий. Активный компонент: гидроксид натрия  соли органических кислот функциональные добавки, повышающие моющую активность, синергетическая композиция ПАВ ph: 14</t>
  </si>
  <si>
    <t>Средство для удаления устойчивых загрязнений</t>
  </si>
  <si>
    <t xml:space="preserve">Обезжиривающий растворитель на алифатической основе для удаления продуктов нефтераспада с металлов любого типа, пластиковых, резиновых поверхностей и синтетических материалов. Готовое к применению средство для локальной уборки масляных загрязнений, а также жевательной резинки, битума, скотча, силикона Цвет: прозрачный </t>
  </si>
  <si>
    <t>С момента подписания Договора и до 31.12.2014 года</t>
  </si>
  <si>
    <t>С момента подписания Договора до 31.12.2014 года, по заявке заказчика</t>
  </si>
  <si>
    <t>10 календарных дней с момента подачи письменной заявки</t>
  </si>
  <si>
    <t xml:space="preserve"> В течении 35 календарных дней с даты подписания Договора</t>
  </si>
  <si>
    <t>В течении 10 календарных дней с момента подачи письменной заявки</t>
  </si>
  <si>
    <t>В течении 35 календарных дней с даты подписания Договора</t>
  </si>
  <si>
    <t>В течении 30 календарных дней с момента подачи письменной заявки</t>
  </si>
  <si>
    <t>В течении 10 дней с момента подачи письменной заявки</t>
  </si>
  <si>
    <t>В течении 14 календарных дней с момента подачи письменной заявки</t>
  </si>
  <si>
    <t xml:space="preserve"> В течении 10 календарных дней с момента подачи письменной заявки</t>
  </si>
  <si>
    <t>Профессиональное оборудование. Производительность: не менее 2000 м2/ч, аккумуляторная, с приводом, роликовая или с плавающим щеточным узлом, что позволит  использовать машину на неровных поверхностях. Регулировка подачи моющего раствора. Материал баков для чистой/грязной воды – полипропилен. Объем баков чистой/грязной воды не менее 55/56 литров соответственно. Регулятор скорости движения  машинки. Потребляемая мощность не менее 1300 W. Рабочая ширина не менее 500 мм. Частота вращения щетки от 35 об/м. Максимальный уклон рабочей поверхности не менее 10%. Скорость вперед от 4 до 10 км/ч. Полный вес машины 130-160 кг. Зарядное устройство. Уровень шума до 60 дц. Ширина по всасыванию не менее 500 мм, ширина очистки от 500 мм.</t>
  </si>
  <si>
    <t>1) Щетка для мытья окон в сборе: с поворотным механизмом для удобного доступа к стеклянным поверхностям. С эффективной микроволоконной насадкой не менее 35 см, 2) запасная моющая насадка, не менее 35 см. 3) Склиз в сборе: для удаления влаги после мытья окон. Оснащен двумя поворотными механизмами для простого и удобного доступа к стеклянной поверхности. Эффективное и долговечное резиновое лезвие, не менее 35 см, 4) скребок: для удаления краски и других устойчивых загрязнений. Может крепиться на каркас от склиза и щетки для удобства работы и использования на удлиняющей ручке, 5) Удлиняющаяя ручка: ручка для  мытья окон на большой высоте, телескопическая, состоит из двух колен. Специальный наконечник для надежной фиксации склиза или щетки для мытья окон, металлическая, размер не менее 2*200 см.</t>
  </si>
  <si>
    <t>Тележка сервисная для профессиональной уборки состоит из: одно ведро объемом не менее 25 л с отжимом, ручка отжима из нержавеющей стали с внутренней фиксацией. Четыре колеса диаметром не менее 80 мм с низким уровнем шума и резиновым покрытием.  Два ведра не менее по 4 л каждое с подставкой. Держатель мусорного мешка не менее 50 л. Два крючка для дополнительных аксессуаров. Подставка для моющих средств, фиксатор для швабры, вращающийся фиксатор для веника. Размеры: не менее 52*71*112 см.</t>
  </si>
  <si>
    <t>Тележка двухведерная с пластиковой ручкой, с двумя ведрами  не менее по 25 л каждое, отжим, ручка отжима из нержавеющей стали с внутренней фиксацией, фиксатор для швабры, Колеса диаметром не менее 80 мм с низким уровнем шума с резиновым покрытием. Размеры: не менее 43*73*94 см.</t>
  </si>
  <si>
    <t>Рабочая высота: не менее 3,30 м. Двухсекционная алюминиевая лестница с перекладинами: применяется как двусторонняя стремянка или как приставная лестница. Система безопасности с фиксирующими шарнирами, с одновременной разблокировкой шарниров одной рукой. Профилированные со всех сторон перекладины для безопасного подъема и спуска. Боковины из алюминиевого прессованного профиля с дополнительным усилением в наиболее нагруженных местах для повышения жесткости и защиты кромок. Широкая поперечная траверса обеспечивает высокую устойчивость.</t>
  </si>
  <si>
    <t>Сигнальный предупредительный знак, устойчивый. Материал: пластик Цвет: желтый. Размеры: Высота не менее 620 мм. с надписью на английском и русском языках. Ширина не менее 300 мм.</t>
  </si>
  <si>
    <t>Плотные мешки, в рулоне по 20 шт. Цвет: черный. Объем- 30 литров</t>
  </si>
  <si>
    <t>Плотные мешки, в рулоне по 20 шт. Цвет: черный. Объем- 60 литров</t>
  </si>
  <si>
    <t>Состав: 5-15% анионные ПАВ, кислотосодержащие отбеливатели, 5% ЭДТА и ее соли, неионогенные ПАВ, фосфаты, поликарбоксилаты, цеолиты, оптические отбеливатели, энзимы, ароматизированные добавки, гексилкоричный альдегид, лимонная кислота. В упаковке не менее 10 кг.</t>
  </si>
  <si>
    <t>Водный раствор гипохлорита натрия со стабилизирующей добавкой. Состав: водный раствор гипохлорита натрия (NaClO), массовая концентрация активного хлора, г/дм³ - 70-85, массовая концентрация щелочных компонентов в пересчете на NaOH, г/дм³ - 7-15. Полимерные бутылки с навинчивающимися колпачками емкостью - 1 литр.</t>
  </si>
  <si>
    <t>Чистящее средство, порошкообразное  используется для всех видов поверхностей. Очищает как свежие, так и глубоко въевшиеся, застарелые пятна. Состав: 5% анионные ПАВ, хлоросодержащие отбеливатели, отдушка, дезинфектанты, в упаковке не менее 400 гр.</t>
  </si>
  <si>
    <t>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t>
  </si>
  <si>
    <t>Круглосуточная охрана объектов зданий и прилегающей территории АО "Республиканский научный центр неотложной медицинской помощи" путем организации охраняемых постов. Не менее 8 постов. Согласно технической спецификации.</t>
  </si>
  <si>
    <t xml:space="preserve">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                                                                                                                                                                                   </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</si>
  <si>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</si>
  <si>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 xml:space="preserve">Краткая характеристика (описание) товаров, работ, услуг  </t>
  </si>
  <si>
    <t>гр. 10</t>
  </si>
  <si>
    <t>гр. 4</t>
  </si>
  <si>
    <t>31</t>
  </si>
  <si>
    <t>Автомойка микроавтобусов марки Volkswagen Caravella в количестве 3 единиц, общее количество моек – 156. В мойку 1 микроавтобуса входит мойка кузова и салона</t>
  </si>
  <si>
    <t>гр. 4. 7. 8. 10</t>
  </si>
  <si>
    <t>Дополнено</t>
  </si>
  <si>
    <t>Автомойка микроавтобусов марки Volkswagen Caravella в количестве 1 единицы, общее количество моек – 52. В мойку микроавтобуса входит мойка кузова и салона</t>
  </si>
  <si>
    <t>Рубашка: свободный силуэт, блузон с запахом (в стиле кимоно), полупояса завязывающиеся сзади, рукав короткий, накладные карманы. Брюки: свободный покрой, регулировка по талии брюк. Ткань смесовая (состав: 65% полиэфир, 35% хлопок), плотность 120гр/м2. Размер и цвет: по согласованию с Заказчиком.</t>
  </si>
  <si>
    <t>Исключена</t>
  </si>
  <si>
    <t>Без применения норм Правил (пп. 31 п. 15)</t>
  </si>
  <si>
    <t>г. Астана, ул. Туран, 34/1</t>
  </si>
  <si>
    <t>г. Астана, ул. Туран, 34/2</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</si>
  <si>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</si>
  <si>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Дизельное топливо ДТ.Л.К.2 ТР ТС 013/2011 для отопления зданий Назарбаев Университет </t>
  </si>
  <si>
    <t>Водоснабжение и отвод сточных вод ЖК «Северное сияние»</t>
  </si>
  <si>
    <t>ЖК «Северное Сияние» Водоснабжение и отвод сточных вод (Количество  квартир-64)"</t>
  </si>
  <si>
    <t xml:space="preserve">Услуга </t>
  </si>
  <si>
    <t>С момента заключения Договора по 31 декабря 2014г.</t>
  </si>
  <si>
    <t xml:space="preserve">г. Астана, ул. Достык, 5/2, ЖК </t>
  </si>
  <si>
    <t>Водоснабжение и отвод сточных вод ЖК «Хайвилл Астана»</t>
  </si>
  <si>
    <t>ЖК «Хайвилл Астана» Водоснабжение и отвод сточных вод (Количество  квартир-130)"</t>
  </si>
  <si>
    <t>г. Астана, ул. Ахмет Байтурсынулы, 5</t>
  </si>
  <si>
    <t>Услуги по сервисному обслуживанию прачечного оборудования АО "Республиканский научный центр нейрохирургий"</t>
  </si>
  <si>
    <t>г. Астана, пр. Туран, 34/1</t>
  </si>
  <si>
    <t>Услуги по сервисному обслуживанию кухонного оборудования АО "Республиканский научный центр нейрохирургий"</t>
  </si>
  <si>
    <t>Услуги по сервисному обслуживанию прачечного оборудования для обеспечения бесперебойного функционирования следующего оборудования: 1) Стиральная машина IPSO HF 304 – 2 шт. 2) Стиральная машина IPSO HF 135 – 1 шт. 3) Стиральная машина IPSO DR 80 – 2 шт.
4) Стиральная машина IPSO DR 35 – 1 шт.
5) Гладильный каток IPSO MAIХIMA 2004 FM/500 – 1 шт. 6) Подогреваемая вакуумная доска Rotondi PVT 38 – 1 шт. 7) Пресс-утюг для прачечной Rotondi BL CО 90 – 1 шт. 8) Воздушный компрессор MALKAN C-205 – 1 шт.
Согласно технической спецификации.</t>
  </si>
  <si>
    <t>Услуги по сервисному обслуживанию кухонного оборудования для обеспечения бесперебойного функционирования следующего оборудования: 1) Банкетная тележка INOKSAN – 5 шт. 2) Бенмари для соуса INOKSAN 9 ВЕ 200 – 1 шт. 3) Мухоловка – 5 шт. 4)  Машина для нарезки продуктов – 1 шт. 5) Машина для очистки картофеля – 1 шт. 6) Машина для шинкования овощей, 250 кг – 1 шт. 7) Машинка для нарезки хлеба – 1 шт. 8) Котел для кипячения, электрический – 2 шт.
9) Мясорубка МИМ 300М – 2 шт.
10) Печь 4-х камфорная INOKSAN 9КЕ300 – 2 шт. 11) Печь для тортов и пиццы – 1 шт.
12) Печь комбинированная, паровой генератор – 1 шт. 13) Пила для мяса, костей – 1 шт.
14) Планетарный миксер – 1 шт. 15) Пресс-машинка для овощей – 1 шт. 16) Электрическая духовка INOKSAN – 1 шт. 17) Электрическая жаровня INOKSAN – 1 шт. 18) Электрическая печь INOKSAN – 1 шт. 19) Электрическая фритюрница настольная INOKSAN – 1 шт. 20) Соковыжималка для твердых – 1 шт. 21) Сковородка опрокидываемая INOKSAN – 1 шт. 22) Холодильник 600 л INOKSAN – 7 шт.
23) Холодильник настольного типа INOKSAN – 1 шт. 24) Соковыжималка – 1 шт.
25) Посудомоечная машина INOKSAN ВКЕ 210 – 1 шт. 26) Картофелечистка INOKSAN MPS 010 – 1 шт. 27) Тестомешалка SPAR SP-40M – 1 шт. 
Согласно технической спецификации.</t>
  </si>
  <si>
    <t>Услуги пр обслуживанию и ремонту промышленного холодильного оборудования для обеспечения бесперебойного функционирования холодильников TECHNOBLOK - 10 шт.  Согласно технической спецификации.</t>
  </si>
  <si>
    <t>Услуги по обслуживанию и ремонту промышленного холодильного оборудования АО "Республиканский научный центр нейрохирургий"</t>
  </si>
  <si>
    <t xml:space="preserve">(дата и номер приказа о внесении изменений и/или </t>
  </si>
  <si>
    <t>дополнений в ПЗ)</t>
  </si>
  <si>
    <t>Без применения норм Правил (пп. 1 п. 15)</t>
  </si>
  <si>
    <t>Услуги питания для организации семинаров и конференции (стандарт)</t>
  </si>
  <si>
    <t>Услуги питания (стандарт). Меню в расчёте на одного человека в расчёте на одного человека по одной штуке: хачапури, эклер, чай, шу с киви, вода без газа-0,5 л., самса. Количество участников 2080 (две тысячи восемьдесят) человек</t>
  </si>
  <si>
    <t xml:space="preserve">С момента подписания Договора до 31.12.2014 года, по заявке заказчика </t>
  </si>
  <si>
    <t>Услуги питания для организации семинаров и конференции (эконом)</t>
  </si>
  <si>
    <t>Услуги питания (эконом). Меню в расчёте на одного человека в расчёте на одного человека по одной штуке: хачапури, кофе растворимый, кортошка-пироженое. Количество участников 7020 (семь тысяч двадцать) человек</t>
  </si>
  <si>
    <t>Услуги по подключению сценического и музыкального оборудования</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</si>
  <si>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 235/45R18 – 1 автомобиль</t>
  </si>
  <si>
    <t>С даты подписания Договора  по 31 декабря 2014 года</t>
  </si>
  <si>
    <t>Услуги по техническому обслуживанию и ремонту транспортных средств</t>
  </si>
  <si>
    <t>Услуги питания для организации семинаров и конференции (бизнес)</t>
  </si>
  <si>
    <t>Услуги питания (бизнес). Меню в расчёте на одного человека по одной штуке: чай с молоком, кофе растворимый, яблочный сок 0,25 л., эклер, куриный пирог, мини клаб сендвич, йогурт, блины с мясом, пирог медовый. Количество участников 14 379 (четырнадцать тысяч триста семьдесят девять) человек</t>
  </si>
  <si>
    <t>Услуги питания для организации семинаров и конференции (люкс)</t>
  </si>
  <si>
    <t>Услуги питания (люкс). Меню в расчёте на одного человека по одной штуке: чай с молоком, кофе варёный, валованы с икрой, самса с мясом, тирамису, блины с мясом, малиновый пирог, щелкунчик с фундуком, вода без газа-0,5 л., яблочный сок-0,25 л.. Количество участников 4529 (четыре тысячи двадцать девять) человек</t>
  </si>
  <si>
    <t>Дератизация, дезинсекция. АО "Республиканский научный центр нейрохирургии"</t>
  </si>
  <si>
    <t>Дератизация - борьба с грызунами (мыши, крысы и т.д.), дезинсекция - борьба с мухами, комарами и тараканами.  Общая площадь помещений – не более 19 475 кв.м., открытые территории – не более 1,5 га.</t>
  </si>
  <si>
    <t>С даты вступления в силу Договора по 31 декабря 2014 года</t>
  </si>
  <si>
    <t>Дератизация, дезинсекция, дезинфекция АО "Респубиканский научный центр неотложной медицинской помощи"</t>
  </si>
  <si>
    <t>Страхование гражданско-правовой ответственности владельцев транспортных средств</t>
  </si>
  <si>
    <t>Без применения норм Правил (пп. 4 п. 15)</t>
  </si>
  <si>
    <t>Страхование гражданско-правовой ответственности владельцев транспортных средств в количестве 24 единиц транспортных средств</t>
  </si>
  <si>
    <t>Страхование гражданско-правовой ответственности перевозчика перед пассажирами</t>
  </si>
  <si>
    <t>Система автоматической пожарной сигнализации, система звукового и речевого оповещения в АО "Республиканский научный центр нейрохирургии"</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</si>
  <si>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</si>
  <si>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Дезинфекция - борьба с бытовыми насекомыми. Дератизация - борьба с грызунами (мыши, крысы и т.д.). Дезинсекция - борьба с мухами и комарами. Общая площадь помещений – не более 3 200 кв.м. Общая  площадь открытых территорий - не более 3000 кв.м (0.3 га).</t>
  </si>
  <si>
    <t>Шиномонтажные услуги легкового, внедорожного автомобиля и микроавтобусов</t>
  </si>
  <si>
    <t>Шиномонтажные услуги автобусов</t>
  </si>
  <si>
    <t>Разовая замена всесезонных шин автобусов марки Foton – 2 единицы. Размеры шин: 10.00 R 20</t>
  </si>
  <si>
    <t>Шиномонтажные услуги спецтехники</t>
  </si>
  <si>
    <t>Разовая замена всесезонных шин спецтехники марки МКСМ – 2 единицы. Размеры шин: 10.0/75  R 15</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</si>
  <si>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</si>
  <si>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Услуги по техническому обслуживание и ремонт автомобиля Volswagen Caravella</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</si>
  <si>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автомобиля Volswagen Caravella – 1 единица.</t>
  </si>
  <si>
    <t>По заявкам Заказчика, с 1 февраля до 28 февраля 2014 года</t>
  </si>
  <si>
    <t xml:space="preserve">Дизельное топливо марки ДТ.Л.К2 ТР ТС 013/2011 для отопления зданий Назарбаев Университет </t>
  </si>
  <si>
    <t>Сервисное обслуживание приборов учета тепловой энергии  АО "Республиканский научный центр неотложной медицинской помощи"</t>
  </si>
  <si>
    <t>Туалетная бумага</t>
  </si>
  <si>
    <t>В течение 5 (пяти) рабочих дней с даты  получения письменной заявки Заказчика</t>
  </si>
  <si>
    <t>Бумага А3</t>
  </si>
  <si>
    <t>Бумага А3 для принтера, в пачке 500 л., плотность - 80 гр., яркость - 94%, белизна - 146%, класс "С"</t>
  </si>
  <si>
    <t>пачка</t>
  </si>
  <si>
    <t>В течение 5 календарных дней со дня получения заявки от Заказчика</t>
  </si>
  <si>
    <t>Бумага А4</t>
  </si>
  <si>
    <t>Бумага А4 для принтера, в пачке 500 л., плотность - 80 гр., яркость - 94%, белизна - 146%, класс "С"</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</si>
  <si>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</si>
  <si>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</si>
  <si>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Ватман А1</t>
  </si>
  <si>
    <t>Бумага чертежная м.А (ватман) ф.А1 (не менее 610х860мм), пл.200г/м кв. с вод. знаками ГОСТ 597-73, белого цвета</t>
  </si>
  <si>
    <t>Гребешки 12мм</t>
  </si>
  <si>
    <t>Материал пластик, количество переплетаемых листов не менее 90, цвет черный</t>
  </si>
  <si>
    <t xml:space="preserve">Штука </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</si>
  <si>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</si>
  <si>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</si>
  <si>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</si>
  <si>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</si>
  <si>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Гребешки 8мм</t>
  </si>
  <si>
    <t>Материал пластик, количество переплетаемых листов не менее 70, цвет черный</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</si>
  <si>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</si>
  <si>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 xml:space="preserve">Журнал </t>
  </si>
  <si>
    <t>Журнал, твердый переплет, обложка кожзаменитель, формат А4, для регистрации документов, не менее 96 листов</t>
  </si>
  <si>
    <t>Зажим для бумаг 15 мм</t>
  </si>
  <si>
    <t>Пачка</t>
  </si>
  <si>
    <t>Зажим для бумаг 19 мм</t>
  </si>
  <si>
    <t>Зажим для бумаг 25 мм</t>
  </si>
  <si>
    <t>Металлические для скрепления бумаг без перфорирования, ширина 25мм, цвет черный,  в пачке 12 штук.</t>
  </si>
  <si>
    <t>Зажим для бумаг 41 мм</t>
  </si>
  <si>
    <t>Металлические для скрепления бумаг без перфорирования,  ширина 41мм, цвет черный, в пачке 12 штук.</t>
  </si>
  <si>
    <t>Закладка-постик</t>
  </si>
  <si>
    <t>Бумага д/заметок - 76х76 мм 100л. клейкий слой, 76*76  мм, 4 неоновых цвета, 100 л. в каждом блоке.</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</si>
  <si>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</si>
  <si>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</si>
  <si>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</si>
  <si>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</si>
  <si>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Карандаш механический</t>
  </si>
  <si>
    <t>Пластиковый корпус с клипом. Пишущий узел 0,5-0,7м. Подача стержня осуществляется по мере необходимости.</t>
  </si>
  <si>
    <t>Книга канцелярская</t>
  </si>
  <si>
    <t>Книга канцелярская для учета, формат А4 с различной разлиновкой, обложки картонные, размер 200*300мм, не менее 60 листов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</si>
  <si>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</si>
  <si>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</si>
  <si>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Линейка</t>
  </si>
  <si>
    <t>Линейка из пластика, односторонняя шкала, прозрачная, четкое нанесение шкалы делений, 30 см.</t>
  </si>
  <si>
    <t>Лоток 6 секционный вертикальный</t>
  </si>
  <si>
    <t>Пластиковый накопитель для бумаг формата А4+, вертикальный, 6 секционный, из плотного твердого пластика, литой, с глянцевой поверхностью, устойчивый, с местом для маркировки на корешке.</t>
  </si>
  <si>
    <t>Магнит</t>
  </si>
  <si>
    <t>Цветной магнит, в упаковке 6 штук, диаметр 20 мм, круглая форма</t>
  </si>
  <si>
    <t>Маркер для доски</t>
  </si>
  <si>
    <t>Маркер для доски. 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</si>
  <si>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 xml:space="preserve">Набор настольный </t>
  </si>
  <si>
    <t>Набор настольный, трехсекционный, раздвижной, пластик прозрачного цвета, эргономичный дизайн. Комплект канцелярских принадлежностей из 12 предметов (2 карандаша, ручка, точилка, ластик, линейка, скрепки, бумага для заметок, степлер, скобы, канцелярский нож)</t>
  </si>
  <si>
    <t>Настольный комплект руководителя</t>
  </si>
  <si>
    <t xml:space="preserve">Набор настольный:  Подложка для письма, подставка для 2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</si>
  <si>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Нож канцелярский/макетный</t>
  </si>
  <si>
    <t>Эргономичная ручка. Автоматический блокиратор для лезвия, универсальные ножи-каттеры и острые лезвия.</t>
  </si>
  <si>
    <t>Ножницы</t>
  </si>
  <si>
    <t>Канцелярские, выполнены из нержавеющей стали. Оригинальный дизайн эргономичные ручки для удобства работы. Острые лезвия.</t>
  </si>
  <si>
    <t>Папка подвесная 240*365 мм</t>
  </si>
  <si>
    <t>Формат А4. Папка из тонкого плотного картона с прочными металлическими направляющими. Наличие индексных ярлыков для ускорения поиска нужного документа. 240* 365 мм</t>
  </si>
  <si>
    <t xml:space="preserve">Папка регистратор </t>
  </si>
  <si>
    <t>Файл архивный, ламинированный. Используется для хранения бумаг. Формат А4,вмещает от 350 до 550 листов. На корешке пластиковое окно, ширина 50мм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</si>
  <si>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</si>
  <si>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</si>
  <si>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 xml:space="preserve">Папка с файлами </t>
  </si>
  <si>
    <t>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</si>
  <si>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Папка-конверт пластиковая на кнопке</t>
  </si>
  <si>
    <t>папка формата А4 из прозрачного пластика, с кнопочной застежкой  в середине</t>
  </si>
  <si>
    <t>Папка-планшет</t>
  </si>
  <si>
    <t>Пластиковая, твердая, с верхнем зажимом. Подходит для документов формата А4 прочный механизм , прочная обложка из полифома, обьем 75 листов, дополнительный карман для отдельных документов.</t>
  </si>
  <si>
    <t>Портфель для документов пластиковый</t>
  </si>
  <si>
    <t>Портфель с двумя ручками для документов формата А4, пластиковый, застежка на молнии, цвет по согласованию с Заказчиком</t>
  </si>
  <si>
    <t>Разделитель 1-12</t>
  </si>
  <si>
    <t xml:space="preserve">пластиковый разделитель, в пачке 12 разноцветных листов </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</si>
  <si>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</si>
  <si>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</si>
  <si>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Ручка шариковая</t>
  </si>
  <si>
    <t xml:space="preserve">Шариковая ручка с резиновым держателем со стержнем, цвет пасты по согласованию с Заказчиком </t>
  </si>
  <si>
    <t>Скобы для степлера</t>
  </si>
  <si>
    <t>Стальные оцинкованные скобы, в упаковке 1000 штук. Размер скоба №23/23</t>
  </si>
  <si>
    <t>Скоросшиватель картонный</t>
  </si>
  <si>
    <t>Папка формата А4, для сшивания бумаг хранения и активной работы с документацией. Плотность не менее 300 гр. Цвет белый, вместимость не менее 50 листов</t>
  </si>
  <si>
    <t>Скоросшиватель пластиковый</t>
  </si>
  <si>
    <t>Стандартный пластиковый скоросшиватель с прозрачным цветным верхом и лейблом для маркировки размером формата А4, вместимость не менее 50 листов</t>
  </si>
  <si>
    <t>Скотч 19 мм с диспенсером</t>
  </si>
  <si>
    <t>Диспенсер настольный прозрачный, в комплекте со скотчем 19 мм, длиной не менее 65 м</t>
  </si>
  <si>
    <t>Скотч 50 мм</t>
  </si>
  <si>
    <t xml:space="preserve">Скотч 50мм*60м, цвет прозрачный, изготовлена из полипропилена </t>
  </si>
  <si>
    <t>Скрепки</t>
  </si>
  <si>
    <t>скрепки 28  мм, металлические, в пачке 100 штук</t>
  </si>
  <si>
    <t>Скрепки цветные</t>
  </si>
  <si>
    <t>скрепки 26  мм, металлические, с цветным покрытием, в пачке 100 штук</t>
  </si>
  <si>
    <t>Скрепочница магнитная</t>
  </si>
  <si>
    <t>корпус пластиковый, с магнитом, наличие не менее 20 скрепок  в комплекте</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</si>
  <si>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</si>
  <si>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</si>
  <si>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</si>
  <si>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150 листов</t>
  </si>
  <si>
    <t>Степлер</t>
  </si>
  <si>
    <t>Степлер канцелярский с металлическими частями стальным основанием с пластиковой скользящей основой. Вместимость контейнера не менее 100 скоб. Пробивает  не менее 210 листов</t>
  </si>
  <si>
    <t>Стикеры 5 цветов</t>
  </si>
  <si>
    <t>Стикеры - закладки неоновые, в одной пачке 5 цветов, по 25 закладок каждого цвета, размер 4,5 мм*10мм, с клейкой основой</t>
  </si>
  <si>
    <t xml:space="preserve">Тетрадь общая </t>
  </si>
  <si>
    <t>Формат А 5, в клетку, не менее 96 листов, обложка ПВХ</t>
  </si>
  <si>
    <t xml:space="preserve">Точилка с контейнером </t>
  </si>
  <si>
    <t>Для карандашей различных диаметров. Выполнена из пластика, с контейнером для стружек</t>
  </si>
  <si>
    <t>Указка лазерная</t>
  </si>
  <si>
    <t>Файл</t>
  </si>
  <si>
    <t>Файл прозрачный, формат А4, плотность пленки 50-70 мкр, в упаковке 100 штук</t>
  </si>
  <si>
    <t>Шило</t>
  </si>
  <si>
    <t>Шило металлическое с крючком, для прошивки документов толстое, с большим ушком, деревянный держатель</t>
  </si>
  <si>
    <t>Штрих</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</si>
  <si>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</si>
  <si>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 xml:space="preserve">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 </t>
  </si>
  <si>
    <t>Диспенсер напольный</t>
  </si>
  <si>
    <t>Диспенсер для воды, тип напольный, со шкафчиком. Охлаждение и нагрев воды. Напряжение: не менее 220 В. Цвет: согласовывается с Заказчиком. Гарантия: не менее 12 месяцев, размеры не менее 34см х 33 см х 98 см</t>
  </si>
  <si>
    <t>Работа</t>
  </si>
  <si>
    <t>Техническое обслуживание и ремонт транспортных средств</t>
  </si>
  <si>
    <t>Техническое обслуживание и ремонт автомобиля Volswagen Caravella</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</si>
  <si>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</si>
  <si>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автомобиля Volswagen Caravella – 1 единица.</t>
  </si>
  <si>
    <t>Техническое обслуживание и ремонт транспортных средств АО "РНЦНХ"</t>
  </si>
  <si>
    <t>Техническое обслуживание и ремонт согласно перечня работ с заменой запасных частей, с расходными материалами и запасными частями для следующих транспортных средств: Nissan Teana – 1 единица, Toyota Corolla – 1 единица, Hyundai H-1 – 1 единица, Hyundai Caynti – 1 единица, Газ 33023 – 1 единица, МКСМ 800Н – 1 единица</t>
  </si>
  <si>
    <t>Услуги автомойки микроавтобуса АО "РНЦНХ"</t>
  </si>
  <si>
    <t>Автомойка микроавтобусов марки Хундай Каунти в количестве 1 единицы, общее количество моек – 12. В мойку 1 микроавтобуса входит мойка кузова и салона</t>
  </si>
  <si>
    <t>Со дня вступления в силу Договора  по 31 декабря 2014 года</t>
  </si>
  <si>
    <t>Услуги автомойки грузового автомобиля АО "РНЦНХ"</t>
  </si>
  <si>
    <t>Автомойка грузового автомобиля марки Газ 33023  в количестве 1 единицы, общее количество моек – 12. В мойку 1 грузового автомобиля входит мойка кузова и салона</t>
  </si>
  <si>
    <t>Услуги автомойки легковых автомобилей АО "РНЦНХ"</t>
  </si>
  <si>
    <t>Автомойка легковых автомобилей: Nissan Teana в количесте 1 единицы – 30 моек, Toyota Corolla в количестве 1 единицы – 14 моек. Общее количество моек – 44. В мойку 1 легкового автомобиля входит мойка кузова и салона</t>
  </si>
  <si>
    <t>исключено</t>
  </si>
  <si>
    <t>г. Астана, пр. Кабанбай батыра, 53; пр.Туран, 34/1, ул. Сыганак, 2, ул. Жанибек Керей хандары, 3</t>
  </si>
  <si>
    <t>Обязательное страхование работника от несчастных случаев при исполнении им трудовых (служебных) обязанностей на 393 человека</t>
  </si>
  <si>
    <t>Обязательное страхование работника от несчастных случаев при исполнении им трудовых (служебных) обязанностей</t>
  </si>
  <si>
    <t>Без применения норм Правил (пп. 4) п. 15)</t>
  </si>
  <si>
    <t>с 08.02.2014г. по 07.02.2015г.</t>
  </si>
  <si>
    <t>Вывоз снега с территории  грузовым автотранспортом 1350 рейсов. Очистка дорог от снега тяжелым автогрейдером 36 часов. Погрузка снега погрузчиком 96 часов.</t>
  </si>
  <si>
    <t>Комплект,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</si>
  <si>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С даты вступления в силу договора до 31.12.2014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</si>
  <si>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</si>
  <si>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</si>
  <si>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Постельный комплект - односпальный (1 простыня, 2 наволочки, 1 пододеяльник)</t>
  </si>
  <si>
    <t>Подушка</t>
  </si>
  <si>
    <t>Покрывало, размер: 200х180 cм,  Материал изготовления плотный, прочный гобелен.</t>
  </si>
  <si>
    <t>Покрывало, размер: 220х200 cм,  Материал изготовления плотный, прочный гобелен.</t>
  </si>
  <si>
    <t xml:space="preserve"> Одеяло, размер 205х140 cм,  холлофайбер, облегченное (ткань полиэстер)</t>
  </si>
  <si>
    <t>Покрывало, размер: 200х160 cм,  Материал ультрастеп.</t>
  </si>
  <si>
    <t>Жалюзи</t>
  </si>
  <si>
    <t>Состав: 70 %- полиэстер, 30%- шелк, ширина -0.89 мм., полузатемняющая, с пылеотталкивающей  пропиткой.Цвет по согласованию с Заказчиком.</t>
  </si>
  <si>
    <t xml:space="preserve">Дверные замки с ручками в комплекте </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</si>
  <si>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</si>
  <si>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Доводчик дверной</t>
  </si>
  <si>
    <t>Доводчик дверной,металлический на магните, масса двери не менее 85 кг.</t>
  </si>
  <si>
    <t>Сердцевина для замка заводского исполнения размер 35х35мм(7см), с ключами не менее 5 штук. Тип ключа «английский», с поперечными нарезками. По согласованию с Заказчиком.</t>
  </si>
  <si>
    <t>Сиденье для унитазов</t>
  </si>
  <si>
    <t>Сиденье для унитаза, пластиковые. По согласованию с Заказчиком.</t>
  </si>
  <si>
    <t>Сместитель для душа</t>
  </si>
  <si>
    <t>Сместитель для душа, рычажный  с длинным гусаком, с выходом для подключения душевого шланга.По согласованию с Заказчиком.</t>
  </si>
  <si>
    <t>Сместитель для кухни</t>
  </si>
  <si>
    <t>Сместитель для кухни, рычажный  с длинным гусаком.По согласованию с Заказчиком.</t>
  </si>
  <si>
    <t>Шланг сантехнический</t>
  </si>
  <si>
    <t>Шланг сантехнический в металлической оплетке для воды.По согласованию с Заказчиком.</t>
  </si>
  <si>
    <t>Шланг для душа</t>
  </si>
  <si>
    <t>Шланг с ниточной и никелированной оплеткой. Длина 1,5-2 метра. По согласованию с Заказчиком.</t>
  </si>
  <si>
    <t>Гофрошланг</t>
  </si>
  <si>
    <t xml:space="preserve">Гофрированный шланг сантехнический, d40, L-1,2
в полиэтиленовой упаковке с вкладышем, где указаны комплектация, технические характеристики и инструкция по монтажу.
</t>
  </si>
  <si>
    <t>Жидкие профессиональные моющие средства</t>
  </si>
  <si>
    <t>Стиральный порошок для цветного белья с добавками содержащее добавки энзима,пригодное для использования в мягкой и средней жесткости воде.Используются в любой стиральной машине промышленного типа.Эффективен при любой температуре.Химический состав: содержит анионо и нонионо поверхностно-активного вещества 5-15 %, мыло &lt;5, фосфат 15-30%, вещества предотвращающее серость, оптический отбеливатель(в упаковке не менее 10 кг.)</t>
  </si>
  <si>
    <t>Средство для удаления жира и грязи</t>
  </si>
  <si>
    <t>Вспомогательное средство для удаления жира и грязи.Используются в любой стиральной машине промышленного типа.Не подвержено воздействию жесткости воды.Применяется при стирки любого текстиля и в особенности шерстяного и нежного белья.Химический состав: нонионо поверхностно-активного вещества &lt;%30.рН 7, жидкость безцветного цвета.(масса не менее 4.85 кг. в бидоне )</t>
  </si>
  <si>
    <t>Пакеты</t>
  </si>
  <si>
    <t>Услуги по реставрации мебели</t>
  </si>
  <si>
    <t>Со дня вступления в силу договора до 31 декабря 2014 года по заявке заказчика</t>
  </si>
  <si>
    <t>г.Астана</t>
  </si>
  <si>
    <t>Услуги мойки витражей</t>
  </si>
  <si>
    <t xml:space="preserve">Услуг по текущему ремонту жилых помещений </t>
  </si>
  <si>
    <t>Услуги по техническому обслуживанию бытового оборудования</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</si>
  <si>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</si>
  <si>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Набор наушников и ИК –приемников на 50 чел., 20 настольных микрофонов, 1 радиомикрофон, 2 пульта переводчиков, 1 центр. процессор, 1 трансмиттер, 1 излучатель, 1 кабина для переводчиков, 2 петличных микрофона (101 день, 8 часов в день)</t>
  </si>
  <si>
    <t>Услуги синхронного перевода для организации обучения по программе Executive MBA</t>
  </si>
  <si>
    <t>Синхронный перевод с английского на русский/казахский и русского/казахского на английский. 2 переводчика на 8-часовой рабочий день (2 256 часов)</t>
  </si>
  <si>
    <t xml:space="preserve"> Дератизация - борьба с грызунами (мыши, крысы и т.д.), дезинсекция - борьба с мухами, комарами и тараканами и другими бытовыми насекомыми.  Обработка постельных принадлежностей. Услуги осуществляются на территории трех объектов. Комплекс зданий Назарбаев Университета: общая площадь помещений – не более  35 286,3 кв.м,открытые территории – не более 15 га.  Республиканский научный центр нейрохирургии: общая площадь помещений не более 19475 кв.м, открытых территорий не более 15 га. Республиканский научный центр неотложной медицинской помощи: общая площадь помещений не более 3200 кв.м, открытые территории не более 3200 кв.м</t>
  </si>
  <si>
    <t>Комплект состоит из : 1)Жидкий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2)Жидкий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3)Жидкий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4)Средство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5)Кондиционер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</si>
  <si>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В течении 60 календарных дней со дня вступления в силу договора</t>
  </si>
  <si>
    <t>Тепловизионная камера</t>
  </si>
  <si>
    <t>Мойка витражей в ЖК "Северное сияние" и в  зданиях студенческих общежитий 3255 кв.м</t>
  </si>
  <si>
    <t>Услуги по текущему ремонту жилых помещений  1176 кв.м согласно дефектных актов и технической спецификации.</t>
  </si>
  <si>
    <t>Файл архивный, ламинированный. Используется для хранения бумаг. Формат А4,вмещает от 350 до 550 листов. На корешке пластиковое окно, ширина 75 мм</t>
  </si>
  <si>
    <t>гр.7, 8, 9</t>
  </si>
  <si>
    <t>гр.4, 7, 8, 9</t>
  </si>
  <si>
    <t>гр.7,8,9</t>
  </si>
  <si>
    <t>Выходная мощность 6 милливатт Миниатюрные размеры и вес - 14 на 160мм (металлический корпус в виде ручки), 90 граммДлина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- 1,1ммПотребляемая энергия - менее 200мА, питание от двух батареек АААСрок службы - более 5000 часов Время работы от одного комплекта батареек: 2-3 часа (зависит от качества энергоносителя).</t>
  </si>
  <si>
    <t>гр.4</t>
  </si>
  <si>
    <t xml:space="preserve">Услуги фотографа </t>
  </si>
  <si>
    <t>Запрос ценовых предлложений</t>
  </si>
  <si>
    <t xml:space="preserve">С момента ступления в силу Договора до 31.12.2014 года, по заявке заказчика </t>
  </si>
  <si>
    <t>г. Астана, пр. Кабанбай батыра 53</t>
  </si>
  <si>
    <t>Услуги питания для организации обучения по программе Executive MBA (1 меню)</t>
  </si>
  <si>
    <t>Услуги питания (меню 1). Меню в расчете по одной штуке: салат, горячее блюдо, десерт, напитки (соки, вода, чай). Количество участников 50 человек.</t>
  </si>
  <si>
    <t>Услуги питания для организации обучения по программе Executive MBA (2 меню)</t>
  </si>
  <si>
    <t>Услуги питания (меню 2). Меню в расчете по одной штуке: салат, горячее блюдо, десерт, напитки (соки, вода, чай). Количество участников 45 человек.</t>
  </si>
  <si>
    <t>Профессиональная выездная репортажная фотосъёмка профессиональным фотоаппаратом (34 часа). Согласно технической спецификации.</t>
  </si>
  <si>
    <t xml:space="preserve">Дырокол </t>
  </si>
  <si>
    <t>Металлические для скрепления бумаг без перфорирования,  ширина 15мм, цвет черный,  в картонной упаковке, в пачке 12 штук.</t>
  </si>
  <si>
    <t>Металлические для скрепления бумаг без перфорирования, цвет черный, ширина 19мм,   в картонной упаковке, в пачке 12 штук.</t>
  </si>
  <si>
    <t>По заявкам Заказчика, со дня подписания Договора и до заключения договора о закупках по итогам тендера</t>
  </si>
  <si>
    <t xml:space="preserve">Без применения норм Правил (пп. 40 п. 15) </t>
  </si>
  <si>
    <t>Футболка с логотипом</t>
  </si>
  <si>
    <t>Футболка белая с логотипом. Ткань:хлопок 100%. Ворот: О-образный. Размеры: 10 шт. –S, 20 шт. – M, 20 шт. –L. Способ нанесения логотипа оговаривается с Заказчиком.</t>
  </si>
  <si>
    <t>Блокнот с логотипом</t>
  </si>
  <si>
    <t>Блокнот формата А5, в клетку 50 листов (отрывные) с логотипом на обложке и листах. Способ нанесения логотипа оговаривается с Заказчиком</t>
  </si>
  <si>
    <t>Ручка с логотипом</t>
  </si>
  <si>
    <t>Шариковая ручка черного либо золотистого цвета с синей пастой, с нанесением логотипа. Способ нанесения логотипа оговаривается с Заказчиком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</si>
  <si>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</si>
  <si>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</si>
  <si>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</si>
  <si>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Пакет бумажный с логотипом</t>
  </si>
  <si>
    <t>Имиджевый бейдж</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</si>
  <si>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</si>
  <si>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</si>
  <si>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Карандаш с логотипом</t>
  </si>
  <si>
    <t>Простой карандаш черного цвета с нанесением логотипа. Способ нанесения логотипа оговаривается с Заказчиком</t>
  </si>
  <si>
    <t>Кувертка</t>
  </si>
  <si>
    <t>USB- флеш-карта с логотипом</t>
  </si>
  <si>
    <t>Флеш-карта из черного/белого пластика либо из металла не менее 4 Гб памяти. Способ нанесения логотипа оговаривается с Заказчиком</t>
  </si>
  <si>
    <t>Бейсболки с логотипом</t>
  </si>
  <si>
    <t>Мяч баскетбольный, женский, «игровой»</t>
  </si>
  <si>
    <t>Мяч баскетбольный, женский, «тренировочный»</t>
  </si>
  <si>
    <t>Мяч баскетбольный, мужской, «игровой»</t>
  </si>
  <si>
    <t>Мяч баскетбольный, мужской, «тренировочный»</t>
  </si>
  <si>
    <t>Медбол</t>
  </si>
  <si>
    <t>Мяч воллейбольный</t>
  </si>
  <si>
    <t>Мяч футбольный</t>
  </si>
  <si>
    <t>Сетка для настольного тенниса</t>
  </si>
  <si>
    <t>Сетка для баскетбольного кольца</t>
  </si>
  <si>
    <t>Насос ручной с иглой</t>
  </si>
  <si>
    <t>Кубки золото</t>
  </si>
  <si>
    <t>Вратарские перчатки</t>
  </si>
  <si>
    <t>Медали</t>
  </si>
  <si>
    <t>Щитки футбольные</t>
  </si>
  <si>
    <t>Наколенники для воллейбола</t>
  </si>
  <si>
    <t>Гиря  24 кг</t>
  </si>
  <si>
    <t>Гриф 20 кг</t>
  </si>
  <si>
    <t>Гриф 18 кг</t>
  </si>
  <si>
    <t>Блины тяжелоатлетические  5 кг</t>
  </si>
  <si>
    <t>Блины тяжелоатлетические 10 кг</t>
  </si>
  <si>
    <t>Блины тяжелоатлетические 20 кг</t>
  </si>
  <si>
    <t>Лапы боксерские</t>
  </si>
  <si>
    <t>Футы (защита голени)</t>
  </si>
  <si>
    <t>Капа боксерская</t>
  </si>
  <si>
    <t>Форма для вратаря</t>
  </si>
  <si>
    <t>Форма для волейбола женская</t>
  </si>
  <si>
    <t>Форма для волейбола мужская</t>
  </si>
  <si>
    <t>Форма для футбола женская</t>
  </si>
  <si>
    <t>Форма для футбола мужская</t>
  </si>
  <si>
    <t>Форма для баскетбола мужская</t>
  </si>
  <si>
    <t>Форма для баскетбола женская</t>
  </si>
  <si>
    <t>Кимоно для дзюдо</t>
  </si>
  <si>
    <t>Кимоно для казакша курес</t>
  </si>
  <si>
    <t>Сетка воллейбольная с тросом</t>
  </si>
  <si>
    <t>Сетка для большого тенниса</t>
  </si>
  <si>
    <t>Весы</t>
  </si>
  <si>
    <t>Пады (ручные макивары)</t>
  </si>
  <si>
    <t>Макивары большие</t>
  </si>
  <si>
    <t>Защитные сетки</t>
  </si>
  <si>
    <t>Спортивные костюмы</t>
  </si>
  <si>
    <t>Официальный мяч FIBA «BGL6»,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6 (длина окружности 720—740 мм, масса 500—540 г).</t>
  </si>
  <si>
    <t>Тренировочный мяч «BDL6»,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либо из улучшенной синтетической кожи, размер: 6 (длина окружности 720—740 мм, масса 500—540 г).</t>
  </si>
  <si>
    <t>Официальный мяч FIBA «BGL7»,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</si>
  <si>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Тренировочный мяч «BDL7»,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</si>
  <si>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Медицинский мяч, вес: 4 кг, материал исполнения - натуральная или композитная (модифицированная, улучшенная синтетическая) кожа. Диаметр не менее 330 мм. Цвет по согласованию с Заказчиком.</t>
  </si>
  <si>
    <t>Матовая синтетическая кожа (полиуретан), бутиловая камера, 2 слоя подкладочной ткани из полиэстера. Тип соединения панелей - шов, укрепленный проклейкой. Длина окружности не менее 680 мм и не более  700 мм, давление внутри мяча 0,6-1,1 BAR. Вес  не менее 410 г, но не более 450 г. Цвет по согласованию с Заказчиком.</t>
  </si>
  <si>
    <t>Высококачественный нейлон. Диаметр (внутренний) баскетбольного кольца - 450 мм, крепление сетки - "поросячий хвостик". Цвет по согласованию с Заказчиком.</t>
  </si>
  <si>
    <t>Насос ручной для накачивания мячей. Длина: 29 см, диаметр: 3,6 см. С иглой и гибким шлангом.</t>
  </si>
  <si>
    <t>Цвет – золото, высота 29 мм, диаметр 12 мм. Матерал: нижняя часть кубка - пластик, основная верхняя часть - металл.</t>
  </si>
  <si>
    <t>Гибкая защита пальцев; спресованный поролон, Изогнутая форма. Настраиваемый ремешок на запястье. Анатомическая форма кисти. Размер – взрослый.</t>
  </si>
  <si>
    <t>Комплект медалей со шнурками. Диаметр: 60 мм. В комплекте 1 медаль золотого, 1 бронзового, и 1 серебренного цветов. Материал исполнения: металл.</t>
  </si>
  <si>
    <t>Щитки на голень с панелью из полипропилена с отверстиями для вентиляции, обеспечивающие амортизацию и защиту голени от ударов для игры в футбол. Щитки без голеностопа. Фиксируются на липучках.</t>
  </si>
  <si>
    <t>Наколенники с панелью обеспечивающие амортизацию и защиту коленей от ударов для игры в волейбол и гандобол, а также других видов спорта в зале. Материал – полиэстер.</t>
  </si>
  <si>
    <t>Металлическая сферическая гиря с ручкой. Вес - 24 кг.</t>
  </si>
  <si>
    <t>Гриф олимпийский. Изготовлен из металла. Длина - не менее 1200 мм. Посадочный диаметр грифа - 50мм. В комплекте: замок - гайка Вейдера. Внешнее покрытие – хром. Вес – 20 кг.</t>
  </si>
  <si>
    <t>Гриф. Изготовлен из металла. Длина - не менее 1800 мм, толщина 25 мм. В комплекте: замок - гайка Вейдера. Внешнее покрытие – хром. Вес – 18 кг.</t>
  </si>
  <si>
    <t>Диск обрезиненый, рекордный. Диаметр отверстия не менее 52 мм. Вес – 5 кг.</t>
  </si>
  <si>
    <t>Диск обрезиненый. Диаметр отверстия не менее 52 мм. Вес – 10 кг.</t>
  </si>
  <si>
    <t>Диск обрезиненный. Диаметр отверстия не менее 52 мм. Вес – 20 кг.</t>
  </si>
  <si>
    <t>Материал: искусственная кожа; Крепление: на липучках; Цвет по согласованию с Заказчиком.</t>
  </si>
  <si>
    <t>Одночелюстная. Материал: силикон. Цвет по согласованию с Заказчиком.</t>
  </si>
  <si>
    <t>Комплект: футболка с длинным рукавом, трико.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</si>
  <si>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</si>
  <si>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Материал: 100% полиэстер. Размеры - по согласованию с Заказчиком, с логотипом NU и номерами по согласованию с Заказчиком.</t>
  </si>
  <si>
    <t>Комплект: майка без рукавов, шорты. Состав: 92% полиэстер, 8% эластан. размеры - по согласованию с Заказчиком, с логотипом NU и номерами по согласованию с Заказчиком.</t>
  </si>
  <si>
    <t xml:space="preserve"> В течении 10 рабочих дней с момента подачи письменной заявки</t>
  </si>
  <si>
    <t xml:space="preserve">Мяч волейбольный, материал покрышки - синт. кожа (микрофибра), материал камеры - бутиловая, материал обмотки камеры – нейлон.  Тип соединения панелей - клееный, количество панелей - 8. Окружность – 650-670 мм. Вес – 280 граммов. Давление – 0, 325 кг/кв.см. Цвет по согласованию с Заказчиком.
</t>
  </si>
  <si>
    <t xml:space="preserve">Высококачественный нейлон, натяжка сетки: регулируемая, крепление: винтовое. Размер сетки (высота, длина): 15,25 см на 152,5 см.
Цвет по согласованию с Заказчиком.
</t>
  </si>
  <si>
    <t>Сетка тренировочная, черная с металлическим тросом (трос 3 мм, длинна 11 м, коуши, зажимы троса).</t>
  </si>
  <si>
    <t>Сетка для центральной линии в большом тенисе  (регулятор высоты, маркер для теннисной сетки с петлей и анкером в грунт (пол)). Диаметр нити не менее 2 мм,  размер ячейки: 40 мм, размер сетки: 1,07 м х 12,8 м.</t>
  </si>
  <si>
    <t>Предел взвешивания – 150 кг. Дискретность  мг 0,01. Диаметр платформы мм 85. Калибровка внутренняя (автоматическая), питание 230В 50Гц/11В АС.</t>
  </si>
  <si>
    <t>Материал: кожа, наполнитель: пенополиэтилен, размеры: 40 см х 20 см, толщина: 7-7,5 см.</t>
  </si>
  <si>
    <t>Макевары, изготовленные из натуральной кожи, по бокам из коровьей кожи с набивкой из дюрафлекса, резины и пены. Размеры (приблизительно): 60х35х15 см.</t>
  </si>
  <si>
    <t xml:space="preserve"> В течении 10 рабочих дней с момента подачи письменной заявки </t>
  </si>
  <si>
    <t xml:space="preserve">Оформление зданий баннерами приуроченным к государственным праздникам </t>
  </si>
  <si>
    <t xml:space="preserve">Изготовление, монтаж и демонтаж баннеров - 24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t>
  </si>
  <si>
    <t>С момента подписания договора до 31 декабря 2014 года</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</si>
  <si>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</si>
  <si>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Перевозка обучающихся АОО «Назарбаев Университет». Не менее 1000 часов. Согласно технической спецификации.</t>
  </si>
  <si>
    <t>гр. 4,8,9</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</si>
  <si>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</si>
  <si>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536. Количество дней в году - не более 246. Ежедневное 4-х разовое питание (завтрак, обед, полдник, ужин)</t>
  </si>
  <si>
    <t>С 1 января 2014 года по 31 декабря 2014 года</t>
  </si>
  <si>
    <t>Портативная цифровая радиостанция носимая (в комплекте с ретранслятором)</t>
  </si>
  <si>
    <t>11 274 910,72</t>
  </si>
  <si>
    <t xml:space="preserve">В течение 80 рабочих дней с момента вступления договора в силу. </t>
  </si>
  <si>
    <t>55</t>
  </si>
  <si>
    <t>Услуги питания (меню 1). Меню в расчёте по одной штуке : салат, горячее блюдо, десерт, напитки (соки, вода, чай). Количество участников 95 человек)</t>
  </si>
  <si>
    <t>Учебник по французскому языку с DVD диском «Alter Ego + 2, Livre de l'élève + DVD-ROM»</t>
  </si>
  <si>
    <t>Учебник по французскому языку с DVD диском, авторы - Annie Berthet, Emmanuelle Daill, Catherine Hugot, Véronique M Kizirian, Monique Waendendries, год издания – не ранее 2012 года, количество страниц - 224</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</si>
  <si>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</si>
  <si>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</si>
  <si>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преподавателя по французскому языку, авторы - Annie Berthet, Emmanuelle Daill, Catherine Hugot, Véronique M Kizirian, Béatrix Sampsonis, год издания – не ранее 2013 года, количество страниц - 240</t>
  </si>
  <si>
    <t>Пособие для проектов «Alter Ego + 2, Livrets Projets (+1 et 2)»</t>
  </si>
  <si>
    <t>Пособие для проектов, авторы - Annie Berthet, Emmanuelle Daill, Catherine Hugot, Véronique M Kizirian, Monique Waendendries, год издания – не ранее 2013 года, количество страниц – 112</t>
  </si>
  <si>
    <t>3 500,00</t>
  </si>
  <si>
    <t>Учебник «Французский язык в международных отношениях с CD диском «Objectif Diplomatie 1 , Livre de l'élève + CD audio.  A1 / A2.»</t>
  </si>
  <si>
    <t>Французский язык в международных отношениях с CD диском, авторы - Laurence Riehl, Michel Soignet, Marie-Hélène Amiot, год издания – не ранее 2010 года, количество страниц - 192</t>
  </si>
  <si>
    <t>6 200,00</t>
  </si>
  <si>
    <t>Учебник «Французский язык в международных отношениях «Objectif Diplomatie 2, Livre de l'élève + CD audio.  A2 / B1»</t>
  </si>
  <si>
    <t>Французский язык в международных отношениях, автор - Michel Soignet, год издания – не ранее 2010 года, количество страниц -  192</t>
  </si>
  <si>
    <t>6 400,00</t>
  </si>
  <si>
    <t>Учебник «Французский язык для юристов «Le français juridique, Livret d'activités»</t>
  </si>
  <si>
    <t>Французский язык для юристов, автор - Michel Soignet, год издания – не ранее 2003 года, количество страниц -  128</t>
  </si>
  <si>
    <t>5 500,00</t>
  </si>
  <si>
    <t>Тетрадь для заданий по французскому языку, авторы - Annie Berthet, Emmanuelle Daill, Catherine Hugot, Véronique M Kizirian, Monique Waendendries. Год издания – не ранее 2012 года,количество страниц -  128</t>
  </si>
  <si>
    <t>CD диск - Профессиональный французский «Le français juridique, CD AUDIO"</t>
  </si>
  <si>
    <t>CD диск - Профессиональный французский, автор -  Michel Soignet, Издательство - Hachette, издан - 26/06/2003</t>
  </si>
  <si>
    <t>11 200,00</t>
  </si>
  <si>
    <t>С момента подписания Договора до 31.12.2013 года, по заявке заказчика</t>
  </si>
  <si>
    <t>Пластиковая стойка-кувертка, размеры не менее 280*95 мм (по горизонтали)</t>
  </si>
  <si>
    <t>Создание теплового изображения:температурная чувствительность/NETD: не менее &lt;45  мK при 30°C; ИК-разрешение: не менее 320 × 240 пикселей; Масштабирование: 1–4× плавное цифровое с панорамированием; Угол обзора / минимальное фокусное расстояние: 25° × 19° / 0.4 м; Спектральный диапазон: не менее 7.5 - 13 мкм; Пространственное разрешение (мгновенное поле зрения): не менее 1.36 мрад; Фокусировка: Автоматическая или ручная; Просмотр изображения: Режимы изображения: ИК/визуальное + Thermal Fusion; Дисплей: Встроенный сенсорный экран, цветной ЖК-дисплей не менее 3.5", 320 x 240 пикселей; Измерения: Диапазон температур предмета От –20 °C до +650 °C не менее в 3 диапазонах: от -20°C до +120°C, или от 0°C до +350°C, или от +200°C до+650°C; Погрешность: не более ±2°C или 2% от показания. Хранение изображений: Тип: карта памяти SD; Формат файла: стандартный JPEG, включая данные измерений; Цифровая камера: Встроенная цифровая камера: не менее 3.1 мегапиксела (2048 × 1536 пикселей) и два светодиода. Физические характеристики: Вес камеры, включая батарею: не более 0.88 кг; Размеры камеры: (Д × Ш × В) не менее 106 × 201 × 125 мм. Отгрузочные габариты: не менее 180 x 500 x 360 мм; Отгрузочный вес: не менее 5.6 кг. В комплект входят: Тепловизионная камера, прочный транспортировочный кейс, ИК-камера с объективами, аккумулятор, микроадаптер Bluetooth® USB, зарядное устройство, калибровочный сертификат, компакт-диск с программным обеспечением, гарнитура, сетевой кабель, карта памяти с адаптером, блок питания, печатное руководство по началу работы на русском или казахском языке, солнцезащитная ширма, USB-кабель, компакт-диск с пользовательской документацией, видеокабель, карта продления гарантийного срока или регистрационная карта.</t>
  </si>
  <si>
    <t>32</t>
  </si>
  <si>
    <t>33</t>
  </si>
  <si>
    <t>34</t>
  </si>
  <si>
    <t>35</t>
  </si>
  <si>
    <t>36</t>
  </si>
  <si>
    <t>37</t>
  </si>
  <si>
    <t>38</t>
  </si>
  <si>
    <t>39</t>
  </si>
  <si>
    <t>40</t>
  </si>
  <si>
    <t>41</t>
  </si>
  <si>
    <t>42</t>
  </si>
  <si>
    <t>43</t>
  </si>
  <si>
    <t>44</t>
  </si>
  <si>
    <t>45</t>
  </si>
  <si>
    <t>46</t>
  </si>
  <si>
    <t>47</t>
  </si>
  <si>
    <t>Ремень приводной клиновый В 17х1700 для АО "Республиканский научный центр неотложной медицинской помощи"</t>
  </si>
  <si>
    <t xml:space="preserve">Без применения норм Правил (пп. 31 п. 15) </t>
  </si>
  <si>
    <t>Ремень приводной клиновый В 17х1700, ГОСТ 5813-93</t>
  </si>
  <si>
    <t>Ремень приводной клиновый В 17х1800 для АО "Республиканский научный центр неотложной медицинской помощи"</t>
  </si>
  <si>
    <t>Ремень приводной клиновый В 17х1800, ГОСТ 5813-93</t>
  </si>
  <si>
    <t>Ремень приводной клиновый В 17х1900 для АО "Республиканский научный центр неотложной медицинской помощи"</t>
  </si>
  <si>
    <t>Ремень приводной клиновый В 17х1900, ГОСТ 5813-93</t>
  </si>
  <si>
    <t>Ремень приводной клиновый В 17х2000 для АО "Республиканский научный центр неотложной медицинской помощи"</t>
  </si>
  <si>
    <t>Ремень приводной клиновый В 17х2000, ГОСТ 5813-93</t>
  </si>
  <si>
    <t>Ремень приводной клиновый В 17х2120 для АО "Республиканский научный центр неотложной медицинской помощи"</t>
  </si>
  <si>
    <t>Ремень приводной клиновый В 17х2120, ГОСТ 5813-93</t>
  </si>
  <si>
    <t>Ремень приводной клиновый В 17х2240 для АО "Республиканский научный центр неотложной медицинской помощи"</t>
  </si>
  <si>
    <t>Ремень приводной клиновый В 17х2240, ГОСТ 5813-93</t>
  </si>
  <si>
    <t>Ремень клиновый, на приточно-вытяжную вентиляцию А13 х 900 mm для АО "Национальный  центр нейрохирургии"</t>
  </si>
  <si>
    <t>Ремень клиновый, на приточно-вытяжную вентиляцию А13 х 900 mm, ГОСТ 5813-93</t>
  </si>
  <si>
    <t>Ремень клиновый, на приточно-вытяжную вентиляцию А13 х 950 mm для АО "Национальный центр нейрохирургии"</t>
  </si>
  <si>
    <t>Ремень клиновый, на приточно-вытяжную вентиляцию А13 х 950 mm, ГОСТ 5813-93</t>
  </si>
  <si>
    <t>Ремень клиновый, на приточно-вытяжную вентиляцию А13 х 975 mm для АО "Национальный центр нейрохирургии"</t>
  </si>
  <si>
    <t>Ремень клиновый, на приточно-вытяжную вентиляцию А13 х 975 mm, ГОСТ 5813-93</t>
  </si>
  <si>
    <t>Ремень клиновый, на приточно-вытяжную вентиляцию А13 х 1050 mm  для АО "Национальный центр нейрохирургии"</t>
  </si>
  <si>
    <t>Ремень клиновый, на приточно-вытяжную вентиляцию А13 х 1050 mm, ГОСТ 5813-93</t>
  </si>
  <si>
    <t>Ремень клиновый, на приточно-вытяжную вентиляцию А13 х 1075 mm  для АО "Национальный центр нейрохирургии"</t>
  </si>
  <si>
    <t>Ремень клиновый, на приточно-вытяжную вентиляцию А13 х 1075 mm, ГОСТ 5813-93</t>
  </si>
  <si>
    <t>Ремень клиновый, на приточно-вытяжную вентиляцию А13 х 1175 mm  для АО "Национальный центр нейрохирургии"</t>
  </si>
  <si>
    <t>Ремень клиновый, на приточно-вытяжную вентиляцию А13 х 1175 mm, ГОСТ 5813-93</t>
  </si>
  <si>
    <t>Ремень клиновый, на приточно-вытяжную вентиляцию А13 х 1200 mm  для АО "Национальный центр нейрохирургии"</t>
  </si>
  <si>
    <t>Ремень клиновый, на приточно-вытяжную вентиляцию А13 х 1200 mm, ГОСТ 5813-93</t>
  </si>
  <si>
    <t>Ремень клиновый, на приточно-вытяжную вентиляцию А13 х 1225 mm  для АО "Национальный центр нейрохирургии"</t>
  </si>
  <si>
    <t>Ремень клиновый, на приточно-вытяжную вентиляцию А13 х 1225 mm, ГОСТ 5813-93</t>
  </si>
  <si>
    <t>Ремень клиновый, на приточно-вытяжную вентиляцию А13 х 1275 mm  для АО "Национальный центр нейрохирургии"</t>
  </si>
  <si>
    <t>Ремень клиновый, на приточно-вытяжную вентиляцию А13 х 1275 mm, ГОСТ 5813-93</t>
  </si>
  <si>
    <t>Ремень клиновый, на приточно-вытяжную вентиляцию А13 х 1300 mm  для АО "Национальный центр нейрохирургии"</t>
  </si>
  <si>
    <t>Ремень клиновый, на приточно-вытяжную вентиляцию А13 х 1300 mm, ГОСТ 5813-93</t>
  </si>
  <si>
    <t>Ремень клиновый, на приточно-вытяжную вентиляцию А13 х 1375 mm  для АО "Национальный центр нейрохирургии"</t>
  </si>
  <si>
    <t>Ремень клиновый, на приточно-вытяжную вентиляцию А13 х 1375 mm, ГОСТ 5813-93</t>
  </si>
  <si>
    <t>Ремень клиновый, на приточно-вытяжную вентиляцию А13 х 1450 mm  для АО "Национальный центр нейрохирургии"</t>
  </si>
  <si>
    <t>Ремень клиновый, на приточно-вытяжную вентиляцию А13 х 1450 mm, ГОСТ 5813-93</t>
  </si>
  <si>
    <t>Ремень клиновый, на приточно-вытяжную вентиляцию А13 х 1675 mm  для АО "Национальный центр нейрохирургии"</t>
  </si>
  <si>
    <t>Ремень клиновый, на приточно-вытяжную вентиляцию А13 х 1675 mm, ГОСТ 5813-93</t>
  </si>
  <si>
    <t>Ремень клиновый, на приточно-вытяжную вентиляцию А13 х 1750 mm  для АО "Национальный центр нейрохирургии"</t>
  </si>
  <si>
    <t>Ремень клиновый, на приточно-вытяжную вентиляцию А13 х 1750 mm, ГОСТ 5813-93</t>
  </si>
  <si>
    <t>Ремень клиновый, на приточно-вытяжную вентиляцию А13 х 2350 mm  для АО "Национальный центр нейрохирургии"</t>
  </si>
  <si>
    <t>Ремень клиновый, на приточно-вытяжную вентиляцию А13 х 2350 mm, ГОСТ 5813-93</t>
  </si>
  <si>
    <t>Ремень клиновый, на приточно-вытяжную вентиляцию А17 х 1900 mm  для АО "Национальный центр нейрохирургии"</t>
  </si>
  <si>
    <t>Ремень клиновый, на приточно-вытяжную вентиляцию А 17 х 1900 mm, ГОСТ 5813-93</t>
  </si>
  <si>
    <t>Ремень клиновый, на приточно-вытяжную вентиляцию А17 х 2000 mm  для АО "Национальный центр нейрохирургии"</t>
  </si>
  <si>
    <t>Ремень клиновый, на приточно-вытяжную вентиляцию А 17 х 2000 mm, ГОСТ 5813-93</t>
  </si>
  <si>
    <t>НЕРА фильтр Н13 to EN1822 Фильтр абсолютной очистки воздуха Опер. блок АО "РНЦН"</t>
  </si>
  <si>
    <t>Фильтр абсолютной очистки воздуха для операционных,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</si>
  <si>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ОАРИТ АО "РНЦН"</t>
  </si>
  <si>
    <t>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</si>
  <si>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опер. блок комната пробуждения АО "РНЦН"</t>
  </si>
  <si>
    <t>НЕРА фильтр Н13 to EN1822 Фильтр абсолютной очистки воздуха  ЦСО АО "РНЦН"</t>
  </si>
  <si>
    <t>НЕРА фильтр Н13 to EN1822 Фильтр абсолютной очистки воздуха ангиография АО "РНЦН"</t>
  </si>
  <si>
    <t>По заявкам Заказчика, со дня вступления в силу Договора и по 31 декабря 2014 года.</t>
  </si>
  <si>
    <t>56</t>
  </si>
  <si>
    <t>«Поверка прибора учета тепловой энергии АО «Республиканский научный центр неотложной медицинской помощи»</t>
  </si>
  <si>
    <t>1. Поверка теплосчетчика, диаметр расходомеров 100 мм; 2. Подтверждение метрологического класса прибора учета тепловой энергии; 3. Монтаж и демонтаж прибора учета с разборкой, чисткой и промывкой теплосчетчика.</t>
  </si>
  <si>
    <t>г. Астан, ул. Керей, Жанибек ханов, д. 3</t>
  </si>
  <si>
    <t>Размер: 26х21х6 см. Глянцевый, полиуритан. Многослойный наполнитель. Перчатки с застежкой на липучке.</t>
  </si>
  <si>
    <t>Дизель генератор (система гарантированного электропитания центральной серверной IT)</t>
  </si>
  <si>
    <t>Гр. 4,5</t>
  </si>
  <si>
    <t>Гр. 5</t>
  </si>
  <si>
    <t>Гр. 4</t>
  </si>
  <si>
    <t>Гр. 7,8,9</t>
  </si>
  <si>
    <t>по 31 декабря 2014 года со дня вступления в силу Договора</t>
  </si>
  <si>
    <t>г. Астана, пр. Кабанбай батыра, д. 53.</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</si>
  <si>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</si>
  <si>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t>
  </si>
  <si>
    <t>Услуги по проверке знаний на квалификационную группу допуска  по электробезопасности</t>
  </si>
  <si>
    <t>Проведение периодической проверки знаний электротехнического персонала на квалификационную группу (ІІ, III, IV, V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140 человек.</t>
  </si>
  <si>
    <t>В течение 20 рабочих дней со дня получения заявки от Заказчика</t>
  </si>
  <si>
    <t>Папка для бумаг с логотипом.Формат А4 с внутренним кармашком. Плотность бумаги – 300 г., препресс обложки матовый, цветность 2+0, кармашек внутренный с одной стороны, беговка. Способ нанесения логотипа оговаривается с Заказчиком</t>
  </si>
  <si>
    <t>Пакет с логотипом бумажный. Размеры (ШхВхГ): не менее 25х35х9 см. Плотность – 250 г., цветность 2+0, матовый препресс, печать с одной стороны, горизонтальное расположение.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</si>
  <si>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Цветность 4+0. Способ нанесения логотипа оговаривается с Заказчиком</t>
  </si>
  <si>
    <t>Гр.4</t>
  </si>
  <si>
    <t>Куртка мужская летняя</t>
  </si>
  <si>
    <t>Полукомбинезон мужской летний</t>
  </si>
  <si>
    <t>Халат женский</t>
  </si>
  <si>
    <t>30 календарных днейс даты вступления в силу договора</t>
  </si>
  <si>
    <t>Полуботинки мужские,  кожаные, летние</t>
  </si>
  <si>
    <t xml:space="preserve">Перчатки  трикотажные с ПВХ </t>
  </si>
  <si>
    <t>30 календарных дней с даты вступления в силу договора</t>
  </si>
  <si>
    <t>Мониторинг производственного экологического контроля</t>
  </si>
  <si>
    <t>57</t>
  </si>
  <si>
    <t>г. Астан, пр. Туран, ул. Сыганак, д. 2 (РДЦ)</t>
  </si>
  <si>
    <t>Услуга по установке ограничения доступа на лифты УСК-3</t>
  </si>
  <si>
    <r>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36 месяцев с даты подписания Акта приема-передачи Товара. Сопутствующие услуги: поставка, наладка, установка, внедрение в эксплуатацию (согласно технической спецификации),</t>
    </r>
    <r>
      <rPr>
        <sz val="10"/>
        <color rgb="FFFF0000"/>
        <rFont val="Times New Roman"/>
        <family val="1"/>
        <charset val="204"/>
      </rPr>
      <t xml:space="preserve"> </t>
    </r>
    <r>
      <rPr>
        <sz val="10"/>
        <color theme="1"/>
        <rFont val="Times New Roman"/>
        <family val="1"/>
        <charset val="204"/>
      </rPr>
      <t>сервисное обслуживание дизель генератора в течение 12 месяцев с момента ввода в эксплуатацию.</t>
    </r>
  </si>
  <si>
    <t>48</t>
  </si>
  <si>
    <t>49</t>
  </si>
  <si>
    <t>50</t>
  </si>
  <si>
    <t>51</t>
  </si>
  <si>
    <t>52</t>
  </si>
  <si>
    <t>53</t>
  </si>
  <si>
    <t>54</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</si>
  <si>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</si>
  <si>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</si>
  <si>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</si>
  <si>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</si>
  <si>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</si>
  <si>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</si>
  <si>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</si>
  <si>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</si>
  <si>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</si>
  <si>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</si>
  <si>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</si>
  <si>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</si>
  <si>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</si>
  <si>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</si>
  <si>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</si>
  <si>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</si>
  <si>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</si>
  <si>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</si>
  <si>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</si>
  <si>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</si>
  <si>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</si>
  <si>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</si>
  <si>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</si>
  <si>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</si>
  <si>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</si>
  <si>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</si>
  <si>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</si>
  <si>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</si>
  <si>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</si>
  <si>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</si>
  <si>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</si>
  <si>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</si>
  <si>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</si>
  <si>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</si>
  <si>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</si>
  <si>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</si>
  <si>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</si>
  <si>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</si>
  <si>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</si>
  <si>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</si>
  <si>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</si>
  <si>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</si>
  <si>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</si>
  <si>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</si>
  <si>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</si>
  <si>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</si>
  <si>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</si>
  <si>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</si>
  <si>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</si>
  <si>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</si>
  <si>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</si>
  <si>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</si>
  <si>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</si>
  <si>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</si>
  <si>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</si>
  <si>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</si>
  <si>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</si>
  <si>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</si>
  <si>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</si>
  <si>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</si>
  <si>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</si>
  <si>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</si>
  <si>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</si>
  <si>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</si>
  <si>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</si>
  <si>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</si>
  <si>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</si>
  <si>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</si>
  <si>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</si>
  <si>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</si>
  <si>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</si>
  <si>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</si>
  <si>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</si>
  <si>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</si>
  <si>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</si>
  <si>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</si>
  <si>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</si>
  <si>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</si>
  <si>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</si>
  <si>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</si>
  <si>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</si>
  <si>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</si>
  <si>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</si>
  <si>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</si>
  <si>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</si>
  <si>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</si>
  <si>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</si>
  <si>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</si>
  <si>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</si>
  <si>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</si>
  <si>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</si>
  <si>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</si>
  <si>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</si>
  <si>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</si>
  <si>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</si>
  <si>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</si>
  <si>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</si>
  <si>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</si>
  <si>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</si>
  <si>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</si>
  <si>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</si>
  <si>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</si>
  <si>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</si>
  <si>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</si>
  <si>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</si>
  <si>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</si>
  <si>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</si>
  <si>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</si>
  <si>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</si>
  <si>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</si>
  <si>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</si>
  <si>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</si>
  <si>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</si>
  <si>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</si>
  <si>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</si>
  <si>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</si>
  <si>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</si>
  <si>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</si>
  <si>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</si>
  <si>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</si>
  <si>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</si>
  <si>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</si>
  <si>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</si>
  <si>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</si>
  <si>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</si>
  <si>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</si>
  <si>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</si>
  <si>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</si>
  <si>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</si>
  <si>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</si>
  <si>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</si>
  <si>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</si>
  <si>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Кв.м.</t>
  </si>
  <si>
    <t>Комплект состоит из: 1. Портативная радиостанция – 90 штук. В комплект поставки входит: радиостанция, антенна, аккумулятор Li-ion емкостью не менее 1500 мАч.Диапазон рабочих частот: не менее 403 МГц и не более 527 МГц.Количество  каналов: не менее 16.Выходная мощность: не менее 1/4 Вт.Работа в цифровом режиме.Время работы (цикл 5/5/90): не менее 11,5 часов в цифровом режиме.Стандарт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2. Ретранслятор (репитер) – 1 штука. Цифровой ретранслятор для монтажа в стойку. Работа в транкинговом режиме. Должен вдвое повышать пропускную способность радиосвязи,  обеспечивать устойчивость и повышать дальность радиосвязи. Выходная мощность: не менее 40 Вт.100% нагрузка. Цифровой режим работы.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существующую систему, оформление санитарного паспорта, оформление и подача заявки на  получение радиочастот - согласно технической спецификации).
3.  Временные радиостанции - 26 штук. До момента поставки основного оборудования настройки и получения радиочастотного спектра для стабильной и бесперебойной работы Службы  обеспечения контрольно-пропускного режима, поставщик поставляет временные радиостанции для обеспечения базовой качественной радиосвязи.</t>
  </si>
  <si>
    <t>Гр. 2,8,9</t>
  </si>
  <si>
    <t xml:space="preserve">Комплект  «Welcome package» </t>
  </si>
  <si>
    <t>Гр. 2,4,8,9</t>
  </si>
  <si>
    <t>Постельный комплект - двуспальный (1 простыня, 2 наволочки, 2 пододеяльник)</t>
  </si>
  <si>
    <t xml:space="preserve">Постельный комплект 100% хлопок,2 наволочки размером не менее 60*80см, 2 пододеяльник размером не менее 200*220см  и 1 простыня размером не менее 260*280см. Цвет белый.
</t>
  </si>
  <si>
    <r>
      <t xml:space="preserve">Постельный комплект 100% хлопок, 2 наволочки размером не менее 50*70см ( без замков и молнии) ,1 пододеяльник размером не менее 180*210см </t>
    </r>
    <r>
      <rPr>
        <sz val="10"/>
        <rFont val="Times New Roman"/>
        <family val="1"/>
        <charset val="204"/>
      </rPr>
      <t xml:space="preserve"> и 1 простыня размером не менее 240*260см. Цвет белый.</t>
    </r>
  </si>
  <si>
    <t xml:space="preserve">Постельный комплект - односпальный (1 простыня, 1 наволочки, 1 пододеяльник) </t>
  </si>
  <si>
    <t>Гр. 2,4</t>
  </si>
  <si>
    <t>Постельный комплект  (1 наволочка размером не менее 50*70см (без замков и молнии) , 1 пододеяльник размером не менее 160*220см  и 1 простыня размером не менее 160*240см .Материал хлопок. Цвет белый.</t>
  </si>
  <si>
    <t xml:space="preserve">Одеяло односпальное  </t>
  </si>
  <si>
    <t xml:space="preserve"> Одеяло, размер 125х 200 cм, материал верха- хлопок, наполнение одеяла - силикон.</t>
  </si>
  <si>
    <t xml:space="preserve">Одеяло двуспальное  </t>
  </si>
  <si>
    <t xml:space="preserve"> Одеяло, размер 175х 200 cм, материал верха- хлопок, наполнение одеяла - силикон.</t>
  </si>
  <si>
    <t>Подушка, размер: 50x70 cм, чехол: 100% хлопок. Наполнение: 100% силиконовый наполнитель. Цвет белый.</t>
  </si>
  <si>
    <t>Наматрасник односпальный</t>
  </si>
  <si>
    <t>Материал  -20 % хлопок, 80% силикон, края обработаны бейкой,  с антибактериальными свойствами, размер 100*200 см.</t>
  </si>
  <si>
    <t xml:space="preserve">Наматрасник двуспальный  </t>
  </si>
  <si>
    <t>Материал  - 20 % хлопок, 80% силикон, края обработаны бейкой,  с антибактериальными свойствами, размер 200*200 см.»</t>
  </si>
  <si>
    <t>Гр. 2</t>
  </si>
  <si>
    <t xml:space="preserve">Покрывало односпальное  </t>
  </si>
  <si>
    <t xml:space="preserve">Покрывало двуспальное </t>
  </si>
  <si>
    <t xml:space="preserve">Полотенце лицевое </t>
  </si>
  <si>
    <t xml:space="preserve">Полотенце 100*50см , махровое полотно 480 г/м2, хорошо впитывающее влагу. Материал изготовления хлопок </t>
  </si>
  <si>
    <t xml:space="preserve">Полотенце банное </t>
  </si>
  <si>
    <t>Банное полотенце 150*100см, махровое полотно 480 г/м2, хорошо впитывающей влагу. Материал изготовления хлопок . Цвет белый.</t>
  </si>
  <si>
    <t xml:space="preserve">Одеяло односпальное </t>
  </si>
  <si>
    <t>Подушка, размер: 50x70 cм, наполение силикон.Цвет белый.</t>
  </si>
  <si>
    <t xml:space="preserve">Полотенце 50*80 см, махровое полотно 480 г/м2, хорошо впитывающее влагу. </t>
  </si>
  <si>
    <t>Полотенце банное</t>
  </si>
  <si>
    <t xml:space="preserve">Банное полотенце 170*90 см, махровое полотно 480 г/м2, хорошо впитывающее влагу. </t>
  </si>
  <si>
    <t>Сердцевина для замков</t>
  </si>
  <si>
    <t>Исключено</t>
  </si>
  <si>
    <t>190</t>
  </si>
  <si>
    <t>191</t>
  </si>
  <si>
    <t>192</t>
  </si>
  <si>
    <t>193</t>
  </si>
  <si>
    <t>Жидкий пятновыводитель для вывдения трудно выводимых и жирных пятен</t>
  </si>
  <si>
    <t xml:space="preserve">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t>
  </si>
  <si>
    <t>Жидкий отбеливатель</t>
  </si>
  <si>
    <t xml:space="preserve">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t>
  </si>
  <si>
    <t>Средство для пассивации железа</t>
  </si>
  <si>
    <t xml:space="preserve"> 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t>
  </si>
  <si>
    <t xml:space="preserve"> Кондиционер </t>
  </si>
  <si>
    <t xml:space="preserve"> 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</si>
  <si>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Стиральный порошок для цветного белья</t>
  </si>
  <si>
    <t xml:space="preserve"> Пакеты  из ПВХ для прачечной, толщина 16.5 мкр, материал ПНД, размер 40*45 см.</t>
  </si>
  <si>
    <t>Гр. 2,4,10</t>
  </si>
  <si>
    <t>Услуги по регулировке стеклопакетов и замене механизмов «Schuco»</t>
  </si>
  <si>
    <t>С момента вступления в силу Договора до 31.12.2014 года, по заявке заказчика.</t>
  </si>
  <si>
    <t>Услуги по реставрации мебели с материалами Поставщика. Кресло рабочее белое на хромированных ножках -2 шт. Кровать двухъярусная с деревянным корпусом на металлических ножках 96*84*211 см. - 3 шт. Шкаф-гардероб деревянный 2-х дверной 60*90*205 см- 2 шт., скамья -1шт., журнальный столик 50*110 см-16 шт., кресло на хромированных ножках – 26 шт, кресло рабочее на роликах (бежевое)-2 шт., кресло на роликах (черное)- 1 шт., шкаф со стеклянными дверцами наполовину 193*40*80 см- 1 шт., кресло мягкое гостевое для отдыха -1 шт., стул деревянный – 2 шт. Подробная техническая характеристика указана в технической спецификации.</t>
  </si>
  <si>
    <t xml:space="preserve">Текущий  ремонт жилых помещений </t>
  </si>
  <si>
    <t>Ремонт жилых помещений согласно дефектных актов и технической спецификации 1176 кв.м.</t>
  </si>
  <si>
    <t xml:space="preserve">  Сервисное обслуживание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шт.По заявке Заказчика.
</t>
  </si>
  <si>
    <t>194</t>
  </si>
  <si>
    <t>195</t>
  </si>
  <si>
    <t>Радиостанция носимая</t>
  </si>
  <si>
    <t xml:space="preserve">В комплект входит радиостанция, антенна, аккумулятор Li-iOn емкостью не менее 1500 мАч.
Диапазон рабочих частот UHF: не менее 403 МГц, но не более 527 МГц.
Количество каналов: не менее 16.
Выходная мощность: не менее 1/4 Вт.
Работа в цифровом режиме.
Время работы (цикл 5/5/90): не менее 11,5 часов в цифровом режиме.
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t>
  </si>
  <si>
    <t>В течение 40 рабочих дней с момента вступления договора в силу</t>
  </si>
  <si>
    <t>В течение 80 рабочих дней с момента вступления договора в силу</t>
  </si>
  <si>
    <t>Репитер (ретранслятор)</t>
  </si>
  <si>
    <t>Гр. 4,8,9</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</si>
  <si>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носителях. 3.Чистка контактов и проверка работоспособности системы учета и программирования теплосчетчика.</t>
  </si>
  <si>
    <t>Бейсболки белого цвета, регулируются под охват головы. Плотность ткани – 430 г/м2. Ткань: 100 % хлопок. Способ нанесения логотипа оговаривается с Заказчиком</t>
  </si>
  <si>
    <t>Комплект: куртка, шорты, пояс. Униформа для занятий казакша курес. Состав: хлопок 100 % + вставки из синтетического материала. Размеры по согласованию с Заказчиком.</t>
  </si>
  <si>
    <t>Защитные сетки из нейлона. Размер ячеек: 4 см х 4 см. Крепление сетки – «поросячий хвостик», размер: 6 м х 8 м.</t>
  </si>
  <si>
    <t>Комплект: спортивная куртка на замке, брюки. Состав из комбинации полиэстера 92 %, эластана 4% и хлопка 4 %. Размеры – по согласованию с Заказчиком, с логотипом NU.</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</si>
  <si>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</si>
  <si>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</si>
  <si>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</si>
  <si>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</si>
  <si>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</si>
  <si>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</si>
  <si>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</si>
  <si>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</si>
  <si>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</si>
  <si>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</si>
  <si>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</si>
  <si>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</si>
  <si>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</si>
  <si>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</si>
  <si>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</si>
  <si>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</si>
  <si>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</si>
  <si>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</si>
  <si>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</si>
  <si>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</si>
  <si>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</si>
  <si>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</si>
  <si>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</si>
  <si>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</si>
  <si>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</si>
  <si>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</si>
  <si>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</si>
  <si>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</si>
  <si>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</si>
  <si>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 xml:space="preserve">Размеры юрты: 1. Диаметр юрты –не менее 7 метров. 2. Диаметр шаңырака – не менее 2 метров. 3. Количество кереге –не менее 4-х шт. 4. Количество уыков – не менее 50 шт.
5. Длина уыков – не менее 3.5 метров. 6. Высота юрты  4 – 4.5 м.  Материал изготовления
1. Уыки, кереге, шанырак, двери – дерево, ручная работа. 2. Покрытие – ткань белого цвета. Мебель для юрты: 1. Сандық (сундук) – 1 шт. (дерево, металл).  2. Жозы (круглый стол) – 1 шт. (дерево). 3. Алаша. 4. Национальные ковры. Музыкальные инструменты: 
1. Домбра – 1 шт. Предметы быта: 1. Көрпешелер. 2. Дастархан – 1шт. 3. Камшы – 1 шт.
4. Жел-бау – 2 шт. 5. Бау шашак – 10шт. 6. Иргелик – 1шт. 7. Тус кииз – 6шт. 8. Бас аркан – 1 шт. Сопутствующие услуги: Поставщик обязан доставить, разгрузить и собрать, разложить, развесить, установить  весь материал необходимый для организации услуги на территории  Заказчика, по окончании мероприятия собрать, загрузить весь материал, а также вывезти упаковочный материал и мусор. Срок аренды: Один день.
</t>
  </si>
  <si>
    <t>В течение 3 (трех) рабочих дней с даты  получения письменной заявки Заказчика</t>
  </si>
  <si>
    <t xml:space="preserve">Аренда демонстрационной юрты
в комплекте  с внутренним убранством
</t>
  </si>
  <si>
    <t>Гр. 8,9</t>
  </si>
  <si>
    <t>Без применение норм Правил (пп. 31 п. 15)</t>
  </si>
  <si>
    <t>Очистка фасадов, витражей методом промышленного альпинизма</t>
  </si>
  <si>
    <t>Очистка кровли от снега и наледи методом промышленного альпинизма</t>
  </si>
  <si>
    <t>Аутсорсинг погрузочно-разгрузочных услуг</t>
  </si>
  <si>
    <t>Производятся работы по удалению с кровли всего скопившегося снега и образовавшиеся наледи. Удаляются свисающие с кровли сосульки. Общее количество 34 048 кв.м. Кровли</t>
  </si>
  <si>
    <t xml:space="preserve">Очистка поверхности фасадов и витражей от атмосферного или других видов загрязнения. В зависимости от типа фасадного покрытия выполняется либо вручную, либо аппаратом высокого давления.
Проведение клининговых работ на фасаде здания осуществляется с помощью профессионального инструмента и с использованием химических средств. Общее количество 22 101 кв.м.
</t>
  </si>
  <si>
    <t>С момента вступления договора в силу до 31 декабря, по заявке.</t>
  </si>
  <si>
    <t>В течение  3 (трех) рабочих дней с даты  получения письменной заявки Заказчика</t>
  </si>
  <si>
    <t>225</t>
  </si>
  <si>
    <t>226</t>
  </si>
  <si>
    <t>Сейф огнестойкий</t>
  </si>
  <si>
    <t>Шкаф металлический для офиса</t>
  </si>
  <si>
    <t>Дезинфекция, дезинсекция и дератизация</t>
  </si>
  <si>
    <t>Назарбаев Университет, г. Астана, пр. Кабанбай батыра, 53; Республиканский научный центр нейрохирургии,  г. Астана пр. Туран 34/1; Республиканский научный центр неотложной медицинской помощи,  г.Астана ул. Керей, Жанибек хандар, 3</t>
  </si>
  <si>
    <t>227</t>
  </si>
  <si>
    <t>228</t>
  </si>
  <si>
    <t>229</t>
  </si>
  <si>
    <t>230</t>
  </si>
  <si>
    <t>231</t>
  </si>
  <si>
    <t xml:space="preserve">С даты вступления в силу договора до 31.12.2014 года </t>
  </si>
  <si>
    <t xml:space="preserve">Доска информационная  </t>
  </si>
  <si>
    <t xml:space="preserve">Доска пробковая </t>
  </si>
  <si>
    <t xml:space="preserve">Шкафы для ключей </t>
  </si>
  <si>
    <t xml:space="preserve">Машина для запаивания пакетов </t>
  </si>
  <si>
    <t>Весы для прачечной</t>
  </si>
  <si>
    <t xml:space="preserve"> Материал изготовления - пластик поливинилхлорид, толщина не менее 8 мм, акрилового оргстекла толщиной, не менее 4 мм, размер доски не менее 754х1000 мм, ширина рамки доски не более 80мм. </t>
  </si>
  <si>
    <t>Поверхность пробковая, рамка из алюминия, размер 120х180 см.</t>
  </si>
  <si>
    <t>Металлический шкаф для хранения ключей, размеры 240х80х300 см.</t>
  </si>
  <si>
    <t>Машина для запаивания пакетов с ножом, габариты 440*85*225 мм, напряжение-220 В, мощность-0,43 кВт, время запаивания 0,43 сек.</t>
  </si>
  <si>
    <t xml:space="preserve">Платформа весов -51х40 см, наибольший предел взвешивания(НПВ) -60 кг., наименьший предел взвешивания(НмПВ)-0,2 кг. </t>
  </si>
  <si>
    <t>Услуги питания для организации обучения по программе Executive MBA (3 меню)</t>
  </si>
  <si>
    <t>г. Астана, Отель Парк Инн от Рэдиссон, пр. Сарыарка 8А</t>
  </si>
  <si>
    <t>Услуги питания для организации обучения по программе Executive MBA (4 меню)</t>
  </si>
  <si>
    <t>232</t>
  </si>
  <si>
    <t>233</t>
  </si>
  <si>
    <t>234</t>
  </si>
  <si>
    <t>235</t>
  </si>
  <si>
    <t>Тележка архивная</t>
  </si>
  <si>
    <t>Настольный светильник</t>
  </si>
  <si>
    <t>Сейф электронный</t>
  </si>
  <si>
    <t>Металлический шкаф для офиса</t>
  </si>
  <si>
    <t>Архивная тележка имеет размеры (Д*Ш*В): не менее 845х465*800 мм. Цельносварной каркас из трубы 20х40 и трубы диаметром 30 мм. Вкладные полки из ЛДСП или МДФ. Обрезиненные колеса диаметром 100 мм, с углом вращения 360 градусов; два колеса со стопорным механизмом. Наличие ручки для держания. Боковые ограничители в виде металлической планки должны быть установлены на расстоянии не менее 8 см от основной полки с четырех сторон на верхней полке и трех сторон на нижней полке. Максимальная нагрузка: не менее 150 кг. Гарантия 6 месяцев.</t>
  </si>
  <si>
    <t>Настольный светодиодный светильник. Мощность: не менее 10 Вт. Напряжение: 220V. Цветовая температура, К: 3000-6000. Освещенность до 2000Lx. Режим работы: не менее 6 режимов. Кнопки: сенсорные. Размеры: длина лампы – не менее 160 мм; высота – не менее 350 мм; длина подставки – не менее 150 мм. Цвет: по согласованию с Заказчиком. Гарантия 12 месяцев.</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</si>
  <si>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 глубина не менее  458 мм. Вместимость: не менее 60 папок регистраторов 75 мм. Количество полок – 4. Во внутренней части нет вертикальной перегородки. Шкаф с двумя распашными дверями. Тип замка: ключевой. Цвет: серый. Гарантия 12 месяцев.</t>
  </si>
  <si>
    <t>В течение 15 (пятнадцати) рабочих дней с даты  получения письменной заявки Заказчика</t>
  </si>
  <si>
    <t>В течение 30 (тридцати) календарных дней с даты  получения письменной заявки Заказчика</t>
  </si>
  <si>
    <t>В течение 10 (десяти) календарных дней с даты  получения письменной заявки Заказчика</t>
  </si>
  <si>
    <t>236</t>
  </si>
  <si>
    <t>237</t>
  </si>
  <si>
    <t>238</t>
  </si>
  <si>
    <t>239</t>
  </si>
  <si>
    <t>240</t>
  </si>
  <si>
    <t>241</t>
  </si>
  <si>
    <t>242</t>
  </si>
  <si>
    <t>243</t>
  </si>
  <si>
    <t>244</t>
  </si>
  <si>
    <t>245</t>
  </si>
  <si>
    <t>246</t>
  </si>
  <si>
    <t>247</t>
  </si>
  <si>
    <t>248</t>
  </si>
  <si>
    <t>249</t>
  </si>
  <si>
    <t>250</t>
  </si>
  <si>
    <t>251</t>
  </si>
  <si>
    <t>252</t>
  </si>
  <si>
    <t>Ученический стул с металлическими ножками</t>
  </si>
  <si>
    <t xml:space="preserve">Спинка с мягкой вставкой, сидение изготовлено на основе фанерной склейки и обито   тканью. Устойчивая металлическая рама.
Размеры: высота не менее 809 мм ширина сидения не менее 474 мм
Глубина не менее 526 мм
Высота сидения не менее 454 мм
цвет обивки (под заказ)
Штабелирование до 20 штук в стопке
</t>
  </si>
  <si>
    <t>В течение 15 рабочих дней с момента подписания договора</t>
  </si>
  <si>
    <t>Шкаф металлический 4 секционный</t>
  </si>
  <si>
    <t xml:space="preserve">Предназначены для хранения одежды и личных вещей в любых видах помещений.
- Способ сборки: зацепы и саморезы, обеспечивает большую жесткость, обеспечивает возможность многократной сборки-разборки, то есть при необходимости данную модель можно  хранить в разобранном виде. Обеспечивает возможность транспортировки шкафа, как в собранном, так и в разобранном виде.
- Ключевой замок (2000 комбинаций) с возможностью смены цилиндра.
- Мастер ключ, обеспечивает вскрытие замка при потери ключа без повреждения (взлома) шкафа, поставляется в количестве 1 (одной) штуки на каждые 40-50 шкафов.
- Вентиляционные отверстия.
- Конструкция шкафов позволяет скреплять их между собой.
- Шкафы укомплектованы дополнительным крючком на двери и набором крепежа для установки двери, как на правую, так и на левую стороны.
- Шкафы покрыты порошковым антикоррозийным покрытием в заводских условиях на профессиональном оборудовании. За счет этого отсутствует посторонний запах краски, покрытие устойчиво к царапинам.
Размеры: высота не менее 1820 мм и не более 1840 мм, ширина не менее 1125 мм и не более 1140 мм, глубина не менее 490 мм и не более 510 мм; количество секций 4 штуки; комплектация в каждой секции полка, перекладина, крючки; масса не менее 55 кг и не более  60 кг.
Цвет согласовывается с заказчиком
</t>
  </si>
  <si>
    <t>Кресла на роликах</t>
  </si>
  <si>
    <t>Материал: обшит гобеленом или винилискожей,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440 мм, ширина посадочного места 455 мм, высота спинки 565 мм. Оснащено механизмом типа «Перманент — контакт». Глубина сиденья не менее 440 мм, ширина посадочного места не менее 455 мм, высота спинки не менее 565 мм. Цвет обивки согласовывается с Заказчиком.</t>
  </si>
  <si>
    <t>Кожаное кресло на роликах</t>
  </si>
  <si>
    <t>Материал: обшит перед кожа натуральная либо экокожа, задняя часть обшит кожзаменителем, спинки гнутая фанера, подлокотники металлические с пластиковыми накладками,  крестовина металлическая хромированная или деревянная, колеса пластиковые. высота спинки не менее 630 мм, ширина спинки не менее 500 мм, ширина сидения  не менее 500 мм, глубина сидения не менее 480мм,   Имеются регулировки высоты и режима качания. Цвет обивки согласовывается с Заказчиком.</t>
  </si>
  <si>
    <t>Стойка ресепшн</t>
  </si>
  <si>
    <t>Ресепшен Длина не менее 6620 мм, Ширина не менее 800 мм, высота не менее 1200 мм, столешница 32 мм, корпус ЛДСП 16 мм, сборка производиться на эксцентриковые блюм стяжки</t>
  </si>
  <si>
    <t>Стойка для печатной продукции (буклетница)</t>
  </si>
  <si>
    <t>Стойка для печатной продукции (буклетница) напольная с карманами. Материал-металл. Высота - 160 см, ширина - 60 см.</t>
  </si>
  <si>
    <t>Столы лабораторные с выдвижными ящиками</t>
  </si>
  <si>
    <t>Картотечный шкаф пятисекционный</t>
  </si>
  <si>
    <t>Металлический картотечный шкаф, 5 ящика,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t>
  </si>
  <si>
    <t>Шкаф с открытыми полками</t>
  </si>
  <si>
    <t>Стол рабочий</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</si>
  <si>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</si>
  <si>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t>
  </si>
  <si>
    <t>Шкаф со стеклянными дверцами</t>
  </si>
  <si>
    <t>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t>
  </si>
  <si>
    <t xml:space="preserve">Габаритные размеры стола (мм): Длина не менее 1500 мм, ширина не менее 750 мм, высота не менее 750 мм,
Размер рабочей поверхности стола (мм):  Длина не менее 1500 мм, ширина не менее 750 мм,
Мах равномерно распределенная нагрузка на столешницу (кг):  350
Регулируемые опоры (шт): 4
Масса (кг): 24
</t>
  </si>
  <si>
    <t>Деревянные открытые полки, без замков и дверей, 3 секции в длину (не менее 21 см каждая секция), 4 секции в высоту (не менее 10 см каждая секция), глубина секций не менее 30 см.</t>
  </si>
  <si>
    <t>Картотечный шкаф двух секционный</t>
  </si>
  <si>
    <t>Картотечный шкаф, 2 ящика, оснащен телескопическими направляющими выдвижных ящиков. Наличие замка и анти опрокидывающего устройства. Высота не менее 710 мм. Ширина не менее 470 мм. Глубина не менее 630 мм. Материал металл, порошковое покрытие.</t>
  </si>
  <si>
    <t>Стол для библиотеки</t>
  </si>
  <si>
    <t>Стол для читального зала</t>
  </si>
  <si>
    <t>Стол круглый</t>
  </si>
  <si>
    <t>Диван</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</si>
  <si>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1500 мм; ширина не менее 800 мм; высота не менее 790 мм. Цвет согласовывается с заказчиком.</t>
  </si>
  <si>
    <t>Жидкий стиральный порошок</t>
  </si>
  <si>
    <t xml:space="preserve">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</si>
  <si>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</si>
  <si>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t>
  </si>
  <si>
    <t>Халат с центральной застежкой на пуговицы, с накладными карманами. Состав: 100 % хлопок. Цвет и  размер по согласованию заказчика.</t>
  </si>
  <si>
    <t>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t>
  </si>
  <si>
    <t>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t>
  </si>
  <si>
    <t>Контейнеры для сбора твердо-бытовых отходов</t>
  </si>
  <si>
    <t xml:space="preserve">Металлические контейнеры, предназначенные для сбора твердо-бытовых отходов объемом 1,1 м3 евростандарта: 2 боковые цапфы для захвата подъемным устройством мусоровоза.
Крышка контейнера сделана из оцинкованного листа толщиной 1,5 мм имеет 3 положения (закрытое, полуоткрытое, открытое).
Контейнер оснащен четырьмя колесами диаметром 200 мм с шариковым подшипником.
Допустимая нагрузка – 400 кг для каждой точки.
Угол поворота колес – 360°.
Контейнер горячего оцинкования (ENISO 1461) изготовлены в соответствии с DIN 30700,EN840-3 и EN840-6
</t>
  </si>
  <si>
    <t>Гр.3</t>
  </si>
  <si>
    <t>ежеквартально до 10 числа месяца следующего за отчётным кварталом</t>
  </si>
  <si>
    <t>253</t>
  </si>
  <si>
    <t>254</t>
  </si>
  <si>
    <t>255</t>
  </si>
  <si>
    <t>256</t>
  </si>
  <si>
    <t>257</t>
  </si>
  <si>
    <t>258</t>
  </si>
  <si>
    <t>259</t>
  </si>
  <si>
    <t>260</t>
  </si>
  <si>
    <t>261</t>
  </si>
  <si>
    <t>Домбра</t>
  </si>
  <si>
    <t>Бубен</t>
  </si>
  <si>
    <t>Кыл- кобыз</t>
  </si>
  <si>
    <t>Дауылпаз</t>
  </si>
  <si>
    <t>Сыбызгы</t>
  </si>
  <si>
    <t>Саз-сырнай</t>
  </si>
  <si>
    <t>Шан-кобыз</t>
  </si>
  <si>
    <t>Костюмы для танцевального клуба</t>
  </si>
  <si>
    <t xml:space="preserve">Услуги
Руководителя ансамбля народных инструментов
</t>
  </si>
  <si>
    <t>По заявке Заказчика в течение 5 (пяти) рабочих дней с момента подачи заявки</t>
  </si>
  <si>
    <t xml:space="preserve"> Услуги питания (меню 3). Меню в расчёте по одной штуке: бананы, десерт, напитки (соки, вода, чай). Количество участников 1 206 человек) </t>
  </si>
  <si>
    <t xml:space="preserve"> Услуги питания (меню 4). Меню в расчёте по одной штуке: первое, салат, второе, десерт, напитки (соки, вода, чай). Количество участников 1 310 человек) </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</si>
  <si>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1600мм; ширина, не менее 650 мм; высота, не менее 750 мм.</t>
  </si>
  <si>
    <t xml:space="preserve">Стол для библиотеки. Столешница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2000мм;
Ширина не менее 800 мм;
Высота не менее 750 мм;
Столешница, толщина, не менее 30 мм.
</t>
  </si>
  <si>
    <t xml:space="preserve">Стол для библиотеки. 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2500мм;
Ширина не менее 800 мм;
Высота не менее 750 мм;
Столешница, толщина, не менее 30 мм.
</t>
  </si>
  <si>
    <t xml:space="preserve">Стол для библиотеки. 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Диаметр не менее 750мм;
Высота не менее 750 мм;
Столешница, толщина, не менее 30 мм.
</t>
  </si>
  <si>
    <t>Проведения 4 ежеквартальных циклов наблюдений в соответствии с Проектом нормативов предельно допустимых выбросов вредных (загрязняющих) веществ в атмосферу АОО «Назарбаев Университет» на период 2013-2017 годы. По результатам наблюдений предоставление  отчёта в соответствии с Требований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16-Ө).Проведения замеров из источников выбросов, цикла наблюдений, подготовить отчёты по производственному экологическому контролю согласно технической спецификации.</t>
  </si>
  <si>
    <t>263</t>
  </si>
  <si>
    <t>9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</si>
  <si>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262</t>
  </si>
  <si>
    <t>Изготовление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</si>
  <si>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в количестве 2000 штук.</t>
  </si>
  <si>
    <t>В течение 80 рабочих дней с даты подписания договора</t>
  </si>
  <si>
    <t>Услуги по  регулировке стеклопакетов и замене механизмов «Schuco» в блоках №11, 19, 20, 21, замена уплотнительной резины, при необходимости с заменой стеклопакетов. Согласно технической спецификации. Общее количество 85 окон.</t>
  </si>
  <si>
    <t>Сервисное обслуживание прачечного оборудования.Стиральные машины: Samsung 5 kg -8 шт., LG 8 kg- 4 шт., Tolon 25 kg- 1 шт.,Tolon 40 kg-2 шт.Сушильные машины: Tolon-2 шт.  По заявке Заказчика.</t>
  </si>
  <si>
    <t xml:space="preserve">Пускатель SH SIEMENS </t>
  </si>
  <si>
    <t>Преобразователь BIODYN25CBR</t>
  </si>
  <si>
    <t xml:space="preserve">Фотоэлемент </t>
  </si>
  <si>
    <t>Материнская плата SMICE 63Q A</t>
  </si>
  <si>
    <t>Включатель KB MP310SCE09 NO</t>
  </si>
  <si>
    <t>Включатель KB MP310SCE08 NC</t>
  </si>
  <si>
    <t xml:space="preserve">Без применения норм Правил (пп. 11 п. 15) </t>
  </si>
  <si>
    <r>
      <t xml:space="preserve">Пускатель SH SIEMENS  </t>
    </r>
    <r>
      <rPr>
        <sz val="12"/>
        <color rgb="FF000000"/>
        <rFont val="Times New Roman"/>
        <family val="1"/>
        <charset val="204"/>
      </rPr>
      <t>5TT57302XX02.</t>
    </r>
  </si>
  <si>
    <t>Guide shoe liner - вкладыши кабины (башмаки) </t>
  </si>
  <si>
    <t>Oiler for guide rail - смазывающее устройство для направляющих (масленки)</t>
  </si>
  <si>
    <t>Магнитный тормоз (Seria: 0917356)</t>
  </si>
  <si>
    <t xml:space="preserve">Этажная кнопка LOP 
(2 кнопки)
</t>
  </si>
  <si>
    <t xml:space="preserve">Этажная кнопка LOP 
(2 кнопки). ID 55504070 </t>
  </si>
  <si>
    <t xml:space="preserve">Этажная кнопка LOP 
(1 кнопки)
</t>
  </si>
  <si>
    <t xml:space="preserve">Этажная кнопка LOP 
(1 кнопки).
ID 55503684
</t>
  </si>
  <si>
    <t>Преобразователь BIODYN25CBR.ID 59400893</t>
  </si>
  <si>
    <t xml:space="preserve">Герконовый датчик PHS switch (Slot type sensor) </t>
  </si>
  <si>
    <t xml:space="preserve">Герконовый датчик PHS switch (Slot type sensor). ID 55501736  </t>
  </si>
  <si>
    <t xml:space="preserve">Фотоэлемент.
ID 593728
</t>
  </si>
  <si>
    <t>Материнская плата SMICE 63Q A.ID 594305</t>
  </si>
  <si>
    <t>Вкладыши кабины (башмаки)</t>
  </si>
  <si>
    <t>Смазывающее устройство для направляющих (масленки)</t>
  </si>
  <si>
    <t>Магнитный тормоз</t>
  </si>
  <si>
    <t xml:space="preserve">        60 календарных дней с даты вступления в силу договора</t>
  </si>
  <si>
    <t>264</t>
  </si>
  <si>
    <t>265</t>
  </si>
  <si>
    <t>Зеркало</t>
  </si>
  <si>
    <t>Резак для бумаги</t>
  </si>
  <si>
    <t>Переплетная машина (брошюровщик)</t>
  </si>
  <si>
    <t>Настенные часы</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</si>
  <si>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15. Максимальное количество переплетаемых листов: не менее 250. Максимальный диаметр используемой пружины (мм): 32. Шаг используемой пружины: 9:16. Функциональные характеристики: одна рукоятка для управления перфорацией и переплетом; регулировка глубины (отступа) перфорации; регулировка по формату переплетаемой бумаги. Металлический корпус. Габаритные размеры: длина (мм) – не менее 390, ширина (мм) – не менее 290, высота (мм) – не менее 170. Гарантийный срок: 12 месяцев.</t>
  </si>
  <si>
    <t xml:space="preserve">Механизм кварцевый. Элемент питания часов - АА/1.5V. Пластиковый корпус. Форма: круглая. Диаметр: не менее 240 мм, но не более 330 мм.
Часы должны быть офисного стиля. Цвет: по согласованию с Заказчиком.
</t>
  </si>
  <si>
    <t>Тип резака: сабельный. Тип прижима: механический. Длина реза: не менее 448 мм. Высота стопы (70г/м2): не менее 20 листов. Рабочий стол резака изготовлен из металла, нож - из стали. На основании резака присутствует разметка под форматы А6-А3. Особенности: сменное лезвие; механический прижим; удобная ручка ножа; фиксатор ножа; ручка для переноса резака; разметка в миллиметрах и дюймах; ограничительная планка, регулируемая винтом; пластиковый защитный экран. Гарантийный срок: 12 месяцев.</t>
  </si>
  <si>
    <t>Настенное зеркало, овальной формы, размер не менее 90х60 см.</t>
  </si>
  <si>
    <t>266</t>
  </si>
  <si>
    <t>267</t>
  </si>
  <si>
    <t>Сейф</t>
  </si>
  <si>
    <t xml:space="preserve"> г. Астана, пр. Кабанбай батыра, 53 </t>
  </si>
  <si>
    <t>Сейф напольный</t>
  </si>
  <si>
    <t xml:space="preserve">Сейф предназначен для сохранности документов и ценностей при пожаре и взломе. Устойчивость к взлому:  ГОСТ Р 50862-2005, класс 1. Огнестойкость: ГОСТ Р 50862-2005, класс 60Б. Габаритные размеры, мм: высота не менее 900, но не более 1000; ширина не менее 500, но не более 550; глубина не менее 400, но не более 500. Внутренний объем, л: не менее 80. Общая толщина двери: не менее 92 мм. Толщина боковых стенок: не менее 56 мм. Вес: не менее 138 кг. Тип замка: ключевой. Система запирания: 3-сторонняя ригельная.Защита замка от высверливания и выбивания. Внутри сейфа: запираемое кассовое отделение и съемная полка. Предусмотрена возможность крепления сейфа к полу.  Количество полок: 2 шт. Срок гарантии: 12 месяцев.
</t>
  </si>
  <si>
    <t xml:space="preserve">Сейф взломостойкий предназначен для хранения документов и ценностей.Устойчивость к взлому - ГОСТ Р 50862-2005, класс Н0. Двух ригельная система запирания. Тип замка: ключевой. Защита замка от высверливания. Предусмотрена возможность
 анкерного крепления к полу и стене. Внешние размеры: высота - не менее 460 мм; ширина – не менее 440 мм, глубина – не менее 355. Толщина лицевой панели: не менее 5 мм. Толщина боковых стенок: не менее 2 мм. Вес: не менее 27 кг. Внутренний объем: 60 л. Оснащен полкой. Срок гарантии: 12 месяцев.
</t>
  </si>
  <si>
    <t>С момента вступления договора в силу до 31 декабря 2014г., по заявке.</t>
  </si>
  <si>
    <t>268</t>
  </si>
  <si>
    <t>Защитные сетки за футбольными воротами из нейлона. Размер ячеек: 4см х 4см. Размер сетки: 25м х 5м. Диаметр нити не менее 2 мм. Натяжка сетки регулируемая. Крепление сетки «поросячий хвостик». Цвет по согласованию с Заказчиком.</t>
  </si>
  <si>
    <t xml:space="preserve">В течение 10 рабочих дней с момента
получения заявки Заказчика
</t>
  </si>
  <si>
    <t>Сервисное обслуживание чиллеров</t>
  </si>
  <si>
    <t xml:space="preserve">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  </t>
  </si>
  <si>
    <t>269</t>
  </si>
  <si>
    <t>270</t>
  </si>
  <si>
    <t>271</t>
  </si>
  <si>
    <t>272</t>
  </si>
  <si>
    <t>Фильтр воздушный НЕРА Н14 to EN1822,   203х762х149 mm, АО"Национальный центр нейрохирургии"</t>
  </si>
  <si>
    <t>Фильтр воздушный НЕРА Н13 to EN1822,  305х305х78 mm, АО"Национальный центр нейрохирургии"</t>
  </si>
  <si>
    <t>НЕРА фильтр Н13 to EN1822, 575 x 575 x 78 mm, АО"Национальный центр нейрохирургии"</t>
  </si>
  <si>
    <t>НЕРА фильтр Н13 to EN1822, 458 x 458 x 78 mm, АО"Национальный центр нейрохирургии"</t>
  </si>
  <si>
    <r>
      <t>Фильтр абсолютной очистки воздуха для операционных отделений: эффективность 99,99%, номинальный поток  1200 м</t>
    </r>
    <r>
      <rPr>
        <vertAlign val="superscript"/>
        <sz val="11"/>
        <color rgb="FF000000"/>
        <rFont val="Times New Roman"/>
        <family val="1"/>
        <charset val="204"/>
      </rPr>
      <t>3</t>
    </r>
    <r>
      <rPr>
        <sz val="11"/>
        <color rgb="FF000000"/>
        <rFont val="Times New Roman"/>
        <family val="1"/>
        <charset val="204"/>
      </rPr>
      <t xml:space="preserve">/час, </t>
    </r>
    <r>
      <rPr>
        <sz val="10"/>
        <color rgb="FF000000"/>
        <rFont val="Times New Roman"/>
        <family val="1"/>
        <charset val="204"/>
      </rPr>
      <t>начальное сопротивление 250 Па, конечное сопротивление 500 Па,  рабочая температура 70 С</t>
    </r>
    <r>
      <rPr>
        <vertAlign val="superscript"/>
        <sz val="10"/>
        <color rgb="FF000000"/>
        <rFont val="Times New Roman"/>
        <family val="1"/>
        <charset val="204"/>
      </rPr>
      <t>0</t>
    </r>
    <r>
      <rPr>
        <sz val="10"/>
        <color rgb="FF000000"/>
        <rFont val="Times New Roman"/>
        <family val="1"/>
        <charset val="204"/>
      </rPr>
      <t xml:space="preserve">.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 </t>
    </r>
  </si>
  <si>
    <r>
      <t>Фильтра абсолютной очистки воздуха: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250Па, конечное сопротивление 500 Па, рабочая температура 70 С</t>
    </r>
    <r>
      <rPr>
        <vertAlign val="superscript"/>
        <sz val="10"/>
        <color rgb="FF000000"/>
        <rFont val="Times New Roman"/>
        <family val="1"/>
        <charset val="204"/>
      </rPr>
      <t xml:space="preserve">0 </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r>
  </si>
  <si>
    <r>
      <t>Фильтра абсолютной очистки воздуха: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250Па, конечное сопротивление 500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 x 575 x 78 mm.</t>
    </r>
  </si>
  <si>
    <r>
      <t>Фильтра абсолютной очистки воздуха: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250Па, конечное сопротивление 500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 x 458 x 78 mm.</t>
    </r>
  </si>
  <si>
    <t>273</t>
  </si>
  <si>
    <t xml:space="preserve">Стол рабочий с ножками формы U. Материал столешницы из ДСП; толщина столешницы 25 мм; кромка ПВХ толщиной 2 мм. Опоры: металлические 40 мм на 40 мм;
Размеры стола (Д х Ш х В): длина не менее 1795 мм и не более 1805 мм, ширина не менее 795 мм и не более 805 мм, высота не менее  745 мм и не более 755 мм.
Цвет согласовывается с Заказчиком
</t>
  </si>
  <si>
    <t>Цифровой ретранслятор для диапазона частот не менее  403 МГц  но не более 527 МГц для монтажа в стойку. Максимальное количество поддерживаемых каналов (разговорных): не менее 16. Выходная мощность: не менее 1-25 Вт. 100% нагрузка. Цифровой режим работы. Работа в транкинговом режиме. Должен повышать пропускную способность радиосвязи (емкость до 150 радиостанций), обеспечивать устойчивость, повышать дальность радиосвязи (в радиусе до 4 км).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существующею систему, оформление и подача заявки на получение радиочастот – согласно технической спецификации). Полная техническая характеристика согласно технической спецификации.».</t>
  </si>
  <si>
    <t>Дополнено Приказ №67 от 22.04.14</t>
  </si>
  <si>
    <t>Гр.4 Приказ №67 от 22.04.14</t>
  </si>
  <si>
    <t>274</t>
  </si>
  <si>
    <t xml:space="preserve">Шлагбаум </t>
  </si>
  <si>
    <t xml:space="preserve">30 календарных дней с момента заключения договора </t>
  </si>
  <si>
    <t>275</t>
  </si>
  <si>
    <t>276</t>
  </si>
  <si>
    <t>277</t>
  </si>
  <si>
    <t>278</t>
  </si>
  <si>
    <t>279</t>
  </si>
  <si>
    <t>280</t>
  </si>
  <si>
    <t>281</t>
  </si>
  <si>
    <t>282</t>
  </si>
  <si>
    <t>283</t>
  </si>
  <si>
    <t>284</t>
  </si>
  <si>
    <t>285</t>
  </si>
  <si>
    <t>286</t>
  </si>
  <si>
    <t>287</t>
  </si>
  <si>
    <t>288</t>
  </si>
  <si>
    <t>289</t>
  </si>
  <si>
    <t>290</t>
  </si>
  <si>
    <t>Автошина зимняя, 255/65/17</t>
  </si>
  <si>
    <t>Автошина зимняя, 225/70/16</t>
  </si>
  <si>
    <t>Автошина зимняя, 235/45/17</t>
  </si>
  <si>
    <t>Автошина зимняя, 215/55/16</t>
  </si>
  <si>
    <t>Автошина зимняя, 235/55/17С</t>
  </si>
  <si>
    <t>Автошина зимняя, 215/65/16С</t>
  </si>
  <si>
    <t>Автошина зимняя, 215/65/16</t>
  </si>
  <si>
    <t>Автошина летняя, 215/65/16</t>
  </si>
  <si>
    <t>Автошина всесезонная, 10.00/75/ R15</t>
  </si>
  <si>
    <t>Автошина всесезонная, 10.00/R20</t>
  </si>
  <si>
    <t>Аккумулятор 6 СТ 75 Ач</t>
  </si>
  <si>
    <t>Аккумулятор 6 СТ 90 Ач</t>
  </si>
  <si>
    <t>Аккумулятор 6 СТ 190 Ач</t>
  </si>
  <si>
    <t>Автошина летняя, 215/55/17</t>
  </si>
  <si>
    <t>Автошина зимняя, 215/70/16</t>
  </si>
  <si>
    <t>Аккумулятор 6 СТ 66 Ач</t>
  </si>
  <si>
    <t>Аккумулятор 6 ст  66 Ач, предназначенный для стартерных двигателей. Емкость – 75 А*час, Номинальное напряжение  - 12 V,  пусковой ток не менее 520 А, европейское расположение клемм</t>
  </si>
  <si>
    <t xml:space="preserve">Автошина 215/70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</si>
  <si>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Аккумулятор 6 ст  190 Ач, предназначенный для стартерных двигателей. Емкость – 190 А*час, Номинальное напряжение  - 12 V,  пусковой ток не менее 1000 А, европейское расположение клемм</t>
  </si>
  <si>
    <t>Аккумулятор 6 ст  90 Ач, предназначенный для стартерных двигателей. Емкость – 90 А*час, Номинальное напряжение  - 12 V,  пусковой ток не менее 720 А, европейское расположение клемм</t>
  </si>
  <si>
    <t>Аккумулятор 6 ст  75 Ач, предназначенный для стартерных двигателей. Емкость – 75 А*час, Номинальное напряжение  - 12 V,  пусковой ток не менее 570 А, европейское расположение клемм</t>
  </si>
  <si>
    <t xml:space="preserve">Автошина 255/65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</si>
  <si>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B течении 5 рабочих дней со дня подписания Договора</t>
  </si>
  <si>
    <t>В течении 15 рабочих дней с момента подписания договора</t>
  </si>
  <si>
    <t xml:space="preserve">Автошина 225/70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</si>
  <si>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235/45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</si>
  <si>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215/55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</si>
  <si>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235/55 R17С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</si>
  <si>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</si>
  <si>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</si>
  <si>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</si>
  <si>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10.00/75 R15 всесезонная для специальной техники.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</si>
  <si>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 R20 всесезонная для автобусов.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Плечевая зона с широкими канавками и применением четырех слоев резиновой смеси с различными химическими свойствами.
</t>
  </si>
  <si>
    <t xml:space="preserve">Автошина 215/55 R17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</si>
  <si>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Добровольное страхование  на случай болезни</t>
  </si>
  <si>
    <t xml:space="preserve">Добровольное  страхование  на случай болезни </t>
  </si>
  <si>
    <t>Шлагбаум базовый, электрический, скоростной. В комплект входит: встроенный блок управления,  ключ-кнопка, пульт управления и фотоэллементы. Длина стрелы  3м. Материал стрелы - металл. Сопутствующие услуги: установка, монтаж, подключение. Подробная техническая характеристика согласно Технической спецификации.</t>
  </si>
  <si>
    <t>29 апреля 2014 года по 28 апреля 2015 года</t>
  </si>
  <si>
    <t>Кимоно для дзюдо (дзюдоги) изготовлено из высококачественной 100% хлопковой ткани, плотностью 600 г/м2. Комплект: куртка, брюки, пояс. Куртка ниже пояса. Брюки с укрепленными коленями, из более тонкой ткани, плотностью 300-350 г/м2. Цвет и размер по согласованию с Заказчиком.</t>
  </si>
  <si>
    <t>Исключено (Приказ №70, от 25.04.14)</t>
  </si>
  <si>
    <t>Гр. 4 (Приказ №70, от 25.04.14)</t>
  </si>
  <si>
    <t>Дополнено (Приказ №70, от 25.04.14)</t>
  </si>
  <si>
    <t>Дополнено (Приказ №71, от 25.04.14)</t>
  </si>
  <si>
    <t>Дополнено (Приказ №72 от 25.04.14)</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</si>
  <si>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</si>
  <si>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 xml:space="preserve">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Не менее 10 грузчиков для перемещения товарно-материальных ценностей Заказчика. График оказания услуг  не менее 4 000 часов, по заявкам Заказчика. </t>
  </si>
  <si>
    <t>Материал изготовления - сосна,  орех, бук, красное дерево.  Длина корпуса не менее - 32 см., ширина не менее - 24 см., высота не менее - 12см., длина накладки на грифе не менее - 48 см., общая длина не менее - 98 см. Домбра профессиональная,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</si>
  <si>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клен, отделка – кожа. Диаметр не менее - 50 см, боковина не менее-30 см. Две колотушки: 1-плетенная с кожи,  2- материал кожа. Деревянная крестовина с кованными из метала колокольчиками. Обод - из массива дерева полированный клен. Бубен профессиональный, ручной работы. Материал изготовления обрабатывается вручную. Полная техническая характеристика согласно технической спецификации.</t>
  </si>
  <si>
    <t>Материал изготовления – цельный кусок дерева из хвойной арчи. Нижняя часть корпуса- верблюжья кожа.  Струны 2 шт. из конского волоса. Смычек, материал изготовления – трость из дерева, конский волос. Футляр – утепленный,  покрытый синтетической тканью. Кыл-кобыз профессиональный,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</si>
  <si>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береза, отделка- кожа. Диаметр не менее -32 см, высота не менее - 27 см. Дауылпаз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</si>
  <si>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Асатаяк, перкуссии (ударные инструменты)</t>
  </si>
  <si>
    <t>Материал изготовления сосна, колокольчики из  кованного металла. Длина не менее - 43см, ширина не менее - 12 см. Асатаяк, перкуссии профессиональные,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</si>
  <si>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дерево из высококачественного  шпона. Длина не менее - 75 см, диаметр не менее - 1,9 см. Толщина трубки не менее - 1мм.  Строй - in A, in С. Сыбызгы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</si>
  <si>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 xml:space="preserve"> Материал изготовления – обожжённая глина с семью отверстиями. С одним отверстием для подвески. Строй - in A. Длина не менее - 11 см, Диаметр не менее -17 см. Саз-сырнай профессиональный, ручной работы. Полная техническая характеристика согласно технической спецификации.</t>
  </si>
  <si>
    <t>Материал изготовления – качественная калиброванная сталь. Строй - in G, in A.     Длина не менее - 6 см, ширина не менее - 3см. Длина язычка не менее - 8 см. Шан-кобыз профессиональный. Полная техническая характеристика согласно технической спецификации.</t>
  </si>
  <si>
    <t>Головной убор с фатой, перьями и мехом (бархат, шифон, стразы, натуральные перья, искусственный мех, казахские национальные орнаменты, узоры). Камзол (бархат, атлас, стразы, казахские национальные орнаменты, узоры).  Платье (шифон). Штаны под платье (атлас). Размер 42-44. Платье должно быть регулируемой по длине. Цвет  по согласованию с заказчиком. Полная техническая характеристика согласно технической спецификации.</t>
  </si>
  <si>
    <t>Руководитель оркестра должен быть: знатоком фольклорной музыки Казахского Народа; членом Союза композиторов Республики Казахстан;  Лауреатом международных конкурсов, обладателем государственных наград (медали, ордена, знаки, звания); профессионалом своего дела; композитором; мультиинструменталистом; преподавателем музыкально-теоретических дисциплин;  не менее выпускник Государственной Консерватории или Академии искусств. Предпочтительно заслуженный деятель Республики Казахстан. Общий стаж работы не менее 20 лет. Срок оказания услуги 6 (шесть) месяцев.</t>
  </si>
  <si>
    <t>Сервисное обслуживание чиллера приточной вентиляции АО"НЦН"</t>
  </si>
  <si>
    <t>Обслуживание чиллеров АО "РНЦНМП"</t>
  </si>
  <si>
    <t xml:space="preserve"> 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</si>
  <si>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Обслуживание чиллеров АО "РНЦНМП" в количестве трех штук. Чистка оборудования, выпрямление пластинчатых ребер 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</si>
  <si>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г. Астана, пр. Туран, 34/2</t>
  </si>
  <si>
    <t>Сейф огнестойкий предназначен для сохранности документов и ценностей при пожаре. Соответствует ГОСТу Р 50862-2005, класс 60Б. Ригельная система запирания. Сейф оборудован колесами. Предусмотрено анкерное крепление к полу. Внешние размеры: высота – не менее 732 мм; ширина – не менее 485 мм; глубина – не менее 430, мм. Внутренний объем, л: не менее 49. Вес: не менее 86 кг. Количество полок: 1. Кассовая ячейка: трейзер. Тип замка: кодовый электронный и ключевой. Гарантия: 12 месяцев.</t>
  </si>
  <si>
    <t>Гр. 4 (Приказ №75, от 30.04.14)</t>
  </si>
  <si>
    <t>Дополнено  (Приказ №75, от 30.04.14)</t>
  </si>
  <si>
    <t>Исключено  (Приказ №75, от 30.04.14)</t>
  </si>
  <si>
    <t>Шкаф металлический для офиса предназначен для хранения документации. Изделие сертифицировано на соответствие требованиям ГОСТ 16371-93.Наличие магнитных защелок, фиксирующих дверь в закрытом состоянии при открытом замке. Внешние размеры: высота – не менее 1830 мм; ширина – не менее 915 мм; глубина – не менее 370 мм. Максимальная нагрузка на полку не менее 60 кг. Вместимость: не менее 60 папок 75 мм. Количество полок: 4. Во внутренней части нет вертикальной перегородки. Тип замка: ключевой. Цвет: серый. Вес: не менее 45 кг.  Гарантия: 12 месяцев.</t>
  </si>
  <si>
    <t>Сейф электронный огнеупорный: огнестойкость – JIS S 1037-1973 – 2 час, что соответствует ГОСТу Р 50862-2005, класс 90Б. Утолщенная дверь с микропористым бетоном внутри. Болты на двери для блокировки с четырех сторон изготовлены из твердой стали.  Внешний размер ШхГхВ, (мм): не менее 655х560х1220 и не более  690х597х1275. Вес: не более 295 кг. Объем: не менее 207 л. Наличие ящика с замком (трейзер): 1 шт. Полка: не менее 2 шт. Замок: электронный кодовый и ключевой. Гарантия 12 месяцев.</t>
  </si>
  <si>
    <t>Услуги по устройству цветников</t>
  </si>
  <si>
    <t>С даты  вступления в силу договора и до 30 сентября 2014года</t>
  </si>
  <si>
    <t>г. Астана, ул.Жанибек Керей хандары 3</t>
  </si>
  <si>
    <t>г. Астана, пр.Кабанбай батыра, 53</t>
  </si>
  <si>
    <t>Услуги по подвозу воды для полива</t>
  </si>
  <si>
    <t xml:space="preserve">Производить сбор твердо-бытовых отходов:
1) с 11-ти контейнеров общим объемом – 12,1 м3 в период с 1 января по 31 декабря ежедневно, и с 2-х контейнеров общим объемом – 2,2 м3 в период с 1 мая  по 31 декабря  ежедневно; 2) с 10-ти контейнеров общим объемом – 0,379 м3, ежедневно. 
</t>
  </si>
  <si>
    <t xml:space="preserve">Объем - 631,58 кв.м. Устройство цветников включают: - планировку и перекопку основания цветника; - подвозку и разравнивание растительной земли;  - нанесение рисунка; - посадка рассады цветов; - полив. Содержание цветников включают: -прополку растений с рыхлением и уборкой сорняков;-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 </t>
  </si>
  <si>
    <t>Общий объем воды составляет 6 300 куб. м. Услуги по подвозу воды включают:                                                                                                                                                                                                                                                                                                                       - доставку воды, пригодной для полива зеленых насаждений на территорию АОО "Назарбаев Университет"; - закачку в емкость системы полива (объем - 67 куб.м);                                                                                                                - подвоз осуществляется по заявке заказчика в период действия договора. Полная техническая характеристика согласно технической спецификации.</t>
  </si>
  <si>
    <t>Дополнено (Приказ №81, от 05.05.14)</t>
  </si>
  <si>
    <t>Гр.4, 8, 9,10 Приказ №67 от 22.04.14.              Гр.4 (Приказ №81, от 05.05.14)</t>
  </si>
  <si>
    <t>Гр. 4 (Приказ №81, от 05.05.14)</t>
  </si>
  <si>
    <t xml:space="preserve">  Гр.4  (Приказ №81, от 05.05.14)</t>
  </si>
  <si>
    <t>Гр.4(Приказ №81, от 05.05.14)</t>
  </si>
  <si>
    <t>Гр.4 (Приказ №81, от 05.05.14)</t>
  </si>
  <si>
    <t>Гр.4,6,8,9(Приказ №81, от 05.05.14)</t>
  </si>
  <si>
    <t>Дополнено (Приказ №82, от 05.05.14)</t>
  </si>
  <si>
    <t>291</t>
  </si>
  <si>
    <t>292</t>
  </si>
  <si>
    <t>293</t>
  </si>
  <si>
    <t>294</t>
  </si>
  <si>
    <t>295</t>
  </si>
  <si>
    <t>296</t>
  </si>
  <si>
    <t>297</t>
  </si>
  <si>
    <t>298</t>
  </si>
  <si>
    <t>299</t>
  </si>
  <si>
    <t>300</t>
  </si>
  <si>
    <t>301</t>
  </si>
  <si>
    <t>302</t>
  </si>
  <si>
    <t>303</t>
  </si>
  <si>
    <t>304</t>
  </si>
  <si>
    <t>305</t>
  </si>
  <si>
    <t>306</t>
  </si>
  <si>
    <t xml:space="preserve">Доска магнитно-маркерная, двухсторонняя </t>
  </si>
  <si>
    <t>Флипчарт двухсторонний</t>
  </si>
  <si>
    <t>Доска пробковая 90х120</t>
  </si>
  <si>
    <t>Доска пробковая 60х90</t>
  </si>
  <si>
    <t>Магнитно-маркерная доска 120х80</t>
  </si>
  <si>
    <t>Доска пробковая 90х180</t>
  </si>
  <si>
    <t xml:space="preserve">Магнитно-маркерная доска 90х120 </t>
  </si>
  <si>
    <t xml:space="preserve">Магнитно-маркерная доска 120х160 </t>
  </si>
  <si>
    <t>Магнитно-маркерная доска, размер: 120x80 см, настенная.  Поверхность: лакированная, для писания сухо-стираемыми маркерами и прикрепления информации магнитами. Цвет поверхности: белый. Рама: из алюминия. Комплектация: крепежные элементы.  Гарантия: не менее 12 месяцев.</t>
  </si>
  <si>
    <t xml:space="preserve">г. Астана:   пр. Туран, 34/1 (РНЦН); ул. Сыганак, 2 (РДЦ); ул. Керей, Жанибек ханов 3 (РНЦСМП)   
</t>
  </si>
  <si>
    <t>Услуги по изготовлению расходной, раздаточной, имиджевой и иной издательско-полиграфической продукции</t>
  </si>
  <si>
    <t>Со дня подписания договора до 31 декабря 2014 года</t>
  </si>
  <si>
    <t xml:space="preserve">Объем - 120 кв.м. Устройство цветников включает:- нанесение рисунка; - посадка рассады цветов;  - полив. Полная техническая характеристика согласно технической спецификации. </t>
  </si>
  <si>
    <t>г. Астана, пр. Туран 34/1</t>
  </si>
  <si>
    <t>Услуги по мойке витражей и окон в АО «Национальный центр нейрохирургии»</t>
  </si>
  <si>
    <t>г. Астана, пр.Туран 34/1</t>
  </si>
  <si>
    <t>307</t>
  </si>
  <si>
    <t>308</t>
  </si>
  <si>
    <t>309</t>
  </si>
  <si>
    <t>310</t>
  </si>
  <si>
    <t>311</t>
  </si>
  <si>
    <t>Уничтожитель бумаги</t>
  </si>
  <si>
    <t>Сейф офисный, взломостойкий</t>
  </si>
  <si>
    <t>Тележка гидравлическая</t>
  </si>
  <si>
    <t>Переплетная машина на металлическую пружину</t>
  </si>
  <si>
    <t>Уничтожитель бумаги имеет прямолинейную резку. Размер фрагментов – не более 5,8 мм. Уровень секретности – 2. Ширина входного паза – 220 мм. Мощность резки (80г/м2) – не менее 7 листов. Объем корзины не менее 18 л. Скорость резки – 1 м/мин. Материал корзины: пластик. Реверс. Защита от перегрева. Размеры (ВхШхГ): не менее 378х320х210 мм. Мощность двигателя – 100 Вт. Гарантия: не менее 12 месяцев.</t>
  </si>
  <si>
    <t xml:space="preserve">Тележка гидравлическая. Полная гидравлическая система. 
 Грузоподъемность: не менее 2000 кг, но  не более 2500 кг. Тип: ручная. Металлическая конструкция. Ручка покрыта полимерным материалом. Размер рулевого колеса: не менее 160 мм. Размер колес малых: не менее 70 мм. Материал колес: нейлоновые или полиуретановые или резиновые. Число колес спереди/ сзади: 2/4. Высота подъема: не менее 190 мм. Минимальная высота вил от пола: не менее 75 мм. Длина вил: не менее 1150 мм. Общая ширина: не более 540 мм. Гарантийный срок: не менее 6 месяцев.
</t>
  </si>
  <si>
    <t>Холодильник однокамерный</t>
  </si>
  <si>
    <t>Холодильник однокамерный имеет общий объем, л: не менее 43 л. Класс энергопотребления: не менее класса А. Холодильная камера: морозильное отделение, пластиковая полка; дверной карман; лоток для яиц. Цвет: по согласованию Заказчика. Дополнительно: ручное размораживание. Размеры (Ш х В х Г): не менее 44.3 x 50.1 x 45 см. Вес изделия: не менее 15 кг. Гарантийный срок: не менее 12 месяцев.</t>
  </si>
  <si>
    <t xml:space="preserve">Переплетная машина
имеет 40 перфорационных ножей с шагом 3:1. Тип переплета: на металлическую пружину. Способ перфорации: механический. Положение листов при перфорации: горизонтальное. Длина перфорации:  не менее 360 мм без ограничения длины материала. Максимальная толщина переплета: не менее 120 листов. Одновременная  перфорация: не менее 20 листов А4 (плотностью 75 гр). Размер пружины: 3/16"~9/16". Функциональные возможности: раздельное управление перфорацией и переплетом; устройство подбора нужного диаметра пружины. Металлический корпус. Габаритные размеры, (мм): не менее 440х440х315. Гарантийный срок: 12 месяцев.
</t>
  </si>
  <si>
    <t>Сейф офисный взломостойкий предназначен для хранения документов и ценностей  в офисе. Устойчивость к взлому - ГОСТ Р 50862-2005, класс Н0. Толщина лицевой панели: не менее 5 мм. Толщина боковых стенок: не менее 2 мм. Двух ригельная система запирания. Тип замка: электронный. Предусмотрена возможность анкерного крепления к полу и стене. Внешние размеры (ВхШхГ): не менее 900*440*370 мм. Внутренний объем: не менее 100 л. Количество полок: 1. Кассовая ячейка: трейзер. Гарантийный срок: не менее 12 месяцев.</t>
  </si>
  <si>
    <t>Организация и обеспечение проведения комплекса мероприятий по изготовлению широкого ассортимента расходной, раздаточной, имиджевой, а также иной издательско-полиграфической продукции для Назарбаев Университет и его организаций; Используемые материалы, применяемые для изготовления Продукции, должны соответствовать требованиям действующих стандартов и технических условий. Показатели качества импортных материалов не должны быть ниже требований, установленных в нормативных документах Республики Казахстан.</t>
  </si>
  <si>
    <t>312</t>
  </si>
  <si>
    <t>Москитная сетка</t>
  </si>
  <si>
    <t>Москитная сетка с установкой, смонтированная в алюминиевую рамку, с деталями крепления на оконную раму,сетка белая  из стекловолокна.Цвет рамки-коричневый. Размеры москитных сеток по согласованию с Заказчиком.</t>
  </si>
  <si>
    <t>кв.м.</t>
  </si>
  <si>
    <t>В течение 45 (сорок  пять) календарных дней с даты  получения заявки от Заказчика</t>
  </si>
  <si>
    <t>г.Астана, в месте указанном Заказчиком</t>
  </si>
  <si>
    <t>По заявкам Заказчика, со дня вступления в силу Договора и до подведения  итогов тендера</t>
  </si>
  <si>
    <t>Работы по ремонту электродвигателей</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</si>
  <si>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</si>
  <si>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Сервисное обслуживание 12 источников бесперебойного электропитания (ИБЭ) комплекса АОО "Назарбаев Университет"</t>
  </si>
  <si>
    <t xml:space="preserve">Сервисное обслуживание: 1. Планово - профилактические работы: общая очистка, проверка, регулировка, визуальный осмотр оборудования, не менее 2 раз в год. 2. Техническая поддержка: e-mail, по телефону - круглосуточно. Время реагирования сервисных инженеров в случае аварии – 24 часа. 3. Замена запасных частей и изделий ИБЭ. 
4. Отчет о рабочем состоянии ИБЭ и дальнейшей эксплуатации.
</t>
  </si>
  <si>
    <t>Гр. 4,8,9 (Приказ №84 от 06.05.14)</t>
  </si>
  <si>
    <t>Гр. 8,9,10,11 (Приказ №84 от 06.05.14)</t>
  </si>
  <si>
    <t>Гр.2,3,8,9,11.               Гр. 8,9 (Приказ № 84 от 06.05.14)</t>
  </si>
  <si>
    <t>Гр. 4, 8, 9, 10 (Приказ № 84 от 06.05.14)</t>
  </si>
  <si>
    <t>Исключено (Приказ №85, от 15.05.14)</t>
  </si>
  <si>
    <t>Дополнено Приказ №67 от 22.04.14              Гр. 6,8,9 (Приказ №85, от 15.05.14)</t>
  </si>
  <si>
    <t>Гр. 2,4           Гр.8,9 (Приказ №85, от 15.05.14)</t>
  </si>
  <si>
    <t>Услуги по организации питания для международной конференции «CESS-ASEEES» (кофе-брейк)</t>
  </si>
  <si>
    <t>Услуги питания кофе-брейк. Меню в расчёте на одного человека по одной штуке: куырма самса, учпучмак, хачапури, бутерброды с сыром и колбасой, пирожок, пирожное медовое, фаршированный помидор, чай, кофе, сок. Количество участников 1120 (тысяча сто двадцать) человек</t>
  </si>
  <si>
    <t>Дополнено (Приказ №86 от 19.05.14)</t>
  </si>
  <si>
    <t>Услуги по организации питания для международной конференции «CESS-ASEEES» (обед)</t>
  </si>
  <si>
    <t>Услуги питания обед. Меню в расчёте на одного человека по одной штуке: салат по-тайский, щи зеленые, рис, филе утки по-мекcикански, чай, хлеб, компот, пирожное "Наполеон". Количество участников 560 (пятьсот шестьдесят) человек</t>
  </si>
  <si>
    <t>Услуги по организации питания для международной конференции «CESS-ASEEES» (ужин)</t>
  </si>
  <si>
    <t>Услуги питания ужин. Меню в расчёте на одного человека по одной штуке: салат с грибами, салат «весенний», овощное ассорти, салат из спаржи, рыбное ассорти, рыба жареная (судак), медальоны из говядины, овощное рагу, перец фаршированный (вегетарианский), чай, кофе, пирожное "Вавилон", сок, баурсаки, фруктовое ассорти. Количество участников 280 (двести восемьдесят) человек</t>
  </si>
  <si>
    <t>Прогроммы для конференции ASEEES-CESS</t>
  </si>
  <si>
    <t xml:space="preserve">Программа всей конференции: расписание и описание каждой из сессий, имена спикеров, место проведение сессий, схемы прохода, описание каждой организации, которая организует эту конференцию. Цветная печать.Формат 210*290 мм в готовом виде, бумага обложки мелованная матовая 300 гр, полноцветная печать 4+0 . Внутренняя бумага мелованная матовая  115 гр. Печать 4+4. 70 страниц, бесшвейное клеевое скрепление.
</t>
  </si>
  <si>
    <t>С момента подписания Договора в течении 2-х календарных дней, по заявке Заказчика</t>
  </si>
  <si>
    <t xml:space="preserve">Абстракты
для конференции ASEEES-CESS
</t>
  </si>
  <si>
    <t xml:space="preserve">Краткое изложение работ спикеров конференции, которые другие участники могут использовать в качестве обзора.
Черно-белая распечатка внутренних страниц + цветная обложка. 
Формат 210*290 мм в готовом виде, бумага обложки мелованная матовая 300 гр, полноцветная печать 4+0.  Внутренняя бумага офсетная 80гр/м2. Печать 1+1. 70 страниц, бесшвейное клеевое скрепление.
</t>
  </si>
  <si>
    <t xml:space="preserve">Бейдж с пластиковым кармашком
для конференции ASEEES-CESS
</t>
  </si>
  <si>
    <t xml:space="preserve">Бейджы, которые будут выдаваться в день конференции для тех участников, которые  планируют оплатить/
регистрироваться в первый день конференции.
В комплект входит ленточка с карабином, пластиковый кармашек, вкладыш.
</t>
  </si>
  <si>
    <t xml:space="preserve">Бейджи именные
для конференции ASEEES-CESS
</t>
  </si>
  <si>
    <t xml:space="preserve">Именные бейджы для спикеров, участников и организаторов конференции. На бейдже: лого 3-х организации (НУ, ASEEES, CESS), имя участника, место и дата конференции (Май 22-24, Астана Казахстан). В комплект входит ленточка с карабином, ламинированный бейдж с цветной печатью 4+0.
</t>
  </si>
  <si>
    <t xml:space="preserve">Баннер
для конференции ASEEES-CESS
</t>
  </si>
  <si>
    <t xml:space="preserve">Баннер для стойки  регистрации. На баннере: лого 
3-х организации (НУ, ASEEES, CESS); дата и место конференции (Май 22-24, Астана Казахстан). 3х4 метра печать 4+0 на баннерной ткани, проклейка по периметру,  люверсы через каждый 50 см.
</t>
  </si>
  <si>
    <t>313</t>
  </si>
  <si>
    <t xml:space="preserve">Беседка </t>
  </si>
  <si>
    <t>Беседка облегченная, рабочая высота 2,7м, высота под «конёк» не менее 3,5м.Крытая деревянная конструкция  с ажурными элементами, с деревянным полом из сосны.С установкой лагов в основании  беседки, установленная на бетонных стойках, с прокладкой тротуарной плиткой и бордюром до ближайшего тротуара ширина не менее 1м, длина не менее 5м.Назначение - для отдыха,  защиты от дождя и солнца, прямоугольная, со встроенным столом и лавками, размер: 3х4м.,  кровля - мягкая черепица. Покрытие деревянных конструкций антигрибковыми препаратами, лаком либо лакокрасочным материалом в несколько слоев, достаточным для долгосрочного использования.Цвет беседки по согласованию с Заказчиком.</t>
  </si>
  <si>
    <t>В течение 30 рабочих дней со дня получения заявки от Заказчика</t>
  </si>
  <si>
    <t>Профилактическая очистка резервуара хозяйственно-питьевой воды  АО "РНЦНМП"</t>
  </si>
  <si>
    <t xml:space="preserve">Разовая услуга по профилактической очистке резервуара хозяйственно-питьевой воды объемом 1300 м3. 1.Откачка воды из резервуара. 2.Удаление осадков и отложений со дна резервуара. 3.Очистка стен и колонн от грязи и слизи металичесткими щетками. 4.Промывка и очистка стен, колонн и днища резервуара хлорированием, откачка воды. 5.Вторичная промывка внутренней поверхности резервуара из брандспойта и откачка воды. 6.Заполнение резервуара чистой водой. 7.Проверка и ревизия оборудования системы подачи воды на повысительную насосную станцию. 8.Проверка и ревизия оборудования системы подачи воды по обводной линии водоснабжения. </t>
  </si>
  <si>
    <t>г. Астана, ул. Керей, Жанибек ханов, 3</t>
  </si>
  <si>
    <t>«Подготовка  теплового пункта к отопительному сезону   в  АО «РНЦНМП»</t>
  </si>
  <si>
    <t xml:space="preserve">Разовая услуга «Подготовка  теплового пункта к отопительному сезону   в  АО «РНЦНМП». 1.Проверка исправности и ревизия запорно-регулирующей арматуры в системах отопления, вентиляции и ГВС. 2.Проверка затяжки всех болтовых соединений на оборудовании и   трубопроводах теплового пункта, замена болтов и гаек с коррозией. 3.Прочистка фильтров, промывка и очистка грязевиков, промывка трубопроводов, промывка и очистка, продувка манометров и импульсных линий. 4.Проверка и восстановление тепловой изоляции трубопроводов и корпусов арматуры, подкраска оборудования, трубопроводов. 5.Демонтаж и монтаж теплообменников. Замена прокладок и пластин. 6.Профилактический ремонт регуляторов подпора давления, перепада давления. 7.Профилактический ремонт и настройка предохранительных клапанов. 8.Ревизия обратных клапанов на линиях подмеса ГВС, циркуляции ГВС. 9.Проведение работ, отраженных в технических требованиях энергоснабжающей организации по подготовке оборудования к предстоящему отопительному периоду.  10.Проведение гидравлических испытаний оборудования и инженерных сетей.         </t>
  </si>
  <si>
    <t>Абонентские услуги спутникового слежения и мониторинга автотранспорта (GPS) на 12 единиц автомобилей: Volkswagen Passat- 5 единиц, Volkswagen Jetta - 4 единицы, Ssang Yong - 1 единица, Volkswagen Tiguan - 2 единицы.</t>
  </si>
  <si>
    <t xml:space="preserve">Услуги по предоставлению  гостиничных номеров (стандартные) для докладчиков  конференции «CESS-ASEEES» в отеле не менее 4 звезды, количество номеров: один номер-одноместный, один номер -двухместный. Согласно технической спецификации. </t>
  </si>
  <si>
    <t>Со дня вступления в силу Договора до 30 мая 2014 года</t>
  </si>
  <si>
    <t>Работы по ремонту помещений</t>
  </si>
  <si>
    <t>Ремонт помещений №№3143, 3129, 3132, 3145 блока 3 и №71554А блока 7. Ремонт помещений будут выполняться согласно проектно-сметной документации.</t>
  </si>
  <si>
    <t>Дополнено (Приказ №95 от 22.05.14)</t>
  </si>
  <si>
    <t>Исключено   (Приказ №95 от 22.05.14)</t>
  </si>
  <si>
    <t>Дополнено Приказ №92 от 21.05.14</t>
  </si>
  <si>
    <t>гр.6,8,9              гр.7,8,9 (Приказ №90, от 20.05.14)</t>
  </si>
  <si>
    <t>Исключено  (Приказ №90, от 20.05.14)</t>
  </si>
  <si>
    <t>Дополнено (Приказ №90, от 20.05.14)</t>
  </si>
  <si>
    <t>Гр. 2,4  (Приказ №90, от 20.05.14)</t>
  </si>
  <si>
    <t>Дополнено  (Приказ №97, от 23.05.14)</t>
  </si>
  <si>
    <t>гр. 4                            Гр.4,8,9 (Приказ №97 от 23.05.2014)</t>
  </si>
  <si>
    <t>Без применения норм Правил (пп. 31, пп. 40  п. 15)</t>
  </si>
  <si>
    <t>Мытье наружной и внутренней стороны витражей и  окон. Очистка поверхности фасадов и витражей от атмосферного или других видов загрязнения. В зависимости от типа фасадного покрытия выполняется либо вручную, либо аппаратом высокого давления. Общая квадратура витражей и окон 1780 кв.м. Согласно заявке заказчика 2 раза в год с привлечением промышленных альпинистов. Полная техническая характеристика согласно технической спецификации.</t>
  </si>
  <si>
    <t>Страхование гражданско-правовой ответственности перевозчика перед пассажирами в количестве 4 единиц транспортных средств</t>
  </si>
  <si>
    <t> Состав: смесь анионных,  неионных,  катионных ПАВ,  сода, силикат натрия, балласт из солей в качестве разбавителя (сульфат натрия), химические и оптические отбеливатели, отдушки. В упаковке не менее 5 кг.</t>
  </si>
  <si>
    <t>Учебник по французскому языку с DVD диском, авторы - Annie Berthet, Emmanuelle Daill, Catherine Hugot, Véronique M Kizirian, Monique Waendendries, год издания – не ранее 2012 года.</t>
  </si>
  <si>
    <t>Тетрадь для заданий по французскому языку, авторы - Annie Berthet, Emmanuelle Daill, Catherine Hugot, Véronique M Kizirian, Monique Waendendries. Год издания – не ранее 2012 года.</t>
  </si>
  <si>
    <t>Пособие для преподавателя по французскому языку, авторы - Annie Berthet, Emmanuelle Daill, Catherine Hugot, Véronique M Kizirian, Béatrix Sampsonis, год издания – не ранее 2013 года.</t>
  </si>
  <si>
    <t>Пособие для проектов, авторы - Annie Berthet, Emmanuelle Daill, Catherine Hugot, Véronique M Kizirian, Monique Waendendries, год издания – не ранее 2013 года.</t>
  </si>
  <si>
    <t>Французский язык в международных отношениях с CD диском, авторы - Laurence Riehl, Michel Soignet, Marie-Hélène Amiot, год издания – не ранее 2010 года.</t>
  </si>
  <si>
    <t>Французский язык в международных отношениях, автор - Michel Soignet, год издания – не ранее 2010 года.</t>
  </si>
  <si>
    <t>Французский язык для юристов, автор - Michel Soignet, год издания – не ранее 2003 года.</t>
  </si>
  <si>
    <t xml:space="preserve">Дополнено  (Приказ №85, от 15.05.14)                         </t>
  </si>
  <si>
    <t>314</t>
  </si>
  <si>
    <t>315</t>
  </si>
  <si>
    <t>316</t>
  </si>
  <si>
    <t>317</t>
  </si>
  <si>
    <t>318</t>
  </si>
  <si>
    <t>319</t>
  </si>
  <si>
    <t>320</t>
  </si>
  <si>
    <t>Ведро пластмассовое. 10 литров</t>
  </si>
  <si>
    <t>Емкость для замачивания мопов 50 литров</t>
  </si>
  <si>
    <t>Прорезиненная тряпка</t>
  </si>
  <si>
    <t>Мопы (насадка для держателя мопа)</t>
  </si>
  <si>
    <t>Щетка с длинной ручкой</t>
  </si>
  <si>
    <t>Протирочный материал с цветной кодировкой (комплект-3 шт)</t>
  </si>
  <si>
    <t xml:space="preserve">Ведро пластмассовое  предназначено для различных хозяйственных нужд.  Прочное. Материал - полипропилен. Объем - 10 л. </t>
  </si>
  <si>
    <t>Пластиковая емкость для воды.Объем 50 л вертикальная. Габаритные размеры, (Диаметр х Высота) не менее 30мм х 500мм.</t>
  </si>
  <si>
    <t>Прорезиненная тряпка, многократного использования из нетканного материала состоящая из хорошо впитывающих волокон. Состав  80% вискоза-20 % полиэстэр. Допускается стирка в стиральной машине.</t>
  </si>
  <si>
    <t>Мопы (насадка для держателя мопа) 50 см, волокно полиэстэр (синтетика)+хлопок долговечный</t>
  </si>
  <si>
    <t>Мопы (насадка для держателя мопа) 50 см, волокно хлопок долговечный</t>
  </si>
  <si>
    <t>Щетка средней жесткости для уборки стен и полов, подходит для полов с мелкими швами и вдоль плинтусов.Длина щетины  не менее 40 мм. Материал - полипропилен, полиэстер, нержавеющая сталь. Размеры (Д*Ш*В) не менее 240*145*100 мм.</t>
  </si>
  <si>
    <t xml:space="preserve">Протирочный материал (салфетки, с цветной кодировкой) в упаковке 3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t>
  </si>
  <si>
    <t>321</t>
  </si>
  <si>
    <t>322</t>
  </si>
  <si>
    <t>323</t>
  </si>
  <si>
    <t>Дрель-шуруповерт</t>
  </si>
  <si>
    <t>Индикатор 
напряжения- щуп</t>
  </si>
  <si>
    <t>Электронный регулятор с комплектующим оборудованием</t>
  </si>
  <si>
    <t xml:space="preserve">Характеристики: • функция реверса; • напряжение - 12в; • емкость батареи не менее -1,3Ач; • аккумуляторные батареи (1шт.) без кейса; • частота вращения не менее  0-550об/мин; • крутящий момент не менее  12/10Нм; • число рег. крутящего момента не мене 9 степ; • макс. диаметр шурупов не менее 6мм; • патрон (быстрозажимной) 0,8-10мм; • сверление (дерево/сталь) 20мм./10мм; • время зарядки не более 3-5 час; *вес не более 1.3 кг; •гарантия 12 месяцев. 
</t>
  </si>
  <si>
    <t xml:space="preserve">• Позволяет быстро и безопасно проверять следующие параметры: напряжение переменного и постоянного тока, полярность, целостность цепи. Технические характеристики: • постоянное напряжение до 250 В; • переменное напряжение; Контактный метод 70 - 250 В; бесконтактный — 70 - 10000 В; • частота тока сети 50-500 Гц; • диапазон рабочих температур: - 10 - + 50°С; • определение полярности (постоянный ток) 1,2-36 В; • проверка целостности цепи: «О» = 0-5 «L» = 0-50 «Н» = 0-100 Мом; • индикация плотности электро-магнитного напряжения: «L» = 5 «Н» = 2 мВт/см2; гарантия 6 месяцев.
</t>
  </si>
  <si>
    <t xml:space="preserve">Наименование ECL Comfort 310 температура окружающей среды: 0 - 55 °С; температура хранения от -40 до +70°С; Монтаж DIN-рейке (35 мм); вертикально, на стене или в вырезе панели; Тип датчика температуры диапазон: от -60 до +150 °С; альтернатива встроенному датчику комнатной температуры: Pt 1000 (1000 Ом при 0 °С), IEC 751B цифровой вход до 12 В; аналоговый вход: 0-10 В, разрешение 9 бит; Импульсный вход макс: 200 Гц; вес, кг: 0,46;
дисплей: Графический, монохромный с подсветкой, 128x96 точек Режим работы дисплея: черный фон, белый текст. Мин.период резервирования времени 72 ч; Питание от сети: 230VAC. Габариты ВхШхГ: 220х110х78.7 мм. Клемная панель для ECL Comfort 310 Danfoss 087H3230. А361 Ключ приложения для контроллера ECL Danfoss 087H3804. Гарантия 12 месяцев. 
</t>
  </si>
  <si>
    <t>В течении 40 рабочих дней с даты подписания договора</t>
  </si>
  <si>
    <t>В течении 40 рабочих дней со дня подачи заказчиком заявки</t>
  </si>
  <si>
    <t>В течении 20 рабочих дней с даты подписания договора</t>
  </si>
  <si>
    <t>Объем - 64 кв.м. Устройство цветников включает: - планировку и перекопку основания цветника c вывозкой старого грунта; - устройство дренажно-экранного слоя из крупного песка; - внесение полной дозы специального удобрения "Для цветов"; - подвозку и разравнивание растительной земли;                                      - нанесение рисунка; - посадка рассады цветов; - полив.                               Содержание цветников включает: -прополку растений с рыхлением и уборкой сорняков; -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t>
  </si>
  <si>
    <t>Со дня вступления в силу договора и до 31 декабря 2014года</t>
  </si>
  <si>
    <t>Услуга по перевозке пассажиров</t>
  </si>
  <si>
    <t>Перевозка пассажиров комфортабельными автобусами, в количестве 149 часов</t>
  </si>
  <si>
    <t>Гр. 10 Приказ №67 от 22.04.14                        Гр. 7,8,9 Приказ №100 от 28.05.14</t>
  </si>
  <si>
    <t>Дополнено (Приказ №70, от 25.04.14)            Гр.10 (Приказ №101, от 28.05.14)</t>
  </si>
  <si>
    <t xml:space="preserve">Дополнено (Приказ №90, от 20.05.14)                    Гр.4 (Приказ №101, от 28.05.14)    </t>
  </si>
  <si>
    <t xml:space="preserve">Гр. 4,8,9 (Приказ №101, от 28.05.14) </t>
  </si>
  <si>
    <t xml:space="preserve">Дополнено (Приказ №90, от 20.05.14)                Гр.3 (Приказ №101, от 28.05.14)    </t>
  </si>
  <si>
    <t>Комплект мебели для руководителя. Премиум класс</t>
  </si>
  <si>
    <t>324</t>
  </si>
  <si>
    <t>В течение 10 рабочих дней с момента подписания договора</t>
  </si>
  <si>
    <t xml:space="preserve">Комплект состоит из: 1) Стол письменный угловой – 1 комплект. (подвесная тумба 1шт, приставная тумба 1 шт). 2) Брифинг-приставка для посетителей – 1 шт. 3) Стол переговоров 1 шт. 4) Система низких шкафов 1 комплект (2 секции). 5) Система высоких шкафов 1 комплект (3 секции). 6) Система низких шкафов-бар 1 комплект (3 секции). Весь комплект мебели изготовлен из ценных пород дерева – итальянский орех, покрытие натуральный шпон, экокожа (cтол письменный) и кожа, покрытие лак. Сборка изделий производится на эксцентриковые стяжки, евровинты, шканты и шурупы. Всe столешницы выполнены из массива розового  дерева, отделанная шпоном и покрыта лаком с антибликовым свойством. Скругленные кромки столешниц выполнены из цельного древесного массива итальянского ореха. - Стол письменный угловой.  Размер: ШхГхВ не менее 3220х2380х760 мм. Толщина столешницы не менее 96 мм, оборудована защитной панелью, изготовлена с применением технологии тамбурата, но вместо каркаса из древесного массива в ней для прочности имеется металлокаркас. Рабочая зона столешницы отделана кожаным бюваром, толщина кожи не менее 2 мм. Повышенная степень функциональности, снабжен  приставными тумбами, подвесными и выдвижными ящиками встроенных в столешницу. - Брифинг-приставка для посетителей. Размер: ШхГхВ не менее 1400х800х760 мм. - Стол переговоров: Размер: ШхГхВ не менее 3500х1200х750 мм.  - Система низких шкафов. Размер: ШхГхВ не менее 2040х475х873 мм.  Состоит из 2 шкафов, внутри соединены между собой в один шкаф, дополнительно комплектуется боковыми панелями из натурального дерева  по 20 мм. Каждый шкаф состоит из 2 глухих дверей на замках, внутри имеются по 1 полке. Двери шкафов выполнены из массива дерева итальянского ореха толщина 20 мм, каркас шкафа снизу, сверху, и по бокам выполенен из древесно-стружечной плиты отделанный шпоном натурального дерева итальянского ореха толщиной не менее 20 мм. На поверхности  двух шкафов цельная столешница из древесно-стружечной  плиты отделанная шпоном дерева итальянский орех покрытый лаком. Скругленная кромка столешницы выполнена из цельного древесного массива, толщина не менее 55 мм. Регулируемые по высоте пластиковые ножки закрыты цоколем из массива натурального дерева.- Система высоких шкафов. Размер: ШхГхВ не менее 2540х475х2030 мм.    Состоит из 3 частей: 2 боковые секции со стеклянными дверцами в верхней части шириной 1000 мм и 1 центральной части с глухими дверцами шириной 500 мм. Все три части шкафа соединены между собой в одну целую систему шкафов, с двух сторон дополнены боковыми панелями из массива натурального дерева толщиной не менее 20 мм. Каркас шкафа сверху, снизу, по бокам во внутренней части выполнен из древесно-стружечной плиты покрытый натуральным шпоном итальянского ореха. По всей высоте разделены на 4 полки. Внутренние полки в 23 мм из древесно-стружечной плиты, облицованных шпоном с обеих сторон с  той же отделкой, как и каркас шкафа.   Двери шкафов выполнены из массива дерева итальянского ореха толщина 20 мм, рамки стеклянных дверей   в верхней части шкафа так же выполнены из массива дерева, покрытый натуральным шпоном итальянского ореха,  толщина каленого стекла 4 мм. Скругленные кромки по периметру шкафа выполнены из цельного древесного массива итальянского ореха покрытого лаком. - Система низких шкафов-бар. Размер ШхГхВ  не менее 1470х550 мх610 мм. Система низких шкафов-бар разделена на три части. Первая содержит  встроенный-фригобар. Выкатывается на телескопических направляющих, предназначен   для охлаждения напитков. Вторая часть предназначена для хранения  посуды, состоит из множества ячеек, выкрашенная в черный цвет и выдвигается на металлических направляющих. Третья часть делится на две части  внутренний полкой в 23 мм облицованных шпоном с обеих сторон. Три двери шкафов выполнены из массива дерева итальянского ореха толщина 20 мм, каркас шкафа снизу, сверху, и по бокам выполнен из древесно-стружечной плиты отделанный шпоном натурального дерева итальянского ореха толщиной не менее 20 мм. Ножки роликовые вращаются вокруг своей оси, что позволяет бару быть мобильным.
Цвет согласовывается с заказчиком. Гарантия согласно технической характеристики. Полная техническая характеристика согласно технической спецификации.
</t>
  </si>
  <si>
    <t>325</t>
  </si>
  <si>
    <t xml:space="preserve"> Сплит-кондиционер </t>
  </si>
  <si>
    <t>B течение 3-х рабочих дней со дня подачи Заказчиком заявки</t>
  </si>
  <si>
    <t xml:space="preserve">Настенный сплит кондиционер: с внутренним и наружным блоком; с режимом охлаждения и обогрева, с режимом осушения, с режимом вентиляции (без охлаждения и обогрева), с автоматическим режимом, с возможностью регулировки направления воздушного потока, с функцией запоминания настроек, с пультом дистанционного управления, с регулировкой скорости вращения, с таймером включения/выключения. Мощность в режиме охлаждения не менее 8,79 кВт, потребляемая мощность электроэнергии при охлаждении не более 3,4 кВт; мощность в режиме обогрева не менее 9,08 кВт, потребляемая мощность электроэнергии при обогреве не более 3,5 кВт; размеры внутреннего блока: не более 1320x380x330мм; размеры внешнего блока: не более 945x930x430мм. Рабочее напряжение: 230В, количество фаз: ~1. Расход воздуха: не менее 1300 м³/час . Сопутствующие услуги: Установка, монтаж, наладка кондиционера на уровне 1-го этажа, без применения автовышки. Инсталляция: с использованием медных труб диаметром не менее 9мм (для жидкости) и не менее 15мм (для газа), теплоизоляция медных труб диаметром не менее 10мм (для жидкости) и не менее 16мм (для газа), кабель межблочный сечением не менее 5х2,5мм², кабель управления сечением не менее 2х0,25мм², дренажный шланг диаметром не менее 10мм.-30 м.; многожильный медный кабель питания сечением не менее 3х2,5мм² проложенного в кабелегоне- не менее 100 м. Гарантия 1 год. Полная техническая характеристика согласно технической спецификации.  </t>
  </si>
  <si>
    <t>Доска магнитно-маркерная,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магнитно-маркерной доски: 90х120 см. Основа: софтборд древесного происхождения. Материал рамки и профиль мобильной подставки:  анодированный алюминий.  Мобильная подставка. Ролики с фиксирующим механизмом.  Гарантия: не менее 12 месяцев.</t>
  </si>
  <si>
    <t>Флипчарт двухсторонний. Информацию можно размещать с помощью магнитов или делать записи специальными маркерами для магнитных досок. Поверхность: магнитно-маркерная, сухостираемая. Цвет поверхности: белый.  Размер поверхности: 100х70 см. Основа: софтборд древесного происхождения. Материал рамки и профиль мобильной подставки:  анодированный алюминий.  Подставка на колесиках с механизмом фиксации. Полка для маркеров. Держатель для крепления блокнотов. Гарантия: не менее 12 месяцев.</t>
  </si>
  <si>
    <t>Доска пробковая, настенная. Размер: 60 х 90 см. Материал поверхности: натуральная пробка. Информация вывешивается при помощи силовых кнопок и офисных булавок. Материал рамки: анодированный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</si>
  <si>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пробковая, настенная. Размер   90х180 см.  Материал поверхности: натуральная пробка. Доска предназначена для размещения бумажных носителей с помощью кнопок и офисных булавок. Материал рамки: анодированный алюминий. Имеется скрытое крепление к стене. Крепежные элементы в комплекте. Гарантия: не менее 12 месяцев.</t>
  </si>
  <si>
    <t>Магнитно-маркерная доска настенная, с размерами доски:  90х120 см. Поверхность: магнитно-маркерная, сухостираемая; предназначена для письма специальными маркерами и размещения информации при помощи магнитов. Рабочая поверхность белого цвета с  лаковым покрытием. Материал рамки: анодированный алюминий. Укрепленные пластиковые уголки. Имеется скрытое крепление к стене.  Крепежные элементы в комплекте.  Гарантия: не менее 12 месяцев.</t>
  </si>
  <si>
    <t>Доска пробковая размером 90х120 см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t>
  </si>
  <si>
    <t>Доска маркерная магнитная, размер: 120х160 см. Поверхность: лакированная, для писания сухо-ст6ираемыми маркерами и прикрепления информации магнитами. Цвет поверхности: белый.  Рамка с пластиковыми уголками. Материал рамки: анодированный алюминий. Имеется скрытое крепление к стене. Крепежные элементы в комплекте. В комплекте полка для маркеров, подарочный один маркер и три магнита. Гарантия: не менее 12 месяцев.</t>
  </si>
  <si>
    <t>326</t>
  </si>
  <si>
    <t>327</t>
  </si>
  <si>
    <t>Флипчарт мобильный</t>
  </si>
  <si>
    <t>Флипчарт мобильный, односторонний. Размер доски: 70x100 см.   Основа: софтборд древесного происхождения. Материал рамки и профиль мобильной подставки:  анодированный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Гарантия: не менее 12 месяцев.</t>
  </si>
  <si>
    <t>Магнитно-маркерная доска 120х180</t>
  </si>
  <si>
    <t>Магнитно-маркерная доска, настенная,  для размещения информации с помощью магнитов или записи специальными маркерами с возможностью сухого стирания. Цвет поверхности: белый. Размеры: 120х180 см. Материал рамки: анодированный алюминий. Имеется скрытое крепление к стене. Крепежные элементы в комплекте. В комплекте полка для маркеров, подарочный один маркер и три магнита. Гарантия: не менее 12 месяцев.</t>
  </si>
  <si>
    <t>328</t>
  </si>
  <si>
    <t>Ролл-шторы</t>
  </si>
  <si>
    <t>В течение 10 (десяти) рабочих дней с даты  получения письменной заявки Заказчика</t>
  </si>
  <si>
    <t>Светонепроницаемые (блэкаут, Blackout) ролл-шторы. Шторы для абсолютного затемнения. Трехслойная светонепроницаемая ткань. Состав: 100% полиэстер. Тип плетения: сатиновое, трехслойное. Ширина ткани: 180-300 см. Плотность: не менее 274 г/м2. Стандартная ширина ткани: не менее 180 см.</t>
  </si>
  <si>
    <t>Услуги по техническому обслуживанию прачечного оборудования</t>
  </si>
  <si>
    <t>Дополнено  (Приказ №108, от 30.05.14)</t>
  </si>
  <si>
    <t>Дополнено  (Приказ №110, от 04.06.14)</t>
  </si>
  <si>
    <t>Гр. 6,7,8,9 (Приказ №110, от 04.06.14)</t>
  </si>
  <si>
    <t>Гр.7,8,9 (Приказ №110, от 04.06.14)</t>
  </si>
  <si>
    <t>Гр. 4,6,7,8,9 (Приказ №110, от 04.06.14)</t>
  </si>
  <si>
    <t>Исключено  (Приказ №110, от 04.06.14)</t>
  </si>
  <si>
    <t>Дополнено  (Приказ №85, от 15.05.14)                                Гр.4 (Приказ №110, от 04.06.14)</t>
  </si>
  <si>
    <t>Дополнено (Приказ №82, от 05.05.14)                   Гр.4  (Приказ №110, от 04.06.14)</t>
  </si>
  <si>
    <t>от  «05» июня 2014 года  № 111</t>
  </si>
  <si>
    <t>Дополнено  (Приказ №111, от 05.06.14)</t>
  </si>
  <si>
    <t>гр.7,8,9 (Приказ №70, от 25.04.14)             гр.6,8,9  (Приказ №111, от 05.06.14)</t>
  </si>
  <si>
    <t>Дополнено  (Приказ №85, от 15.05.14)           Гр.4   (Приказ №111, от 05.06.14)</t>
  </si>
  <si>
    <t>Дополнено  (Приказ №85, от 15.05.14)           Гр.4,6,8,9  (Приказ №111, от 05.06.14)</t>
  </si>
  <si>
    <t>Дополнено  (Приказ №85, от 15.05.14)           Исключен  (Приказ №111, от 05.06.14)</t>
  </si>
  <si>
    <t>Дополнено  (Приказ №85, от 15.05.14)           Гр.4  (Приказ №111, от 05.06.14)</t>
  </si>
</sst>
</file>

<file path=xl/styles.xml><?xml version="1.0" encoding="utf-8"?>
<styleSheet xmlns="http://schemas.openxmlformats.org/spreadsheetml/2006/main" xmlns:mc="http://schemas.openxmlformats.org/markup-compatibility/2006" xmlns:x14ac="http://schemas.microsoft.com/office/spreadsheetml/2009/9/ac" mc:Ignorable="x14ac">
  <numFmts count="47">
    <numFmt numFmtId="43" formatCode="_-* #,##0.00_-;\-* #,##0.00_-;_-* &quot;-&quot;??_-;_-@_-"/>
    <numFmt numFmtId="164" formatCode="_-* #,##0_р_._-;\-* #,##0_р_._-;_-* &quot;-&quot;_р_._-;_-@_-"/>
    <numFmt numFmtId="165" formatCode="_-* #,##0.00_р_._-;\-* #,##0.00_р_._-;_-* &quot;-&quot;??_р_._-;_-@_-"/>
    <numFmt numFmtId="166" formatCode="_(&quot;$&quot;* #,##0_);_(&quot;$&quot;* \(#,##0\);_(&quot;$&quot;* &quot;-&quot;_);_(@_)"/>
    <numFmt numFmtId="167" formatCode="_(* #,##0_);_(* \(#,##0\);_(* &quot;-&quot;_);_(@_)"/>
    <numFmt numFmtId="168" formatCode="#,##0.00_р_."/>
    <numFmt numFmtId="169" formatCode="#."/>
    <numFmt numFmtId="170" formatCode="#.00"/>
    <numFmt numFmtId="171" formatCode="&quot;$&quot;#.00"/>
    <numFmt numFmtId="172" formatCode="#,##0_);\(#,##0\);0_);* @_)"/>
    <numFmt numFmtId="173" formatCode="#,##0.0_);\(#,##0.0\);0.0_);* @_)"/>
    <numFmt numFmtId="174" formatCode="#,##0.00_);\(#,##0.00\);0.00_);* @_)"/>
    <numFmt numFmtId="175" formatCode="#,##0.000_);\(#,##0.000\);0.000_);* @_)"/>
    <numFmt numFmtId="176" formatCode="#,##0.0000_);\(#,##0.0000\);0.0000_);* @_)"/>
    <numFmt numFmtId="177" formatCode="d\-mmm;[Red]&quot;Not date&quot;;&quot;-&quot;;[Red]* &quot;Not date&quot;"/>
    <numFmt numFmtId="178" formatCode="d\-mmm\-yyyy;[Red]&quot;Not date&quot;;&quot;-&quot;;[Red]* &quot;Not date&quot;"/>
    <numFmt numFmtId="179" formatCode="d\-mmm\-yyyy\ h:mm\ AM/PM;[Red]* &quot;Not date&quot;;&quot;-&quot;;[Red]* &quot;Not date&quot;"/>
    <numFmt numFmtId="180" formatCode="d/mm/yyyy;[Red]* &quot;Not date&quot;;&quot;-&quot;;[Red]* &quot;Not date&quot;"/>
    <numFmt numFmtId="181" formatCode="mm/dd/yyyy;[Red]* &quot;Not date&quot;;&quot;-&quot;;[Red]* &quot;Not date&quot;"/>
    <numFmt numFmtId="182" formatCode="mmm\-yy;[Red]* &quot;Not date&quot;;&quot;-&quot;;[Red]* &quot;Not date&quot;"/>
    <numFmt numFmtId="183" formatCode="0;\-0;0;* @"/>
    <numFmt numFmtId="184" formatCode="h:mm\ AM/PM;[Red]* &quot;Not time&quot;;\-;[Red]* &quot;Not time&quot;"/>
    <numFmt numFmtId="185" formatCode="[h]:mm;[Red]* &quot;Not time&quot;;[h]:mm;[Red]* &quot;Not time&quot;"/>
    <numFmt numFmtId="186" formatCode="0%;\-0%;0%;* @_%"/>
    <numFmt numFmtId="187" formatCode="0.0%;\-0.0%;0.0%;* @_%"/>
    <numFmt numFmtId="188" formatCode="0.00%;\-0.00%;0.00%;* @_%"/>
    <numFmt numFmtId="189" formatCode="0.000%;\-0.000%;0.000%;* @_%"/>
    <numFmt numFmtId="190" formatCode="&quot;$&quot;* #,##0_);&quot;$&quot;* \(#,##0\);&quot;$&quot;* 0_);* @_)"/>
    <numFmt numFmtId="191" formatCode="&quot;$&quot;* #,##0.0_);&quot;$&quot;* \(#,##0.0\);&quot;$&quot;* 0.0_);* @_)"/>
    <numFmt numFmtId="192" formatCode="&quot;$&quot;* #,##0.00_);&quot;$&quot;* \(#,##0.00\);&quot;$&quot;* 0.00_);* @_)"/>
    <numFmt numFmtId="193" formatCode="&quot;$&quot;* #,##0.000_);&quot;$&quot;* \(#,##0.000\);&quot;$&quot;* 0.000_);* @_)"/>
    <numFmt numFmtId="194" formatCode="&quot;$&quot;* #,##0.0000_);&quot;$&quot;* \(#,##0.0000\);&quot;$&quot;* 0.0000_);* @_)"/>
    <numFmt numFmtId="195" formatCode="_-* #,##0.00[$€-1]_-;\-* #,##0.00[$€-1]_-;_-* &quot;-&quot;??[$€-1]_-"/>
    <numFmt numFmtId="196" formatCode="d\-mmm\-yyyy;[Red]* &quot;Not date&quot;;&quot;-&quot;;[Red]* &quot;Not date&quot;"/>
    <numFmt numFmtId="197" formatCode="d\-mmm\-yyyy\ h:mm\ AM/PM;[Red]* &quot;Not time&quot;;0;[Red]* &quot;Not time&quot;"/>
    <numFmt numFmtId="198" formatCode="#,##0_);[Blue]\(\-\)\ #,##0_)"/>
    <numFmt numFmtId="199" formatCode="%#.00"/>
    <numFmt numFmtId="200" formatCode="0.0%"/>
    <numFmt numFmtId="201" formatCode="_-* #,##0_р_._-;\-* #,##0_р_._-;_-* &quot;-&quot;??_р_._-;_-@_-"/>
    <numFmt numFmtId="202" formatCode="[$-419]mmmm\ yyyy;@"/>
    <numFmt numFmtId="203" formatCode="#,##0_р_."/>
    <numFmt numFmtId="204" formatCode="#,##0.00_ ;\-#,##0.00\ "/>
    <numFmt numFmtId="205" formatCode="#,##0.00&quot;р.&quot;"/>
    <numFmt numFmtId="206" formatCode="_-* #,##0.0_р_._-;\-* #,##0.0_р_._-;_-* &quot;-&quot;??_р_._-;_-@_-"/>
    <numFmt numFmtId="207" formatCode="#,##0.0"/>
    <numFmt numFmtId="208" formatCode="d/m;@"/>
    <numFmt numFmtId="209" formatCode="#,##0_ ;\-#,##0\ "/>
  </numFmts>
  <fonts count="46" x14ac:knownFonts="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b/>
      <sz val="9"/>
      <name val="Times New Roman"/>
      <family val="1"/>
      <charset val="204"/>
    </font>
    <font>
      <sz val="9"/>
      <name val="Times New Roman"/>
      <family val="1"/>
      <charset val="204"/>
    </font>
    <font>
      <sz val="8"/>
      <name val="Times New Roman"/>
      <family val="1"/>
      <charset val="204"/>
    </font>
    <font>
      <sz val="11"/>
      <name val="Calibri"/>
      <family val="2"/>
      <charset val="204"/>
      <scheme val="minor"/>
    </font>
    <font>
      <sz val="10"/>
      <color rgb="FF000000"/>
      <name val="Times New Roman"/>
      <family val="1"/>
      <charset val="204"/>
    </font>
    <font>
      <sz val="10"/>
      <color theme="1"/>
      <name val="Times New Roman"/>
      <family val="1"/>
      <charset val="204"/>
    </font>
    <font>
      <sz val="10"/>
      <color rgb="FFFF0000"/>
      <name val="Times New Roman"/>
      <family val="1"/>
      <charset val="204"/>
    </font>
    <font>
      <sz val="10"/>
      <color theme="0"/>
      <name val="Times New Roman"/>
      <family val="1"/>
      <charset val="204"/>
    </font>
    <font>
      <sz val="10"/>
      <color theme="1"/>
      <name val="Calibri"/>
      <family val="2"/>
      <charset val="204"/>
      <scheme val="minor"/>
    </font>
    <font>
      <sz val="10"/>
      <name val="Arial"/>
      <family val="2"/>
      <charset val="204"/>
    </font>
    <font>
      <sz val="12"/>
      <color rgb="FF000000"/>
      <name val="Times New Roman"/>
      <family val="1"/>
      <charset val="204"/>
    </font>
    <font>
      <sz val="11"/>
      <color rgb="FF000000"/>
      <name val="Times New Roman"/>
      <family val="1"/>
      <charset val="204"/>
    </font>
    <font>
      <vertAlign val="superscript"/>
      <sz val="11"/>
      <color rgb="FF000000"/>
      <name val="Times New Roman"/>
      <family val="1"/>
      <charset val="204"/>
    </font>
    <font>
      <vertAlign val="superscript"/>
      <sz val="10"/>
      <color rgb="FF000000"/>
      <name val="Times New Roman"/>
      <family val="1"/>
      <charset val="204"/>
    </font>
    <font>
      <sz val="10"/>
      <color indexed="63"/>
      <name val="Times New Roman"/>
      <family val="1"/>
      <charset val="204"/>
    </font>
    <font>
      <b/>
      <sz val="10"/>
      <color rgb="FFFF0000"/>
      <name val="Times New Roman"/>
      <family val="1"/>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199">
    <xf numFmtId="0" fontId="0" fillId="0" borderId="0"/>
    <xf numFmtId="0" fontId="2" fillId="0" borderId="0"/>
    <xf numFmtId="165" fontId="3"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165" fontId="3" fillId="0" borderId="0" applyFont="0" applyFill="0" applyBorder="0" applyAlignment="0" applyProtection="0"/>
    <xf numFmtId="169" fontId="9" fillId="0" borderId="2">
      <protection locked="0"/>
    </xf>
    <xf numFmtId="169" fontId="9" fillId="0" borderId="2">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170" fontId="9" fillId="0" borderId="0">
      <protection locked="0"/>
    </xf>
    <xf numFmtId="171" fontId="9" fillId="0" borderId="0">
      <protection locked="0"/>
    </xf>
    <xf numFmtId="171" fontId="9" fillId="0" borderId="0">
      <protection locked="0"/>
    </xf>
    <xf numFmtId="169" fontId="9" fillId="0" borderId="2">
      <protection locked="0"/>
    </xf>
    <xf numFmtId="169" fontId="9" fillId="0" borderId="2">
      <protection locked="0"/>
    </xf>
    <xf numFmtId="169" fontId="10" fillId="0" borderId="0">
      <protection locked="0"/>
    </xf>
    <xf numFmtId="169" fontId="10" fillId="0" borderId="0">
      <protection locked="0"/>
    </xf>
    <xf numFmtId="169" fontId="9" fillId="0" borderId="2">
      <protection locked="0"/>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1" fontId="11" fillId="0" borderId="0" applyFill="0" applyBorder="0">
      <alignment vertical="top"/>
    </xf>
    <xf numFmtId="182" fontId="11" fillId="0" borderId="0" applyFill="0" applyBorder="0">
      <alignment vertical="top"/>
    </xf>
    <xf numFmtId="182" fontId="11" fillId="0" borderId="0" applyFill="0" applyBorder="0">
      <alignment horizontal="center" vertical="top"/>
    </xf>
    <xf numFmtId="183" fontId="11" fillId="0" borderId="0" applyFill="0" applyBorder="0">
      <alignment vertical="top"/>
    </xf>
    <xf numFmtId="184" fontId="11" fillId="0" borderId="0" applyFill="0" applyBorder="0">
      <alignment vertical="top"/>
    </xf>
    <xf numFmtId="185" fontId="11" fillId="0" borderId="0" applyFill="0" applyBorder="0">
      <alignment vertical="top"/>
    </xf>
    <xf numFmtId="186" fontId="11" fillId="0" borderId="0" applyFill="0" applyBorder="0">
      <alignment vertical="top"/>
    </xf>
    <xf numFmtId="187" fontId="12"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193" fontId="11" fillId="0" borderId="0" applyFill="0" applyBorder="0">
      <alignment vertical="top"/>
    </xf>
    <xf numFmtId="194" fontId="11" fillId="0" borderId="0" applyFill="0" applyBorder="0">
      <alignment vertical="top"/>
    </xf>
    <xf numFmtId="0" fontId="13" fillId="0" borderId="0" applyNumberFormat="0" applyFill="0" applyBorder="0" applyAlignment="0" applyProtection="0"/>
    <xf numFmtId="195"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76" fontId="19" fillId="0" borderId="0" applyFill="0" applyBorder="0">
      <alignment vertical="top"/>
      <protection locked="0"/>
    </xf>
    <xf numFmtId="177" fontId="19" fillId="0" borderId="0" applyFill="0" applyBorder="0">
      <alignment vertical="top"/>
      <protection locked="0"/>
    </xf>
    <xf numFmtId="196" fontId="19" fillId="0" borderId="0" applyFill="0" applyBorder="0">
      <alignment vertical="top"/>
      <protection locked="0"/>
    </xf>
    <xf numFmtId="197"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2" fontId="19" fillId="0" borderId="0" applyFill="0" applyBorder="0">
      <alignment vertical="top"/>
      <protection locked="0"/>
    </xf>
    <xf numFmtId="183" fontId="19" fillId="0" borderId="0" applyFill="0" applyBorder="0">
      <alignment vertical="top"/>
      <protection locked="0"/>
    </xf>
    <xf numFmtId="183" fontId="20" fillId="0" borderId="0" applyFill="0" applyBorder="0">
      <alignment vertical="top"/>
      <protection locked="0"/>
    </xf>
    <xf numFmtId="183"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193" fontId="19" fillId="0" borderId="0" applyFill="0" applyBorder="0">
      <alignment vertical="top"/>
      <protection locked="0"/>
    </xf>
    <xf numFmtId="194"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8"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164" fontId="2" fillId="0" borderId="0" applyFont="0" applyFill="0" applyBorder="0" applyAlignment="0" applyProtection="0"/>
    <xf numFmtId="165" fontId="2" fillId="0" borderId="0" applyFont="0" applyFill="0" applyBorder="0" applyAlignment="0" applyProtection="0"/>
    <xf numFmtId="169" fontId="10" fillId="0" borderId="0">
      <protection locked="0"/>
    </xf>
    <xf numFmtId="169" fontId="10" fillId="0" borderId="0">
      <protection locked="0"/>
    </xf>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2" fillId="0" borderId="0" applyFont="0" applyFill="0" applyBorder="0" applyAlignment="0" applyProtection="0"/>
    <xf numFmtId="199" fontId="9" fillId="0" borderId="0">
      <protection locked="0"/>
    </xf>
    <xf numFmtId="199" fontId="9" fillId="0" borderId="0">
      <protection locked="0"/>
    </xf>
    <xf numFmtId="0" fontId="26" fillId="0" borderId="0"/>
    <xf numFmtId="0" fontId="6" fillId="0" borderId="0"/>
    <xf numFmtId="166" fontId="27"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7" fillId="0" borderId="0" applyFont="0" applyFill="0" applyBorder="0" applyAlignment="0" applyProtection="0"/>
    <xf numFmtId="166"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7" fontId="28" fillId="0" borderId="0" applyFont="0" applyFill="0" applyBorder="0" applyAlignment="0" applyProtection="0"/>
    <xf numFmtId="167" fontId="2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0" fontId="7" fillId="0" borderId="0"/>
    <xf numFmtId="165" fontId="1"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0" fontId="3" fillId="0" borderId="0"/>
    <xf numFmtId="0" fontId="2" fillId="0" borderId="0"/>
    <xf numFmtId="200" fontId="6"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7" fontId="7" fillId="0" borderId="0"/>
    <xf numFmtId="0" fontId="6" fillId="0" borderId="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0" fontId="39" fillId="0" borderId="0"/>
    <xf numFmtId="0" fontId="6" fillId="0" borderId="0"/>
    <xf numFmtId="0" fontId="6" fillId="0" borderId="0"/>
  </cellStyleXfs>
  <cellXfs count="171">
    <xf numFmtId="0" fontId="0" fillId="0" borderId="0" xfId="0"/>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0" fontId="29" fillId="2" borderId="1" xfId="2" applyNumberFormat="1" applyFont="1" applyFill="1" applyBorder="1" applyAlignment="1">
      <alignment horizontal="center" vertical="center" wrapText="1"/>
    </xf>
    <xf numFmtId="168" fontId="29" fillId="2" borderId="1" xfId="2" applyNumberFormat="1" applyFont="1" applyFill="1" applyBorder="1" applyAlignment="1">
      <alignment horizontal="center" vertical="center" wrapText="1"/>
    </xf>
    <xf numFmtId="0" fontId="31" fillId="2" borderId="0" xfId="0" applyFont="1" applyFill="1"/>
    <xf numFmtId="201" fontId="30" fillId="2" borderId="0" xfId="189" applyNumberFormat="1" applyFont="1" applyFill="1" applyAlignment="1">
      <alignment horizontal="center" vertical="center" wrapText="1"/>
    </xf>
    <xf numFmtId="0" fontId="8" fillId="2" borderId="0" xfId="0" applyFont="1" applyFill="1" applyAlignment="1">
      <alignment horizontal="center" vertical="center" wrapText="1"/>
    </xf>
    <xf numFmtId="165" fontId="8" fillId="2" borderId="1" xfId="189" applyNumberFormat="1" applyFont="1" applyFill="1" applyBorder="1" applyAlignment="1">
      <alignment horizontal="center" vertical="center" wrapText="1"/>
    </xf>
    <xf numFmtId="203" fontId="29" fillId="2" borderId="1" xfId="2" applyNumberFormat="1" applyFont="1" applyFill="1" applyBorder="1" applyAlignment="1">
      <alignment horizontal="center" vertical="center" wrapText="1"/>
    </xf>
    <xf numFmtId="0" fontId="32" fillId="2" borderId="0" xfId="0"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0" fontId="8" fillId="2" borderId="0" xfId="0" applyFont="1" applyFill="1" applyBorder="1" applyAlignment="1">
      <alignment horizontal="center" vertical="center"/>
    </xf>
    <xf numFmtId="165"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165" fontId="8" fillId="2" borderId="1" xfId="0" applyNumberFormat="1" applyFont="1" applyFill="1" applyBorder="1" applyAlignment="1">
      <alignment horizontal="center" vertical="center" wrapText="1"/>
    </xf>
    <xf numFmtId="165" fontId="8" fillId="2" borderId="6" xfId="189" applyFont="1" applyFill="1" applyBorder="1" applyAlignment="1">
      <alignment horizontal="center" vertical="center" wrapText="1"/>
    </xf>
    <xf numFmtId="165" fontId="29" fillId="2" borderId="6" xfId="189" applyFont="1" applyFill="1" applyBorder="1" applyAlignment="1">
      <alignment horizontal="center" vertical="center" wrapText="1"/>
    </xf>
    <xf numFmtId="165" fontId="8" fillId="2" borderId="6" xfId="189" applyNumberFormat="1" applyFont="1" applyFill="1" applyBorder="1" applyAlignment="1">
      <alignment horizontal="center" vertical="center" wrapText="1"/>
    </xf>
    <xf numFmtId="165" fontId="8" fillId="2" borderId="3" xfId="189" applyFont="1" applyFill="1" applyBorder="1" applyAlignment="1">
      <alignment horizontal="center" vertical="center" wrapText="1"/>
    </xf>
    <xf numFmtId="204" fontId="8" fillId="2" borderId="5" xfId="189"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9" fontId="8" fillId="2" borderId="3" xfId="189" applyNumberFormat="1" applyFont="1" applyFill="1" applyBorder="1" applyAlignment="1">
      <alignment horizontal="center" vertical="center" wrapText="1"/>
    </xf>
    <xf numFmtId="201" fontId="8" fillId="2" borderId="5" xfId="189"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165" fontId="8" fillId="2" borderId="7" xfId="189" applyFont="1" applyFill="1" applyBorder="1" applyAlignment="1">
      <alignment horizontal="center" vertical="center" wrapText="1"/>
    </xf>
    <xf numFmtId="204" fontId="8" fillId="2" borderId="9" xfId="189" applyNumberFormat="1" applyFont="1" applyFill="1" applyBorder="1" applyAlignment="1">
      <alignment horizontal="center" vertical="center" wrapText="1"/>
    </xf>
    <xf numFmtId="204" fontId="8" fillId="2" borderId="1"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65" fontId="29" fillId="2" borderId="1" xfId="18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131" applyFont="1" applyFill="1" applyBorder="1" applyAlignment="1">
      <alignment horizontal="center" vertical="center" wrapText="1"/>
    </xf>
    <xf numFmtId="165" fontId="8" fillId="2" borderId="1" xfId="189" applyFont="1" applyFill="1" applyBorder="1" applyAlignment="1">
      <alignment horizontal="center" vertical="center" wrapText="1"/>
    </xf>
    <xf numFmtId="0" fontId="8" fillId="2" borderId="6" xfId="0"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165" fontId="29" fillId="2" borderId="1" xfId="189" applyNumberFormat="1" applyFont="1" applyFill="1" applyBorder="1" applyAlignment="1">
      <alignment horizontal="center" vertical="center" wrapText="1"/>
    </xf>
    <xf numFmtId="201" fontId="29" fillId="2" borderId="0" xfId="189" applyNumberFormat="1" applyFont="1" applyFill="1" applyAlignment="1">
      <alignment horizontal="center" vertical="center" wrapText="1"/>
    </xf>
    <xf numFmtId="201" fontId="29" fillId="2" borderId="6" xfId="189"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201" fontId="8" fillId="2" borderId="9" xfId="189" applyNumberFormat="1" applyFont="1" applyFill="1" applyBorder="1" applyAlignment="1">
      <alignment horizontal="center" vertical="center" wrapText="1"/>
    </xf>
    <xf numFmtId="206" fontId="29" fillId="2" borderId="1" xfId="189" applyNumberFormat="1" applyFont="1" applyFill="1" applyBorder="1" applyAlignment="1">
      <alignment horizontal="center" vertical="center" wrapText="1"/>
    </xf>
    <xf numFmtId="0" fontId="33" fillId="2" borderId="0" xfId="0" applyFont="1" applyFill="1"/>
    <xf numFmtId="0" fontId="8" fillId="2" borderId="0" xfId="0" applyFont="1" applyFill="1" applyAlignment="1">
      <alignment horizontal="center" vertical="top" wrapText="1"/>
    </xf>
    <xf numFmtId="2" fontId="8" fillId="2" borderId="7"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3"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201" fontId="8" fillId="2" borderId="7" xfId="189" applyNumberFormat="1" applyFont="1" applyFill="1" applyBorder="1" applyAlignment="1">
      <alignment horizontal="center" vertical="center" wrapText="1"/>
    </xf>
    <xf numFmtId="0" fontId="8" fillId="2" borderId="0" xfId="0" applyFont="1" applyFill="1" applyAlignment="1">
      <alignment horizontal="center" vertical="center"/>
    </xf>
    <xf numFmtId="14" fontId="8" fillId="2" borderId="1" xfId="189" applyNumberFormat="1" applyFont="1" applyFill="1" applyBorder="1" applyAlignment="1">
      <alignment horizontal="center" vertical="center" wrapText="1"/>
    </xf>
    <xf numFmtId="2" fontId="8" fillId="2" borderId="6" xfId="191" applyNumberFormat="1" applyFont="1" applyFill="1" applyBorder="1" applyAlignment="1">
      <alignment horizontal="center" vertical="center" wrapText="1"/>
    </xf>
    <xf numFmtId="2" fontId="8" fillId="2" borderId="1" xfId="191" applyNumberFormat="1" applyFont="1" applyFill="1" applyBorder="1" applyAlignment="1">
      <alignment horizontal="center" vertical="center" wrapText="1"/>
    </xf>
    <xf numFmtId="4" fontId="29" fillId="2" borderId="6" xfId="191" applyNumberFormat="1" applyFont="1" applyFill="1" applyBorder="1" applyAlignment="1">
      <alignment horizontal="center" vertical="center" wrapText="1"/>
    </xf>
    <xf numFmtId="43" fontId="8" fillId="2" borderId="0" xfId="0" applyNumberFormat="1" applyFont="1" applyFill="1"/>
    <xf numFmtId="165" fontId="8" fillId="2" borderId="5" xfId="189"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202" fontId="8" fillId="2" borderId="7" xfId="0" applyNumberFormat="1" applyFont="1" applyFill="1" applyBorder="1" applyAlignment="1">
      <alignment horizontal="center" vertical="center" wrapText="1"/>
    </xf>
    <xf numFmtId="201" fontId="29" fillId="2" borderId="1" xfId="189" applyNumberFormat="1" applyFont="1" applyFill="1" applyBorder="1" applyAlignment="1">
      <alignment horizontal="center" vertical="center" wrapText="1"/>
    </xf>
    <xf numFmtId="165" fontId="37" fillId="2" borderId="6" xfId="189" applyFont="1" applyFill="1" applyBorder="1" applyAlignment="1">
      <alignment horizontal="center" vertical="center" wrapText="1"/>
    </xf>
    <xf numFmtId="4" fontId="37" fillId="2" borderId="1" xfId="0" applyNumberFormat="1" applyFont="1" applyFill="1" applyBorder="1" applyAlignment="1">
      <alignment horizontal="center" vertical="center" wrapText="1"/>
    </xf>
    <xf numFmtId="2" fontId="35" fillId="2" borderId="1" xfId="0" applyNumberFormat="1" applyFont="1" applyFill="1" applyBorder="1" applyAlignment="1">
      <alignment horizontal="center" vertical="center" wrapText="1"/>
    </xf>
    <xf numFmtId="4" fontId="35" fillId="2" borderId="1" xfId="0" applyNumberFormat="1" applyFont="1" applyFill="1" applyBorder="1" applyAlignment="1">
      <alignment horizontal="center" vertical="center" wrapText="1"/>
    </xf>
    <xf numFmtId="0" fontId="35" fillId="2" borderId="7" xfId="0" applyFont="1" applyFill="1" applyBorder="1" applyAlignment="1">
      <alignment horizontal="center" vertical="center" wrapText="1"/>
    </xf>
    <xf numFmtId="0" fontId="8" fillId="2" borderId="0" xfId="0" applyFont="1" applyFill="1" applyBorder="1" applyAlignment="1">
      <alignment horizontal="left" vertical="center"/>
    </xf>
    <xf numFmtId="165" fontId="8" fillId="2" borderId="0" xfId="189" applyNumberFormat="1" applyFont="1" applyFill="1" applyBorder="1" applyAlignment="1">
      <alignment horizontal="center" vertical="center"/>
    </xf>
    <xf numFmtId="3" fontId="29" fillId="2" borderId="0" xfId="0" applyNumberFormat="1" applyFont="1" applyFill="1" applyBorder="1" applyAlignment="1">
      <alignment horizontal="right" vertical="center" wrapText="1"/>
    </xf>
    <xf numFmtId="0" fontId="8" fillId="2" borderId="0" xfId="0" applyFont="1" applyFill="1" applyBorder="1" applyAlignment="1">
      <alignment horizontal="right" vertical="center"/>
    </xf>
    <xf numFmtId="43" fontId="31" fillId="2" borderId="0" xfId="0" applyNumberFormat="1" applyFont="1" applyFill="1"/>
    <xf numFmtId="207" fontId="8" fillId="2" borderId="1" xfId="0" applyNumberFormat="1" applyFont="1" applyFill="1" applyBorder="1" applyAlignment="1">
      <alignment horizontal="center" vertical="center"/>
    </xf>
    <xf numFmtId="165" fontId="8" fillId="2" borderId="1" xfId="189" applyFont="1" applyFill="1" applyBorder="1" applyAlignment="1">
      <alignment horizontal="center" vertical="center"/>
    </xf>
    <xf numFmtId="165" fontId="37" fillId="2" borderId="11" xfId="189" applyFont="1" applyFill="1" applyBorder="1" applyAlignment="1">
      <alignment horizontal="center" vertical="center" wrapText="1"/>
    </xf>
    <xf numFmtId="201" fontId="35" fillId="2" borderId="6" xfId="189" applyNumberFormat="1" applyFont="1" applyFill="1" applyBorder="1" applyAlignment="1">
      <alignment horizontal="center" vertical="center" wrapText="1"/>
    </xf>
    <xf numFmtId="4" fontId="37" fillId="2" borderId="6"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49" fontId="29" fillId="2" borderId="1" xfId="189" applyNumberFormat="1" applyFont="1" applyFill="1" applyBorder="1" applyAlignment="1">
      <alignment horizontal="center" vertical="center" wrapText="1"/>
    </xf>
    <xf numFmtId="0" fontId="38" fillId="2" borderId="1" xfId="0" applyFont="1" applyFill="1" applyBorder="1" applyAlignment="1">
      <alignment horizontal="center" vertical="center"/>
    </xf>
    <xf numFmtId="49" fontId="8" fillId="2" borderId="11" xfId="189" applyNumberFormat="1" applyFont="1" applyFill="1" applyBorder="1" applyAlignment="1">
      <alignment horizontal="center" vertical="center" wrapText="1"/>
    </xf>
    <xf numFmtId="205" fontId="8" fillId="2" borderId="11" xfId="189" applyNumberFormat="1" applyFont="1" applyFill="1" applyBorder="1" applyAlignment="1">
      <alignment horizontal="center" vertical="center" wrapText="1"/>
    </xf>
    <xf numFmtId="0" fontId="8" fillId="2" borderId="11" xfId="0" applyNumberFormat="1" applyFont="1" applyFill="1" applyBorder="1" applyAlignment="1">
      <alignment horizontal="center" vertical="center" wrapText="1"/>
    </xf>
    <xf numFmtId="2" fontId="8" fillId="2" borderId="11" xfId="0" applyNumberFormat="1" applyFont="1" applyFill="1" applyBorder="1" applyAlignment="1">
      <alignment horizontal="center" vertical="center" wrapText="1"/>
    </xf>
    <xf numFmtId="208" fontId="35" fillId="2" borderId="1" xfId="189" applyNumberFormat="1"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01" fontId="35" fillId="2" borderId="1" xfId="189"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4" fontId="8" fillId="2" borderId="0" xfId="0" applyNumberFormat="1" applyFont="1" applyFill="1" applyAlignment="1">
      <alignment horizontal="center" vertical="center" wrapText="1"/>
    </xf>
    <xf numFmtId="0" fontId="34" fillId="2" borderId="6" xfId="0" applyFont="1" applyFill="1" applyBorder="1" applyAlignment="1">
      <alignment horizontal="center" vertical="center" wrapText="1"/>
    </xf>
    <xf numFmtId="0" fontId="34" fillId="2" borderId="0" xfId="0" applyFont="1" applyFill="1" applyAlignment="1">
      <alignment horizontal="center" vertical="center" wrapText="1"/>
    </xf>
    <xf numFmtId="0" fontId="35" fillId="2" borderId="4" xfId="0" applyFont="1" applyFill="1" applyBorder="1" applyAlignment="1">
      <alignment horizontal="center" vertical="center" wrapText="1"/>
    </xf>
    <xf numFmtId="4" fontId="44" fillId="2" borderId="6" xfId="191" applyNumberFormat="1" applyFont="1" applyFill="1" applyBorder="1" applyAlignment="1">
      <alignment horizontal="center" vertical="center" wrapText="1"/>
    </xf>
    <xf numFmtId="209" fontId="35" fillId="2" borderId="1" xfId="189" applyNumberFormat="1" applyFont="1" applyFill="1" applyBorder="1" applyAlignment="1">
      <alignment horizontal="center" vertical="center" wrapText="1"/>
    </xf>
    <xf numFmtId="208" fontId="35" fillId="2" borderId="6" xfId="189" applyNumberFormat="1" applyFont="1" applyFill="1" applyBorder="1" applyAlignment="1">
      <alignment horizontal="center" vertical="center" wrapText="1"/>
    </xf>
    <xf numFmtId="4" fontId="44" fillId="2" borderId="1" xfId="191" applyNumberFormat="1" applyFont="1" applyFill="1" applyBorder="1" applyAlignment="1">
      <alignment horizontal="center" vertical="center" wrapText="1"/>
    </xf>
    <xf numFmtId="165" fontId="8" fillId="2" borderId="6" xfId="189"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201" fontId="8" fillId="2" borderId="5" xfId="189"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01" fontId="35" fillId="2" borderId="1" xfId="189"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208" fontId="35" fillId="2" borderId="6" xfId="189"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0" fontId="35" fillId="2" borderId="1" xfId="0" applyFont="1" applyFill="1" applyBorder="1" applyAlignment="1">
      <alignment horizontal="center" vertical="top" wrapText="1"/>
    </xf>
    <xf numFmtId="4" fontId="44" fillId="2" borderId="1" xfId="191" applyNumberFormat="1" applyFont="1" applyFill="1" applyBorder="1" applyAlignment="1">
      <alignment horizontal="center" vertical="center" wrapText="1"/>
    </xf>
    <xf numFmtId="49" fontId="8" fillId="2" borderId="12" xfId="189" applyNumberFormat="1" applyFont="1" applyFill="1" applyBorder="1" applyAlignment="1">
      <alignment horizontal="center" vertical="center" wrapText="1"/>
    </xf>
    <xf numFmtId="208" fontId="8" fillId="2" borderId="1" xfId="189" applyNumberFormat="1" applyFont="1" applyFill="1" applyBorder="1" applyAlignment="1">
      <alignment horizontal="center" vertical="center" wrapText="1"/>
    </xf>
    <xf numFmtId="0" fontId="8" fillId="2" borderId="12" xfId="0" applyFont="1" applyFill="1" applyBorder="1" applyAlignment="1">
      <alignment horizontal="center" vertical="center" wrapText="1"/>
    </xf>
    <xf numFmtId="3" fontId="45" fillId="2" borderId="0" xfId="0" applyNumberFormat="1" applyFont="1" applyFill="1" applyBorder="1" applyAlignment="1">
      <alignment horizontal="right" vertical="center" wrapText="1"/>
    </xf>
    <xf numFmtId="0" fontId="8" fillId="2" borderId="6" xfId="0"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2" fontId="8" fillId="2" borderId="1" xfId="0" applyNumberFormat="1" applyFont="1" applyFill="1" applyBorder="1" applyAlignment="1">
      <alignment horizontal="center" wrapText="1"/>
    </xf>
    <xf numFmtId="201" fontId="8" fillId="2" borderId="7" xfId="189"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49" fontId="29" fillId="2" borderId="3" xfId="189" applyNumberFormat="1" applyFont="1" applyFill="1" applyBorder="1" applyAlignment="1">
      <alignment horizontal="center" vertical="center" wrapText="1"/>
    </xf>
    <xf numFmtId="49" fontId="29" fillId="2" borderId="4" xfId="189" applyNumberFormat="1" applyFont="1" applyFill="1" applyBorder="1" applyAlignment="1">
      <alignment horizontal="center" vertical="center" wrapText="1"/>
    </xf>
    <xf numFmtId="49" fontId="29" fillId="2" borderId="5" xfId="189" applyNumberFormat="1" applyFont="1" applyFill="1" applyBorder="1" applyAlignment="1">
      <alignment horizontal="center" vertical="center" wrapText="1"/>
    </xf>
    <xf numFmtId="0" fontId="29" fillId="2" borderId="12" xfId="0" applyFont="1" applyFill="1" applyBorder="1" applyAlignment="1">
      <alignment horizontal="left" vertical="center" wrapText="1"/>
    </xf>
    <xf numFmtId="0" fontId="29" fillId="2" borderId="10" xfId="0" applyFont="1" applyFill="1" applyBorder="1" applyAlignment="1">
      <alignment horizontal="left" vertical="center" wrapText="1"/>
    </xf>
    <xf numFmtId="0" fontId="29" fillId="2" borderId="8"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1" xfId="0" applyFont="1" applyFill="1" applyBorder="1" applyAlignment="1">
      <alignment horizontal="center"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201" fontId="29" fillId="2" borderId="3" xfId="189" applyNumberFormat="1" applyFont="1" applyFill="1" applyBorder="1" applyAlignment="1">
      <alignment horizontal="left" vertical="center" wrapText="1"/>
    </xf>
    <xf numFmtId="201" fontId="29" fillId="2" borderId="4" xfId="189" applyNumberFormat="1" applyFont="1" applyFill="1" applyBorder="1" applyAlignment="1">
      <alignment horizontal="left" vertical="center" wrapText="1"/>
    </xf>
    <xf numFmtId="201" fontId="29" fillId="2" borderId="5" xfId="189" applyNumberFormat="1" applyFont="1" applyFill="1" applyBorder="1" applyAlignment="1">
      <alignment horizontal="left" vertical="center" wrapText="1"/>
    </xf>
    <xf numFmtId="0" fontId="29" fillId="2" borderId="3"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201" fontId="29" fillId="2" borderId="3" xfId="189" applyNumberFormat="1" applyFont="1" applyFill="1" applyBorder="1" applyAlignment="1">
      <alignment horizontal="center" vertical="center" wrapText="1"/>
    </xf>
    <xf numFmtId="201" fontId="29" fillId="2" borderId="4" xfId="189" applyNumberFormat="1" applyFont="1" applyFill="1" applyBorder="1" applyAlignment="1">
      <alignment horizontal="center" vertical="center" wrapText="1"/>
    </xf>
    <xf numFmtId="201" fontId="29" fillId="2" borderId="5" xfId="189"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2" fontId="31" fillId="2" borderId="7" xfId="0" applyNumberFormat="1" applyFont="1" applyFill="1" applyBorder="1" applyAlignment="1">
      <alignment horizontal="center" vertical="center" wrapText="1"/>
    </xf>
    <xf numFmtId="2" fontId="31" fillId="2" borderId="6" xfId="0"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cellXfs>
  <cellStyles count="199">
    <cellStyle name="?’ћѓћ‚›‰" xfId="17"/>
    <cellStyle name="?’һғһ‚›ү" xfId="16"/>
    <cellStyle name="”?ќђќ‘ћ‚›‰" xfId="18"/>
    <cellStyle name="”?қђқ‘һ‚›ү" xfId="19"/>
    <cellStyle name="”?љ‘?ђћ‚ђќќ›‰" xfId="21"/>
    <cellStyle name="”?љ‘?ђһ‚ђққ›ү" xfId="20"/>
    <cellStyle name="”€ќђќ‘ћ‚›‰" xfId="22"/>
    <cellStyle name="”€қђқ‘һ‚›ү" xfId="23"/>
    <cellStyle name="”€љ‘€ђћ‚ђќќ›‰" xfId="25"/>
    <cellStyle name="”€љ‘€ђһ‚ђққ›ү" xfId="24"/>
    <cellStyle name="”ќђќ‘ћ‚›‰" xfId="26"/>
    <cellStyle name="”љ‘ђћ‚ђќќ›‰" xfId="27"/>
    <cellStyle name="„…ќ…†ќ›‰" xfId="28"/>
    <cellStyle name="„…қ…†қ›ү" xfId="29"/>
    <cellStyle name="€’ћѓћ‚›‰" xfId="31"/>
    <cellStyle name="€’һғһ‚›ү" xfId="30"/>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1 4" xfId="191"/>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25" xfId="198"/>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50" xfId="196"/>
    <cellStyle name="Обычный 50 2" xfId="197"/>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11" xfId="193"/>
    <cellStyle name="Финансовый 12" xfId="192"/>
    <cellStyle name="Финансовый 12 2" xfId="194"/>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34" xfId="195"/>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Џђћ–…ќ’ќ›‰" xfId="150"/>
    <cellStyle name="Џђһ–…қ’қ›ү" xfId="1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kzhan.zhaksylykova/Downloads/&#1041;&#1102;&#1076;&#1078;&#1077;&#1090;%20&#1059;&#1046;&#1055;_2014%20&#1075;&#1086;&#107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МЗ"/>
      <sheetName val="услуги связи"/>
      <sheetName val="комм.усл"/>
      <sheetName val="работы и усл.произв характера"/>
      <sheetName val="работы и услуги НУ"/>
    </sheetNames>
    <sheetDataSet>
      <sheetData sheetId="0" refreshError="1"/>
      <sheetData sheetId="1" refreshError="1">
        <row r="11">
          <cell r="G11">
            <v>689142.85714285704</v>
          </cell>
        </row>
        <row r="19">
          <cell r="G19">
            <v>3154285.7142857141</v>
          </cell>
        </row>
        <row r="27">
          <cell r="G27">
            <v>644571.42857142852</v>
          </cell>
        </row>
      </sheetData>
      <sheetData sheetId="2" refreshError="1">
        <row r="8">
          <cell r="I8">
            <v>1447262.4347999999</v>
          </cell>
        </row>
        <row r="9">
          <cell r="I9">
            <v>2939751.8206874998</v>
          </cell>
        </row>
        <row r="38">
          <cell r="I38">
            <v>1004571.4285714285</v>
          </cell>
        </row>
        <row r="43">
          <cell r="I43">
            <v>384000</v>
          </cell>
        </row>
        <row r="51">
          <cell r="I51">
            <v>4600108.2240000004</v>
          </cell>
        </row>
        <row r="54">
          <cell r="I54">
            <v>22755361.795199998</v>
          </cell>
        </row>
        <row r="55">
          <cell r="I55">
            <v>1440000</v>
          </cell>
        </row>
      </sheetData>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568"/>
  <sheetViews>
    <sheetView tabSelected="1" topLeftCell="A564" zoomScaleNormal="100" workbookViewId="0">
      <selection activeCell="L321" sqref="L321"/>
    </sheetView>
  </sheetViews>
  <sheetFormatPr defaultColWidth="9.140625" defaultRowHeight="12.75" x14ac:dyDescent="0.2"/>
  <cols>
    <col min="1" max="1" width="5.42578125" style="14" customWidth="1"/>
    <col min="2" max="2" width="20.42578125" style="14" customWidth="1"/>
    <col min="3" max="3" width="11.42578125" style="14" customWidth="1"/>
    <col min="4" max="4" width="58.28515625" style="14" customWidth="1"/>
    <col min="5" max="5" width="9" style="14" customWidth="1"/>
    <col min="6" max="6" width="14.140625" style="15" customWidth="1"/>
    <col min="7" max="7" width="14" style="15" customWidth="1"/>
    <col min="8" max="8" width="18.5703125" style="15" customWidth="1"/>
    <col min="9" max="9" width="19" style="15" customWidth="1"/>
    <col min="10" max="10" width="14.28515625" style="70" customWidth="1"/>
    <col min="11" max="11" width="14.7109375" style="70" customWidth="1"/>
    <col min="12" max="12" width="14.5703125" style="14" customWidth="1"/>
    <col min="13" max="13" width="9.140625" style="2"/>
    <col min="14" max="14" width="12.85546875" style="2" bestFit="1" customWidth="1"/>
    <col min="15" max="16384" width="9.140625" style="2"/>
  </cols>
  <sheetData>
    <row r="1" spans="1:12" x14ac:dyDescent="0.2">
      <c r="J1" s="3" t="s">
        <v>29</v>
      </c>
      <c r="K1" s="71"/>
    </row>
    <row r="2" spans="1:12" x14ac:dyDescent="0.2">
      <c r="J2" s="3" t="s">
        <v>36</v>
      </c>
      <c r="K2" s="71"/>
    </row>
    <row r="3" spans="1:12" x14ac:dyDescent="0.2">
      <c r="J3" s="3" t="s">
        <v>3</v>
      </c>
      <c r="K3" s="71"/>
    </row>
    <row r="4" spans="1:12" x14ac:dyDescent="0.2">
      <c r="J4" s="3" t="s">
        <v>21</v>
      </c>
      <c r="K4" s="71"/>
    </row>
    <row r="5" spans="1:12" x14ac:dyDescent="0.2">
      <c r="J5" s="3" t="s">
        <v>238</v>
      </c>
      <c r="K5" s="71"/>
    </row>
    <row r="6" spans="1:12" s="11" customFormat="1" x14ac:dyDescent="0.2">
      <c r="A6" s="14"/>
      <c r="B6" s="14"/>
      <c r="C6" s="14"/>
      <c r="D6" s="14"/>
      <c r="E6" s="14"/>
      <c r="F6" s="15"/>
      <c r="G6" s="15"/>
      <c r="H6" s="15"/>
      <c r="I6" s="15"/>
      <c r="J6" s="16" t="s">
        <v>35</v>
      </c>
      <c r="K6" s="71"/>
      <c r="L6" s="14"/>
    </row>
    <row r="7" spans="1:12" x14ac:dyDescent="0.2">
      <c r="J7" s="3" t="s">
        <v>1575</v>
      </c>
      <c r="K7" s="132"/>
    </row>
    <row r="8" spans="1:12" s="11" customFormat="1" x14ac:dyDescent="0.2">
      <c r="A8" s="14"/>
      <c r="B8" s="14"/>
      <c r="C8" s="14"/>
      <c r="D8" s="14"/>
      <c r="E8" s="14"/>
      <c r="F8" s="15"/>
      <c r="G8" s="15"/>
      <c r="H8" s="15"/>
      <c r="I8" s="15"/>
      <c r="J8" s="16" t="s">
        <v>353</v>
      </c>
      <c r="K8" s="72"/>
      <c r="L8" s="14"/>
    </row>
    <row r="9" spans="1:12" s="11" customFormat="1" x14ac:dyDescent="0.2">
      <c r="A9" s="14"/>
      <c r="B9" s="14"/>
      <c r="C9" s="14"/>
      <c r="D9" s="14"/>
      <c r="E9" s="14"/>
      <c r="F9" s="15"/>
      <c r="G9" s="15"/>
      <c r="H9" s="15"/>
      <c r="I9" s="15"/>
      <c r="J9" s="69" t="s">
        <v>354</v>
      </c>
      <c r="K9" s="72"/>
      <c r="L9" s="14"/>
    </row>
    <row r="10" spans="1:12" s="11" customFormat="1" x14ac:dyDescent="0.2">
      <c r="A10" s="14"/>
      <c r="B10" s="14"/>
      <c r="C10" s="14"/>
      <c r="D10" s="14"/>
      <c r="E10" s="14"/>
      <c r="F10" s="15"/>
      <c r="G10" s="15"/>
      <c r="H10" s="15"/>
      <c r="I10" s="15"/>
      <c r="J10" s="14"/>
      <c r="K10" s="14"/>
      <c r="L10" s="14"/>
    </row>
    <row r="11" spans="1:12" ht="80.25" customHeight="1" x14ac:dyDescent="0.2">
      <c r="A11" s="4" t="s">
        <v>18</v>
      </c>
      <c r="B11" s="4" t="s">
        <v>4</v>
      </c>
      <c r="C11" s="4" t="s">
        <v>5</v>
      </c>
      <c r="D11" s="5" t="s">
        <v>323</v>
      </c>
      <c r="E11" s="4" t="s">
        <v>6</v>
      </c>
      <c r="F11" s="33" t="s">
        <v>0</v>
      </c>
      <c r="G11" s="33" t="s">
        <v>7</v>
      </c>
      <c r="H11" s="33" t="s">
        <v>19</v>
      </c>
      <c r="I11" s="33" t="s">
        <v>20</v>
      </c>
      <c r="J11" s="1" t="s">
        <v>1</v>
      </c>
      <c r="K11" s="1" t="s">
        <v>2</v>
      </c>
      <c r="L11" s="10" t="s">
        <v>34</v>
      </c>
    </row>
    <row r="12" spans="1:12" s="13" customFormat="1" x14ac:dyDescent="0.2">
      <c r="A12" s="12">
        <v>1</v>
      </c>
      <c r="B12" s="12">
        <v>2</v>
      </c>
      <c r="C12" s="12">
        <v>3</v>
      </c>
      <c r="D12" s="12">
        <v>4</v>
      </c>
      <c r="E12" s="12">
        <v>5</v>
      </c>
      <c r="F12" s="44">
        <v>6</v>
      </c>
      <c r="G12" s="44">
        <v>7</v>
      </c>
      <c r="H12" s="44">
        <v>8</v>
      </c>
      <c r="I12" s="44">
        <v>9</v>
      </c>
      <c r="J12" s="12">
        <v>10</v>
      </c>
      <c r="K12" s="12">
        <v>11</v>
      </c>
      <c r="L12" s="12">
        <v>12</v>
      </c>
    </row>
    <row r="13" spans="1:12" s="6" customFormat="1" x14ac:dyDescent="0.2">
      <c r="A13" s="148" t="s">
        <v>13</v>
      </c>
      <c r="B13" s="148"/>
      <c r="C13" s="148"/>
      <c r="D13" s="148"/>
      <c r="E13" s="148"/>
      <c r="F13" s="148"/>
      <c r="G13" s="148"/>
      <c r="H13" s="148"/>
      <c r="I13" s="148"/>
      <c r="J13" s="148"/>
      <c r="K13" s="148"/>
      <c r="L13" s="99"/>
    </row>
    <row r="14" spans="1:12" s="7" customFormat="1" ht="12.75" customHeight="1" x14ac:dyDescent="0.25">
      <c r="A14" s="141" t="s">
        <v>14</v>
      </c>
      <c r="B14" s="142"/>
      <c r="C14" s="142"/>
      <c r="D14" s="142"/>
      <c r="E14" s="142"/>
      <c r="F14" s="142"/>
      <c r="G14" s="142"/>
      <c r="H14" s="142"/>
      <c r="I14" s="142"/>
      <c r="J14" s="142"/>
      <c r="K14" s="142"/>
      <c r="L14" s="143"/>
    </row>
    <row r="15" spans="1:12" s="8" customFormat="1" ht="87.75" customHeight="1" x14ac:dyDescent="0.25">
      <c r="A15" s="96" t="s">
        <v>28</v>
      </c>
      <c r="B15" s="99" t="s">
        <v>40</v>
      </c>
      <c r="C15" s="99" t="s">
        <v>31</v>
      </c>
      <c r="D15" s="99" t="s">
        <v>337</v>
      </c>
      <c r="E15" s="99" t="s">
        <v>32</v>
      </c>
      <c r="F15" s="109">
        <v>2358049</v>
      </c>
      <c r="G15" s="109">
        <v>102.68</v>
      </c>
      <c r="H15" s="109">
        <f>F15*G15</f>
        <v>242124471.32000002</v>
      </c>
      <c r="I15" s="109">
        <f>H15*1.12</f>
        <v>271179407.87840003</v>
      </c>
      <c r="J15" s="31" t="s">
        <v>41</v>
      </c>
      <c r="K15" s="99" t="s">
        <v>22</v>
      </c>
      <c r="L15" s="124" t="s">
        <v>1482</v>
      </c>
    </row>
    <row r="16" spans="1:12" s="8" customFormat="1" ht="69" customHeight="1" x14ac:dyDescent="0.25">
      <c r="A16" s="96" t="s">
        <v>76</v>
      </c>
      <c r="B16" s="99" t="s">
        <v>140</v>
      </c>
      <c r="C16" s="99" t="s">
        <v>77</v>
      </c>
      <c r="D16" s="99" t="s">
        <v>180</v>
      </c>
      <c r="E16" s="99" t="s">
        <v>141</v>
      </c>
      <c r="F16" s="23">
        <v>2800</v>
      </c>
      <c r="G16" s="23">
        <v>77</v>
      </c>
      <c r="H16" s="23"/>
      <c r="I16" s="23"/>
      <c r="J16" s="99" t="s">
        <v>106</v>
      </c>
      <c r="K16" s="99" t="s">
        <v>142</v>
      </c>
      <c r="L16" s="99" t="s">
        <v>1336</v>
      </c>
    </row>
    <row r="17" spans="1:12" s="8" customFormat="1" ht="118.5" customHeight="1" x14ac:dyDescent="0.25">
      <c r="A17" s="96" t="s">
        <v>107</v>
      </c>
      <c r="B17" s="99" t="s">
        <v>144</v>
      </c>
      <c r="C17" s="99" t="s">
        <v>77</v>
      </c>
      <c r="D17" s="99" t="s">
        <v>143</v>
      </c>
      <c r="E17" s="99" t="s">
        <v>141</v>
      </c>
      <c r="F17" s="23">
        <v>15872</v>
      </c>
      <c r="G17" s="23">
        <v>477</v>
      </c>
      <c r="H17" s="23">
        <f t="shared" ref="H17:H55" si="0">F17*G17</f>
        <v>7570944</v>
      </c>
      <c r="I17" s="23">
        <f>H17*1.12</f>
        <v>8479457.2800000012</v>
      </c>
      <c r="J17" s="99" t="s">
        <v>106</v>
      </c>
      <c r="K17" s="99" t="s">
        <v>142</v>
      </c>
      <c r="L17" s="99"/>
    </row>
    <row r="18" spans="1:12" s="8" customFormat="1" ht="114" customHeight="1" x14ac:dyDescent="0.25">
      <c r="A18" s="96" t="s">
        <v>108</v>
      </c>
      <c r="B18" s="99" t="s">
        <v>145</v>
      </c>
      <c r="C18" s="99" t="s">
        <v>77</v>
      </c>
      <c r="D18" s="95" t="s">
        <v>181</v>
      </c>
      <c r="E18" s="99" t="s">
        <v>141</v>
      </c>
      <c r="F18" s="23">
        <v>60</v>
      </c>
      <c r="G18" s="23">
        <v>1120</v>
      </c>
      <c r="H18" s="23">
        <f t="shared" si="0"/>
        <v>67200</v>
      </c>
      <c r="I18" s="23">
        <f t="shared" ref="I18:I54" si="1">H18*1.12</f>
        <v>75264</v>
      </c>
      <c r="J18" s="99" t="s">
        <v>146</v>
      </c>
      <c r="K18" s="99" t="s">
        <v>22</v>
      </c>
      <c r="L18" s="99"/>
    </row>
    <row r="19" spans="1:12" s="8" customFormat="1" ht="100.5" customHeight="1" x14ac:dyDescent="0.25">
      <c r="A19" s="96" t="s">
        <v>109</v>
      </c>
      <c r="B19" s="124" t="s">
        <v>182</v>
      </c>
      <c r="C19" s="124" t="s">
        <v>77</v>
      </c>
      <c r="D19" s="124" t="s">
        <v>183</v>
      </c>
      <c r="E19" s="124" t="s">
        <v>148</v>
      </c>
      <c r="F19" s="109">
        <v>10</v>
      </c>
      <c r="G19" s="109">
        <v>1800</v>
      </c>
      <c r="H19" s="109"/>
      <c r="I19" s="109"/>
      <c r="J19" s="124" t="s">
        <v>146</v>
      </c>
      <c r="K19" s="124" t="s">
        <v>22</v>
      </c>
      <c r="L19" s="124" t="s">
        <v>1483</v>
      </c>
    </row>
    <row r="20" spans="1:12" s="8" customFormat="1" ht="114" customHeight="1" x14ac:dyDescent="0.25">
      <c r="A20" s="96" t="s">
        <v>110</v>
      </c>
      <c r="B20" s="99" t="s">
        <v>147</v>
      </c>
      <c r="C20" s="99" t="s">
        <v>77</v>
      </c>
      <c r="D20" s="99" t="s">
        <v>184</v>
      </c>
      <c r="E20" s="99" t="s">
        <v>141</v>
      </c>
      <c r="F20" s="109">
        <v>3</v>
      </c>
      <c r="G20" s="109">
        <v>33377</v>
      </c>
      <c r="H20" s="109">
        <f t="shared" si="0"/>
        <v>100131</v>
      </c>
      <c r="I20" s="109">
        <f t="shared" si="1"/>
        <v>112146.72000000002</v>
      </c>
      <c r="J20" s="124" t="s">
        <v>146</v>
      </c>
      <c r="K20" s="124" t="s">
        <v>22</v>
      </c>
      <c r="L20" s="124" t="s">
        <v>1577</v>
      </c>
    </row>
    <row r="21" spans="1:12" s="8" customFormat="1" ht="243" customHeight="1" x14ac:dyDescent="0.25">
      <c r="A21" s="96" t="s">
        <v>111</v>
      </c>
      <c r="B21" s="99" t="s">
        <v>239</v>
      </c>
      <c r="C21" s="99" t="s">
        <v>77</v>
      </c>
      <c r="D21" s="99" t="s">
        <v>308</v>
      </c>
      <c r="E21" s="99" t="s">
        <v>141</v>
      </c>
      <c r="F21" s="23">
        <v>2</v>
      </c>
      <c r="G21" s="23">
        <v>1607142.855</v>
      </c>
      <c r="H21" s="23">
        <f t="shared" si="0"/>
        <v>3214285.71</v>
      </c>
      <c r="I21" s="23">
        <f t="shared" si="1"/>
        <v>3599999.9952000002</v>
      </c>
      <c r="J21" s="99" t="s">
        <v>301</v>
      </c>
      <c r="K21" s="99" t="s">
        <v>22</v>
      </c>
      <c r="L21" s="99"/>
    </row>
    <row r="22" spans="1:12" s="8" customFormat="1" ht="123.75" customHeight="1" x14ac:dyDescent="0.25">
      <c r="A22" s="96" t="s">
        <v>112</v>
      </c>
      <c r="B22" s="99" t="s">
        <v>240</v>
      </c>
      <c r="C22" s="99" t="s">
        <v>77</v>
      </c>
      <c r="D22" s="99" t="s">
        <v>241</v>
      </c>
      <c r="E22" s="99" t="s">
        <v>141</v>
      </c>
      <c r="F22" s="23">
        <v>2</v>
      </c>
      <c r="G22" s="23">
        <v>53571.43</v>
      </c>
      <c r="H22" s="109"/>
      <c r="I22" s="109"/>
      <c r="J22" s="124" t="s">
        <v>302</v>
      </c>
      <c r="K22" s="124" t="s">
        <v>22</v>
      </c>
      <c r="L22" s="124" t="s">
        <v>1572</v>
      </c>
    </row>
    <row r="23" spans="1:12" s="8" customFormat="1" ht="194.25" customHeight="1" x14ac:dyDescent="0.25">
      <c r="A23" s="96" t="s">
        <v>113</v>
      </c>
      <c r="B23" s="99" t="s">
        <v>242</v>
      </c>
      <c r="C23" s="99" t="s">
        <v>77</v>
      </c>
      <c r="D23" s="99" t="s">
        <v>243</v>
      </c>
      <c r="E23" s="99" t="s">
        <v>141</v>
      </c>
      <c r="F23" s="109">
        <v>2</v>
      </c>
      <c r="G23" s="109">
        <v>64320</v>
      </c>
      <c r="H23" s="109">
        <f t="shared" si="0"/>
        <v>128640</v>
      </c>
      <c r="I23" s="109">
        <f t="shared" si="1"/>
        <v>144076.80000000002</v>
      </c>
      <c r="J23" s="99" t="s">
        <v>301</v>
      </c>
      <c r="K23" s="99" t="s">
        <v>22</v>
      </c>
      <c r="L23" s="124" t="s">
        <v>1569</v>
      </c>
    </row>
    <row r="24" spans="1:12" s="8" customFormat="1" ht="90" customHeight="1" x14ac:dyDescent="0.25">
      <c r="A24" s="96" t="s">
        <v>114</v>
      </c>
      <c r="B24" s="99" t="s">
        <v>244</v>
      </c>
      <c r="C24" s="99" t="s">
        <v>77</v>
      </c>
      <c r="D24" s="99" t="s">
        <v>245</v>
      </c>
      <c r="E24" s="99" t="s">
        <v>141</v>
      </c>
      <c r="F24" s="23">
        <v>1</v>
      </c>
      <c r="G24" s="23">
        <v>267857.14</v>
      </c>
      <c r="H24" s="23">
        <f t="shared" si="0"/>
        <v>267857.14</v>
      </c>
      <c r="I24" s="23">
        <f t="shared" si="1"/>
        <v>299999.99680000002</v>
      </c>
      <c r="J24" s="99" t="s">
        <v>301</v>
      </c>
      <c r="K24" s="99" t="s">
        <v>22</v>
      </c>
      <c r="L24" s="99"/>
    </row>
    <row r="25" spans="1:12" s="8" customFormat="1" ht="96.75" customHeight="1" x14ac:dyDescent="0.25">
      <c r="A25" s="96" t="s">
        <v>115</v>
      </c>
      <c r="B25" s="99" t="s">
        <v>246</v>
      </c>
      <c r="C25" s="99" t="s">
        <v>77</v>
      </c>
      <c r="D25" s="99" t="s">
        <v>247</v>
      </c>
      <c r="E25" s="99" t="s">
        <v>141</v>
      </c>
      <c r="F25" s="109">
        <v>2</v>
      </c>
      <c r="G25" s="109">
        <v>67500</v>
      </c>
      <c r="H25" s="109">
        <f t="shared" si="0"/>
        <v>135000</v>
      </c>
      <c r="I25" s="109">
        <f t="shared" si="1"/>
        <v>151200</v>
      </c>
      <c r="J25" s="99" t="s">
        <v>303</v>
      </c>
      <c r="K25" s="99" t="s">
        <v>22</v>
      </c>
      <c r="L25" s="124" t="s">
        <v>1569</v>
      </c>
    </row>
    <row r="26" spans="1:12" s="8" customFormat="1" ht="63" customHeight="1" x14ac:dyDescent="0.25">
      <c r="A26" s="96" t="s">
        <v>116</v>
      </c>
      <c r="B26" s="99" t="s">
        <v>248</v>
      </c>
      <c r="C26" s="99" t="s">
        <v>77</v>
      </c>
      <c r="D26" s="99" t="s">
        <v>249</v>
      </c>
      <c r="E26" s="99" t="s">
        <v>250</v>
      </c>
      <c r="F26" s="109">
        <v>21</v>
      </c>
      <c r="G26" s="109">
        <v>2200</v>
      </c>
      <c r="H26" s="109">
        <f t="shared" si="0"/>
        <v>46200</v>
      </c>
      <c r="I26" s="109">
        <f t="shared" si="1"/>
        <v>51744.000000000007</v>
      </c>
      <c r="J26" s="99" t="s">
        <v>302</v>
      </c>
      <c r="K26" s="99" t="s">
        <v>22</v>
      </c>
      <c r="L26" s="124" t="s">
        <v>1570</v>
      </c>
    </row>
    <row r="27" spans="1:12" s="8" customFormat="1" ht="180.75" customHeight="1" x14ac:dyDescent="0.25">
      <c r="A27" s="96" t="s">
        <v>120</v>
      </c>
      <c r="B27" s="99" t="s">
        <v>251</v>
      </c>
      <c r="C27" s="99" t="s">
        <v>77</v>
      </c>
      <c r="D27" s="99" t="s">
        <v>309</v>
      </c>
      <c r="E27" s="99" t="s">
        <v>250</v>
      </c>
      <c r="F27" s="23">
        <v>21</v>
      </c>
      <c r="G27" s="23">
        <v>17200</v>
      </c>
      <c r="H27" s="23">
        <f t="shared" si="0"/>
        <v>361200</v>
      </c>
      <c r="I27" s="23">
        <f t="shared" si="1"/>
        <v>404544.00000000006</v>
      </c>
      <c r="J27" s="99" t="s">
        <v>304</v>
      </c>
      <c r="K27" s="99" t="s">
        <v>22</v>
      </c>
      <c r="L27" s="99"/>
    </row>
    <row r="28" spans="1:12" s="8" customFormat="1" ht="99" customHeight="1" x14ac:dyDescent="0.25">
      <c r="A28" s="96" t="s">
        <v>121</v>
      </c>
      <c r="B28" s="99" t="s">
        <v>252</v>
      </c>
      <c r="C28" s="99" t="s">
        <v>77</v>
      </c>
      <c r="D28" s="99" t="s">
        <v>253</v>
      </c>
      <c r="E28" s="99" t="s">
        <v>250</v>
      </c>
      <c r="F28" s="23">
        <v>21</v>
      </c>
      <c r="G28" s="23">
        <v>8549</v>
      </c>
      <c r="H28" s="23">
        <f t="shared" si="0"/>
        <v>179529</v>
      </c>
      <c r="I28" s="23">
        <f t="shared" si="1"/>
        <v>201072.48</v>
      </c>
      <c r="J28" s="99" t="s">
        <v>304</v>
      </c>
      <c r="K28" s="99" t="s">
        <v>22</v>
      </c>
      <c r="L28" s="99"/>
    </row>
    <row r="29" spans="1:12" s="8" customFormat="1" ht="79.5" customHeight="1" x14ac:dyDescent="0.25">
      <c r="A29" s="96" t="s">
        <v>122</v>
      </c>
      <c r="B29" s="99" t="s">
        <v>254</v>
      </c>
      <c r="C29" s="99" t="s">
        <v>77</v>
      </c>
      <c r="D29" s="99" t="s">
        <v>255</v>
      </c>
      <c r="E29" s="99" t="s">
        <v>141</v>
      </c>
      <c r="F29" s="23">
        <v>6</v>
      </c>
      <c r="G29" s="23">
        <v>2322</v>
      </c>
      <c r="H29" s="109"/>
      <c r="I29" s="109"/>
      <c r="J29" s="124" t="s">
        <v>304</v>
      </c>
      <c r="K29" s="124" t="s">
        <v>22</v>
      </c>
      <c r="L29" s="124" t="s">
        <v>1572</v>
      </c>
    </row>
    <row r="30" spans="1:12" s="8" customFormat="1" ht="166.5" customHeight="1" x14ac:dyDescent="0.25">
      <c r="A30" s="96" t="s">
        <v>123</v>
      </c>
      <c r="B30" s="99" t="s">
        <v>256</v>
      </c>
      <c r="C30" s="99" t="s">
        <v>77</v>
      </c>
      <c r="D30" s="99" t="s">
        <v>310</v>
      </c>
      <c r="E30" s="99" t="s">
        <v>141</v>
      </c>
      <c r="F30" s="109">
        <v>21</v>
      </c>
      <c r="G30" s="109">
        <v>38000</v>
      </c>
      <c r="H30" s="109">
        <f t="shared" si="0"/>
        <v>798000</v>
      </c>
      <c r="I30" s="109">
        <f t="shared" si="1"/>
        <v>893760.00000000012</v>
      </c>
      <c r="J30" s="99" t="s">
        <v>304</v>
      </c>
      <c r="K30" s="99" t="s">
        <v>22</v>
      </c>
      <c r="L30" s="124" t="s">
        <v>1569</v>
      </c>
    </row>
    <row r="31" spans="1:12" s="8" customFormat="1" ht="99" customHeight="1" x14ac:dyDescent="0.25">
      <c r="A31" s="96" t="s">
        <v>124</v>
      </c>
      <c r="B31" s="99" t="s">
        <v>257</v>
      </c>
      <c r="C31" s="99" t="s">
        <v>77</v>
      </c>
      <c r="D31" s="99" t="s">
        <v>311</v>
      </c>
      <c r="E31" s="99" t="s">
        <v>141</v>
      </c>
      <c r="F31" s="23">
        <v>8</v>
      </c>
      <c r="G31" s="23">
        <v>25000</v>
      </c>
      <c r="H31" s="109"/>
      <c r="I31" s="109"/>
      <c r="J31" s="124" t="s">
        <v>304</v>
      </c>
      <c r="K31" s="124" t="s">
        <v>22</v>
      </c>
      <c r="L31" s="124" t="s">
        <v>1572</v>
      </c>
    </row>
    <row r="32" spans="1:12" s="8" customFormat="1" ht="177" customHeight="1" x14ac:dyDescent="0.25">
      <c r="A32" s="96" t="s">
        <v>125</v>
      </c>
      <c r="B32" s="99" t="s">
        <v>258</v>
      </c>
      <c r="C32" s="99" t="s">
        <v>77</v>
      </c>
      <c r="D32" s="99" t="s">
        <v>312</v>
      </c>
      <c r="E32" s="99" t="s">
        <v>141</v>
      </c>
      <c r="F32" s="109">
        <v>2</v>
      </c>
      <c r="G32" s="109">
        <v>27600</v>
      </c>
      <c r="H32" s="109">
        <f t="shared" si="0"/>
        <v>55200</v>
      </c>
      <c r="I32" s="109">
        <f t="shared" si="1"/>
        <v>61824.000000000007</v>
      </c>
      <c r="J32" s="99" t="s">
        <v>305</v>
      </c>
      <c r="K32" s="99" t="s">
        <v>22</v>
      </c>
      <c r="L32" s="124" t="s">
        <v>1569</v>
      </c>
    </row>
    <row r="33" spans="1:12" s="8" customFormat="1" ht="90.75" customHeight="1" x14ac:dyDescent="0.25">
      <c r="A33" s="96" t="s">
        <v>126</v>
      </c>
      <c r="B33" s="99" t="s">
        <v>259</v>
      </c>
      <c r="C33" s="99" t="s">
        <v>77</v>
      </c>
      <c r="D33" s="99" t="s">
        <v>313</v>
      </c>
      <c r="E33" s="99" t="s">
        <v>141</v>
      </c>
      <c r="F33" s="109">
        <v>42</v>
      </c>
      <c r="G33" s="109">
        <v>3000</v>
      </c>
      <c r="H33" s="109">
        <f t="shared" si="0"/>
        <v>126000</v>
      </c>
      <c r="I33" s="109">
        <f t="shared" si="1"/>
        <v>141120</v>
      </c>
      <c r="J33" s="99" t="s">
        <v>304</v>
      </c>
      <c r="K33" s="99" t="s">
        <v>22</v>
      </c>
      <c r="L33" s="124" t="s">
        <v>1569</v>
      </c>
    </row>
    <row r="34" spans="1:12" s="8" customFormat="1" ht="108" customHeight="1" x14ac:dyDescent="0.25">
      <c r="A34" s="96" t="s">
        <v>149</v>
      </c>
      <c r="B34" s="99" t="s">
        <v>260</v>
      </c>
      <c r="C34" s="99" t="s">
        <v>77</v>
      </c>
      <c r="D34" s="99" t="s">
        <v>331</v>
      </c>
      <c r="E34" s="99" t="s">
        <v>250</v>
      </c>
      <c r="F34" s="23">
        <v>21</v>
      </c>
      <c r="G34" s="23">
        <v>5000</v>
      </c>
      <c r="H34" s="23">
        <f t="shared" si="0"/>
        <v>105000</v>
      </c>
      <c r="I34" s="23">
        <f t="shared" si="1"/>
        <v>117600.00000000001</v>
      </c>
      <c r="J34" s="99" t="s">
        <v>306</v>
      </c>
      <c r="K34" s="99" t="s">
        <v>22</v>
      </c>
      <c r="L34" s="99" t="s">
        <v>325</v>
      </c>
    </row>
    <row r="35" spans="1:12" s="8" customFormat="1" ht="95.25" customHeight="1" x14ac:dyDescent="0.25">
      <c r="A35" s="96" t="s">
        <v>150</v>
      </c>
      <c r="B35" s="99" t="s">
        <v>261</v>
      </c>
      <c r="C35" s="99" t="s">
        <v>77</v>
      </c>
      <c r="D35" s="99" t="s">
        <v>314</v>
      </c>
      <c r="E35" s="99" t="s">
        <v>148</v>
      </c>
      <c r="F35" s="109">
        <v>1635</v>
      </c>
      <c r="G35" s="109">
        <v>196</v>
      </c>
      <c r="H35" s="109">
        <f t="shared" si="0"/>
        <v>320460</v>
      </c>
      <c r="I35" s="109">
        <f t="shared" si="1"/>
        <v>358915.2</v>
      </c>
      <c r="J35" s="99" t="s">
        <v>302</v>
      </c>
      <c r="K35" s="99" t="s">
        <v>22</v>
      </c>
      <c r="L35" s="124" t="s">
        <v>1569</v>
      </c>
    </row>
    <row r="36" spans="1:12" s="8" customFormat="1" ht="87.75" customHeight="1" x14ac:dyDescent="0.25">
      <c r="A36" s="96" t="s">
        <v>158</v>
      </c>
      <c r="B36" s="99" t="s">
        <v>261</v>
      </c>
      <c r="C36" s="99" t="s">
        <v>77</v>
      </c>
      <c r="D36" s="99" t="s">
        <v>315</v>
      </c>
      <c r="E36" s="99" t="s">
        <v>148</v>
      </c>
      <c r="F36" s="109">
        <v>765</v>
      </c>
      <c r="G36" s="109">
        <v>370</v>
      </c>
      <c r="H36" s="109">
        <f t="shared" si="0"/>
        <v>283050</v>
      </c>
      <c r="I36" s="109">
        <f t="shared" si="1"/>
        <v>317016.00000000006</v>
      </c>
      <c r="J36" s="99" t="s">
        <v>302</v>
      </c>
      <c r="K36" s="99" t="s">
        <v>22</v>
      </c>
      <c r="L36" s="124" t="s">
        <v>1569</v>
      </c>
    </row>
    <row r="37" spans="1:12" s="8" customFormat="1" ht="108" customHeight="1" x14ac:dyDescent="0.25">
      <c r="A37" s="96" t="s">
        <v>159</v>
      </c>
      <c r="B37" s="99" t="s">
        <v>262</v>
      </c>
      <c r="C37" s="99" t="s">
        <v>77</v>
      </c>
      <c r="D37" s="99" t="s">
        <v>263</v>
      </c>
      <c r="E37" s="99" t="s">
        <v>283</v>
      </c>
      <c r="F37" s="23">
        <v>21</v>
      </c>
      <c r="G37" s="23">
        <v>746</v>
      </c>
      <c r="H37" s="109"/>
      <c r="I37" s="109"/>
      <c r="J37" s="124" t="s">
        <v>302</v>
      </c>
      <c r="K37" s="124" t="s">
        <v>22</v>
      </c>
      <c r="L37" s="124" t="s">
        <v>1572</v>
      </c>
    </row>
    <row r="38" spans="1:12" s="8" customFormat="1" ht="86.25" customHeight="1" x14ac:dyDescent="0.25">
      <c r="A38" s="96" t="s">
        <v>160</v>
      </c>
      <c r="B38" s="99" t="s">
        <v>264</v>
      </c>
      <c r="C38" s="99" t="s">
        <v>77</v>
      </c>
      <c r="D38" s="99" t="s">
        <v>265</v>
      </c>
      <c r="E38" s="99" t="s">
        <v>141</v>
      </c>
      <c r="F38" s="109">
        <v>756</v>
      </c>
      <c r="G38" s="109">
        <v>250</v>
      </c>
      <c r="H38" s="109">
        <f t="shared" si="0"/>
        <v>189000</v>
      </c>
      <c r="I38" s="109">
        <f t="shared" si="1"/>
        <v>211680.00000000003</v>
      </c>
      <c r="J38" s="99" t="s">
        <v>302</v>
      </c>
      <c r="K38" s="99" t="s">
        <v>22</v>
      </c>
      <c r="L38" s="124" t="s">
        <v>1569</v>
      </c>
    </row>
    <row r="39" spans="1:12" s="8" customFormat="1" ht="81.75" customHeight="1" x14ac:dyDescent="0.25">
      <c r="A39" s="96" t="s">
        <v>161</v>
      </c>
      <c r="B39" s="99" t="s">
        <v>266</v>
      </c>
      <c r="C39" s="99" t="s">
        <v>77</v>
      </c>
      <c r="D39" s="99" t="s">
        <v>267</v>
      </c>
      <c r="E39" s="99" t="s">
        <v>141</v>
      </c>
      <c r="F39" s="109">
        <v>189</v>
      </c>
      <c r="G39" s="109">
        <v>120</v>
      </c>
      <c r="H39" s="109">
        <f t="shared" si="0"/>
        <v>22680</v>
      </c>
      <c r="I39" s="109">
        <f t="shared" si="1"/>
        <v>25401.600000000002</v>
      </c>
      <c r="J39" s="99" t="s">
        <v>302</v>
      </c>
      <c r="K39" s="99" t="s">
        <v>22</v>
      </c>
      <c r="L39" s="124" t="s">
        <v>1569</v>
      </c>
    </row>
    <row r="40" spans="1:12" s="8" customFormat="1" ht="87" customHeight="1" x14ac:dyDescent="0.25">
      <c r="A40" s="96" t="s">
        <v>162</v>
      </c>
      <c r="B40" s="99" t="s">
        <v>268</v>
      </c>
      <c r="C40" s="99" t="s">
        <v>77</v>
      </c>
      <c r="D40" s="99" t="s">
        <v>269</v>
      </c>
      <c r="E40" s="99" t="s">
        <v>141</v>
      </c>
      <c r="F40" s="109">
        <v>189</v>
      </c>
      <c r="G40" s="109">
        <v>1650</v>
      </c>
      <c r="H40" s="109">
        <f t="shared" si="0"/>
        <v>311850</v>
      </c>
      <c r="I40" s="109">
        <f t="shared" si="1"/>
        <v>349272.00000000006</v>
      </c>
      <c r="J40" s="99" t="s">
        <v>302</v>
      </c>
      <c r="K40" s="99" t="s">
        <v>22</v>
      </c>
      <c r="L40" s="124" t="s">
        <v>1569</v>
      </c>
    </row>
    <row r="41" spans="1:12" s="8" customFormat="1" ht="90" customHeight="1" x14ac:dyDescent="0.25">
      <c r="A41" s="96" t="s">
        <v>163</v>
      </c>
      <c r="B41" s="99" t="s">
        <v>270</v>
      </c>
      <c r="C41" s="99" t="s">
        <v>77</v>
      </c>
      <c r="D41" s="99" t="s">
        <v>271</v>
      </c>
      <c r="E41" s="99" t="s">
        <v>272</v>
      </c>
      <c r="F41" s="109">
        <v>1890</v>
      </c>
      <c r="G41" s="109">
        <v>336</v>
      </c>
      <c r="H41" s="109">
        <f t="shared" si="0"/>
        <v>635040</v>
      </c>
      <c r="I41" s="109">
        <f t="shared" si="1"/>
        <v>711244.80000000005</v>
      </c>
      <c r="J41" s="99" t="s">
        <v>302</v>
      </c>
      <c r="K41" s="99" t="s">
        <v>22</v>
      </c>
      <c r="L41" s="124" t="s">
        <v>1569</v>
      </c>
    </row>
    <row r="42" spans="1:12" s="8" customFormat="1" ht="86.25" customHeight="1" x14ac:dyDescent="0.25">
      <c r="A42" s="96" t="s">
        <v>185</v>
      </c>
      <c r="B42" s="99" t="s">
        <v>273</v>
      </c>
      <c r="C42" s="99" t="s">
        <v>77</v>
      </c>
      <c r="D42" s="99" t="s">
        <v>274</v>
      </c>
      <c r="E42" s="124" t="s">
        <v>148</v>
      </c>
      <c r="F42" s="109">
        <v>19</v>
      </c>
      <c r="G42" s="109">
        <v>9200</v>
      </c>
      <c r="H42" s="109">
        <f t="shared" si="0"/>
        <v>174800</v>
      </c>
      <c r="I42" s="109">
        <f t="shared" si="1"/>
        <v>195776.00000000003</v>
      </c>
      <c r="J42" s="99" t="s">
        <v>302</v>
      </c>
      <c r="K42" s="99" t="s">
        <v>22</v>
      </c>
      <c r="L42" s="124" t="s">
        <v>1569</v>
      </c>
    </row>
    <row r="43" spans="1:12" s="8" customFormat="1" ht="87.75" customHeight="1" x14ac:dyDescent="0.25">
      <c r="A43" s="96" t="s">
        <v>186</v>
      </c>
      <c r="B43" s="99" t="s">
        <v>275</v>
      </c>
      <c r="C43" s="99" t="s">
        <v>77</v>
      </c>
      <c r="D43" s="99" t="s">
        <v>276</v>
      </c>
      <c r="E43" s="124" t="s">
        <v>148</v>
      </c>
      <c r="F43" s="109">
        <v>19</v>
      </c>
      <c r="G43" s="109">
        <v>5300</v>
      </c>
      <c r="H43" s="109">
        <f t="shared" si="0"/>
        <v>100700</v>
      </c>
      <c r="I43" s="109">
        <f t="shared" si="1"/>
        <v>112784.00000000001</v>
      </c>
      <c r="J43" s="99" t="s">
        <v>302</v>
      </c>
      <c r="K43" s="99" t="s">
        <v>22</v>
      </c>
      <c r="L43" s="124" t="s">
        <v>1569</v>
      </c>
    </row>
    <row r="44" spans="1:12" s="8" customFormat="1" ht="84.75" customHeight="1" x14ac:dyDescent="0.25">
      <c r="A44" s="96" t="s">
        <v>187</v>
      </c>
      <c r="B44" s="99" t="s">
        <v>277</v>
      </c>
      <c r="C44" s="99" t="s">
        <v>77</v>
      </c>
      <c r="D44" s="99" t="s">
        <v>278</v>
      </c>
      <c r="E44" s="124" t="s">
        <v>141</v>
      </c>
      <c r="F44" s="109">
        <v>1049</v>
      </c>
      <c r="G44" s="109">
        <v>56</v>
      </c>
      <c r="H44" s="109">
        <f t="shared" si="0"/>
        <v>58744</v>
      </c>
      <c r="I44" s="109">
        <f t="shared" si="1"/>
        <v>65793.280000000013</v>
      </c>
      <c r="J44" s="99" t="s">
        <v>302</v>
      </c>
      <c r="K44" s="99" t="s">
        <v>22</v>
      </c>
      <c r="L44" s="124" t="s">
        <v>1569</v>
      </c>
    </row>
    <row r="45" spans="1:12" s="8" customFormat="1" ht="108" customHeight="1" x14ac:dyDescent="0.25">
      <c r="A45" s="96" t="s">
        <v>326</v>
      </c>
      <c r="B45" s="99" t="s">
        <v>279</v>
      </c>
      <c r="C45" s="99" t="s">
        <v>77</v>
      </c>
      <c r="D45" s="99" t="s">
        <v>316</v>
      </c>
      <c r="E45" s="124" t="s">
        <v>283</v>
      </c>
      <c r="F45" s="109">
        <v>15.5</v>
      </c>
      <c r="G45" s="109">
        <v>4040</v>
      </c>
      <c r="H45" s="109">
        <f t="shared" si="0"/>
        <v>62620</v>
      </c>
      <c r="I45" s="109">
        <f t="shared" si="1"/>
        <v>70134.400000000009</v>
      </c>
      <c r="J45" s="99" t="s">
        <v>302</v>
      </c>
      <c r="K45" s="99" t="s">
        <v>22</v>
      </c>
      <c r="L45" s="124" t="s">
        <v>1569</v>
      </c>
    </row>
    <row r="46" spans="1:12" s="8" customFormat="1" ht="89.25" customHeight="1" x14ac:dyDescent="0.25">
      <c r="A46" s="96" t="s">
        <v>730</v>
      </c>
      <c r="B46" s="99" t="s">
        <v>280</v>
      </c>
      <c r="C46" s="99" t="s">
        <v>77</v>
      </c>
      <c r="D46" s="124" t="s">
        <v>1491</v>
      </c>
      <c r="E46" s="124" t="s">
        <v>283</v>
      </c>
      <c r="F46" s="109">
        <v>13.5</v>
      </c>
      <c r="G46" s="109">
        <v>1500</v>
      </c>
      <c r="H46" s="109">
        <f t="shared" si="0"/>
        <v>20250</v>
      </c>
      <c r="I46" s="109">
        <f t="shared" si="1"/>
        <v>22680.000000000004</v>
      </c>
      <c r="J46" s="99" t="s">
        <v>302</v>
      </c>
      <c r="K46" s="99" t="s">
        <v>22</v>
      </c>
      <c r="L46" s="124" t="s">
        <v>1571</v>
      </c>
    </row>
    <row r="47" spans="1:12" s="8" customFormat="1" ht="116.25" customHeight="1" x14ac:dyDescent="0.25">
      <c r="A47" s="96" t="s">
        <v>731</v>
      </c>
      <c r="B47" s="99" t="s">
        <v>281</v>
      </c>
      <c r="C47" s="99" t="s">
        <v>77</v>
      </c>
      <c r="D47" s="99" t="s">
        <v>317</v>
      </c>
      <c r="E47" s="99" t="s">
        <v>32</v>
      </c>
      <c r="F47" s="109">
        <v>444</v>
      </c>
      <c r="G47" s="109">
        <v>108</v>
      </c>
      <c r="H47" s="109">
        <f t="shared" si="0"/>
        <v>47952</v>
      </c>
      <c r="I47" s="109">
        <f t="shared" si="1"/>
        <v>53706.240000000005</v>
      </c>
      <c r="J47" s="99" t="s">
        <v>302</v>
      </c>
      <c r="K47" s="99" t="s">
        <v>22</v>
      </c>
      <c r="L47" s="124" t="s">
        <v>1569</v>
      </c>
    </row>
    <row r="48" spans="1:12" s="8" customFormat="1" ht="99.75" customHeight="1" x14ac:dyDescent="0.25">
      <c r="A48" s="96" t="s">
        <v>732</v>
      </c>
      <c r="B48" s="99" t="s">
        <v>282</v>
      </c>
      <c r="C48" s="99" t="s">
        <v>77</v>
      </c>
      <c r="D48" s="99" t="s">
        <v>318</v>
      </c>
      <c r="E48" s="99" t="s">
        <v>283</v>
      </c>
      <c r="F48" s="109">
        <v>420</v>
      </c>
      <c r="G48" s="109">
        <v>174</v>
      </c>
      <c r="H48" s="109">
        <f t="shared" si="0"/>
        <v>73080</v>
      </c>
      <c r="I48" s="109">
        <f t="shared" si="1"/>
        <v>81849.600000000006</v>
      </c>
      <c r="J48" s="99" t="s">
        <v>302</v>
      </c>
      <c r="K48" s="99" t="s">
        <v>22</v>
      </c>
      <c r="L48" s="124" t="s">
        <v>1569</v>
      </c>
    </row>
    <row r="49" spans="1:12" s="8" customFormat="1" ht="110.25" customHeight="1" x14ac:dyDescent="0.25">
      <c r="A49" s="96" t="s">
        <v>733</v>
      </c>
      <c r="B49" s="99" t="s">
        <v>284</v>
      </c>
      <c r="C49" s="99" t="s">
        <v>77</v>
      </c>
      <c r="D49" s="99" t="s">
        <v>285</v>
      </c>
      <c r="E49" s="99" t="s">
        <v>283</v>
      </c>
      <c r="F49" s="109">
        <v>67</v>
      </c>
      <c r="G49" s="109">
        <v>4400</v>
      </c>
      <c r="H49" s="109">
        <f t="shared" si="0"/>
        <v>294800</v>
      </c>
      <c r="I49" s="109">
        <f t="shared" si="1"/>
        <v>330176.00000000006</v>
      </c>
      <c r="J49" s="99" t="s">
        <v>302</v>
      </c>
      <c r="K49" s="99" t="s">
        <v>22</v>
      </c>
      <c r="L49" s="124" t="s">
        <v>1569</v>
      </c>
    </row>
    <row r="50" spans="1:12" s="8" customFormat="1" ht="177.75" customHeight="1" x14ac:dyDescent="0.25">
      <c r="A50" s="96" t="s">
        <v>734</v>
      </c>
      <c r="B50" s="99" t="s">
        <v>286</v>
      </c>
      <c r="C50" s="99" t="s">
        <v>77</v>
      </c>
      <c r="D50" s="99" t="s">
        <v>287</v>
      </c>
      <c r="E50" s="99" t="s">
        <v>32</v>
      </c>
      <c r="F50" s="109">
        <v>505</v>
      </c>
      <c r="G50" s="109">
        <v>424</v>
      </c>
      <c r="H50" s="109">
        <f t="shared" si="0"/>
        <v>214120</v>
      </c>
      <c r="I50" s="109">
        <f t="shared" si="1"/>
        <v>239814.40000000002</v>
      </c>
      <c r="J50" s="99" t="s">
        <v>307</v>
      </c>
      <c r="K50" s="99" t="s">
        <v>22</v>
      </c>
      <c r="L50" s="124" t="s">
        <v>1569</v>
      </c>
    </row>
    <row r="51" spans="1:12" s="8" customFormat="1" ht="87" customHeight="1" x14ac:dyDescent="0.25">
      <c r="A51" s="96" t="s">
        <v>735</v>
      </c>
      <c r="B51" s="99" t="s">
        <v>288</v>
      </c>
      <c r="C51" s="99" t="s">
        <v>77</v>
      </c>
      <c r="D51" s="99" t="s">
        <v>289</v>
      </c>
      <c r="E51" s="99" t="s">
        <v>32</v>
      </c>
      <c r="F51" s="109">
        <v>410</v>
      </c>
      <c r="G51" s="109">
        <v>484</v>
      </c>
      <c r="H51" s="109">
        <f t="shared" si="0"/>
        <v>198440</v>
      </c>
      <c r="I51" s="109">
        <f t="shared" si="1"/>
        <v>222252.80000000002</v>
      </c>
      <c r="J51" s="99" t="s">
        <v>302</v>
      </c>
      <c r="K51" s="99" t="s">
        <v>22</v>
      </c>
      <c r="L51" s="124" t="s">
        <v>1569</v>
      </c>
    </row>
    <row r="52" spans="1:12" s="8" customFormat="1" ht="83.25" customHeight="1" x14ac:dyDescent="0.25">
      <c r="A52" s="96" t="s">
        <v>736</v>
      </c>
      <c r="B52" s="99" t="s">
        <v>290</v>
      </c>
      <c r="C52" s="99" t="s">
        <v>77</v>
      </c>
      <c r="D52" s="99" t="s">
        <v>291</v>
      </c>
      <c r="E52" s="99" t="s">
        <v>32</v>
      </c>
      <c r="F52" s="109">
        <v>320</v>
      </c>
      <c r="G52" s="109">
        <v>388</v>
      </c>
      <c r="H52" s="109">
        <f t="shared" si="0"/>
        <v>124160</v>
      </c>
      <c r="I52" s="109">
        <f t="shared" si="1"/>
        <v>139059.20000000001</v>
      </c>
      <c r="J52" s="99" t="s">
        <v>302</v>
      </c>
      <c r="K52" s="99" t="s">
        <v>22</v>
      </c>
      <c r="L52" s="124" t="s">
        <v>1569</v>
      </c>
    </row>
    <row r="53" spans="1:12" s="8" customFormat="1" ht="81.75" customHeight="1" x14ac:dyDescent="0.25">
      <c r="A53" s="96" t="s">
        <v>737</v>
      </c>
      <c r="B53" s="99" t="s">
        <v>292</v>
      </c>
      <c r="C53" s="99" t="s">
        <v>77</v>
      </c>
      <c r="D53" s="99" t="s">
        <v>293</v>
      </c>
      <c r="E53" s="99" t="s">
        <v>32</v>
      </c>
      <c r="F53" s="109">
        <v>230</v>
      </c>
      <c r="G53" s="109">
        <v>528</v>
      </c>
      <c r="H53" s="109">
        <f t="shared" si="0"/>
        <v>121440</v>
      </c>
      <c r="I53" s="109">
        <f t="shared" si="1"/>
        <v>136012.80000000002</v>
      </c>
      <c r="J53" s="99" t="s">
        <v>300</v>
      </c>
      <c r="K53" s="99" t="s">
        <v>22</v>
      </c>
      <c r="L53" s="124" t="s">
        <v>1569</v>
      </c>
    </row>
    <row r="54" spans="1:12" s="8" customFormat="1" ht="99.75" customHeight="1" x14ac:dyDescent="0.25">
      <c r="A54" s="96" t="s">
        <v>738</v>
      </c>
      <c r="B54" s="99" t="s">
        <v>294</v>
      </c>
      <c r="C54" s="99" t="s">
        <v>77</v>
      </c>
      <c r="D54" s="99" t="s">
        <v>295</v>
      </c>
      <c r="E54" s="99" t="s">
        <v>32</v>
      </c>
      <c r="F54" s="109">
        <v>190</v>
      </c>
      <c r="G54" s="109">
        <v>424</v>
      </c>
      <c r="H54" s="109">
        <f t="shared" si="0"/>
        <v>80560</v>
      </c>
      <c r="I54" s="109">
        <f t="shared" si="1"/>
        <v>90227.200000000012</v>
      </c>
      <c r="J54" s="99" t="s">
        <v>302</v>
      </c>
      <c r="K54" s="99" t="s">
        <v>22</v>
      </c>
      <c r="L54" s="124" t="s">
        <v>1569</v>
      </c>
    </row>
    <row r="55" spans="1:12" s="8" customFormat="1" ht="126" customHeight="1" x14ac:dyDescent="0.25">
      <c r="A55" s="96" t="s">
        <v>739</v>
      </c>
      <c r="B55" s="99" t="s">
        <v>296</v>
      </c>
      <c r="C55" s="99" t="s">
        <v>77</v>
      </c>
      <c r="D55" s="99" t="s">
        <v>297</v>
      </c>
      <c r="E55" s="99" t="s">
        <v>32</v>
      </c>
      <c r="F55" s="109">
        <v>100</v>
      </c>
      <c r="G55" s="109">
        <v>1750</v>
      </c>
      <c r="H55" s="109">
        <f t="shared" si="0"/>
        <v>175000</v>
      </c>
      <c r="I55" s="109">
        <f>H55*1.12</f>
        <v>196000.00000000003</v>
      </c>
      <c r="J55" s="99" t="s">
        <v>302</v>
      </c>
      <c r="K55" s="99" t="s">
        <v>22</v>
      </c>
      <c r="L55" s="124" t="s">
        <v>1569</v>
      </c>
    </row>
    <row r="56" spans="1:12" s="8" customFormat="1" ht="89.25" x14ac:dyDescent="0.25">
      <c r="A56" s="96" t="s">
        <v>740</v>
      </c>
      <c r="B56" s="99" t="s">
        <v>391</v>
      </c>
      <c r="C56" s="99" t="s">
        <v>77</v>
      </c>
      <c r="D56" s="99" t="s">
        <v>505</v>
      </c>
      <c r="E56" s="99" t="s">
        <v>141</v>
      </c>
      <c r="F56" s="23">
        <v>17269</v>
      </c>
      <c r="G56" s="23">
        <v>286</v>
      </c>
      <c r="H56" s="23">
        <f t="shared" ref="H56:H93" si="2">F56*G56</f>
        <v>4938934</v>
      </c>
      <c r="I56" s="23">
        <f>H56*1.12</f>
        <v>5531606.0800000001</v>
      </c>
      <c r="J56" s="99" t="s">
        <v>392</v>
      </c>
      <c r="K56" s="99" t="s">
        <v>22</v>
      </c>
      <c r="L56" s="99" t="s">
        <v>329</v>
      </c>
    </row>
    <row r="57" spans="1:12" s="8" customFormat="1" ht="76.5" x14ac:dyDescent="0.25">
      <c r="A57" s="96" t="s">
        <v>741</v>
      </c>
      <c r="B57" s="99" t="s">
        <v>393</v>
      </c>
      <c r="C57" s="99" t="s">
        <v>77</v>
      </c>
      <c r="D57" s="99" t="s">
        <v>394</v>
      </c>
      <c r="E57" s="99" t="s">
        <v>416</v>
      </c>
      <c r="F57" s="23">
        <v>100</v>
      </c>
      <c r="G57" s="23">
        <v>1320</v>
      </c>
      <c r="H57" s="23">
        <f t="shared" si="2"/>
        <v>132000</v>
      </c>
      <c r="I57" s="23">
        <f t="shared" ref="I57:I93" si="3">H57*1.12</f>
        <v>147840</v>
      </c>
      <c r="J57" s="99" t="s">
        <v>396</v>
      </c>
      <c r="K57" s="99" t="s">
        <v>142</v>
      </c>
      <c r="L57" s="99" t="s">
        <v>329</v>
      </c>
    </row>
    <row r="58" spans="1:12" s="8" customFormat="1" ht="76.5" x14ac:dyDescent="0.25">
      <c r="A58" s="96" t="s">
        <v>742</v>
      </c>
      <c r="B58" s="99" t="s">
        <v>397</v>
      </c>
      <c r="C58" s="99" t="s">
        <v>77</v>
      </c>
      <c r="D58" s="99" t="s">
        <v>398</v>
      </c>
      <c r="E58" s="99" t="s">
        <v>416</v>
      </c>
      <c r="F58" s="23">
        <v>3000</v>
      </c>
      <c r="G58" s="23">
        <v>650</v>
      </c>
      <c r="H58" s="23">
        <f t="shared" si="2"/>
        <v>1950000</v>
      </c>
      <c r="I58" s="23">
        <f t="shared" si="3"/>
        <v>2184000</v>
      </c>
      <c r="J58" s="99" t="s">
        <v>396</v>
      </c>
      <c r="K58" s="99" t="s">
        <v>142</v>
      </c>
      <c r="L58" s="99" t="s">
        <v>329</v>
      </c>
    </row>
    <row r="59" spans="1:12" s="8" customFormat="1" ht="76.5" x14ac:dyDescent="0.25">
      <c r="A59" s="96" t="s">
        <v>743</v>
      </c>
      <c r="B59" s="99" t="s">
        <v>399</v>
      </c>
      <c r="C59" s="99" t="s">
        <v>77</v>
      </c>
      <c r="D59" s="99" t="s">
        <v>400</v>
      </c>
      <c r="E59" s="99" t="s">
        <v>416</v>
      </c>
      <c r="F59" s="23">
        <v>200</v>
      </c>
      <c r="G59" s="23">
        <v>345</v>
      </c>
      <c r="H59" s="23">
        <f t="shared" si="2"/>
        <v>69000</v>
      </c>
      <c r="I59" s="23">
        <f t="shared" si="3"/>
        <v>77280.000000000015</v>
      </c>
      <c r="J59" s="99" t="s">
        <v>396</v>
      </c>
      <c r="K59" s="99" t="s">
        <v>142</v>
      </c>
      <c r="L59" s="99" t="s">
        <v>329</v>
      </c>
    </row>
    <row r="60" spans="1:12" s="8" customFormat="1" ht="76.5" x14ac:dyDescent="0.25">
      <c r="A60" s="96" t="s">
        <v>744</v>
      </c>
      <c r="B60" s="99" t="s">
        <v>401</v>
      </c>
      <c r="C60" s="99" t="s">
        <v>77</v>
      </c>
      <c r="D60" s="99" t="s">
        <v>402</v>
      </c>
      <c r="E60" s="99" t="s">
        <v>141</v>
      </c>
      <c r="F60" s="23">
        <v>50</v>
      </c>
      <c r="G60" s="23">
        <v>90</v>
      </c>
      <c r="H60" s="23">
        <f t="shared" si="2"/>
        <v>4500</v>
      </c>
      <c r="I60" s="23">
        <f t="shared" si="3"/>
        <v>5040.0000000000009</v>
      </c>
      <c r="J60" s="99" t="s">
        <v>396</v>
      </c>
      <c r="K60" s="99" t="s">
        <v>142</v>
      </c>
      <c r="L60" s="99" t="s">
        <v>329</v>
      </c>
    </row>
    <row r="61" spans="1:12" s="8" customFormat="1" ht="76.5" x14ac:dyDescent="0.25">
      <c r="A61" s="96" t="s">
        <v>745</v>
      </c>
      <c r="B61" s="99" t="s">
        <v>403</v>
      </c>
      <c r="C61" s="99" t="s">
        <v>77</v>
      </c>
      <c r="D61" s="99" t="s">
        <v>404</v>
      </c>
      <c r="E61" s="99" t="s">
        <v>405</v>
      </c>
      <c r="F61" s="23">
        <v>50</v>
      </c>
      <c r="G61" s="23">
        <v>32</v>
      </c>
      <c r="H61" s="23">
        <f t="shared" si="2"/>
        <v>1600</v>
      </c>
      <c r="I61" s="23">
        <f t="shared" si="3"/>
        <v>1792.0000000000002</v>
      </c>
      <c r="J61" s="99" t="s">
        <v>396</v>
      </c>
      <c r="K61" s="99" t="s">
        <v>142</v>
      </c>
      <c r="L61" s="99" t="s">
        <v>329</v>
      </c>
    </row>
    <row r="62" spans="1:12" s="8" customFormat="1" ht="76.5" x14ac:dyDescent="0.25">
      <c r="A62" s="96" t="s">
        <v>834</v>
      </c>
      <c r="B62" s="99" t="s">
        <v>406</v>
      </c>
      <c r="C62" s="99" t="s">
        <v>77</v>
      </c>
      <c r="D62" s="99" t="s">
        <v>407</v>
      </c>
      <c r="E62" s="99" t="s">
        <v>405</v>
      </c>
      <c r="F62" s="23">
        <v>50</v>
      </c>
      <c r="G62" s="23">
        <v>40</v>
      </c>
      <c r="H62" s="23">
        <f t="shared" si="2"/>
        <v>2000</v>
      </c>
      <c r="I62" s="23">
        <f t="shared" si="3"/>
        <v>2240</v>
      </c>
      <c r="J62" s="99" t="s">
        <v>396</v>
      </c>
      <c r="K62" s="99" t="s">
        <v>142</v>
      </c>
      <c r="L62" s="99" t="s">
        <v>329</v>
      </c>
    </row>
    <row r="63" spans="1:12" s="8" customFormat="1" ht="76.5" x14ac:dyDescent="0.25">
      <c r="A63" s="96" t="s">
        <v>835</v>
      </c>
      <c r="B63" s="99" t="s">
        <v>408</v>
      </c>
      <c r="C63" s="99" t="s">
        <v>77</v>
      </c>
      <c r="D63" s="99" t="s">
        <v>409</v>
      </c>
      <c r="E63" s="99" t="s">
        <v>405</v>
      </c>
      <c r="F63" s="23">
        <v>50</v>
      </c>
      <c r="G63" s="23">
        <v>49</v>
      </c>
      <c r="H63" s="23">
        <f t="shared" si="2"/>
        <v>2450</v>
      </c>
      <c r="I63" s="23">
        <f t="shared" si="3"/>
        <v>2744.0000000000005</v>
      </c>
      <c r="J63" s="99" t="s">
        <v>396</v>
      </c>
      <c r="K63" s="99" t="s">
        <v>142</v>
      </c>
      <c r="L63" s="99" t="s">
        <v>329</v>
      </c>
    </row>
    <row r="64" spans="1:12" s="8" customFormat="1" ht="76.5" x14ac:dyDescent="0.25">
      <c r="A64" s="96" t="s">
        <v>836</v>
      </c>
      <c r="B64" s="99" t="s">
        <v>410</v>
      </c>
      <c r="C64" s="99" t="s">
        <v>77</v>
      </c>
      <c r="D64" s="99" t="s">
        <v>411</v>
      </c>
      <c r="E64" s="99" t="s">
        <v>405</v>
      </c>
      <c r="F64" s="23">
        <v>50</v>
      </c>
      <c r="G64" s="23">
        <v>15</v>
      </c>
      <c r="H64" s="23">
        <f t="shared" si="2"/>
        <v>750</v>
      </c>
      <c r="I64" s="23">
        <f t="shared" si="3"/>
        <v>840.00000000000011</v>
      </c>
      <c r="J64" s="99" t="s">
        <v>396</v>
      </c>
      <c r="K64" s="99" t="s">
        <v>142</v>
      </c>
      <c r="L64" s="99" t="s">
        <v>329</v>
      </c>
    </row>
    <row r="65" spans="1:12" s="8" customFormat="1" ht="76.5" x14ac:dyDescent="0.25">
      <c r="A65" s="96" t="s">
        <v>837</v>
      </c>
      <c r="B65" s="99" t="s">
        <v>594</v>
      </c>
      <c r="C65" s="99" t="s">
        <v>77</v>
      </c>
      <c r="D65" s="99" t="s">
        <v>412</v>
      </c>
      <c r="E65" s="99" t="s">
        <v>405</v>
      </c>
      <c r="F65" s="23">
        <v>5</v>
      </c>
      <c r="G65" s="23">
        <v>15400</v>
      </c>
      <c r="H65" s="23">
        <f t="shared" si="2"/>
        <v>77000</v>
      </c>
      <c r="I65" s="23">
        <f t="shared" si="3"/>
        <v>86240.000000000015</v>
      </c>
      <c r="J65" s="99" t="s">
        <v>396</v>
      </c>
      <c r="K65" s="99" t="s">
        <v>142</v>
      </c>
      <c r="L65" s="99" t="s">
        <v>329</v>
      </c>
    </row>
    <row r="66" spans="1:12" s="8" customFormat="1" ht="76.5" x14ac:dyDescent="0.25">
      <c r="A66" s="96" t="s">
        <v>838</v>
      </c>
      <c r="B66" s="99" t="s">
        <v>413</v>
      </c>
      <c r="C66" s="99" t="s">
        <v>77</v>
      </c>
      <c r="D66" s="99" t="s">
        <v>414</v>
      </c>
      <c r="E66" s="99" t="s">
        <v>405</v>
      </c>
      <c r="F66" s="23">
        <v>100</v>
      </c>
      <c r="G66" s="23">
        <v>1500</v>
      </c>
      <c r="H66" s="23">
        <f t="shared" si="2"/>
        <v>150000</v>
      </c>
      <c r="I66" s="23">
        <f t="shared" si="3"/>
        <v>168000.00000000003</v>
      </c>
      <c r="J66" s="99" t="s">
        <v>396</v>
      </c>
      <c r="K66" s="99" t="s">
        <v>142</v>
      </c>
      <c r="L66" s="99" t="s">
        <v>329</v>
      </c>
    </row>
    <row r="67" spans="1:12" s="8" customFormat="1" ht="76.5" x14ac:dyDescent="0.25">
      <c r="A67" s="96" t="s">
        <v>839</v>
      </c>
      <c r="B67" s="99" t="s">
        <v>415</v>
      </c>
      <c r="C67" s="99" t="s">
        <v>77</v>
      </c>
      <c r="D67" s="99" t="s">
        <v>595</v>
      </c>
      <c r="E67" s="99" t="s">
        <v>416</v>
      </c>
      <c r="F67" s="23">
        <v>300</v>
      </c>
      <c r="G67" s="23">
        <v>171</v>
      </c>
      <c r="H67" s="23">
        <f t="shared" si="2"/>
        <v>51300</v>
      </c>
      <c r="I67" s="23">
        <f t="shared" si="3"/>
        <v>57456.000000000007</v>
      </c>
      <c r="J67" s="99" t="s">
        <v>396</v>
      </c>
      <c r="K67" s="99" t="s">
        <v>142</v>
      </c>
      <c r="L67" s="99" t="s">
        <v>329</v>
      </c>
    </row>
    <row r="68" spans="1:12" s="8" customFormat="1" ht="76.5" x14ac:dyDescent="0.25">
      <c r="A68" s="96" t="s">
        <v>840</v>
      </c>
      <c r="B68" s="99" t="s">
        <v>417</v>
      </c>
      <c r="C68" s="99" t="s">
        <v>77</v>
      </c>
      <c r="D68" s="99" t="s">
        <v>596</v>
      </c>
      <c r="E68" s="99" t="s">
        <v>416</v>
      </c>
      <c r="F68" s="23">
        <v>300</v>
      </c>
      <c r="G68" s="23">
        <v>185</v>
      </c>
      <c r="H68" s="23">
        <f t="shared" si="2"/>
        <v>55500</v>
      </c>
      <c r="I68" s="23">
        <f t="shared" si="3"/>
        <v>62160.000000000007</v>
      </c>
      <c r="J68" s="99" t="s">
        <v>396</v>
      </c>
      <c r="K68" s="99" t="s">
        <v>142</v>
      </c>
      <c r="L68" s="99" t="s">
        <v>329</v>
      </c>
    </row>
    <row r="69" spans="1:12" s="8" customFormat="1" ht="76.5" x14ac:dyDescent="0.25">
      <c r="A69" s="96" t="s">
        <v>704</v>
      </c>
      <c r="B69" s="99" t="s">
        <v>418</v>
      </c>
      <c r="C69" s="99" t="s">
        <v>77</v>
      </c>
      <c r="D69" s="99" t="s">
        <v>419</v>
      </c>
      <c r="E69" s="99" t="s">
        <v>416</v>
      </c>
      <c r="F69" s="23">
        <v>300</v>
      </c>
      <c r="G69" s="23">
        <v>216</v>
      </c>
      <c r="H69" s="23">
        <f t="shared" si="2"/>
        <v>64800</v>
      </c>
      <c r="I69" s="23">
        <f t="shared" si="3"/>
        <v>72576</v>
      </c>
      <c r="J69" s="99" t="s">
        <v>396</v>
      </c>
      <c r="K69" s="99" t="s">
        <v>142</v>
      </c>
      <c r="L69" s="99" t="s">
        <v>329</v>
      </c>
    </row>
    <row r="70" spans="1:12" s="8" customFormat="1" ht="76.5" x14ac:dyDescent="0.25">
      <c r="A70" s="96" t="s">
        <v>801</v>
      </c>
      <c r="B70" s="99" t="s">
        <v>420</v>
      </c>
      <c r="C70" s="99" t="s">
        <v>77</v>
      </c>
      <c r="D70" s="99" t="s">
        <v>421</v>
      </c>
      <c r="E70" s="99" t="s">
        <v>416</v>
      </c>
      <c r="F70" s="23">
        <v>50</v>
      </c>
      <c r="G70" s="23">
        <v>234</v>
      </c>
      <c r="H70" s="23">
        <f t="shared" si="2"/>
        <v>11700</v>
      </c>
      <c r="I70" s="23">
        <f t="shared" si="3"/>
        <v>13104.000000000002</v>
      </c>
      <c r="J70" s="99" t="s">
        <v>396</v>
      </c>
      <c r="K70" s="99" t="s">
        <v>142</v>
      </c>
      <c r="L70" s="99" t="s">
        <v>329</v>
      </c>
    </row>
    <row r="71" spans="1:12" s="8" customFormat="1" ht="76.5" x14ac:dyDescent="0.25">
      <c r="A71" s="96" t="s">
        <v>830</v>
      </c>
      <c r="B71" s="99" t="s">
        <v>422</v>
      </c>
      <c r="C71" s="99" t="s">
        <v>77</v>
      </c>
      <c r="D71" s="99" t="s">
        <v>423</v>
      </c>
      <c r="E71" s="99" t="s">
        <v>416</v>
      </c>
      <c r="F71" s="23">
        <v>200</v>
      </c>
      <c r="G71" s="23">
        <v>265</v>
      </c>
      <c r="H71" s="23">
        <f t="shared" si="2"/>
        <v>53000</v>
      </c>
      <c r="I71" s="23">
        <f t="shared" si="3"/>
        <v>59360.000000000007</v>
      </c>
      <c r="J71" s="99" t="s">
        <v>396</v>
      </c>
      <c r="K71" s="99" t="s">
        <v>142</v>
      </c>
      <c r="L71" s="99" t="s">
        <v>329</v>
      </c>
    </row>
    <row r="72" spans="1:12" s="8" customFormat="1" ht="76.5" x14ac:dyDescent="0.25">
      <c r="A72" s="96" t="s">
        <v>841</v>
      </c>
      <c r="B72" s="99" t="s">
        <v>424</v>
      </c>
      <c r="C72" s="99" t="s">
        <v>77</v>
      </c>
      <c r="D72" s="99" t="s">
        <v>425</v>
      </c>
      <c r="E72" s="99" t="s">
        <v>141</v>
      </c>
      <c r="F72" s="23">
        <v>100</v>
      </c>
      <c r="G72" s="23">
        <v>3058</v>
      </c>
      <c r="H72" s="23">
        <f t="shared" si="2"/>
        <v>305800</v>
      </c>
      <c r="I72" s="23">
        <f t="shared" si="3"/>
        <v>342496.00000000006</v>
      </c>
      <c r="J72" s="99" t="s">
        <v>396</v>
      </c>
      <c r="K72" s="99" t="s">
        <v>142</v>
      </c>
      <c r="L72" s="99" t="s">
        <v>329</v>
      </c>
    </row>
    <row r="73" spans="1:12" s="8" customFormat="1" ht="306" x14ac:dyDescent="0.25">
      <c r="A73" s="96" t="s">
        <v>842</v>
      </c>
      <c r="B73" s="99" t="s">
        <v>426</v>
      </c>
      <c r="C73" s="99" t="s">
        <v>77</v>
      </c>
      <c r="D73" s="99" t="s">
        <v>427</v>
      </c>
      <c r="E73" s="99" t="s">
        <v>141</v>
      </c>
      <c r="F73" s="23">
        <v>400</v>
      </c>
      <c r="G73" s="23">
        <v>4450</v>
      </c>
      <c r="H73" s="23">
        <f t="shared" si="2"/>
        <v>1780000</v>
      </c>
      <c r="I73" s="23">
        <f t="shared" si="3"/>
        <v>1993600.0000000002</v>
      </c>
      <c r="J73" s="99" t="s">
        <v>396</v>
      </c>
      <c r="K73" s="99" t="s">
        <v>142</v>
      </c>
      <c r="L73" s="99" t="s">
        <v>329</v>
      </c>
    </row>
    <row r="74" spans="1:12" s="8" customFormat="1" ht="76.5" x14ac:dyDescent="0.25">
      <c r="A74" s="96" t="s">
        <v>843</v>
      </c>
      <c r="B74" s="99" t="s">
        <v>428</v>
      </c>
      <c r="C74" s="99" t="s">
        <v>77</v>
      </c>
      <c r="D74" s="99" t="s">
        <v>429</v>
      </c>
      <c r="E74" s="99" t="s">
        <v>405</v>
      </c>
      <c r="F74" s="23">
        <v>500</v>
      </c>
      <c r="G74" s="23">
        <v>407</v>
      </c>
      <c r="H74" s="23">
        <f t="shared" si="2"/>
        <v>203500</v>
      </c>
      <c r="I74" s="23">
        <f t="shared" si="3"/>
        <v>227920.00000000003</v>
      </c>
      <c r="J74" s="99" t="s">
        <v>396</v>
      </c>
      <c r="K74" s="99" t="s">
        <v>142</v>
      </c>
      <c r="L74" s="99" t="s">
        <v>329</v>
      </c>
    </row>
    <row r="75" spans="1:12" s="8" customFormat="1" ht="76.5" x14ac:dyDescent="0.25">
      <c r="A75" s="96" t="s">
        <v>844</v>
      </c>
      <c r="B75" s="99" t="s">
        <v>430</v>
      </c>
      <c r="C75" s="99" t="s">
        <v>77</v>
      </c>
      <c r="D75" s="99" t="s">
        <v>431</v>
      </c>
      <c r="E75" s="99" t="s">
        <v>405</v>
      </c>
      <c r="F75" s="23">
        <v>300</v>
      </c>
      <c r="G75" s="23">
        <v>290</v>
      </c>
      <c r="H75" s="23">
        <f t="shared" si="2"/>
        <v>87000</v>
      </c>
      <c r="I75" s="23">
        <f t="shared" si="3"/>
        <v>97440.000000000015</v>
      </c>
      <c r="J75" s="99" t="s">
        <v>396</v>
      </c>
      <c r="K75" s="99" t="s">
        <v>142</v>
      </c>
      <c r="L75" s="99" t="s">
        <v>329</v>
      </c>
    </row>
    <row r="76" spans="1:12" s="8" customFormat="1" ht="76.5" x14ac:dyDescent="0.25">
      <c r="A76" s="96" t="s">
        <v>845</v>
      </c>
      <c r="B76" s="99" t="s">
        <v>432</v>
      </c>
      <c r="C76" s="99" t="s">
        <v>77</v>
      </c>
      <c r="D76" s="99" t="s">
        <v>433</v>
      </c>
      <c r="E76" s="99" t="s">
        <v>405</v>
      </c>
      <c r="F76" s="23">
        <v>1600</v>
      </c>
      <c r="G76" s="23">
        <v>16</v>
      </c>
      <c r="H76" s="23">
        <f t="shared" si="2"/>
        <v>25600</v>
      </c>
      <c r="I76" s="23">
        <f t="shared" si="3"/>
        <v>28672.000000000004</v>
      </c>
      <c r="J76" s="99" t="s">
        <v>396</v>
      </c>
      <c r="K76" s="99" t="s">
        <v>142</v>
      </c>
      <c r="L76" s="99" t="s">
        <v>329</v>
      </c>
    </row>
    <row r="77" spans="1:12" s="8" customFormat="1" ht="76.5" x14ac:dyDescent="0.25">
      <c r="A77" s="96" t="s">
        <v>846</v>
      </c>
      <c r="B77" s="99" t="s">
        <v>434</v>
      </c>
      <c r="C77" s="99" t="s">
        <v>77</v>
      </c>
      <c r="D77" s="99" t="s">
        <v>435</v>
      </c>
      <c r="E77" s="99" t="s">
        <v>405</v>
      </c>
      <c r="F77" s="23">
        <v>60</v>
      </c>
      <c r="G77" s="23">
        <v>50</v>
      </c>
      <c r="H77" s="23">
        <f t="shared" si="2"/>
        <v>3000</v>
      </c>
      <c r="I77" s="23">
        <f t="shared" si="3"/>
        <v>3360.0000000000005</v>
      </c>
      <c r="J77" s="99" t="s">
        <v>396</v>
      </c>
      <c r="K77" s="99" t="s">
        <v>142</v>
      </c>
      <c r="L77" s="99" t="s">
        <v>329</v>
      </c>
    </row>
    <row r="78" spans="1:12" s="8" customFormat="1" ht="76.5" x14ac:dyDescent="0.25">
      <c r="A78" s="96" t="s">
        <v>847</v>
      </c>
      <c r="B78" s="99" t="s">
        <v>436</v>
      </c>
      <c r="C78" s="99" t="s">
        <v>77</v>
      </c>
      <c r="D78" s="99" t="s">
        <v>437</v>
      </c>
      <c r="E78" s="99" t="s">
        <v>141</v>
      </c>
      <c r="F78" s="23">
        <v>600</v>
      </c>
      <c r="G78" s="23">
        <v>1650</v>
      </c>
      <c r="H78" s="23">
        <f t="shared" si="2"/>
        <v>990000</v>
      </c>
      <c r="I78" s="23">
        <f t="shared" si="3"/>
        <v>1108800</v>
      </c>
      <c r="J78" s="99" t="s">
        <v>396</v>
      </c>
      <c r="K78" s="99" t="s">
        <v>142</v>
      </c>
      <c r="L78" s="99" t="s">
        <v>329</v>
      </c>
    </row>
    <row r="79" spans="1:12" s="8" customFormat="1" ht="76.5" x14ac:dyDescent="0.25">
      <c r="A79" s="96" t="s">
        <v>848</v>
      </c>
      <c r="B79" s="99" t="s">
        <v>438</v>
      </c>
      <c r="C79" s="99" t="s">
        <v>77</v>
      </c>
      <c r="D79" s="99" t="s">
        <v>439</v>
      </c>
      <c r="E79" s="99" t="s">
        <v>395</v>
      </c>
      <c r="F79" s="23">
        <v>100</v>
      </c>
      <c r="G79" s="23">
        <v>245</v>
      </c>
      <c r="H79" s="23">
        <f t="shared" si="2"/>
        <v>24500</v>
      </c>
      <c r="I79" s="23">
        <f t="shared" si="3"/>
        <v>27440.000000000004</v>
      </c>
      <c r="J79" s="99" t="s">
        <v>396</v>
      </c>
      <c r="K79" s="99" t="s">
        <v>142</v>
      </c>
      <c r="L79" s="99" t="s">
        <v>329</v>
      </c>
    </row>
    <row r="80" spans="1:12" s="8" customFormat="1" ht="76.5" x14ac:dyDescent="0.25">
      <c r="A80" s="96" t="s">
        <v>849</v>
      </c>
      <c r="B80" s="99" t="s">
        <v>440</v>
      </c>
      <c r="C80" s="99" t="s">
        <v>77</v>
      </c>
      <c r="D80" s="99" t="s">
        <v>441</v>
      </c>
      <c r="E80" s="99" t="s">
        <v>405</v>
      </c>
      <c r="F80" s="23">
        <v>500</v>
      </c>
      <c r="G80" s="23">
        <v>165</v>
      </c>
      <c r="H80" s="23">
        <f t="shared" si="2"/>
        <v>82500</v>
      </c>
      <c r="I80" s="23">
        <f t="shared" si="3"/>
        <v>92400.000000000015</v>
      </c>
      <c r="J80" s="99" t="s">
        <v>396</v>
      </c>
      <c r="K80" s="99" t="s">
        <v>142</v>
      </c>
      <c r="L80" s="99" t="s">
        <v>329</v>
      </c>
    </row>
    <row r="81" spans="1:12" s="8" customFormat="1" ht="76.5" x14ac:dyDescent="0.25">
      <c r="A81" s="96" t="s">
        <v>850</v>
      </c>
      <c r="B81" s="99" t="s">
        <v>442</v>
      </c>
      <c r="C81" s="99" t="s">
        <v>77</v>
      </c>
      <c r="D81" s="99" t="s">
        <v>443</v>
      </c>
      <c r="E81" s="99" t="s">
        <v>250</v>
      </c>
      <c r="F81" s="23">
        <v>350</v>
      </c>
      <c r="G81" s="23">
        <v>1920</v>
      </c>
      <c r="H81" s="23">
        <f t="shared" si="2"/>
        <v>672000</v>
      </c>
      <c r="I81" s="23">
        <f t="shared" si="3"/>
        <v>752640.00000000012</v>
      </c>
      <c r="J81" s="99" t="s">
        <v>396</v>
      </c>
      <c r="K81" s="99" t="s">
        <v>142</v>
      </c>
      <c r="L81" s="99" t="s">
        <v>329</v>
      </c>
    </row>
    <row r="82" spans="1:12" s="8" customFormat="1" ht="76.5" x14ac:dyDescent="0.25">
      <c r="A82" s="96" t="s">
        <v>851</v>
      </c>
      <c r="B82" s="99" t="s">
        <v>444</v>
      </c>
      <c r="C82" s="99" t="s">
        <v>77</v>
      </c>
      <c r="D82" s="99" t="s">
        <v>445</v>
      </c>
      <c r="E82" s="99" t="s">
        <v>250</v>
      </c>
      <c r="F82" s="23">
        <v>30</v>
      </c>
      <c r="G82" s="23">
        <v>26500</v>
      </c>
      <c r="H82" s="23">
        <f t="shared" si="2"/>
        <v>795000</v>
      </c>
      <c r="I82" s="23">
        <f t="shared" si="3"/>
        <v>890400.00000000012</v>
      </c>
      <c r="J82" s="99" t="s">
        <v>396</v>
      </c>
      <c r="K82" s="99" t="s">
        <v>142</v>
      </c>
      <c r="L82" s="99" t="s">
        <v>329</v>
      </c>
    </row>
    <row r="83" spans="1:12" s="8" customFormat="1" ht="76.5" x14ac:dyDescent="0.25">
      <c r="A83" s="96" t="s">
        <v>852</v>
      </c>
      <c r="B83" s="99" t="s">
        <v>446</v>
      </c>
      <c r="C83" s="99" t="s">
        <v>77</v>
      </c>
      <c r="D83" s="99" t="s">
        <v>447</v>
      </c>
      <c r="E83" s="99" t="s">
        <v>141</v>
      </c>
      <c r="F83" s="23">
        <v>50</v>
      </c>
      <c r="G83" s="23">
        <v>125</v>
      </c>
      <c r="H83" s="23">
        <f t="shared" si="2"/>
        <v>6250</v>
      </c>
      <c r="I83" s="23">
        <f t="shared" si="3"/>
        <v>7000.0000000000009</v>
      </c>
      <c r="J83" s="99" t="s">
        <v>396</v>
      </c>
      <c r="K83" s="99" t="s">
        <v>142</v>
      </c>
      <c r="L83" s="99" t="s">
        <v>329</v>
      </c>
    </row>
    <row r="84" spans="1:12" s="8" customFormat="1" ht="76.5" x14ac:dyDescent="0.25">
      <c r="A84" s="96" t="s">
        <v>853</v>
      </c>
      <c r="B84" s="99" t="s">
        <v>448</v>
      </c>
      <c r="C84" s="99" t="s">
        <v>77</v>
      </c>
      <c r="D84" s="99" t="s">
        <v>449</v>
      </c>
      <c r="E84" s="99" t="s">
        <v>141</v>
      </c>
      <c r="F84" s="23">
        <v>500</v>
      </c>
      <c r="G84" s="23">
        <v>305</v>
      </c>
      <c r="H84" s="23">
        <f t="shared" si="2"/>
        <v>152500</v>
      </c>
      <c r="I84" s="23">
        <f t="shared" si="3"/>
        <v>170800.00000000003</v>
      </c>
      <c r="J84" s="99" t="s">
        <v>396</v>
      </c>
      <c r="K84" s="99" t="s">
        <v>142</v>
      </c>
      <c r="L84" s="99" t="s">
        <v>329</v>
      </c>
    </row>
    <row r="85" spans="1:12" s="8" customFormat="1" ht="76.5" x14ac:dyDescent="0.25">
      <c r="A85" s="96" t="s">
        <v>854</v>
      </c>
      <c r="B85" s="99" t="s">
        <v>450</v>
      </c>
      <c r="C85" s="99" t="s">
        <v>77</v>
      </c>
      <c r="D85" s="99" t="s">
        <v>451</v>
      </c>
      <c r="E85" s="99" t="s">
        <v>405</v>
      </c>
      <c r="F85" s="23">
        <v>500</v>
      </c>
      <c r="G85" s="23">
        <v>385</v>
      </c>
      <c r="H85" s="23">
        <f t="shared" si="2"/>
        <v>192500</v>
      </c>
      <c r="I85" s="23">
        <f t="shared" si="3"/>
        <v>215600.00000000003</v>
      </c>
      <c r="J85" s="99" t="s">
        <v>396</v>
      </c>
      <c r="K85" s="99" t="s">
        <v>142</v>
      </c>
      <c r="L85" s="99" t="s">
        <v>329</v>
      </c>
    </row>
    <row r="86" spans="1:12" s="8" customFormat="1" ht="76.5" x14ac:dyDescent="0.25">
      <c r="A86" s="96" t="s">
        <v>855</v>
      </c>
      <c r="B86" s="99" t="s">
        <v>452</v>
      </c>
      <c r="C86" s="99" t="s">
        <v>77</v>
      </c>
      <c r="D86" s="99" t="s">
        <v>453</v>
      </c>
      <c r="E86" s="99" t="s">
        <v>405</v>
      </c>
      <c r="F86" s="23">
        <v>3000</v>
      </c>
      <c r="G86" s="23">
        <v>570</v>
      </c>
      <c r="H86" s="23">
        <f t="shared" si="2"/>
        <v>1710000</v>
      </c>
      <c r="I86" s="23">
        <f t="shared" si="3"/>
        <v>1915200.0000000002</v>
      </c>
      <c r="J86" s="99" t="s">
        <v>396</v>
      </c>
      <c r="K86" s="99" t="s">
        <v>142</v>
      </c>
      <c r="L86" s="99" t="s">
        <v>580</v>
      </c>
    </row>
    <row r="87" spans="1:12" s="8" customFormat="1" ht="76.5" x14ac:dyDescent="0.25">
      <c r="A87" s="96" t="s">
        <v>856</v>
      </c>
      <c r="B87" s="99" t="s">
        <v>452</v>
      </c>
      <c r="C87" s="99" t="s">
        <v>77</v>
      </c>
      <c r="D87" s="99" t="s">
        <v>579</v>
      </c>
      <c r="E87" s="99" t="s">
        <v>405</v>
      </c>
      <c r="F87" s="23">
        <v>1000</v>
      </c>
      <c r="G87" s="23">
        <v>590</v>
      </c>
      <c r="H87" s="23">
        <f t="shared" si="2"/>
        <v>590000</v>
      </c>
      <c r="I87" s="23">
        <f t="shared" si="3"/>
        <v>660800.00000000012</v>
      </c>
      <c r="J87" s="99" t="s">
        <v>396</v>
      </c>
      <c r="K87" s="99" t="s">
        <v>142</v>
      </c>
      <c r="L87" s="99" t="s">
        <v>581</v>
      </c>
    </row>
    <row r="88" spans="1:12" s="8" customFormat="1" ht="76.5" x14ac:dyDescent="0.25">
      <c r="A88" s="96" t="s">
        <v>857</v>
      </c>
      <c r="B88" s="99" t="s">
        <v>454</v>
      </c>
      <c r="C88" s="99" t="s">
        <v>77</v>
      </c>
      <c r="D88" s="99" t="s">
        <v>455</v>
      </c>
      <c r="E88" s="99" t="s">
        <v>405</v>
      </c>
      <c r="F88" s="23">
        <v>250</v>
      </c>
      <c r="G88" s="23">
        <v>425</v>
      </c>
      <c r="H88" s="23">
        <f t="shared" si="2"/>
        <v>106250</v>
      </c>
      <c r="I88" s="23">
        <f t="shared" si="3"/>
        <v>119000.00000000001</v>
      </c>
      <c r="J88" s="99" t="s">
        <v>396</v>
      </c>
      <c r="K88" s="99" t="s">
        <v>142</v>
      </c>
      <c r="L88" s="99" t="s">
        <v>329</v>
      </c>
    </row>
    <row r="89" spans="1:12" s="8" customFormat="1" ht="76.5" x14ac:dyDescent="0.25">
      <c r="A89" s="96" t="s">
        <v>858</v>
      </c>
      <c r="B89" s="99" t="s">
        <v>456</v>
      </c>
      <c r="C89" s="99" t="s">
        <v>77</v>
      </c>
      <c r="D89" s="99" t="s">
        <v>457</v>
      </c>
      <c r="E89" s="99" t="s">
        <v>405</v>
      </c>
      <c r="F89" s="23">
        <v>1000</v>
      </c>
      <c r="G89" s="23">
        <v>325</v>
      </c>
      <c r="H89" s="23">
        <f t="shared" si="2"/>
        <v>325000</v>
      </c>
      <c r="I89" s="23">
        <f t="shared" si="3"/>
        <v>364000.00000000006</v>
      </c>
      <c r="J89" s="99" t="s">
        <v>396</v>
      </c>
      <c r="K89" s="99" t="s">
        <v>142</v>
      </c>
      <c r="L89" s="99" t="s">
        <v>329</v>
      </c>
    </row>
    <row r="90" spans="1:12" s="8" customFormat="1" ht="76.5" x14ac:dyDescent="0.25">
      <c r="A90" s="96" t="s">
        <v>859</v>
      </c>
      <c r="B90" s="99" t="s">
        <v>458</v>
      </c>
      <c r="C90" s="99" t="s">
        <v>77</v>
      </c>
      <c r="D90" s="99" t="s">
        <v>459</v>
      </c>
      <c r="E90" s="99" t="s">
        <v>405</v>
      </c>
      <c r="F90" s="23">
        <v>45</v>
      </c>
      <c r="G90" s="23">
        <v>60</v>
      </c>
      <c r="H90" s="23">
        <f t="shared" si="2"/>
        <v>2700</v>
      </c>
      <c r="I90" s="23">
        <f t="shared" si="3"/>
        <v>3024.0000000000005</v>
      </c>
      <c r="J90" s="99" t="s">
        <v>396</v>
      </c>
      <c r="K90" s="99" t="s">
        <v>142</v>
      </c>
      <c r="L90" s="99" t="s">
        <v>329</v>
      </c>
    </row>
    <row r="91" spans="1:12" s="8" customFormat="1" ht="76.5" x14ac:dyDescent="0.25">
      <c r="A91" s="96" t="s">
        <v>860</v>
      </c>
      <c r="B91" s="99" t="s">
        <v>460</v>
      </c>
      <c r="C91" s="99" t="s">
        <v>77</v>
      </c>
      <c r="D91" s="99" t="s">
        <v>461</v>
      </c>
      <c r="E91" s="99" t="s">
        <v>405</v>
      </c>
      <c r="F91" s="23">
        <v>100</v>
      </c>
      <c r="G91" s="23">
        <v>430</v>
      </c>
      <c r="H91" s="23">
        <f t="shared" si="2"/>
        <v>43000</v>
      </c>
      <c r="I91" s="23">
        <f t="shared" si="3"/>
        <v>48160.000000000007</v>
      </c>
      <c r="J91" s="99" t="s">
        <v>396</v>
      </c>
      <c r="K91" s="99" t="s">
        <v>142</v>
      </c>
      <c r="L91" s="99" t="s">
        <v>329</v>
      </c>
    </row>
    <row r="92" spans="1:12" s="8" customFormat="1" ht="76.5" x14ac:dyDescent="0.25">
      <c r="A92" s="96" t="s">
        <v>861</v>
      </c>
      <c r="B92" s="99" t="s">
        <v>462</v>
      </c>
      <c r="C92" s="99" t="s">
        <v>77</v>
      </c>
      <c r="D92" s="99" t="s">
        <v>463</v>
      </c>
      <c r="E92" s="99" t="s">
        <v>405</v>
      </c>
      <c r="F92" s="23">
        <v>50</v>
      </c>
      <c r="G92" s="23">
        <v>925</v>
      </c>
      <c r="H92" s="23">
        <f t="shared" si="2"/>
        <v>46250</v>
      </c>
      <c r="I92" s="23">
        <f t="shared" si="3"/>
        <v>51800.000000000007</v>
      </c>
      <c r="J92" s="99" t="s">
        <v>396</v>
      </c>
      <c r="K92" s="99" t="s">
        <v>142</v>
      </c>
      <c r="L92" s="99" t="s">
        <v>329</v>
      </c>
    </row>
    <row r="93" spans="1:12" s="8" customFormat="1" ht="76.5" x14ac:dyDescent="0.25">
      <c r="A93" s="96" t="s">
        <v>862</v>
      </c>
      <c r="B93" s="99" t="s">
        <v>464</v>
      </c>
      <c r="C93" s="99" t="s">
        <v>77</v>
      </c>
      <c r="D93" s="99" t="s">
        <v>465</v>
      </c>
      <c r="E93" s="99" t="s">
        <v>416</v>
      </c>
      <c r="F93" s="23">
        <v>1500</v>
      </c>
      <c r="G93" s="23">
        <v>365</v>
      </c>
      <c r="H93" s="23">
        <f t="shared" si="2"/>
        <v>547500</v>
      </c>
      <c r="I93" s="23">
        <f t="shared" si="3"/>
        <v>613200.00000000012</v>
      </c>
      <c r="J93" s="99" t="s">
        <v>396</v>
      </c>
      <c r="K93" s="99" t="s">
        <v>142</v>
      </c>
      <c r="L93" s="99" t="s">
        <v>329</v>
      </c>
    </row>
    <row r="94" spans="1:12" s="8" customFormat="1" ht="76.5" x14ac:dyDescent="0.25">
      <c r="A94" s="96" t="s">
        <v>863</v>
      </c>
      <c r="B94" s="99" t="s">
        <v>466</v>
      </c>
      <c r="C94" s="99" t="s">
        <v>77</v>
      </c>
      <c r="D94" s="99" t="s">
        <v>467</v>
      </c>
      <c r="E94" s="99" t="s">
        <v>405</v>
      </c>
      <c r="F94" s="23">
        <v>1000</v>
      </c>
      <c r="G94" s="23">
        <v>65</v>
      </c>
      <c r="H94" s="23">
        <f>F94*G94</f>
        <v>65000</v>
      </c>
      <c r="I94" s="23">
        <f>H94*1.12</f>
        <v>72800</v>
      </c>
      <c r="J94" s="99" t="s">
        <v>396</v>
      </c>
      <c r="K94" s="99" t="s">
        <v>142</v>
      </c>
      <c r="L94" s="99" t="s">
        <v>329</v>
      </c>
    </row>
    <row r="95" spans="1:12" s="8" customFormat="1" ht="76.5" x14ac:dyDescent="0.25">
      <c r="A95" s="96" t="s">
        <v>864</v>
      </c>
      <c r="B95" s="99" t="s">
        <v>468</v>
      </c>
      <c r="C95" s="99" t="s">
        <v>77</v>
      </c>
      <c r="D95" s="99" t="s">
        <v>469</v>
      </c>
      <c r="E95" s="99" t="s">
        <v>405</v>
      </c>
      <c r="F95" s="23">
        <v>2500</v>
      </c>
      <c r="G95" s="23">
        <v>50</v>
      </c>
      <c r="H95" s="23">
        <f>F95*G95</f>
        <v>125000</v>
      </c>
      <c r="I95" s="23">
        <f>H95*1.12</f>
        <v>140000</v>
      </c>
      <c r="J95" s="99" t="s">
        <v>396</v>
      </c>
      <c r="K95" s="99" t="s">
        <v>142</v>
      </c>
      <c r="L95" s="99" t="s">
        <v>329</v>
      </c>
    </row>
    <row r="96" spans="1:12" s="8" customFormat="1" ht="76.5" x14ac:dyDescent="0.25">
      <c r="A96" s="96" t="s">
        <v>865</v>
      </c>
      <c r="B96" s="99" t="s">
        <v>470</v>
      </c>
      <c r="C96" s="99" t="s">
        <v>77</v>
      </c>
      <c r="D96" s="99" t="s">
        <v>471</v>
      </c>
      <c r="E96" s="99" t="s">
        <v>416</v>
      </c>
      <c r="F96" s="23">
        <v>50</v>
      </c>
      <c r="G96" s="23">
        <v>350</v>
      </c>
      <c r="H96" s="23">
        <f>F96*G96</f>
        <v>17500</v>
      </c>
      <c r="I96" s="23">
        <f>H96*1.12</f>
        <v>19600.000000000004</v>
      </c>
      <c r="J96" s="99" t="s">
        <v>396</v>
      </c>
      <c r="K96" s="99" t="s">
        <v>142</v>
      </c>
      <c r="L96" s="99" t="s">
        <v>329</v>
      </c>
    </row>
    <row r="97" spans="1:12" s="8" customFormat="1" ht="76.5" x14ac:dyDescent="0.25">
      <c r="A97" s="96" t="s">
        <v>866</v>
      </c>
      <c r="B97" s="99" t="s">
        <v>472</v>
      </c>
      <c r="C97" s="99" t="s">
        <v>77</v>
      </c>
      <c r="D97" s="99" t="s">
        <v>473</v>
      </c>
      <c r="E97" s="99" t="s">
        <v>405</v>
      </c>
      <c r="F97" s="23">
        <v>1000</v>
      </c>
      <c r="G97" s="23">
        <v>75</v>
      </c>
      <c r="H97" s="23">
        <f>F97*G97</f>
        <v>75000</v>
      </c>
      <c r="I97" s="23">
        <f>H97*1.12</f>
        <v>84000.000000000015</v>
      </c>
      <c r="J97" s="99" t="s">
        <v>396</v>
      </c>
      <c r="K97" s="99" t="s">
        <v>142</v>
      </c>
      <c r="L97" s="99" t="s">
        <v>329</v>
      </c>
    </row>
    <row r="98" spans="1:12" s="8" customFormat="1" ht="76.5" x14ac:dyDescent="0.25">
      <c r="A98" s="96" t="s">
        <v>867</v>
      </c>
      <c r="B98" s="99" t="s">
        <v>474</v>
      </c>
      <c r="C98" s="99" t="s">
        <v>77</v>
      </c>
      <c r="D98" s="99" t="s">
        <v>475</v>
      </c>
      <c r="E98" s="99" t="s">
        <v>405</v>
      </c>
      <c r="F98" s="23">
        <v>3000</v>
      </c>
      <c r="G98" s="23">
        <v>55</v>
      </c>
      <c r="H98" s="23">
        <f>F98*G98</f>
        <v>165000</v>
      </c>
      <c r="I98" s="23">
        <f>H98*1.12</f>
        <v>184800.00000000003</v>
      </c>
      <c r="J98" s="99" t="s">
        <v>396</v>
      </c>
      <c r="K98" s="99" t="s">
        <v>142</v>
      </c>
      <c r="L98" s="99" t="s">
        <v>329</v>
      </c>
    </row>
    <row r="99" spans="1:12" s="8" customFormat="1" ht="76.5" x14ac:dyDescent="0.25">
      <c r="A99" s="96" t="s">
        <v>868</v>
      </c>
      <c r="B99" s="99" t="s">
        <v>476</v>
      </c>
      <c r="C99" s="99" t="s">
        <v>77</v>
      </c>
      <c r="D99" s="99" t="s">
        <v>477</v>
      </c>
      <c r="E99" s="99" t="s">
        <v>405</v>
      </c>
      <c r="F99" s="23">
        <v>300</v>
      </c>
      <c r="G99" s="23">
        <v>190</v>
      </c>
      <c r="H99" s="23">
        <f t="shared" ref="H99:H103" si="4">F99*G99</f>
        <v>57000</v>
      </c>
      <c r="I99" s="23">
        <f t="shared" ref="I99:I103" si="5">H99*1.12</f>
        <v>63840.000000000007</v>
      </c>
      <c r="J99" s="99" t="s">
        <v>396</v>
      </c>
      <c r="K99" s="99" t="s">
        <v>142</v>
      </c>
      <c r="L99" s="99" t="s">
        <v>329</v>
      </c>
    </row>
    <row r="100" spans="1:12" s="8" customFormat="1" ht="76.5" x14ac:dyDescent="0.25">
      <c r="A100" s="96" t="s">
        <v>869</v>
      </c>
      <c r="B100" s="99" t="s">
        <v>478</v>
      </c>
      <c r="C100" s="99" t="s">
        <v>77</v>
      </c>
      <c r="D100" s="99" t="s">
        <v>479</v>
      </c>
      <c r="E100" s="99" t="s">
        <v>405</v>
      </c>
      <c r="F100" s="23">
        <v>500</v>
      </c>
      <c r="G100" s="23">
        <v>195</v>
      </c>
      <c r="H100" s="23">
        <f t="shared" si="4"/>
        <v>97500</v>
      </c>
      <c r="I100" s="23">
        <f t="shared" si="5"/>
        <v>109200.00000000001</v>
      </c>
      <c r="J100" s="99" t="s">
        <v>396</v>
      </c>
      <c r="K100" s="99" t="s">
        <v>142</v>
      </c>
      <c r="L100" s="99" t="s">
        <v>329</v>
      </c>
    </row>
    <row r="101" spans="1:12" s="8" customFormat="1" ht="76.5" x14ac:dyDescent="0.25">
      <c r="A101" s="96" t="s">
        <v>870</v>
      </c>
      <c r="B101" s="99" t="s">
        <v>480</v>
      </c>
      <c r="C101" s="99" t="s">
        <v>77</v>
      </c>
      <c r="D101" s="99" t="s">
        <v>481</v>
      </c>
      <c r="E101" s="99" t="s">
        <v>416</v>
      </c>
      <c r="F101" s="23">
        <v>50</v>
      </c>
      <c r="G101" s="23">
        <v>45</v>
      </c>
      <c r="H101" s="23">
        <f t="shared" si="4"/>
        <v>2250</v>
      </c>
      <c r="I101" s="23">
        <f t="shared" si="5"/>
        <v>2520.0000000000005</v>
      </c>
      <c r="J101" s="99" t="s">
        <v>396</v>
      </c>
      <c r="K101" s="99" t="s">
        <v>142</v>
      </c>
      <c r="L101" s="99" t="s">
        <v>329</v>
      </c>
    </row>
    <row r="102" spans="1:12" s="8" customFormat="1" ht="76.5" x14ac:dyDescent="0.25">
      <c r="A102" s="96" t="s">
        <v>871</v>
      </c>
      <c r="B102" s="99" t="s">
        <v>482</v>
      </c>
      <c r="C102" s="99" t="s">
        <v>77</v>
      </c>
      <c r="D102" s="99" t="s">
        <v>483</v>
      </c>
      <c r="E102" s="99" t="s">
        <v>416</v>
      </c>
      <c r="F102" s="23">
        <v>40</v>
      </c>
      <c r="G102" s="23">
        <v>120</v>
      </c>
      <c r="H102" s="23">
        <f t="shared" si="4"/>
        <v>4800</v>
      </c>
      <c r="I102" s="23">
        <f t="shared" si="5"/>
        <v>5376.0000000000009</v>
      </c>
      <c r="J102" s="99" t="s">
        <v>396</v>
      </c>
      <c r="K102" s="99" t="s">
        <v>142</v>
      </c>
      <c r="L102" s="99" t="s">
        <v>329</v>
      </c>
    </row>
    <row r="103" spans="1:12" s="8" customFormat="1" ht="76.5" x14ac:dyDescent="0.25">
      <c r="A103" s="96" t="s">
        <v>872</v>
      </c>
      <c r="B103" s="99" t="s">
        <v>484</v>
      </c>
      <c r="C103" s="99" t="s">
        <v>77</v>
      </c>
      <c r="D103" s="99" t="s">
        <v>485</v>
      </c>
      <c r="E103" s="99" t="s">
        <v>405</v>
      </c>
      <c r="F103" s="23">
        <v>200</v>
      </c>
      <c r="G103" s="23">
        <v>330</v>
      </c>
      <c r="H103" s="23">
        <f t="shared" si="4"/>
        <v>66000</v>
      </c>
      <c r="I103" s="23">
        <f t="shared" si="5"/>
        <v>73920</v>
      </c>
      <c r="J103" s="99" t="s">
        <v>396</v>
      </c>
      <c r="K103" s="99" t="s">
        <v>142</v>
      </c>
      <c r="L103" s="99" t="s">
        <v>329</v>
      </c>
    </row>
    <row r="104" spans="1:12" s="8" customFormat="1" ht="76.5" x14ac:dyDescent="0.25">
      <c r="A104" s="96" t="s">
        <v>873</v>
      </c>
      <c r="B104" s="99" t="s">
        <v>486</v>
      </c>
      <c r="C104" s="99" t="s">
        <v>77</v>
      </c>
      <c r="D104" s="99" t="s">
        <v>487</v>
      </c>
      <c r="E104" s="99" t="s">
        <v>405</v>
      </c>
      <c r="F104" s="23">
        <v>64</v>
      </c>
      <c r="G104" s="23">
        <v>206</v>
      </c>
      <c r="H104" s="23">
        <f>F104*G104</f>
        <v>13184</v>
      </c>
      <c r="I104" s="23">
        <f>H104*1.12</f>
        <v>14766.080000000002</v>
      </c>
      <c r="J104" s="99" t="s">
        <v>396</v>
      </c>
      <c r="K104" s="99" t="s">
        <v>142</v>
      </c>
      <c r="L104" s="99" t="s">
        <v>329</v>
      </c>
    </row>
    <row r="105" spans="1:12" s="8" customFormat="1" ht="76.5" x14ac:dyDescent="0.25">
      <c r="A105" s="96" t="s">
        <v>874</v>
      </c>
      <c r="B105" s="99" t="s">
        <v>488</v>
      </c>
      <c r="C105" s="99" t="s">
        <v>77</v>
      </c>
      <c r="D105" s="99" t="s">
        <v>489</v>
      </c>
      <c r="E105" s="99" t="s">
        <v>405</v>
      </c>
      <c r="F105" s="23">
        <v>30</v>
      </c>
      <c r="G105" s="23">
        <v>6000</v>
      </c>
      <c r="H105" s="23">
        <f>F105*G105</f>
        <v>180000</v>
      </c>
      <c r="I105" s="23">
        <f>H105*1.12</f>
        <v>201600.00000000003</v>
      </c>
      <c r="J105" s="99" t="s">
        <v>396</v>
      </c>
      <c r="K105" s="99" t="s">
        <v>142</v>
      </c>
      <c r="L105" s="99" t="s">
        <v>329</v>
      </c>
    </row>
    <row r="106" spans="1:12" s="8" customFormat="1" ht="76.5" x14ac:dyDescent="0.25">
      <c r="A106" s="96" t="s">
        <v>875</v>
      </c>
      <c r="B106" s="99" t="s">
        <v>490</v>
      </c>
      <c r="C106" s="99" t="s">
        <v>77</v>
      </c>
      <c r="D106" s="99" t="s">
        <v>491</v>
      </c>
      <c r="E106" s="99" t="s">
        <v>405</v>
      </c>
      <c r="F106" s="23">
        <v>5</v>
      </c>
      <c r="G106" s="23">
        <v>6500</v>
      </c>
      <c r="H106" s="23">
        <f>F106*G106</f>
        <v>32500</v>
      </c>
      <c r="I106" s="23">
        <f>H106*1.12</f>
        <v>36400</v>
      </c>
      <c r="J106" s="99" t="s">
        <v>396</v>
      </c>
      <c r="K106" s="99" t="s">
        <v>142</v>
      </c>
      <c r="L106" s="99" t="s">
        <v>582</v>
      </c>
    </row>
    <row r="107" spans="1:12" s="8" customFormat="1" ht="76.5" x14ac:dyDescent="0.25">
      <c r="A107" s="96" t="s">
        <v>876</v>
      </c>
      <c r="B107" s="99" t="s">
        <v>492</v>
      </c>
      <c r="C107" s="99" t="s">
        <v>77</v>
      </c>
      <c r="D107" s="99" t="s">
        <v>493</v>
      </c>
      <c r="E107" s="99" t="s">
        <v>416</v>
      </c>
      <c r="F107" s="23">
        <v>1200</v>
      </c>
      <c r="G107" s="23">
        <v>108</v>
      </c>
      <c r="H107" s="23">
        <f t="shared" ref="H107:H114" si="6">F107*G107</f>
        <v>129600</v>
      </c>
      <c r="I107" s="23">
        <f t="shared" ref="I107:I114" si="7">H107*1.12</f>
        <v>145152</v>
      </c>
      <c r="J107" s="99" t="s">
        <v>396</v>
      </c>
      <c r="K107" s="99" t="s">
        <v>142</v>
      </c>
      <c r="L107" s="99" t="s">
        <v>329</v>
      </c>
    </row>
    <row r="108" spans="1:12" s="8" customFormat="1" ht="76.5" x14ac:dyDescent="0.25">
      <c r="A108" s="96" t="s">
        <v>877</v>
      </c>
      <c r="B108" s="99" t="s">
        <v>494</v>
      </c>
      <c r="C108" s="99" t="s">
        <v>77</v>
      </c>
      <c r="D108" s="99" t="s">
        <v>495</v>
      </c>
      <c r="E108" s="99" t="s">
        <v>405</v>
      </c>
      <c r="F108" s="23">
        <v>100</v>
      </c>
      <c r="G108" s="23">
        <v>350</v>
      </c>
      <c r="H108" s="23">
        <f t="shared" si="6"/>
        <v>35000</v>
      </c>
      <c r="I108" s="23">
        <f t="shared" si="7"/>
        <v>39200.000000000007</v>
      </c>
      <c r="J108" s="99" t="s">
        <v>396</v>
      </c>
      <c r="K108" s="99" t="s">
        <v>142</v>
      </c>
      <c r="L108" s="99" t="s">
        <v>329</v>
      </c>
    </row>
    <row r="109" spans="1:12" s="8" customFormat="1" ht="76.5" x14ac:dyDescent="0.25">
      <c r="A109" s="96" t="s">
        <v>878</v>
      </c>
      <c r="B109" s="99" t="s">
        <v>496</v>
      </c>
      <c r="C109" s="99" t="s">
        <v>77</v>
      </c>
      <c r="D109" s="99" t="s">
        <v>497</v>
      </c>
      <c r="E109" s="99" t="s">
        <v>405</v>
      </c>
      <c r="F109" s="23">
        <v>50</v>
      </c>
      <c r="G109" s="23">
        <v>105</v>
      </c>
      <c r="H109" s="23">
        <f t="shared" si="6"/>
        <v>5250</v>
      </c>
      <c r="I109" s="23">
        <f t="shared" si="7"/>
        <v>5880.0000000000009</v>
      </c>
      <c r="J109" s="99" t="s">
        <v>396</v>
      </c>
      <c r="K109" s="99" t="s">
        <v>142</v>
      </c>
      <c r="L109" s="99" t="s">
        <v>329</v>
      </c>
    </row>
    <row r="110" spans="1:12" s="8" customFormat="1" ht="147.75" customHeight="1" x14ac:dyDescent="0.25">
      <c r="A110" s="96" t="s">
        <v>879</v>
      </c>
      <c r="B110" s="99" t="s">
        <v>498</v>
      </c>
      <c r="C110" s="99" t="s">
        <v>77</v>
      </c>
      <c r="D110" s="99" t="s">
        <v>583</v>
      </c>
      <c r="E110" s="99" t="s">
        <v>405</v>
      </c>
      <c r="F110" s="23">
        <v>50</v>
      </c>
      <c r="G110" s="23">
        <v>4200</v>
      </c>
      <c r="H110" s="23">
        <f t="shared" si="6"/>
        <v>210000</v>
      </c>
      <c r="I110" s="23">
        <f t="shared" si="7"/>
        <v>235200.00000000003</v>
      </c>
      <c r="J110" s="99" t="s">
        <v>396</v>
      </c>
      <c r="K110" s="99" t="s">
        <v>142</v>
      </c>
      <c r="L110" s="99" t="s">
        <v>584</v>
      </c>
    </row>
    <row r="111" spans="1:12" s="8" customFormat="1" ht="76.5" x14ac:dyDescent="0.25">
      <c r="A111" s="96" t="s">
        <v>880</v>
      </c>
      <c r="B111" s="99" t="s">
        <v>499</v>
      </c>
      <c r="C111" s="99" t="s">
        <v>77</v>
      </c>
      <c r="D111" s="99" t="s">
        <v>500</v>
      </c>
      <c r="E111" s="99" t="s">
        <v>283</v>
      </c>
      <c r="F111" s="23">
        <v>400</v>
      </c>
      <c r="G111" s="23">
        <v>800</v>
      </c>
      <c r="H111" s="23">
        <f t="shared" si="6"/>
        <v>320000</v>
      </c>
      <c r="I111" s="23">
        <f t="shared" si="7"/>
        <v>358400.00000000006</v>
      </c>
      <c r="J111" s="99" t="s">
        <v>396</v>
      </c>
      <c r="K111" s="99" t="s">
        <v>142</v>
      </c>
      <c r="L111" s="99" t="s">
        <v>582</v>
      </c>
    </row>
    <row r="112" spans="1:12" s="8" customFormat="1" ht="76.5" x14ac:dyDescent="0.25">
      <c r="A112" s="96" t="s">
        <v>881</v>
      </c>
      <c r="B112" s="99" t="s">
        <v>501</v>
      </c>
      <c r="C112" s="99" t="s">
        <v>77</v>
      </c>
      <c r="D112" s="99" t="s">
        <v>502</v>
      </c>
      <c r="E112" s="99" t="s">
        <v>405</v>
      </c>
      <c r="F112" s="23">
        <v>20</v>
      </c>
      <c r="G112" s="23">
        <v>160</v>
      </c>
      <c r="H112" s="23">
        <f t="shared" si="6"/>
        <v>3200</v>
      </c>
      <c r="I112" s="23">
        <f t="shared" si="7"/>
        <v>3584.0000000000005</v>
      </c>
      <c r="J112" s="99" t="s">
        <v>396</v>
      </c>
      <c r="K112" s="99" t="s">
        <v>142</v>
      </c>
      <c r="L112" s="99" t="s">
        <v>582</v>
      </c>
    </row>
    <row r="113" spans="1:12" s="8" customFormat="1" ht="76.5" x14ac:dyDescent="0.25">
      <c r="A113" s="96" t="s">
        <v>882</v>
      </c>
      <c r="B113" s="99" t="s">
        <v>503</v>
      </c>
      <c r="C113" s="99" t="s">
        <v>77</v>
      </c>
      <c r="D113" s="99" t="s">
        <v>504</v>
      </c>
      <c r="E113" s="99" t="s">
        <v>141</v>
      </c>
      <c r="F113" s="23">
        <v>800</v>
      </c>
      <c r="G113" s="23">
        <v>150</v>
      </c>
      <c r="H113" s="23">
        <f t="shared" ref="H113" si="8">F113*G113</f>
        <v>120000</v>
      </c>
      <c r="I113" s="23">
        <f t="shared" ref="I113" si="9">H113*1.12</f>
        <v>134400</v>
      </c>
      <c r="J113" s="99" t="s">
        <v>396</v>
      </c>
      <c r="K113" s="99" t="s">
        <v>142</v>
      </c>
      <c r="L113" s="99" t="s">
        <v>329</v>
      </c>
    </row>
    <row r="114" spans="1:12" s="8" customFormat="1" ht="76.5" x14ac:dyDescent="0.25">
      <c r="A114" s="96" t="s">
        <v>883</v>
      </c>
      <c r="B114" s="99" t="s">
        <v>506</v>
      </c>
      <c r="C114" s="99" t="s">
        <v>77</v>
      </c>
      <c r="D114" s="99" t="s">
        <v>507</v>
      </c>
      <c r="E114" s="99" t="s">
        <v>141</v>
      </c>
      <c r="F114" s="23">
        <v>38</v>
      </c>
      <c r="G114" s="23">
        <v>20536</v>
      </c>
      <c r="H114" s="23">
        <f t="shared" si="6"/>
        <v>780368</v>
      </c>
      <c r="I114" s="23">
        <f t="shared" si="7"/>
        <v>874012.16000000003</v>
      </c>
      <c r="J114" s="99" t="s">
        <v>396</v>
      </c>
      <c r="K114" s="99" t="s">
        <v>142</v>
      </c>
      <c r="L114" s="99" t="s">
        <v>329</v>
      </c>
    </row>
    <row r="115" spans="1:12" s="8" customFormat="1" ht="140.25" x14ac:dyDescent="0.25">
      <c r="A115" s="96" t="s">
        <v>884</v>
      </c>
      <c r="B115" s="88" t="s">
        <v>976</v>
      </c>
      <c r="C115" s="99" t="s">
        <v>77</v>
      </c>
      <c r="D115" s="99" t="s">
        <v>529</v>
      </c>
      <c r="E115" s="34" t="s">
        <v>250</v>
      </c>
      <c r="F115" s="23">
        <v>70</v>
      </c>
      <c r="G115" s="23">
        <v>3263.39</v>
      </c>
      <c r="H115" s="23">
        <f>F115*G115</f>
        <v>228437.3</v>
      </c>
      <c r="I115" s="23">
        <f>H115*1.12</f>
        <v>255849.77600000001</v>
      </c>
      <c r="J115" s="99" t="s">
        <v>530</v>
      </c>
      <c r="K115" s="99" t="s">
        <v>531</v>
      </c>
      <c r="L115" s="88" t="s">
        <v>975</v>
      </c>
    </row>
    <row r="116" spans="1:12" s="8" customFormat="1" ht="63.75" x14ac:dyDescent="0.25">
      <c r="A116" s="96" t="s">
        <v>885</v>
      </c>
      <c r="B116" s="88" t="s">
        <v>978</v>
      </c>
      <c r="C116" s="99" t="s">
        <v>77</v>
      </c>
      <c r="D116" s="99" t="s">
        <v>979</v>
      </c>
      <c r="E116" s="34" t="s">
        <v>250</v>
      </c>
      <c r="F116" s="23">
        <v>50</v>
      </c>
      <c r="G116" s="23">
        <v>15178.57</v>
      </c>
      <c r="H116" s="23">
        <f t="shared" ref="H116:H147" si="10">F116*G116</f>
        <v>758928.5</v>
      </c>
      <c r="I116" s="23">
        <f t="shared" ref="I116:I147" si="11">H116*1.12</f>
        <v>849999.92</v>
      </c>
      <c r="J116" s="99" t="s">
        <v>532</v>
      </c>
      <c r="K116" s="99" t="s">
        <v>531</v>
      </c>
      <c r="L116" s="88" t="s">
        <v>977</v>
      </c>
    </row>
    <row r="117" spans="1:12" s="8" customFormat="1" ht="63.75" x14ac:dyDescent="0.25">
      <c r="A117" s="96" t="s">
        <v>886</v>
      </c>
      <c r="B117" s="88" t="s">
        <v>533</v>
      </c>
      <c r="C117" s="99" t="s">
        <v>77</v>
      </c>
      <c r="D117" s="99" t="s">
        <v>980</v>
      </c>
      <c r="E117" s="34" t="s">
        <v>250</v>
      </c>
      <c r="F117" s="23">
        <v>25</v>
      </c>
      <c r="G117" s="23">
        <v>10714.28</v>
      </c>
      <c r="H117" s="23">
        <f t="shared" si="10"/>
        <v>267857</v>
      </c>
      <c r="I117" s="23">
        <f t="shared" si="11"/>
        <v>299999.84000000003</v>
      </c>
      <c r="J117" s="99" t="s">
        <v>532</v>
      </c>
      <c r="K117" s="99" t="s">
        <v>531</v>
      </c>
      <c r="L117" s="88" t="s">
        <v>1035</v>
      </c>
    </row>
    <row r="118" spans="1:12" s="8" customFormat="1" ht="63.75" x14ac:dyDescent="0.25">
      <c r="A118" s="96" t="s">
        <v>887</v>
      </c>
      <c r="B118" s="88" t="s">
        <v>981</v>
      </c>
      <c r="C118" s="99" t="s">
        <v>77</v>
      </c>
      <c r="D118" s="99" t="s">
        <v>983</v>
      </c>
      <c r="E118" s="34" t="s">
        <v>250</v>
      </c>
      <c r="F118" s="23">
        <v>1072</v>
      </c>
      <c r="G118" s="23">
        <v>3133</v>
      </c>
      <c r="H118" s="23">
        <f t="shared" si="10"/>
        <v>3358576</v>
      </c>
      <c r="I118" s="23">
        <f t="shared" si="11"/>
        <v>3761605.1200000006</v>
      </c>
      <c r="J118" s="99" t="s">
        <v>532</v>
      </c>
      <c r="K118" s="99" t="s">
        <v>531</v>
      </c>
      <c r="L118" s="88" t="s">
        <v>982</v>
      </c>
    </row>
    <row r="119" spans="1:12" s="8" customFormat="1" ht="63.75" x14ac:dyDescent="0.25">
      <c r="A119" s="96" t="s">
        <v>888</v>
      </c>
      <c r="B119" s="88" t="s">
        <v>984</v>
      </c>
      <c r="C119" s="99" t="s">
        <v>77</v>
      </c>
      <c r="D119" s="99" t="s">
        <v>985</v>
      </c>
      <c r="E119" s="34" t="s">
        <v>141</v>
      </c>
      <c r="F119" s="23">
        <v>50</v>
      </c>
      <c r="G119" s="23">
        <v>9500</v>
      </c>
      <c r="H119" s="23">
        <f t="shared" si="10"/>
        <v>475000</v>
      </c>
      <c r="I119" s="23">
        <f t="shared" si="11"/>
        <v>532000</v>
      </c>
      <c r="J119" s="99" t="s">
        <v>532</v>
      </c>
      <c r="K119" s="99" t="s">
        <v>531</v>
      </c>
      <c r="L119" s="88" t="s">
        <v>982</v>
      </c>
    </row>
    <row r="120" spans="1:12" s="8" customFormat="1" ht="63.75" x14ac:dyDescent="0.25">
      <c r="A120" s="96" t="s">
        <v>889</v>
      </c>
      <c r="B120" s="88" t="s">
        <v>986</v>
      </c>
      <c r="C120" s="99" t="s">
        <v>77</v>
      </c>
      <c r="D120" s="99" t="s">
        <v>987</v>
      </c>
      <c r="E120" s="34" t="s">
        <v>141</v>
      </c>
      <c r="F120" s="23">
        <v>50</v>
      </c>
      <c r="G120" s="23">
        <v>10100</v>
      </c>
      <c r="H120" s="23">
        <f t="shared" si="10"/>
        <v>505000</v>
      </c>
      <c r="I120" s="23">
        <f t="shared" si="11"/>
        <v>565600</v>
      </c>
      <c r="J120" s="99" t="s">
        <v>532</v>
      </c>
      <c r="K120" s="99" t="s">
        <v>531</v>
      </c>
      <c r="L120" s="88" t="s">
        <v>982</v>
      </c>
    </row>
    <row r="121" spans="1:12" s="8" customFormat="1" ht="63.75" x14ac:dyDescent="0.25">
      <c r="A121" s="96" t="s">
        <v>890</v>
      </c>
      <c r="B121" s="88" t="s">
        <v>534</v>
      </c>
      <c r="C121" s="99" t="s">
        <v>77</v>
      </c>
      <c r="D121" s="99" t="s">
        <v>988</v>
      </c>
      <c r="E121" s="34" t="s">
        <v>141</v>
      </c>
      <c r="F121" s="23">
        <v>50</v>
      </c>
      <c r="G121" s="23">
        <v>2321</v>
      </c>
      <c r="H121" s="23">
        <f t="shared" si="10"/>
        <v>116050</v>
      </c>
      <c r="I121" s="23">
        <f t="shared" si="11"/>
        <v>129976.00000000001</v>
      </c>
      <c r="J121" s="99" t="s">
        <v>532</v>
      </c>
      <c r="K121" s="99" t="s">
        <v>531</v>
      </c>
      <c r="L121" s="88" t="s">
        <v>809</v>
      </c>
    </row>
    <row r="122" spans="1:12" s="8" customFormat="1" ht="63.75" x14ac:dyDescent="0.25">
      <c r="A122" s="96" t="s">
        <v>891</v>
      </c>
      <c r="B122" s="88" t="s">
        <v>989</v>
      </c>
      <c r="C122" s="99" t="s">
        <v>77</v>
      </c>
      <c r="D122" s="99" t="s">
        <v>990</v>
      </c>
      <c r="E122" s="34" t="s">
        <v>141</v>
      </c>
      <c r="F122" s="23">
        <v>36</v>
      </c>
      <c r="G122" s="23">
        <v>2589</v>
      </c>
      <c r="H122" s="23">
        <f t="shared" si="10"/>
        <v>93204</v>
      </c>
      <c r="I122" s="23">
        <f t="shared" si="11"/>
        <v>104388.48000000001</v>
      </c>
      <c r="J122" s="99" t="s">
        <v>532</v>
      </c>
      <c r="K122" s="99" t="s">
        <v>531</v>
      </c>
      <c r="L122" s="88" t="s">
        <v>982</v>
      </c>
    </row>
    <row r="123" spans="1:12" s="8" customFormat="1" ht="63.75" x14ac:dyDescent="0.25">
      <c r="A123" s="96" t="s">
        <v>892</v>
      </c>
      <c r="B123" s="88" t="s">
        <v>991</v>
      </c>
      <c r="C123" s="99" t="s">
        <v>77</v>
      </c>
      <c r="D123" s="99" t="s">
        <v>992</v>
      </c>
      <c r="E123" s="34" t="s">
        <v>141</v>
      </c>
      <c r="F123" s="23">
        <v>50</v>
      </c>
      <c r="G123" s="23">
        <v>3482</v>
      </c>
      <c r="H123" s="23">
        <f t="shared" si="10"/>
        <v>174100</v>
      </c>
      <c r="I123" s="23">
        <f t="shared" si="11"/>
        <v>194992.00000000003</v>
      </c>
      <c r="J123" s="99" t="s">
        <v>532</v>
      </c>
      <c r="K123" s="99" t="s">
        <v>531</v>
      </c>
      <c r="L123" s="88" t="s">
        <v>982</v>
      </c>
    </row>
    <row r="124" spans="1:12" s="8" customFormat="1" ht="63.75" x14ac:dyDescent="0.25">
      <c r="A124" s="96" t="s">
        <v>893</v>
      </c>
      <c r="B124" s="88" t="s">
        <v>994</v>
      </c>
      <c r="C124" s="99" t="s">
        <v>77</v>
      </c>
      <c r="D124" s="99" t="s">
        <v>535</v>
      </c>
      <c r="E124" s="34" t="s">
        <v>141</v>
      </c>
      <c r="F124" s="23">
        <v>36</v>
      </c>
      <c r="G124" s="23">
        <v>6161</v>
      </c>
      <c r="H124" s="23">
        <f t="shared" si="10"/>
        <v>221796</v>
      </c>
      <c r="I124" s="23">
        <f t="shared" si="11"/>
        <v>248411.52000000002</v>
      </c>
      <c r="J124" s="99" t="s">
        <v>532</v>
      </c>
      <c r="K124" s="99" t="s">
        <v>531</v>
      </c>
      <c r="L124" s="88" t="s">
        <v>993</v>
      </c>
    </row>
    <row r="125" spans="1:12" s="8" customFormat="1" ht="63.75" x14ac:dyDescent="0.25">
      <c r="A125" s="96" t="s">
        <v>894</v>
      </c>
      <c r="B125" s="88" t="s">
        <v>995</v>
      </c>
      <c r="C125" s="99" t="s">
        <v>77</v>
      </c>
      <c r="D125" s="99" t="s">
        <v>536</v>
      </c>
      <c r="E125" s="34" t="s">
        <v>141</v>
      </c>
      <c r="F125" s="23">
        <v>86</v>
      </c>
      <c r="G125" s="23">
        <v>7054</v>
      </c>
      <c r="H125" s="23">
        <f t="shared" si="10"/>
        <v>606644</v>
      </c>
      <c r="I125" s="23">
        <f t="shared" si="11"/>
        <v>679441.28</v>
      </c>
      <c r="J125" s="99" t="s">
        <v>532</v>
      </c>
      <c r="K125" s="99" t="s">
        <v>531</v>
      </c>
      <c r="L125" s="88" t="s">
        <v>993</v>
      </c>
    </row>
    <row r="126" spans="1:12" s="8" customFormat="1" ht="63.75" x14ac:dyDescent="0.25">
      <c r="A126" s="96" t="s">
        <v>895</v>
      </c>
      <c r="B126" s="88" t="s">
        <v>996</v>
      </c>
      <c r="C126" s="99" t="s">
        <v>77</v>
      </c>
      <c r="D126" s="99" t="s">
        <v>997</v>
      </c>
      <c r="E126" s="34" t="s">
        <v>141</v>
      </c>
      <c r="F126" s="23">
        <v>50</v>
      </c>
      <c r="G126" s="23">
        <v>1300</v>
      </c>
      <c r="H126" s="23">
        <f t="shared" si="10"/>
        <v>65000</v>
      </c>
      <c r="I126" s="23">
        <f t="shared" si="11"/>
        <v>72800</v>
      </c>
      <c r="J126" s="99" t="s">
        <v>532</v>
      </c>
      <c r="K126" s="99" t="s">
        <v>531</v>
      </c>
      <c r="L126" s="88" t="s">
        <v>982</v>
      </c>
    </row>
    <row r="127" spans="1:12" s="8" customFormat="1" ht="63.75" x14ac:dyDescent="0.25">
      <c r="A127" s="96" t="s">
        <v>896</v>
      </c>
      <c r="B127" s="88" t="s">
        <v>998</v>
      </c>
      <c r="C127" s="99" t="s">
        <v>77</v>
      </c>
      <c r="D127" s="99" t="s">
        <v>999</v>
      </c>
      <c r="E127" s="34" t="s">
        <v>141</v>
      </c>
      <c r="F127" s="23">
        <v>50</v>
      </c>
      <c r="G127" s="23">
        <v>2500</v>
      </c>
      <c r="H127" s="23">
        <f t="shared" si="10"/>
        <v>125000</v>
      </c>
      <c r="I127" s="23">
        <f t="shared" si="11"/>
        <v>140000</v>
      </c>
      <c r="J127" s="99" t="s">
        <v>532</v>
      </c>
      <c r="K127" s="99" t="s">
        <v>531</v>
      </c>
      <c r="L127" s="88" t="s">
        <v>982</v>
      </c>
    </row>
    <row r="128" spans="1:12" s="8" customFormat="1" ht="63.75" x14ac:dyDescent="0.25">
      <c r="A128" s="96" t="s">
        <v>897</v>
      </c>
      <c r="B128" s="88" t="s">
        <v>1000</v>
      </c>
      <c r="C128" s="99" t="s">
        <v>77</v>
      </c>
      <c r="D128" s="99" t="s">
        <v>537</v>
      </c>
      <c r="E128" s="34" t="s">
        <v>141</v>
      </c>
      <c r="F128" s="23">
        <v>536</v>
      </c>
      <c r="G128" s="23">
        <v>2857</v>
      </c>
      <c r="H128" s="23">
        <f t="shared" si="10"/>
        <v>1531352</v>
      </c>
      <c r="I128" s="23">
        <f t="shared" si="11"/>
        <v>1715114.2400000002</v>
      </c>
      <c r="J128" s="99" t="s">
        <v>532</v>
      </c>
      <c r="K128" s="99" t="s">
        <v>531</v>
      </c>
      <c r="L128" s="88" t="s">
        <v>993</v>
      </c>
    </row>
    <row r="129" spans="1:14" s="8" customFormat="1" ht="63.75" x14ac:dyDescent="0.25">
      <c r="A129" s="96" t="s">
        <v>898</v>
      </c>
      <c r="B129" s="88" t="s">
        <v>534</v>
      </c>
      <c r="C129" s="99" t="s">
        <v>77</v>
      </c>
      <c r="D129" s="99" t="s">
        <v>1001</v>
      </c>
      <c r="E129" s="34" t="s">
        <v>141</v>
      </c>
      <c r="F129" s="23">
        <v>536</v>
      </c>
      <c r="G129" s="23">
        <v>1250</v>
      </c>
      <c r="H129" s="23">
        <f t="shared" si="10"/>
        <v>670000</v>
      </c>
      <c r="I129" s="23">
        <f t="shared" si="11"/>
        <v>750400.00000000012</v>
      </c>
      <c r="J129" s="99" t="s">
        <v>532</v>
      </c>
      <c r="K129" s="99" t="s">
        <v>531</v>
      </c>
      <c r="L129" s="88" t="s">
        <v>809</v>
      </c>
    </row>
    <row r="130" spans="1:14" s="8" customFormat="1" ht="63.75" x14ac:dyDescent="0.25">
      <c r="A130" s="96" t="s">
        <v>899</v>
      </c>
      <c r="B130" s="88" t="s">
        <v>994</v>
      </c>
      <c r="C130" s="99" t="s">
        <v>77</v>
      </c>
      <c r="D130" s="99" t="s">
        <v>538</v>
      </c>
      <c r="E130" s="34" t="s">
        <v>141</v>
      </c>
      <c r="F130" s="23">
        <v>536</v>
      </c>
      <c r="G130" s="23">
        <v>2321</v>
      </c>
      <c r="H130" s="23">
        <f t="shared" si="10"/>
        <v>1244056</v>
      </c>
      <c r="I130" s="23">
        <f t="shared" si="11"/>
        <v>1393342.7200000002</v>
      </c>
      <c r="J130" s="99" t="s">
        <v>532</v>
      </c>
      <c r="K130" s="99" t="s">
        <v>531</v>
      </c>
      <c r="L130" s="88" t="s">
        <v>993</v>
      </c>
    </row>
    <row r="131" spans="1:14" s="8" customFormat="1" ht="63.75" x14ac:dyDescent="0.25">
      <c r="A131" s="96" t="s">
        <v>900</v>
      </c>
      <c r="B131" s="88" t="s">
        <v>996</v>
      </c>
      <c r="C131" s="99" t="s">
        <v>77</v>
      </c>
      <c r="D131" s="99" t="s">
        <v>1002</v>
      </c>
      <c r="E131" s="34" t="s">
        <v>141</v>
      </c>
      <c r="F131" s="23">
        <v>536</v>
      </c>
      <c r="G131" s="23">
        <v>1071</v>
      </c>
      <c r="H131" s="23">
        <f t="shared" si="10"/>
        <v>574056</v>
      </c>
      <c r="I131" s="23">
        <f t="shared" si="11"/>
        <v>642942.72000000009</v>
      </c>
      <c r="J131" s="99" t="s">
        <v>532</v>
      </c>
      <c r="K131" s="99" t="s">
        <v>531</v>
      </c>
      <c r="L131" s="88" t="s">
        <v>982</v>
      </c>
      <c r="M131" s="45"/>
      <c r="N131" s="45"/>
    </row>
    <row r="132" spans="1:14" s="8" customFormat="1" ht="63.75" x14ac:dyDescent="0.25">
      <c r="A132" s="96" t="s">
        <v>901</v>
      </c>
      <c r="B132" s="88" t="s">
        <v>1003</v>
      </c>
      <c r="C132" s="99" t="s">
        <v>77</v>
      </c>
      <c r="D132" s="99" t="s">
        <v>1004</v>
      </c>
      <c r="E132" s="34" t="s">
        <v>141</v>
      </c>
      <c r="F132" s="23">
        <v>536</v>
      </c>
      <c r="G132" s="23">
        <v>1875</v>
      </c>
      <c r="H132" s="23">
        <f t="shared" si="10"/>
        <v>1005000</v>
      </c>
      <c r="I132" s="23">
        <f t="shared" si="11"/>
        <v>1125600</v>
      </c>
      <c r="J132" s="99" t="s">
        <v>532</v>
      </c>
      <c r="K132" s="99" t="s">
        <v>531</v>
      </c>
      <c r="L132" s="88" t="s">
        <v>982</v>
      </c>
      <c r="M132" s="45"/>
      <c r="N132" s="45"/>
    </row>
    <row r="133" spans="1:14" s="8" customFormat="1" ht="63.75" x14ac:dyDescent="0.25">
      <c r="A133" s="96" t="s">
        <v>902</v>
      </c>
      <c r="B133" s="88" t="s">
        <v>539</v>
      </c>
      <c r="C133" s="99" t="s">
        <v>77</v>
      </c>
      <c r="D133" s="99" t="s">
        <v>540</v>
      </c>
      <c r="E133" s="34" t="s">
        <v>973</v>
      </c>
      <c r="F133" s="23">
        <v>1000</v>
      </c>
      <c r="G133" s="23">
        <v>1926</v>
      </c>
      <c r="H133" s="23">
        <f t="shared" si="10"/>
        <v>1926000</v>
      </c>
      <c r="I133" s="23">
        <f t="shared" si="11"/>
        <v>2157120</v>
      </c>
      <c r="J133" s="99" t="s">
        <v>532</v>
      </c>
      <c r="K133" s="99" t="s">
        <v>531</v>
      </c>
      <c r="L133" s="88" t="s">
        <v>329</v>
      </c>
      <c r="M133" s="14"/>
      <c r="N133" s="14"/>
    </row>
    <row r="134" spans="1:14" s="8" customFormat="1" ht="63.75" x14ac:dyDescent="0.25">
      <c r="A134" s="96" t="s">
        <v>903</v>
      </c>
      <c r="B134" s="88" t="s">
        <v>541</v>
      </c>
      <c r="C134" s="99" t="s">
        <v>77</v>
      </c>
      <c r="D134" s="88" t="s">
        <v>542</v>
      </c>
      <c r="E134" s="34" t="s">
        <v>250</v>
      </c>
      <c r="F134" s="23">
        <v>100</v>
      </c>
      <c r="G134" s="23">
        <v>2500</v>
      </c>
      <c r="H134" s="23">
        <f t="shared" si="10"/>
        <v>250000</v>
      </c>
      <c r="I134" s="23">
        <f t="shared" si="11"/>
        <v>280000</v>
      </c>
      <c r="J134" s="99" t="s">
        <v>532</v>
      </c>
      <c r="K134" s="99" t="s">
        <v>531</v>
      </c>
      <c r="L134" s="88" t="s">
        <v>329</v>
      </c>
      <c r="M134" s="14"/>
      <c r="N134" s="14"/>
    </row>
    <row r="135" spans="1:14" s="8" customFormat="1" ht="63.75" x14ac:dyDescent="0.25">
      <c r="A135" s="96" t="s">
        <v>904</v>
      </c>
      <c r="B135" s="88" t="s">
        <v>543</v>
      </c>
      <c r="C135" s="99" t="s">
        <v>77</v>
      </c>
      <c r="D135" s="88" t="s">
        <v>544</v>
      </c>
      <c r="E135" s="34" t="s">
        <v>141</v>
      </c>
      <c r="F135" s="23">
        <v>50</v>
      </c>
      <c r="G135" s="23">
        <v>3491.07</v>
      </c>
      <c r="H135" s="23">
        <f t="shared" si="10"/>
        <v>174553.5</v>
      </c>
      <c r="I135" s="23">
        <f t="shared" si="11"/>
        <v>195499.92</v>
      </c>
      <c r="J135" s="99" t="s">
        <v>532</v>
      </c>
      <c r="K135" s="99" t="s">
        <v>531</v>
      </c>
      <c r="L135" s="88" t="s">
        <v>329</v>
      </c>
      <c r="M135" s="14"/>
      <c r="N135" s="14"/>
    </row>
    <row r="136" spans="1:14" s="8" customFormat="1" ht="63.75" x14ac:dyDescent="0.25">
      <c r="A136" s="96" t="s">
        <v>905</v>
      </c>
      <c r="B136" s="88" t="s">
        <v>1005</v>
      </c>
      <c r="C136" s="99" t="s">
        <v>77</v>
      </c>
      <c r="D136" s="99" t="s">
        <v>545</v>
      </c>
      <c r="E136" s="34" t="s">
        <v>141</v>
      </c>
      <c r="F136" s="23">
        <v>140</v>
      </c>
      <c r="G136" s="23">
        <v>1250</v>
      </c>
      <c r="H136" s="23">
        <f t="shared" si="10"/>
        <v>175000</v>
      </c>
      <c r="I136" s="23">
        <f t="shared" si="11"/>
        <v>196000.00000000003</v>
      </c>
      <c r="J136" s="99" t="s">
        <v>532</v>
      </c>
      <c r="K136" s="99" t="s">
        <v>531</v>
      </c>
      <c r="L136" s="88" t="s">
        <v>993</v>
      </c>
      <c r="M136" s="45"/>
      <c r="N136" s="45"/>
    </row>
    <row r="137" spans="1:14" s="8" customFormat="1" ht="63.75" x14ac:dyDescent="0.25">
      <c r="A137" s="96" t="s">
        <v>906</v>
      </c>
      <c r="B137" s="88" t="s">
        <v>546</v>
      </c>
      <c r="C137" s="99" t="s">
        <v>77</v>
      </c>
      <c r="D137" s="88" t="s">
        <v>547</v>
      </c>
      <c r="E137" s="34" t="s">
        <v>141</v>
      </c>
      <c r="F137" s="23">
        <v>50</v>
      </c>
      <c r="G137" s="23">
        <v>1964</v>
      </c>
      <c r="H137" s="23">
        <f t="shared" si="10"/>
        <v>98200</v>
      </c>
      <c r="I137" s="23">
        <f t="shared" si="11"/>
        <v>109984.00000000001</v>
      </c>
      <c r="J137" s="99" t="s">
        <v>532</v>
      </c>
      <c r="K137" s="99" t="s">
        <v>531</v>
      </c>
      <c r="L137" s="88" t="s">
        <v>329</v>
      </c>
      <c r="M137" s="45"/>
      <c r="N137" s="45"/>
    </row>
    <row r="138" spans="1:14" s="8" customFormat="1" ht="63.75" x14ac:dyDescent="0.25">
      <c r="A138" s="96" t="s">
        <v>907</v>
      </c>
      <c r="B138" s="88" t="s">
        <v>548</v>
      </c>
      <c r="C138" s="99" t="s">
        <v>77</v>
      </c>
      <c r="D138" s="99" t="s">
        <v>549</v>
      </c>
      <c r="E138" s="34" t="s">
        <v>141</v>
      </c>
      <c r="F138" s="23">
        <v>80</v>
      </c>
      <c r="G138" s="23">
        <v>6500</v>
      </c>
      <c r="H138" s="23">
        <f t="shared" si="10"/>
        <v>520000</v>
      </c>
      <c r="I138" s="23">
        <f t="shared" si="11"/>
        <v>582400</v>
      </c>
      <c r="J138" s="99" t="s">
        <v>532</v>
      </c>
      <c r="K138" s="99" t="s">
        <v>531</v>
      </c>
      <c r="L138" s="88" t="s">
        <v>329</v>
      </c>
      <c r="M138" s="45"/>
      <c r="N138" s="45"/>
    </row>
    <row r="139" spans="1:14" s="8" customFormat="1" ht="63.75" x14ac:dyDescent="0.25">
      <c r="A139" s="96" t="s">
        <v>908</v>
      </c>
      <c r="B139" s="88" t="s">
        <v>550</v>
      </c>
      <c r="C139" s="99" t="s">
        <v>77</v>
      </c>
      <c r="D139" s="99" t="s">
        <v>551</v>
      </c>
      <c r="E139" s="34" t="s">
        <v>141</v>
      </c>
      <c r="F139" s="23">
        <v>100</v>
      </c>
      <c r="G139" s="23">
        <v>3339</v>
      </c>
      <c r="H139" s="23">
        <f t="shared" si="10"/>
        <v>333900</v>
      </c>
      <c r="I139" s="23">
        <f t="shared" si="11"/>
        <v>373968.00000000006</v>
      </c>
      <c r="J139" s="99" t="s">
        <v>532</v>
      </c>
      <c r="K139" s="99" t="s">
        <v>531</v>
      </c>
      <c r="L139" s="88" t="s">
        <v>329</v>
      </c>
    </row>
    <row r="140" spans="1:14" s="8" customFormat="1" ht="63.75" x14ac:dyDescent="0.25">
      <c r="A140" s="96" t="s">
        <v>909</v>
      </c>
      <c r="B140" s="88" t="s">
        <v>552</v>
      </c>
      <c r="C140" s="99" t="s">
        <v>77</v>
      </c>
      <c r="D140" s="88" t="s">
        <v>553</v>
      </c>
      <c r="E140" s="34" t="s">
        <v>141</v>
      </c>
      <c r="F140" s="23">
        <v>55</v>
      </c>
      <c r="G140" s="23">
        <v>482.14</v>
      </c>
      <c r="H140" s="23">
        <f t="shared" si="10"/>
        <v>26517.7</v>
      </c>
      <c r="I140" s="23">
        <f t="shared" si="11"/>
        <v>29699.824000000004</v>
      </c>
      <c r="J140" s="99" t="s">
        <v>532</v>
      </c>
      <c r="K140" s="99" t="s">
        <v>531</v>
      </c>
      <c r="L140" s="88" t="s">
        <v>329</v>
      </c>
    </row>
    <row r="141" spans="1:14" s="8" customFormat="1" ht="63.75" x14ac:dyDescent="0.25">
      <c r="A141" s="96" t="s">
        <v>910</v>
      </c>
      <c r="B141" s="88" t="s">
        <v>554</v>
      </c>
      <c r="C141" s="99" t="s">
        <v>77</v>
      </c>
      <c r="D141" s="88" t="s">
        <v>555</v>
      </c>
      <c r="E141" s="34" t="s">
        <v>141</v>
      </c>
      <c r="F141" s="23">
        <v>20</v>
      </c>
      <c r="G141" s="23">
        <v>2544.64</v>
      </c>
      <c r="H141" s="23">
        <f t="shared" si="10"/>
        <v>50892.799999999996</v>
      </c>
      <c r="I141" s="23">
        <f t="shared" si="11"/>
        <v>56999.936000000002</v>
      </c>
      <c r="J141" s="99" t="s">
        <v>532</v>
      </c>
      <c r="K141" s="99" t="s">
        <v>531</v>
      </c>
      <c r="L141" s="88" t="s">
        <v>329</v>
      </c>
    </row>
    <row r="142" spans="1:14" s="8" customFormat="1" ht="63.75" x14ac:dyDescent="0.25">
      <c r="A142" s="96" t="s">
        <v>911</v>
      </c>
      <c r="B142" s="88" t="s">
        <v>556</v>
      </c>
      <c r="C142" s="99" t="s">
        <v>77</v>
      </c>
      <c r="D142" s="88" t="s">
        <v>557</v>
      </c>
      <c r="E142" s="34" t="s">
        <v>141</v>
      </c>
      <c r="F142" s="23">
        <v>20</v>
      </c>
      <c r="G142" s="23">
        <v>714.29</v>
      </c>
      <c r="H142" s="23">
        <f t="shared" si="10"/>
        <v>14285.8</v>
      </c>
      <c r="I142" s="23">
        <f t="shared" si="11"/>
        <v>16000.096000000001</v>
      </c>
      <c r="J142" s="99" t="s">
        <v>532</v>
      </c>
      <c r="K142" s="99" t="s">
        <v>531</v>
      </c>
      <c r="L142" s="88" t="s">
        <v>329</v>
      </c>
    </row>
    <row r="143" spans="1:14" s="8" customFormat="1" ht="255" x14ac:dyDescent="0.25">
      <c r="A143" s="96" t="s">
        <v>912</v>
      </c>
      <c r="B143" s="99" t="s">
        <v>558</v>
      </c>
      <c r="C143" s="99" t="s">
        <v>77</v>
      </c>
      <c r="D143" s="34" t="s">
        <v>574</v>
      </c>
      <c r="E143" s="34" t="s">
        <v>250</v>
      </c>
      <c r="F143" s="23">
        <v>38.200095708076113</v>
      </c>
      <c r="G143" s="23">
        <v>87167.650989236543</v>
      </c>
      <c r="H143" s="23"/>
      <c r="I143" s="23"/>
      <c r="J143" s="99" t="s">
        <v>532</v>
      </c>
      <c r="K143" s="99" t="s">
        <v>531</v>
      </c>
      <c r="L143" s="88" t="s">
        <v>1006</v>
      </c>
    </row>
    <row r="144" spans="1:14" s="8" customFormat="1" ht="102" x14ac:dyDescent="0.25">
      <c r="A144" s="96" t="s">
        <v>913</v>
      </c>
      <c r="B144" s="94" t="s">
        <v>1019</v>
      </c>
      <c r="C144" s="99" t="s">
        <v>77</v>
      </c>
      <c r="D144" s="99" t="s">
        <v>559</v>
      </c>
      <c r="E144" s="34" t="s">
        <v>283</v>
      </c>
      <c r="F144" s="23">
        <v>9</v>
      </c>
      <c r="G144" s="23">
        <v>4107.1400000000003</v>
      </c>
      <c r="H144" s="23">
        <f t="shared" si="10"/>
        <v>36964.26</v>
      </c>
      <c r="I144" s="23">
        <f t="shared" si="11"/>
        <v>41399.971200000007</v>
      </c>
      <c r="J144" s="99" t="s">
        <v>532</v>
      </c>
      <c r="K144" s="99" t="s">
        <v>531</v>
      </c>
      <c r="L144" s="88" t="s">
        <v>993</v>
      </c>
    </row>
    <row r="145" spans="1:12" s="8" customFormat="1" ht="76.5" x14ac:dyDescent="0.25">
      <c r="A145" s="96" t="s">
        <v>914</v>
      </c>
      <c r="B145" s="99" t="s">
        <v>560</v>
      </c>
      <c r="C145" s="99" t="s">
        <v>77</v>
      </c>
      <c r="D145" s="99" t="s">
        <v>561</v>
      </c>
      <c r="E145" s="34" t="s">
        <v>141</v>
      </c>
      <c r="F145" s="23">
        <v>18</v>
      </c>
      <c r="G145" s="23">
        <v>7026.78</v>
      </c>
      <c r="H145" s="23">
        <f t="shared" si="10"/>
        <v>126482.04</v>
      </c>
      <c r="I145" s="23">
        <f t="shared" si="11"/>
        <v>141659.8848</v>
      </c>
      <c r="J145" s="99" t="s">
        <v>532</v>
      </c>
      <c r="K145" s="99" t="s">
        <v>531</v>
      </c>
      <c r="L145" s="88" t="s">
        <v>329</v>
      </c>
    </row>
    <row r="146" spans="1:12" s="8" customFormat="1" ht="67.5" customHeight="1" x14ac:dyDescent="0.25">
      <c r="A146" s="96" t="s">
        <v>915</v>
      </c>
      <c r="B146" s="88" t="s">
        <v>562</v>
      </c>
      <c r="C146" s="99" t="s">
        <v>77</v>
      </c>
      <c r="D146" s="35" t="s">
        <v>1020</v>
      </c>
      <c r="E146" s="34" t="s">
        <v>250</v>
      </c>
      <c r="F146" s="23">
        <v>87780</v>
      </c>
      <c r="G146" s="23">
        <v>2.65</v>
      </c>
      <c r="H146" s="23">
        <f t="shared" si="10"/>
        <v>232617</v>
      </c>
      <c r="I146" s="23">
        <f t="shared" si="11"/>
        <v>260531.04000000004</v>
      </c>
      <c r="J146" s="99" t="s">
        <v>532</v>
      </c>
      <c r="K146" s="99" t="s">
        <v>531</v>
      </c>
      <c r="L146" s="88" t="s">
        <v>809</v>
      </c>
    </row>
    <row r="147" spans="1:12" s="8" customFormat="1" ht="369.75" x14ac:dyDescent="0.25">
      <c r="A147" s="96" t="s">
        <v>916</v>
      </c>
      <c r="B147" s="88" t="s">
        <v>576</v>
      </c>
      <c r="C147" s="99" t="s">
        <v>77</v>
      </c>
      <c r="D147" s="35" t="s">
        <v>729</v>
      </c>
      <c r="E147" s="34" t="s">
        <v>250</v>
      </c>
      <c r="F147" s="23">
        <v>1</v>
      </c>
      <c r="G147" s="23">
        <v>2258928.5699999998</v>
      </c>
      <c r="H147" s="23">
        <f t="shared" si="10"/>
        <v>2258928.5699999998</v>
      </c>
      <c r="I147" s="23">
        <f t="shared" si="11"/>
        <v>2529999.9983999999</v>
      </c>
      <c r="J147" s="99" t="s">
        <v>575</v>
      </c>
      <c r="K147" s="99" t="s">
        <v>531</v>
      </c>
      <c r="L147" s="88" t="s">
        <v>810</v>
      </c>
    </row>
    <row r="148" spans="1:12" s="8" customFormat="1" ht="63.75" x14ac:dyDescent="0.25">
      <c r="A148" s="96" t="s">
        <v>917</v>
      </c>
      <c r="B148" s="99" t="s">
        <v>618</v>
      </c>
      <c r="C148" s="99" t="s">
        <v>77</v>
      </c>
      <c r="D148" s="99" t="s">
        <v>658</v>
      </c>
      <c r="E148" s="34" t="s">
        <v>141</v>
      </c>
      <c r="F148" s="48">
        <v>1</v>
      </c>
      <c r="G148" s="23">
        <v>24000</v>
      </c>
      <c r="H148" s="23">
        <f t="shared" ref="H148:H187" si="12">F148*G148</f>
        <v>24000</v>
      </c>
      <c r="I148" s="23">
        <f t="shared" ref="I148:I187" si="13">H148*1.12</f>
        <v>26880.000000000004</v>
      </c>
      <c r="J148" s="99" t="s">
        <v>683</v>
      </c>
      <c r="K148" s="99" t="s">
        <v>531</v>
      </c>
      <c r="L148" s="88" t="s">
        <v>329</v>
      </c>
    </row>
    <row r="149" spans="1:12" s="8" customFormat="1" ht="76.5" x14ac:dyDescent="0.25">
      <c r="A149" s="96" t="s">
        <v>918</v>
      </c>
      <c r="B149" s="99" t="s">
        <v>619</v>
      </c>
      <c r="C149" s="99" t="s">
        <v>77</v>
      </c>
      <c r="D149" s="99" t="s">
        <v>659</v>
      </c>
      <c r="E149" s="34" t="s">
        <v>141</v>
      </c>
      <c r="F149" s="48">
        <v>8</v>
      </c>
      <c r="G149" s="23">
        <v>12000</v>
      </c>
      <c r="H149" s="23">
        <f t="shared" si="12"/>
        <v>96000</v>
      </c>
      <c r="I149" s="23">
        <f t="shared" si="13"/>
        <v>107520.00000000001</v>
      </c>
      <c r="J149" s="99" t="s">
        <v>683</v>
      </c>
      <c r="K149" s="99" t="s">
        <v>531</v>
      </c>
      <c r="L149" s="88" t="s">
        <v>329</v>
      </c>
    </row>
    <row r="150" spans="1:12" s="8" customFormat="1" ht="63.75" x14ac:dyDescent="0.25">
      <c r="A150" s="96" t="s">
        <v>919</v>
      </c>
      <c r="B150" s="99" t="s">
        <v>620</v>
      </c>
      <c r="C150" s="99" t="s">
        <v>77</v>
      </c>
      <c r="D150" s="99" t="s">
        <v>660</v>
      </c>
      <c r="E150" s="34" t="s">
        <v>141</v>
      </c>
      <c r="F150" s="48">
        <v>1</v>
      </c>
      <c r="G150" s="23">
        <v>24000</v>
      </c>
      <c r="H150" s="23">
        <f t="shared" si="12"/>
        <v>24000</v>
      </c>
      <c r="I150" s="23">
        <f t="shared" si="13"/>
        <v>26880.000000000004</v>
      </c>
      <c r="J150" s="99" t="s">
        <v>683</v>
      </c>
      <c r="K150" s="99" t="s">
        <v>531</v>
      </c>
      <c r="L150" s="88" t="s">
        <v>329</v>
      </c>
    </row>
    <row r="151" spans="1:12" s="8" customFormat="1" ht="63.75" x14ac:dyDescent="0.25">
      <c r="A151" s="96" t="s">
        <v>920</v>
      </c>
      <c r="B151" s="99" t="s">
        <v>621</v>
      </c>
      <c r="C151" s="99" t="s">
        <v>77</v>
      </c>
      <c r="D151" s="99" t="s">
        <v>661</v>
      </c>
      <c r="E151" s="34" t="s">
        <v>141</v>
      </c>
      <c r="F151" s="48">
        <v>8</v>
      </c>
      <c r="G151" s="23">
        <v>12000</v>
      </c>
      <c r="H151" s="23">
        <f t="shared" si="12"/>
        <v>96000</v>
      </c>
      <c r="I151" s="23">
        <f t="shared" si="13"/>
        <v>107520.00000000001</v>
      </c>
      <c r="J151" s="99" t="s">
        <v>683</v>
      </c>
      <c r="K151" s="99" t="s">
        <v>531</v>
      </c>
      <c r="L151" s="88" t="s">
        <v>329</v>
      </c>
    </row>
    <row r="152" spans="1:12" s="8" customFormat="1" ht="63.75" x14ac:dyDescent="0.25">
      <c r="A152" s="96" t="s">
        <v>921</v>
      </c>
      <c r="B152" s="99" t="s">
        <v>622</v>
      </c>
      <c r="C152" s="99" t="s">
        <v>77</v>
      </c>
      <c r="D152" s="99" t="s">
        <v>662</v>
      </c>
      <c r="E152" s="34" t="s">
        <v>141</v>
      </c>
      <c r="F152" s="48">
        <v>2</v>
      </c>
      <c r="G152" s="23">
        <v>8900</v>
      </c>
      <c r="H152" s="23">
        <f t="shared" si="12"/>
        <v>17800</v>
      </c>
      <c r="I152" s="23">
        <f t="shared" si="13"/>
        <v>19936.000000000004</v>
      </c>
      <c r="J152" s="99" t="s">
        <v>683</v>
      </c>
      <c r="K152" s="99" t="s">
        <v>531</v>
      </c>
      <c r="L152" s="88" t="s">
        <v>329</v>
      </c>
    </row>
    <row r="153" spans="1:12" s="8" customFormat="1" ht="96.75" customHeight="1" x14ac:dyDescent="0.25">
      <c r="A153" s="96" t="s">
        <v>922</v>
      </c>
      <c r="B153" s="99" t="s">
        <v>623</v>
      </c>
      <c r="C153" s="99" t="s">
        <v>77</v>
      </c>
      <c r="D153" s="99" t="s">
        <v>684</v>
      </c>
      <c r="E153" s="34" t="s">
        <v>141</v>
      </c>
      <c r="F153" s="48">
        <v>10</v>
      </c>
      <c r="G153" s="23">
        <v>12000</v>
      </c>
      <c r="H153" s="23">
        <f t="shared" si="12"/>
        <v>120000</v>
      </c>
      <c r="I153" s="23">
        <f t="shared" si="13"/>
        <v>134400</v>
      </c>
      <c r="J153" s="99" t="s">
        <v>683</v>
      </c>
      <c r="K153" s="99" t="s">
        <v>531</v>
      </c>
      <c r="L153" s="88" t="s">
        <v>329</v>
      </c>
    </row>
    <row r="154" spans="1:12" s="8" customFormat="1" ht="63.75" x14ac:dyDescent="0.25">
      <c r="A154" s="96" t="s">
        <v>923</v>
      </c>
      <c r="B154" s="99" t="s">
        <v>624</v>
      </c>
      <c r="C154" s="99" t="s">
        <v>77</v>
      </c>
      <c r="D154" s="99" t="s">
        <v>663</v>
      </c>
      <c r="E154" s="34" t="s">
        <v>141</v>
      </c>
      <c r="F154" s="48">
        <v>10</v>
      </c>
      <c r="G154" s="23">
        <v>12000</v>
      </c>
      <c r="H154" s="23">
        <f t="shared" si="12"/>
        <v>120000</v>
      </c>
      <c r="I154" s="23">
        <f t="shared" si="13"/>
        <v>134400</v>
      </c>
      <c r="J154" s="99" t="s">
        <v>683</v>
      </c>
      <c r="K154" s="99" t="s">
        <v>531</v>
      </c>
      <c r="L154" s="88" t="s">
        <v>329</v>
      </c>
    </row>
    <row r="155" spans="1:12" s="8" customFormat="1" ht="63.75" x14ac:dyDescent="0.25">
      <c r="A155" s="96" t="s">
        <v>924</v>
      </c>
      <c r="B155" s="99" t="s">
        <v>625</v>
      </c>
      <c r="C155" s="99" t="s">
        <v>77</v>
      </c>
      <c r="D155" s="99" t="s">
        <v>685</v>
      </c>
      <c r="E155" s="34" t="s">
        <v>141</v>
      </c>
      <c r="F155" s="48">
        <v>5</v>
      </c>
      <c r="G155" s="23">
        <v>800</v>
      </c>
      <c r="H155" s="23">
        <f t="shared" si="12"/>
        <v>4000</v>
      </c>
      <c r="I155" s="23">
        <f t="shared" si="13"/>
        <v>4480</v>
      </c>
      <c r="J155" s="99" t="s">
        <v>683</v>
      </c>
      <c r="K155" s="99" t="s">
        <v>531</v>
      </c>
      <c r="L155" s="88" t="s">
        <v>329</v>
      </c>
    </row>
    <row r="156" spans="1:12" s="8" customFormat="1" ht="63.75" x14ac:dyDescent="0.25">
      <c r="A156" s="96" t="s">
        <v>925</v>
      </c>
      <c r="B156" s="99" t="s">
        <v>626</v>
      </c>
      <c r="C156" s="99" t="s">
        <v>77</v>
      </c>
      <c r="D156" s="99" t="s">
        <v>664</v>
      </c>
      <c r="E156" s="34" t="s">
        <v>141</v>
      </c>
      <c r="F156" s="48">
        <v>5</v>
      </c>
      <c r="G156" s="23">
        <v>1400</v>
      </c>
      <c r="H156" s="23">
        <f t="shared" si="12"/>
        <v>7000</v>
      </c>
      <c r="I156" s="23">
        <f t="shared" si="13"/>
        <v>7840.0000000000009</v>
      </c>
      <c r="J156" s="99" t="s">
        <v>683</v>
      </c>
      <c r="K156" s="99" t="s">
        <v>531</v>
      </c>
      <c r="L156" s="88" t="s">
        <v>329</v>
      </c>
    </row>
    <row r="157" spans="1:12" s="8" customFormat="1" ht="63.75" x14ac:dyDescent="0.25">
      <c r="A157" s="96" t="s">
        <v>926</v>
      </c>
      <c r="B157" s="99" t="s">
        <v>627</v>
      </c>
      <c r="C157" s="99" t="s">
        <v>77</v>
      </c>
      <c r="D157" s="99" t="s">
        <v>665</v>
      </c>
      <c r="E157" s="34" t="s">
        <v>141</v>
      </c>
      <c r="F157" s="48">
        <v>2</v>
      </c>
      <c r="G157" s="23">
        <v>1500</v>
      </c>
      <c r="H157" s="23">
        <f t="shared" si="12"/>
        <v>3000</v>
      </c>
      <c r="I157" s="23">
        <f t="shared" si="13"/>
        <v>3360.0000000000005</v>
      </c>
      <c r="J157" s="99" t="s">
        <v>683</v>
      </c>
      <c r="K157" s="99" t="s">
        <v>531</v>
      </c>
      <c r="L157" s="88" t="s">
        <v>329</v>
      </c>
    </row>
    <row r="158" spans="1:12" s="8" customFormat="1" ht="63.75" x14ac:dyDescent="0.25">
      <c r="A158" s="96" t="s">
        <v>927</v>
      </c>
      <c r="B158" s="99" t="s">
        <v>628</v>
      </c>
      <c r="C158" s="99" t="s">
        <v>77</v>
      </c>
      <c r="D158" s="99" t="s">
        <v>666</v>
      </c>
      <c r="E158" s="34" t="s">
        <v>141</v>
      </c>
      <c r="F158" s="48">
        <v>30</v>
      </c>
      <c r="G158" s="23">
        <v>2700</v>
      </c>
      <c r="H158" s="23">
        <f t="shared" si="12"/>
        <v>81000</v>
      </c>
      <c r="I158" s="23">
        <f t="shared" si="13"/>
        <v>90720.000000000015</v>
      </c>
      <c r="J158" s="99" t="s">
        <v>683</v>
      </c>
      <c r="K158" s="99" t="s">
        <v>531</v>
      </c>
      <c r="L158" s="88" t="s">
        <v>329</v>
      </c>
    </row>
    <row r="159" spans="1:12" s="8" customFormat="1" ht="63.75" x14ac:dyDescent="0.25">
      <c r="A159" s="96" t="s">
        <v>928</v>
      </c>
      <c r="B159" s="99" t="s">
        <v>629</v>
      </c>
      <c r="C159" s="99" t="s">
        <v>77</v>
      </c>
      <c r="D159" s="99" t="s">
        <v>667</v>
      </c>
      <c r="E159" s="99" t="s">
        <v>272</v>
      </c>
      <c r="F159" s="48">
        <v>5</v>
      </c>
      <c r="G159" s="23">
        <v>9000</v>
      </c>
      <c r="H159" s="23">
        <f t="shared" si="12"/>
        <v>45000</v>
      </c>
      <c r="I159" s="23">
        <f t="shared" si="13"/>
        <v>50400.000000000007</v>
      </c>
      <c r="J159" s="99" t="s">
        <v>683</v>
      </c>
      <c r="K159" s="99" t="s">
        <v>531</v>
      </c>
      <c r="L159" s="88" t="s">
        <v>329</v>
      </c>
    </row>
    <row r="160" spans="1:12" s="8" customFormat="1" ht="63.75" x14ac:dyDescent="0.25">
      <c r="A160" s="96" t="s">
        <v>929</v>
      </c>
      <c r="B160" s="99" t="s">
        <v>630</v>
      </c>
      <c r="C160" s="99" t="s">
        <v>77</v>
      </c>
      <c r="D160" s="99" t="s">
        <v>668</v>
      </c>
      <c r="E160" s="99" t="s">
        <v>250</v>
      </c>
      <c r="F160" s="48">
        <v>54</v>
      </c>
      <c r="G160" s="23">
        <v>1300</v>
      </c>
      <c r="H160" s="23">
        <f t="shared" si="12"/>
        <v>70200</v>
      </c>
      <c r="I160" s="23">
        <f t="shared" si="13"/>
        <v>78624.000000000015</v>
      </c>
      <c r="J160" s="99" t="s">
        <v>683</v>
      </c>
      <c r="K160" s="99" t="s">
        <v>531</v>
      </c>
      <c r="L160" s="88" t="s">
        <v>329</v>
      </c>
    </row>
    <row r="161" spans="1:12" s="8" customFormat="1" ht="63.75" x14ac:dyDescent="0.25">
      <c r="A161" s="96" t="s">
        <v>930</v>
      </c>
      <c r="B161" s="99" t="s">
        <v>631</v>
      </c>
      <c r="C161" s="99" t="s">
        <v>77</v>
      </c>
      <c r="D161" s="95" t="s">
        <v>669</v>
      </c>
      <c r="E161" s="99" t="s">
        <v>272</v>
      </c>
      <c r="F161" s="48">
        <v>22</v>
      </c>
      <c r="G161" s="23">
        <v>1900</v>
      </c>
      <c r="H161" s="23">
        <f t="shared" si="12"/>
        <v>41800</v>
      </c>
      <c r="I161" s="23">
        <f t="shared" si="13"/>
        <v>46816.000000000007</v>
      </c>
      <c r="J161" s="99" t="s">
        <v>683</v>
      </c>
      <c r="K161" s="99" t="s">
        <v>531</v>
      </c>
      <c r="L161" s="88" t="s">
        <v>329</v>
      </c>
    </row>
    <row r="162" spans="1:12" s="8" customFormat="1" ht="63.75" x14ac:dyDescent="0.25">
      <c r="A162" s="96" t="s">
        <v>931</v>
      </c>
      <c r="B162" s="99" t="s">
        <v>632</v>
      </c>
      <c r="C162" s="99" t="s">
        <v>77</v>
      </c>
      <c r="D162" s="99" t="s">
        <v>670</v>
      </c>
      <c r="E162" s="99" t="s">
        <v>272</v>
      </c>
      <c r="F162" s="48">
        <v>22</v>
      </c>
      <c r="G162" s="23">
        <v>2100</v>
      </c>
      <c r="H162" s="23">
        <f t="shared" si="12"/>
        <v>46200</v>
      </c>
      <c r="I162" s="23">
        <f t="shared" si="13"/>
        <v>51744.000000000007</v>
      </c>
      <c r="J162" s="99" t="s">
        <v>683</v>
      </c>
      <c r="K162" s="99" t="s">
        <v>531</v>
      </c>
      <c r="L162" s="88" t="s">
        <v>329</v>
      </c>
    </row>
    <row r="163" spans="1:12" s="8" customFormat="1" ht="63.75" x14ac:dyDescent="0.25">
      <c r="A163" s="96" t="s">
        <v>932</v>
      </c>
      <c r="B163" s="99" t="s">
        <v>633</v>
      </c>
      <c r="C163" s="99" t="s">
        <v>77</v>
      </c>
      <c r="D163" s="95" t="s">
        <v>671</v>
      </c>
      <c r="E163" s="99" t="s">
        <v>141</v>
      </c>
      <c r="F163" s="48">
        <v>2</v>
      </c>
      <c r="G163" s="23">
        <v>12500</v>
      </c>
      <c r="H163" s="23">
        <f t="shared" si="12"/>
        <v>25000</v>
      </c>
      <c r="I163" s="23">
        <f t="shared" si="13"/>
        <v>28000.000000000004</v>
      </c>
      <c r="J163" s="99" t="s">
        <v>683</v>
      </c>
      <c r="K163" s="99" t="s">
        <v>531</v>
      </c>
      <c r="L163" s="88" t="s">
        <v>329</v>
      </c>
    </row>
    <row r="164" spans="1:12" s="8" customFormat="1" ht="78" customHeight="1" x14ac:dyDescent="0.25">
      <c r="A164" s="96" t="s">
        <v>933</v>
      </c>
      <c r="B164" s="99" t="s">
        <v>634</v>
      </c>
      <c r="C164" s="99" t="s">
        <v>77</v>
      </c>
      <c r="D164" s="99" t="s">
        <v>672</v>
      </c>
      <c r="E164" s="99" t="s">
        <v>250</v>
      </c>
      <c r="F164" s="48">
        <v>2</v>
      </c>
      <c r="G164" s="23">
        <v>49600</v>
      </c>
      <c r="H164" s="23">
        <f t="shared" si="12"/>
        <v>99200</v>
      </c>
      <c r="I164" s="23">
        <f t="shared" si="13"/>
        <v>111104.00000000001</v>
      </c>
      <c r="J164" s="99" t="s">
        <v>691</v>
      </c>
      <c r="K164" s="99" t="s">
        <v>531</v>
      </c>
      <c r="L164" s="88" t="s">
        <v>329</v>
      </c>
    </row>
    <row r="165" spans="1:12" s="8" customFormat="1" ht="51.75" customHeight="1" x14ac:dyDescent="0.25">
      <c r="A165" s="96" t="s">
        <v>934</v>
      </c>
      <c r="B165" s="99" t="s">
        <v>635</v>
      </c>
      <c r="C165" s="99" t="s">
        <v>77</v>
      </c>
      <c r="D165" s="99" t="s">
        <v>673</v>
      </c>
      <c r="E165" s="99" t="s">
        <v>250</v>
      </c>
      <c r="F165" s="48">
        <v>1</v>
      </c>
      <c r="G165" s="23">
        <v>39400</v>
      </c>
      <c r="H165" s="23">
        <f t="shared" si="12"/>
        <v>39400</v>
      </c>
      <c r="I165" s="23">
        <f t="shared" si="13"/>
        <v>44128.000000000007</v>
      </c>
      <c r="J165" s="99" t="s">
        <v>683</v>
      </c>
      <c r="K165" s="99" t="s">
        <v>531</v>
      </c>
      <c r="L165" s="88" t="s">
        <v>329</v>
      </c>
    </row>
    <row r="166" spans="1:12" s="8" customFormat="1" ht="63.75" x14ac:dyDescent="0.25">
      <c r="A166" s="96" t="s">
        <v>935</v>
      </c>
      <c r="B166" s="99" t="s">
        <v>636</v>
      </c>
      <c r="C166" s="99" t="s">
        <v>77</v>
      </c>
      <c r="D166" s="99" t="s">
        <v>674</v>
      </c>
      <c r="E166" s="99" t="s">
        <v>141</v>
      </c>
      <c r="F166" s="48">
        <v>4</v>
      </c>
      <c r="G166" s="23">
        <v>5400</v>
      </c>
      <c r="H166" s="23">
        <f t="shared" si="12"/>
        <v>21600</v>
      </c>
      <c r="I166" s="23">
        <f t="shared" si="13"/>
        <v>24192.000000000004</v>
      </c>
      <c r="J166" s="99" t="s">
        <v>683</v>
      </c>
      <c r="K166" s="99" t="s">
        <v>531</v>
      </c>
      <c r="L166" s="88" t="s">
        <v>329</v>
      </c>
    </row>
    <row r="167" spans="1:12" s="8" customFormat="1" ht="51.75" customHeight="1" x14ac:dyDescent="0.25">
      <c r="A167" s="96" t="s">
        <v>936</v>
      </c>
      <c r="B167" s="99" t="s">
        <v>637</v>
      </c>
      <c r="C167" s="99" t="s">
        <v>77</v>
      </c>
      <c r="D167" s="99" t="s">
        <v>675</v>
      </c>
      <c r="E167" s="99" t="s">
        <v>141</v>
      </c>
      <c r="F167" s="48">
        <v>4</v>
      </c>
      <c r="G167" s="23">
        <v>10800</v>
      </c>
      <c r="H167" s="23">
        <f t="shared" si="12"/>
        <v>43200</v>
      </c>
      <c r="I167" s="23">
        <f t="shared" si="13"/>
        <v>48384.000000000007</v>
      </c>
      <c r="J167" s="99" t="s">
        <v>683</v>
      </c>
      <c r="K167" s="99" t="s">
        <v>531</v>
      </c>
      <c r="L167" s="88" t="s">
        <v>329</v>
      </c>
    </row>
    <row r="168" spans="1:12" s="8" customFormat="1" ht="63.75" x14ac:dyDescent="0.25">
      <c r="A168" s="96" t="s">
        <v>937</v>
      </c>
      <c r="B168" s="99" t="s">
        <v>638</v>
      </c>
      <c r="C168" s="99" t="s">
        <v>77</v>
      </c>
      <c r="D168" s="99" t="s">
        <v>676</v>
      </c>
      <c r="E168" s="99" t="s">
        <v>141</v>
      </c>
      <c r="F168" s="48">
        <v>4</v>
      </c>
      <c r="G168" s="23">
        <v>21000</v>
      </c>
      <c r="H168" s="23">
        <f t="shared" si="12"/>
        <v>84000</v>
      </c>
      <c r="I168" s="23">
        <f t="shared" si="13"/>
        <v>94080.000000000015</v>
      </c>
      <c r="J168" s="99" t="s">
        <v>683</v>
      </c>
      <c r="K168" s="99" t="s">
        <v>531</v>
      </c>
      <c r="L168" s="88" t="s">
        <v>329</v>
      </c>
    </row>
    <row r="169" spans="1:12" s="8" customFormat="1" ht="63.75" x14ac:dyDescent="0.25">
      <c r="A169" s="96" t="s">
        <v>938</v>
      </c>
      <c r="B169" s="99" t="s">
        <v>639</v>
      </c>
      <c r="C169" s="99" t="s">
        <v>77</v>
      </c>
      <c r="D169" s="99" t="s">
        <v>805</v>
      </c>
      <c r="E169" s="99" t="s">
        <v>272</v>
      </c>
      <c r="F169" s="48">
        <v>10</v>
      </c>
      <c r="G169" s="23">
        <v>6300</v>
      </c>
      <c r="H169" s="23">
        <f t="shared" si="12"/>
        <v>63000</v>
      </c>
      <c r="I169" s="23">
        <f t="shared" si="13"/>
        <v>70560</v>
      </c>
      <c r="J169" s="99" t="s">
        <v>683</v>
      </c>
      <c r="K169" s="99" t="s">
        <v>531</v>
      </c>
      <c r="L169" s="88" t="s">
        <v>807</v>
      </c>
    </row>
    <row r="170" spans="1:12" s="8" customFormat="1" ht="63.75" x14ac:dyDescent="0.25">
      <c r="A170" s="96" t="s">
        <v>939</v>
      </c>
      <c r="B170" s="99" t="s">
        <v>640</v>
      </c>
      <c r="C170" s="99" t="s">
        <v>77</v>
      </c>
      <c r="D170" s="99" t="s">
        <v>677</v>
      </c>
      <c r="E170" s="99" t="s">
        <v>272</v>
      </c>
      <c r="F170" s="48">
        <v>10</v>
      </c>
      <c r="G170" s="23">
        <v>7700</v>
      </c>
      <c r="H170" s="23">
        <f t="shared" si="12"/>
        <v>77000</v>
      </c>
      <c r="I170" s="23">
        <f t="shared" si="13"/>
        <v>86240.000000000015</v>
      </c>
      <c r="J170" s="99" t="s">
        <v>683</v>
      </c>
      <c r="K170" s="99" t="s">
        <v>531</v>
      </c>
      <c r="L170" s="88" t="s">
        <v>808</v>
      </c>
    </row>
    <row r="171" spans="1:12" s="8" customFormat="1" ht="63.75" x14ac:dyDescent="0.25">
      <c r="A171" s="96" t="s">
        <v>940</v>
      </c>
      <c r="B171" s="99" t="s">
        <v>641</v>
      </c>
      <c r="C171" s="99" t="s">
        <v>77</v>
      </c>
      <c r="D171" s="99" t="s">
        <v>678</v>
      </c>
      <c r="E171" s="99" t="s">
        <v>141</v>
      </c>
      <c r="F171" s="48">
        <v>50</v>
      </c>
      <c r="G171" s="23">
        <v>800</v>
      </c>
      <c r="H171" s="23">
        <f t="shared" si="12"/>
        <v>40000</v>
      </c>
      <c r="I171" s="23">
        <f t="shared" si="13"/>
        <v>44800.000000000007</v>
      </c>
      <c r="J171" s="99" t="s">
        <v>683</v>
      </c>
      <c r="K171" s="99" t="s">
        <v>531</v>
      </c>
      <c r="L171" s="88" t="s">
        <v>329</v>
      </c>
    </row>
    <row r="172" spans="1:12" s="8" customFormat="1" ht="63.75" x14ac:dyDescent="0.25">
      <c r="A172" s="96" t="s">
        <v>941</v>
      </c>
      <c r="B172" s="99" t="s">
        <v>642</v>
      </c>
      <c r="C172" s="99" t="s">
        <v>77</v>
      </c>
      <c r="D172" s="99" t="s">
        <v>679</v>
      </c>
      <c r="E172" s="99" t="s">
        <v>250</v>
      </c>
      <c r="F172" s="48">
        <v>4</v>
      </c>
      <c r="G172" s="23">
        <v>14500</v>
      </c>
      <c r="H172" s="23">
        <f t="shared" si="12"/>
        <v>58000</v>
      </c>
      <c r="I172" s="23">
        <f t="shared" si="13"/>
        <v>64960.000000000007</v>
      </c>
      <c r="J172" s="99" t="s">
        <v>683</v>
      </c>
      <c r="K172" s="99" t="s">
        <v>531</v>
      </c>
      <c r="L172" s="88" t="s">
        <v>329</v>
      </c>
    </row>
    <row r="173" spans="1:12" s="8" customFormat="1" ht="63.75" x14ac:dyDescent="0.25">
      <c r="A173" s="96" t="s">
        <v>942</v>
      </c>
      <c r="B173" s="99" t="s">
        <v>643</v>
      </c>
      <c r="C173" s="99" t="s">
        <v>77</v>
      </c>
      <c r="D173" s="99" t="s">
        <v>680</v>
      </c>
      <c r="E173" s="99" t="s">
        <v>250</v>
      </c>
      <c r="F173" s="48">
        <v>12</v>
      </c>
      <c r="G173" s="23">
        <v>15000</v>
      </c>
      <c r="H173" s="23">
        <f t="shared" si="12"/>
        <v>180000</v>
      </c>
      <c r="I173" s="23">
        <f t="shared" si="13"/>
        <v>201600.00000000003</v>
      </c>
      <c r="J173" s="99" t="s">
        <v>683</v>
      </c>
      <c r="K173" s="99" t="s">
        <v>531</v>
      </c>
      <c r="L173" s="88" t="s">
        <v>329</v>
      </c>
    </row>
    <row r="174" spans="1:12" s="8" customFormat="1" ht="63.75" x14ac:dyDescent="0.25">
      <c r="A174" s="96" t="s">
        <v>943</v>
      </c>
      <c r="B174" s="99" t="s">
        <v>644</v>
      </c>
      <c r="C174" s="99" t="s">
        <v>77</v>
      </c>
      <c r="D174" s="99" t="s">
        <v>680</v>
      </c>
      <c r="E174" s="99" t="s">
        <v>250</v>
      </c>
      <c r="F174" s="48">
        <v>12</v>
      </c>
      <c r="G174" s="23">
        <v>13500</v>
      </c>
      <c r="H174" s="23">
        <f t="shared" si="12"/>
        <v>162000</v>
      </c>
      <c r="I174" s="23">
        <f t="shared" si="13"/>
        <v>181440.00000000003</v>
      </c>
      <c r="J174" s="99" t="s">
        <v>683</v>
      </c>
      <c r="K174" s="99" t="s">
        <v>531</v>
      </c>
      <c r="L174" s="88" t="s">
        <v>329</v>
      </c>
    </row>
    <row r="175" spans="1:12" s="8" customFormat="1" ht="63.75" x14ac:dyDescent="0.25">
      <c r="A175" s="96" t="s">
        <v>944</v>
      </c>
      <c r="B175" s="99" t="s">
        <v>645</v>
      </c>
      <c r="C175" s="99" t="s">
        <v>77</v>
      </c>
      <c r="D175" s="99" t="s">
        <v>681</v>
      </c>
      <c r="E175" s="99" t="s">
        <v>250</v>
      </c>
      <c r="F175" s="48">
        <v>12</v>
      </c>
      <c r="G175" s="23">
        <v>12500</v>
      </c>
      <c r="H175" s="23">
        <f t="shared" si="12"/>
        <v>150000</v>
      </c>
      <c r="I175" s="23">
        <f t="shared" si="13"/>
        <v>168000.00000000003</v>
      </c>
      <c r="J175" s="99" t="s">
        <v>683</v>
      </c>
      <c r="K175" s="99" t="s">
        <v>531</v>
      </c>
      <c r="L175" s="88" t="s">
        <v>329</v>
      </c>
    </row>
    <row r="176" spans="1:12" s="8" customFormat="1" ht="63.75" x14ac:dyDescent="0.25">
      <c r="A176" s="96" t="s">
        <v>945</v>
      </c>
      <c r="B176" s="99" t="s">
        <v>646</v>
      </c>
      <c r="C176" s="99" t="s">
        <v>77</v>
      </c>
      <c r="D176" s="99" t="s">
        <v>680</v>
      </c>
      <c r="E176" s="99" t="s">
        <v>250</v>
      </c>
      <c r="F176" s="48">
        <v>12</v>
      </c>
      <c r="G176" s="23">
        <v>12500</v>
      </c>
      <c r="H176" s="23">
        <f t="shared" si="12"/>
        <v>150000</v>
      </c>
      <c r="I176" s="23">
        <f t="shared" si="13"/>
        <v>168000.00000000003</v>
      </c>
      <c r="J176" s="99" t="s">
        <v>683</v>
      </c>
      <c r="K176" s="99" t="s">
        <v>531</v>
      </c>
      <c r="L176" s="88" t="s">
        <v>329</v>
      </c>
    </row>
    <row r="177" spans="1:12" s="8" customFormat="1" ht="63.75" x14ac:dyDescent="0.25">
      <c r="A177" s="96" t="s">
        <v>946</v>
      </c>
      <c r="B177" s="99" t="s">
        <v>647</v>
      </c>
      <c r="C177" s="99" t="s">
        <v>77</v>
      </c>
      <c r="D177" s="99" t="s">
        <v>682</v>
      </c>
      <c r="E177" s="99" t="s">
        <v>250</v>
      </c>
      <c r="F177" s="48">
        <v>12</v>
      </c>
      <c r="G177" s="23">
        <v>12500</v>
      </c>
      <c r="H177" s="23">
        <f t="shared" si="12"/>
        <v>150000</v>
      </c>
      <c r="I177" s="23">
        <f t="shared" si="13"/>
        <v>168000.00000000003</v>
      </c>
      <c r="J177" s="99" t="s">
        <v>683</v>
      </c>
      <c r="K177" s="99" t="s">
        <v>531</v>
      </c>
      <c r="L177" s="88" t="s">
        <v>329</v>
      </c>
    </row>
    <row r="178" spans="1:12" s="8" customFormat="1" ht="63.75" x14ac:dyDescent="0.25">
      <c r="A178" s="96" t="s">
        <v>947</v>
      </c>
      <c r="B178" s="99" t="s">
        <v>648</v>
      </c>
      <c r="C178" s="99" t="s">
        <v>77</v>
      </c>
      <c r="D178" s="99" t="s">
        <v>682</v>
      </c>
      <c r="E178" s="99" t="s">
        <v>250</v>
      </c>
      <c r="F178" s="48">
        <v>12</v>
      </c>
      <c r="G178" s="23">
        <v>12500</v>
      </c>
      <c r="H178" s="23">
        <f t="shared" si="12"/>
        <v>150000</v>
      </c>
      <c r="I178" s="23">
        <f t="shared" si="13"/>
        <v>168000.00000000003</v>
      </c>
      <c r="J178" s="99" t="s">
        <v>683</v>
      </c>
      <c r="K178" s="99" t="s">
        <v>531</v>
      </c>
      <c r="L178" s="88" t="s">
        <v>329</v>
      </c>
    </row>
    <row r="179" spans="1:12" s="8" customFormat="1" ht="63.75" x14ac:dyDescent="0.25">
      <c r="A179" s="96" t="s">
        <v>948</v>
      </c>
      <c r="B179" s="99" t="s">
        <v>649</v>
      </c>
      <c r="C179" s="99" t="s">
        <v>77</v>
      </c>
      <c r="D179" s="99" t="s">
        <v>1335</v>
      </c>
      <c r="E179" s="99" t="s">
        <v>250</v>
      </c>
      <c r="F179" s="48">
        <v>5</v>
      </c>
      <c r="G179" s="23">
        <v>10000</v>
      </c>
      <c r="H179" s="23">
        <f t="shared" si="12"/>
        <v>50000</v>
      </c>
      <c r="I179" s="23">
        <f t="shared" si="13"/>
        <v>56000.000000000007</v>
      </c>
      <c r="J179" s="99" t="s">
        <v>683</v>
      </c>
      <c r="K179" s="99" t="s">
        <v>531</v>
      </c>
      <c r="L179" s="88" t="s">
        <v>1360</v>
      </c>
    </row>
    <row r="180" spans="1:12" s="8" customFormat="1" ht="63.75" x14ac:dyDescent="0.25">
      <c r="A180" s="96" t="s">
        <v>949</v>
      </c>
      <c r="B180" s="99" t="s">
        <v>650</v>
      </c>
      <c r="C180" s="99" t="s">
        <v>77</v>
      </c>
      <c r="D180" s="99" t="s">
        <v>1038</v>
      </c>
      <c r="E180" s="99" t="s">
        <v>250</v>
      </c>
      <c r="F180" s="48">
        <v>5</v>
      </c>
      <c r="G180" s="23">
        <v>5000</v>
      </c>
      <c r="H180" s="23">
        <f t="shared" si="12"/>
        <v>25000</v>
      </c>
      <c r="I180" s="23">
        <f t="shared" si="13"/>
        <v>28000.000000000004</v>
      </c>
      <c r="J180" s="99" t="s">
        <v>683</v>
      </c>
      <c r="K180" s="99" t="s">
        <v>531</v>
      </c>
      <c r="L180" s="88" t="s">
        <v>809</v>
      </c>
    </row>
    <row r="181" spans="1:12" s="8" customFormat="1" ht="63.75" x14ac:dyDescent="0.25">
      <c r="A181" s="96" t="s">
        <v>950</v>
      </c>
      <c r="B181" s="99" t="s">
        <v>651</v>
      </c>
      <c r="C181" s="99" t="s">
        <v>77</v>
      </c>
      <c r="D181" s="99" t="s">
        <v>686</v>
      </c>
      <c r="E181" s="99" t="s">
        <v>141</v>
      </c>
      <c r="F181" s="48">
        <v>2</v>
      </c>
      <c r="G181" s="23">
        <v>13000</v>
      </c>
      <c r="H181" s="23">
        <f t="shared" si="12"/>
        <v>26000</v>
      </c>
      <c r="I181" s="23">
        <f t="shared" si="13"/>
        <v>29120.000000000004</v>
      </c>
      <c r="J181" s="99" t="s">
        <v>683</v>
      </c>
      <c r="K181" s="99" t="s">
        <v>531</v>
      </c>
      <c r="L181" s="88" t="s">
        <v>329</v>
      </c>
    </row>
    <row r="182" spans="1:12" s="8" customFormat="1" ht="63.75" x14ac:dyDescent="0.25">
      <c r="A182" s="96" t="s">
        <v>951</v>
      </c>
      <c r="B182" s="99" t="s">
        <v>652</v>
      </c>
      <c r="C182" s="99" t="s">
        <v>77</v>
      </c>
      <c r="D182" s="99" t="s">
        <v>687</v>
      </c>
      <c r="E182" s="99" t="s">
        <v>141</v>
      </c>
      <c r="F182" s="48">
        <v>1</v>
      </c>
      <c r="G182" s="23">
        <v>7000</v>
      </c>
      <c r="H182" s="23">
        <f t="shared" si="12"/>
        <v>7000</v>
      </c>
      <c r="I182" s="23">
        <f t="shared" si="13"/>
        <v>7840.0000000000009</v>
      </c>
      <c r="J182" s="99" t="s">
        <v>683</v>
      </c>
      <c r="K182" s="99" t="s">
        <v>531</v>
      </c>
      <c r="L182" s="88" t="s">
        <v>329</v>
      </c>
    </row>
    <row r="183" spans="1:12" s="8" customFormat="1" ht="63.75" x14ac:dyDescent="0.25">
      <c r="A183" s="96" t="s">
        <v>952</v>
      </c>
      <c r="B183" s="99" t="s">
        <v>653</v>
      </c>
      <c r="C183" s="99" t="s">
        <v>77</v>
      </c>
      <c r="D183" s="99" t="s">
        <v>688</v>
      </c>
      <c r="E183" s="99" t="s">
        <v>141</v>
      </c>
      <c r="F183" s="48">
        <v>2</v>
      </c>
      <c r="G183" s="23">
        <v>2000</v>
      </c>
      <c r="H183" s="23">
        <f t="shared" si="12"/>
        <v>4000</v>
      </c>
      <c r="I183" s="23">
        <f t="shared" si="13"/>
        <v>4480</v>
      </c>
      <c r="J183" s="99" t="s">
        <v>683</v>
      </c>
      <c r="K183" s="99" t="s">
        <v>531</v>
      </c>
      <c r="L183" s="88" t="s">
        <v>329</v>
      </c>
    </row>
    <row r="184" spans="1:12" s="8" customFormat="1" ht="63.75" x14ac:dyDescent="0.25">
      <c r="A184" s="96" t="s">
        <v>953</v>
      </c>
      <c r="B184" s="99" t="s">
        <v>654</v>
      </c>
      <c r="C184" s="99" t="s">
        <v>77</v>
      </c>
      <c r="D184" s="99" t="s">
        <v>689</v>
      </c>
      <c r="E184" s="99" t="s">
        <v>272</v>
      </c>
      <c r="F184" s="48">
        <v>6</v>
      </c>
      <c r="G184" s="23">
        <v>6500</v>
      </c>
      <c r="H184" s="23">
        <f t="shared" si="12"/>
        <v>39000</v>
      </c>
      <c r="I184" s="23">
        <f t="shared" si="13"/>
        <v>43680.000000000007</v>
      </c>
      <c r="J184" s="99" t="s">
        <v>683</v>
      </c>
      <c r="K184" s="99" t="s">
        <v>531</v>
      </c>
      <c r="L184" s="88" t="s">
        <v>329</v>
      </c>
    </row>
    <row r="185" spans="1:12" s="8" customFormat="1" ht="63.75" x14ac:dyDescent="0.25">
      <c r="A185" s="96" t="s">
        <v>954</v>
      </c>
      <c r="B185" s="99" t="s">
        <v>655</v>
      </c>
      <c r="C185" s="99" t="s">
        <v>77</v>
      </c>
      <c r="D185" s="99" t="s">
        <v>690</v>
      </c>
      <c r="E185" s="99" t="s">
        <v>141</v>
      </c>
      <c r="F185" s="48">
        <v>3</v>
      </c>
      <c r="G185" s="23">
        <v>8500</v>
      </c>
      <c r="H185" s="23">
        <f t="shared" si="12"/>
        <v>25500</v>
      </c>
      <c r="I185" s="23">
        <f t="shared" si="13"/>
        <v>28560.000000000004</v>
      </c>
      <c r="J185" s="99" t="s">
        <v>683</v>
      </c>
      <c r="K185" s="99" t="s">
        <v>531</v>
      </c>
      <c r="L185" s="88" t="s">
        <v>329</v>
      </c>
    </row>
    <row r="186" spans="1:12" s="8" customFormat="1" ht="63.75" x14ac:dyDescent="0.25">
      <c r="A186" s="96" t="s">
        <v>955</v>
      </c>
      <c r="B186" s="99" t="s">
        <v>656</v>
      </c>
      <c r="C186" s="99" t="s">
        <v>77</v>
      </c>
      <c r="D186" s="99" t="s">
        <v>1039</v>
      </c>
      <c r="E186" s="99" t="s">
        <v>141</v>
      </c>
      <c r="F186" s="48">
        <v>6</v>
      </c>
      <c r="G186" s="23">
        <v>18500</v>
      </c>
      <c r="H186" s="23"/>
      <c r="I186" s="23"/>
      <c r="J186" s="99" t="s">
        <v>683</v>
      </c>
      <c r="K186" s="99" t="s">
        <v>531</v>
      </c>
      <c r="L186" s="88" t="s">
        <v>1006</v>
      </c>
    </row>
    <row r="187" spans="1:12" s="8" customFormat="1" ht="63.75" x14ac:dyDescent="0.25">
      <c r="A187" s="96" t="s">
        <v>956</v>
      </c>
      <c r="B187" s="99" t="s">
        <v>657</v>
      </c>
      <c r="C187" s="99" t="s">
        <v>77</v>
      </c>
      <c r="D187" s="99" t="s">
        <v>1040</v>
      </c>
      <c r="E187" s="99" t="s">
        <v>250</v>
      </c>
      <c r="F187" s="48">
        <v>5</v>
      </c>
      <c r="G187" s="23">
        <v>15000</v>
      </c>
      <c r="H187" s="23">
        <f t="shared" si="12"/>
        <v>75000</v>
      </c>
      <c r="I187" s="23">
        <f t="shared" si="13"/>
        <v>84000.000000000015</v>
      </c>
      <c r="J187" s="99" t="s">
        <v>683</v>
      </c>
      <c r="K187" s="99" t="s">
        <v>531</v>
      </c>
      <c r="L187" s="88" t="s">
        <v>809</v>
      </c>
    </row>
    <row r="188" spans="1:12" s="8" customFormat="1" ht="382.5" x14ac:dyDescent="0.25">
      <c r="A188" s="96" t="s">
        <v>957</v>
      </c>
      <c r="B188" s="31" t="s">
        <v>701</v>
      </c>
      <c r="C188" s="31" t="s">
        <v>31</v>
      </c>
      <c r="D188" s="61" t="s">
        <v>974</v>
      </c>
      <c r="E188" s="99" t="s">
        <v>250</v>
      </c>
      <c r="F188" s="48">
        <v>1</v>
      </c>
      <c r="G188" s="48" t="s">
        <v>702</v>
      </c>
      <c r="H188" s="48"/>
      <c r="I188" s="48"/>
      <c r="J188" s="61" t="s">
        <v>703</v>
      </c>
      <c r="K188" s="31" t="s">
        <v>531</v>
      </c>
      <c r="L188" s="62" t="s">
        <v>1006</v>
      </c>
    </row>
    <row r="189" spans="1:12" s="8" customFormat="1" ht="78" customHeight="1" x14ac:dyDescent="0.25">
      <c r="A189" s="96" t="s">
        <v>958</v>
      </c>
      <c r="B189" s="31" t="s">
        <v>706</v>
      </c>
      <c r="C189" s="31" t="s">
        <v>77</v>
      </c>
      <c r="D189" s="31" t="s">
        <v>707</v>
      </c>
      <c r="E189" s="31" t="s">
        <v>141</v>
      </c>
      <c r="F189" s="48">
        <v>20</v>
      </c>
      <c r="G189" s="48">
        <v>2800</v>
      </c>
      <c r="H189" s="48"/>
      <c r="I189" s="48"/>
      <c r="J189" s="31" t="s">
        <v>727</v>
      </c>
      <c r="K189" s="31" t="s">
        <v>531</v>
      </c>
      <c r="L189" s="31" t="s">
        <v>1006</v>
      </c>
    </row>
    <row r="190" spans="1:12" s="8" customFormat="1" ht="63.75" customHeight="1" x14ac:dyDescent="0.25">
      <c r="A190" s="96" t="s">
        <v>959</v>
      </c>
      <c r="B190" s="31" t="s">
        <v>708</v>
      </c>
      <c r="C190" s="31" t="s">
        <v>77</v>
      </c>
      <c r="D190" s="31" t="s">
        <v>723</v>
      </c>
      <c r="E190" s="31" t="s">
        <v>141</v>
      </c>
      <c r="F190" s="48">
        <v>20</v>
      </c>
      <c r="G190" s="48">
        <v>4800</v>
      </c>
      <c r="H190" s="48"/>
      <c r="I190" s="48"/>
      <c r="J190" s="31" t="s">
        <v>727</v>
      </c>
      <c r="K190" s="31" t="s">
        <v>531</v>
      </c>
      <c r="L190" s="31" t="s">
        <v>1006</v>
      </c>
    </row>
    <row r="191" spans="1:12" s="8" customFormat="1" ht="80.25" customHeight="1" x14ac:dyDescent="0.25">
      <c r="A191" s="96" t="s">
        <v>960</v>
      </c>
      <c r="B191" s="31" t="s">
        <v>709</v>
      </c>
      <c r="C191" s="31" t="s">
        <v>77</v>
      </c>
      <c r="D191" s="31" t="s">
        <v>710</v>
      </c>
      <c r="E191" s="31" t="s">
        <v>141</v>
      </c>
      <c r="F191" s="48">
        <v>1</v>
      </c>
      <c r="G191" s="48">
        <v>5200</v>
      </c>
      <c r="H191" s="48"/>
      <c r="I191" s="48"/>
      <c r="J191" s="31" t="s">
        <v>727</v>
      </c>
      <c r="K191" s="31" t="s">
        <v>531</v>
      </c>
      <c r="L191" s="31" t="s">
        <v>1006</v>
      </c>
    </row>
    <row r="192" spans="1:12" s="8" customFormat="1" ht="81.75" customHeight="1" x14ac:dyDescent="0.25">
      <c r="A192" s="96" t="s">
        <v>961</v>
      </c>
      <c r="B192" s="31" t="s">
        <v>711</v>
      </c>
      <c r="C192" s="31" t="s">
        <v>77</v>
      </c>
      <c r="D192" s="31" t="s">
        <v>712</v>
      </c>
      <c r="E192" s="31" t="s">
        <v>141</v>
      </c>
      <c r="F192" s="48">
        <v>1</v>
      </c>
      <c r="G192" s="48" t="s">
        <v>713</v>
      </c>
      <c r="H192" s="48"/>
      <c r="I192" s="48"/>
      <c r="J192" s="31" t="s">
        <v>727</v>
      </c>
      <c r="K192" s="31" t="s">
        <v>531</v>
      </c>
      <c r="L192" s="31" t="s">
        <v>1006</v>
      </c>
    </row>
    <row r="193" spans="1:12" s="8" customFormat="1" ht="89.25" x14ac:dyDescent="0.25">
      <c r="A193" s="96" t="s">
        <v>962</v>
      </c>
      <c r="B193" s="31" t="s">
        <v>714</v>
      </c>
      <c r="C193" s="31" t="s">
        <v>77</v>
      </c>
      <c r="D193" s="31" t="s">
        <v>715</v>
      </c>
      <c r="E193" s="31" t="s">
        <v>141</v>
      </c>
      <c r="F193" s="48">
        <v>2</v>
      </c>
      <c r="G193" s="48" t="s">
        <v>716</v>
      </c>
      <c r="H193" s="48"/>
      <c r="I193" s="48"/>
      <c r="J193" s="31" t="s">
        <v>727</v>
      </c>
      <c r="K193" s="31" t="s">
        <v>531</v>
      </c>
      <c r="L193" s="31" t="s">
        <v>1006</v>
      </c>
    </row>
    <row r="194" spans="1:12" s="8" customFormat="1" ht="76.5" x14ac:dyDescent="0.25">
      <c r="A194" s="96" t="s">
        <v>963</v>
      </c>
      <c r="B194" s="31" t="s">
        <v>717</v>
      </c>
      <c r="C194" s="31" t="s">
        <v>77</v>
      </c>
      <c r="D194" s="31" t="s">
        <v>718</v>
      </c>
      <c r="E194" s="31" t="s">
        <v>141</v>
      </c>
      <c r="F194" s="48">
        <v>2</v>
      </c>
      <c r="G194" s="48" t="s">
        <v>719</v>
      </c>
      <c r="H194" s="48"/>
      <c r="I194" s="48"/>
      <c r="J194" s="31" t="s">
        <v>727</v>
      </c>
      <c r="K194" s="31" t="s">
        <v>531</v>
      </c>
      <c r="L194" s="31" t="s">
        <v>1006</v>
      </c>
    </row>
    <row r="195" spans="1:12" s="8" customFormat="1" ht="80.25" customHeight="1" x14ac:dyDescent="0.25">
      <c r="A195" s="96" t="s">
        <v>964</v>
      </c>
      <c r="B195" s="31" t="s">
        <v>720</v>
      </c>
      <c r="C195" s="31" t="s">
        <v>77</v>
      </c>
      <c r="D195" s="31" t="s">
        <v>721</v>
      </c>
      <c r="E195" s="31" t="s">
        <v>141</v>
      </c>
      <c r="F195" s="48">
        <v>1</v>
      </c>
      <c r="G195" s="48" t="s">
        <v>722</v>
      </c>
      <c r="H195" s="48"/>
      <c r="I195" s="48"/>
      <c r="J195" s="31" t="s">
        <v>727</v>
      </c>
      <c r="K195" s="31" t="s">
        <v>531</v>
      </c>
      <c r="L195" s="31" t="s">
        <v>1006</v>
      </c>
    </row>
    <row r="196" spans="1:12" s="8" customFormat="1" ht="76.5" x14ac:dyDescent="0.25">
      <c r="A196" s="96" t="s">
        <v>965</v>
      </c>
      <c r="B196" s="31" t="s">
        <v>724</v>
      </c>
      <c r="C196" s="31" t="s">
        <v>77</v>
      </c>
      <c r="D196" s="31" t="s">
        <v>725</v>
      </c>
      <c r="E196" s="31" t="s">
        <v>141</v>
      </c>
      <c r="F196" s="48">
        <v>1</v>
      </c>
      <c r="G196" s="48" t="s">
        <v>726</v>
      </c>
      <c r="H196" s="48"/>
      <c r="I196" s="48"/>
      <c r="J196" s="31" t="s">
        <v>727</v>
      </c>
      <c r="K196" s="31" t="s">
        <v>531</v>
      </c>
      <c r="L196" s="31" t="s">
        <v>1006</v>
      </c>
    </row>
    <row r="197" spans="1:12" s="8" customFormat="1" ht="153" x14ac:dyDescent="0.25">
      <c r="A197" s="96" t="s">
        <v>966</v>
      </c>
      <c r="B197" s="31" t="s">
        <v>806</v>
      </c>
      <c r="C197" s="31" t="s">
        <v>31</v>
      </c>
      <c r="D197" s="31" t="s">
        <v>833</v>
      </c>
      <c r="E197" s="31" t="s">
        <v>141</v>
      </c>
      <c r="F197" s="48">
        <v>1</v>
      </c>
      <c r="G197" s="48">
        <v>22800000</v>
      </c>
      <c r="H197" s="48">
        <v>22800000</v>
      </c>
      <c r="I197" s="48">
        <v>25536000.000000004</v>
      </c>
      <c r="J197" s="68" t="s">
        <v>1211</v>
      </c>
      <c r="K197" s="31" t="s">
        <v>531</v>
      </c>
      <c r="L197" s="31" t="s">
        <v>1536</v>
      </c>
    </row>
    <row r="198" spans="1:12" s="8" customFormat="1" ht="100.5" customHeight="1" x14ac:dyDescent="0.25">
      <c r="A198" s="96" t="s">
        <v>967</v>
      </c>
      <c r="B198" s="31" t="s">
        <v>822</v>
      </c>
      <c r="C198" s="31" t="s">
        <v>77</v>
      </c>
      <c r="D198" s="31" t="s">
        <v>1171</v>
      </c>
      <c r="E198" s="31" t="s">
        <v>141</v>
      </c>
      <c r="F198" s="48">
        <v>130</v>
      </c>
      <c r="G198" s="48">
        <v>8560</v>
      </c>
      <c r="H198" s="48">
        <v>1112800</v>
      </c>
      <c r="I198" s="48">
        <f t="shared" ref="I198:I279" si="14">H198*1.12</f>
        <v>1246336.0000000002</v>
      </c>
      <c r="J198" s="68" t="s">
        <v>828</v>
      </c>
      <c r="K198" s="31" t="s">
        <v>531</v>
      </c>
      <c r="L198" s="31" t="s">
        <v>821</v>
      </c>
    </row>
    <row r="199" spans="1:12" s="8" customFormat="1" ht="51" x14ac:dyDescent="0.25">
      <c r="A199" s="96" t="s">
        <v>968</v>
      </c>
      <c r="B199" s="31" t="s">
        <v>823</v>
      </c>
      <c r="C199" s="31" t="s">
        <v>77</v>
      </c>
      <c r="D199" s="31" t="s">
        <v>1172</v>
      </c>
      <c r="E199" s="31" t="s">
        <v>141</v>
      </c>
      <c r="F199" s="48">
        <v>130</v>
      </c>
      <c r="G199" s="48">
        <v>8346</v>
      </c>
      <c r="H199" s="48">
        <v>1084980</v>
      </c>
      <c r="I199" s="48">
        <f t="shared" si="14"/>
        <v>1215177.6000000001</v>
      </c>
      <c r="J199" s="68" t="s">
        <v>825</v>
      </c>
      <c r="K199" s="31" t="s">
        <v>531</v>
      </c>
      <c r="L199" s="31" t="s">
        <v>821</v>
      </c>
    </row>
    <row r="200" spans="1:12" s="8" customFormat="1" ht="55.5" customHeight="1" x14ac:dyDescent="0.25">
      <c r="A200" s="96" t="s">
        <v>969</v>
      </c>
      <c r="B200" s="31" t="s">
        <v>824</v>
      </c>
      <c r="C200" s="31" t="s">
        <v>77</v>
      </c>
      <c r="D200" s="31" t="s">
        <v>1173</v>
      </c>
      <c r="E200" s="31" t="s">
        <v>141</v>
      </c>
      <c r="F200" s="48">
        <v>10</v>
      </c>
      <c r="G200" s="48">
        <v>2515</v>
      </c>
      <c r="H200" s="48">
        <v>25145</v>
      </c>
      <c r="I200" s="48">
        <f t="shared" si="14"/>
        <v>28162.400000000001</v>
      </c>
      <c r="J200" s="68" t="s">
        <v>825</v>
      </c>
      <c r="K200" s="31" t="s">
        <v>531</v>
      </c>
      <c r="L200" s="31" t="s">
        <v>821</v>
      </c>
    </row>
    <row r="201" spans="1:12" s="8" customFormat="1" ht="51" x14ac:dyDescent="0.25">
      <c r="A201" s="96" t="s">
        <v>970</v>
      </c>
      <c r="B201" s="31" t="s">
        <v>826</v>
      </c>
      <c r="C201" s="31" t="s">
        <v>77</v>
      </c>
      <c r="D201" s="31" t="s">
        <v>1174</v>
      </c>
      <c r="E201" s="31" t="s">
        <v>272</v>
      </c>
      <c r="F201" s="48">
        <v>130</v>
      </c>
      <c r="G201" s="48">
        <v>6497</v>
      </c>
      <c r="H201" s="48">
        <v>844615</v>
      </c>
      <c r="I201" s="48">
        <f t="shared" si="14"/>
        <v>945968.8</v>
      </c>
      <c r="J201" s="68" t="s">
        <v>825</v>
      </c>
      <c r="K201" s="31" t="s">
        <v>531</v>
      </c>
      <c r="L201" s="31" t="s">
        <v>821</v>
      </c>
    </row>
    <row r="202" spans="1:12" s="8" customFormat="1" ht="78" customHeight="1" x14ac:dyDescent="0.25">
      <c r="A202" s="96" t="s">
        <v>971</v>
      </c>
      <c r="B202" s="31" t="s">
        <v>827</v>
      </c>
      <c r="C202" s="31" t="s">
        <v>77</v>
      </c>
      <c r="D202" s="31" t="s">
        <v>1175</v>
      </c>
      <c r="E202" s="31" t="s">
        <v>141</v>
      </c>
      <c r="F202" s="48">
        <v>1000</v>
      </c>
      <c r="G202" s="48">
        <v>190</v>
      </c>
      <c r="H202" s="48">
        <v>190460</v>
      </c>
      <c r="I202" s="48">
        <f t="shared" si="14"/>
        <v>213315.20000000001</v>
      </c>
      <c r="J202" s="68" t="s">
        <v>825</v>
      </c>
      <c r="K202" s="31" t="s">
        <v>531</v>
      </c>
      <c r="L202" s="31" t="s">
        <v>821</v>
      </c>
    </row>
    <row r="203" spans="1:12" s="8" customFormat="1" ht="153" x14ac:dyDescent="0.25">
      <c r="A203" s="30" t="s">
        <v>972</v>
      </c>
      <c r="B203" s="31" t="s">
        <v>1176</v>
      </c>
      <c r="C203" s="31" t="s">
        <v>77</v>
      </c>
      <c r="D203" s="31" t="s">
        <v>1177</v>
      </c>
      <c r="E203" s="31" t="s">
        <v>141</v>
      </c>
      <c r="F203" s="48">
        <v>5</v>
      </c>
      <c r="G203" s="48">
        <v>111000</v>
      </c>
      <c r="H203" s="48">
        <f>F203*G203</f>
        <v>555000</v>
      </c>
      <c r="I203" s="48">
        <f t="shared" si="14"/>
        <v>621600.00000000012</v>
      </c>
      <c r="J203" s="68" t="s">
        <v>825</v>
      </c>
      <c r="K203" s="31" t="s">
        <v>531</v>
      </c>
      <c r="L203" s="31" t="s">
        <v>982</v>
      </c>
    </row>
    <row r="204" spans="1:12" s="8" customFormat="1" ht="63.75" x14ac:dyDescent="0.25">
      <c r="A204" s="96" t="s">
        <v>1007</v>
      </c>
      <c r="B204" s="99" t="s">
        <v>1011</v>
      </c>
      <c r="C204" s="99" t="s">
        <v>77</v>
      </c>
      <c r="D204" s="99" t="s">
        <v>1012</v>
      </c>
      <c r="E204" s="99" t="s">
        <v>141</v>
      </c>
      <c r="F204" s="74">
        <v>38</v>
      </c>
      <c r="G204" s="75">
        <v>20130</v>
      </c>
      <c r="H204" s="48">
        <f t="shared" ref="H204:H209" si="15">F204*G204</f>
        <v>764940</v>
      </c>
      <c r="I204" s="48">
        <f t="shared" si="14"/>
        <v>856732.8</v>
      </c>
      <c r="J204" s="92" t="s">
        <v>532</v>
      </c>
      <c r="K204" s="99" t="s">
        <v>531</v>
      </c>
      <c r="L204" s="99" t="s">
        <v>329</v>
      </c>
    </row>
    <row r="205" spans="1:12" s="8" customFormat="1" ht="63.75" x14ac:dyDescent="0.25">
      <c r="A205" s="96" t="s">
        <v>1008</v>
      </c>
      <c r="B205" s="99" t="s">
        <v>1013</v>
      </c>
      <c r="C205" s="99" t="s">
        <v>77</v>
      </c>
      <c r="D205" s="99" t="s">
        <v>1014</v>
      </c>
      <c r="E205" s="99" t="s">
        <v>141</v>
      </c>
      <c r="F205" s="74">
        <v>38</v>
      </c>
      <c r="G205" s="75">
        <f>22770-5012.35</f>
        <v>17757.650000000001</v>
      </c>
      <c r="H205" s="48">
        <f t="shared" si="15"/>
        <v>674790.70000000007</v>
      </c>
      <c r="I205" s="48">
        <f t="shared" si="14"/>
        <v>755765.58400000015</v>
      </c>
      <c r="J205" s="92" t="s">
        <v>532</v>
      </c>
      <c r="K205" s="99" t="s">
        <v>531</v>
      </c>
      <c r="L205" s="99" t="s">
        <v>329</v>
      </c>
    </row>
    <row r="206" spans="1:12" s="8" customFormat="1" ht="63.75" x14ac:dyDescent="0.25">
      <c r="A206" s="96" t="s">
        <v>1009</v>
      </c>
      <c r="B206" s="99" t="s">
        <v>1015</v>
      </c>
      <c r="C206" s="99" t="s">
        <v>77</v>
      </c>
      <c r="D206" s="99" t="s">
        <v>1016</v>
      </c>
      <c r="E206" s="99" t="s">
        <v>141</v>
      </c>
      <c r="F206" s="74">
        <v>38</v>
      </c>
      <c r="G206" s="75">
        <v>16540</v>
      </c>
      <c r="H206" s="48">
        <f t="shared" si="15"/>
        <v>628520</v>
      </c>
      <c r="I206" s="48">
        <f t="shared" si="14"/>
        <v>703942.4</v>
      </c>
      <c r="J206" s="92" t="s">
        <v>532</v>
      </c>
      <c r="K206" s="99" t="s">
        <v>531</v>
      </c>
      <c r="L206" s="99" t="s">
        <v>329</v>
      </c>
    </row>
    <row r="207" spans="1:12" s="8" customFormat="1" ht="63.75" x14ac:dyDescent="0.25">
      <c r="A207" s="96" t="s">
        <v>1010</v>
      </c>
      <c r="B207" s="99" t="s">
        <v>1017</v>
      </c>
      <c r="C207" s="99" t="s">
        <v>77</v>
      </c>
      <c r="D207" s="99" t="s">
        <v>1018</v>
      </c>
      <c r="E207" s="99" t="s">
        <v>141</v>
      </c>
      <c r="F207" s="74">
        <v>38</v>
      </c>
      <c r="G207" s="75">
        <v>13380</v>
      </c>
      <c r="H207" s="23">
        <f t="shared" si="15"/>
        <v>508440</v>
      </c>
      <c r="I207" s="23">
        <f t="shared" si="14"/>
        <v>569452.80000000005</v>
      </c>
      <c r="J207" s="92" t="s">
        <v>532</v>
      </c>
      <c r="K207" s="99" t="s">
        <v>531</v>
      </c>
      <c r="L207" s="99" t="s">
        <v>329</v>
      </c>
    </row>
    <row r="208" spans="1:12" s="8" customFormat="1" ht="165.75" x14ac:dyDescent="0.25">
      <c r="A208" s="96" t="s">
        <v>1028</v>
      </c>
      <c r="B208" s="99" t="s">
        <v>1030</v>
      </c>
      <c r="C208" s="99" t="s">
        <v>31</v>
      </c>
      <c r="D208" s="99" t="s">
        <v>1031</v>
      </c>
      <c r="E208" s="99" t="s">
        <v>141</v>
      </c>
      <c r="F208" s="74">
        <v>90</v>
      </c>
      <c r="G208" s="75">
        <v>102321.43</v>
      </c>
      <c r="H208" s="23">
        <f t="shared" si="15"/>
        <v>9208928.6999999993</v>
      </c>
      <c r="I208" s="23">
        <f t="shared" si="14"/>
        <v>10314000.143999999</v>
      </c>
      <c r="J208" s="92" t="s">
        <v>1032</v>
      </c>
      <c r="K208" s="99" t="s">
        <v>531</v>
      </c>
      <c r="L208" s="99" t="s">
        <v>329</v>
      </c>
    </row>
    <row r="209" spans="1:12" s="8" customFormat="1" ht="204" x14ac:dyDescent="0.25">
      <c r="A209" s="96" t="s">
        <v>1029</v>
      </c>
      <c r="B209" s="99" t="s">
        <v>1034</v>
      </c>
      <c r="C209" s="99" t="s">
        <v>77</v>
      </c>
      <c r="D209" s="99" t="s">
        <v>1275</v>
      </c>
      <c r="E209" s="99" t="s">
        <v>250</v>
      </c>
      <c r="F209" s="74">
        <v>1</v>
      </c>
      <c r="G209" s="75">
        <v>2065982.15</v>
      </c>
      <c r="H209" s="23">
        <f t="shared" si="15"/>
        <v>2065982.15</v>
      </c>
      <c r="I209" s="23">
        <f t="shared" si="14"/>
        <v>2313900.0079999999</v>
      </c>
      <c r="J209" s="92" t="s">
        <v>1033</v>
      </c>
      <c r="K209" s="99" t="s">
        <v>531</v>
      </c>
      <c r="L209" s="99" t="s">
        <v>1337</v>
      </c>
    </row>
    <row r="210" spans="1:12" s="8" customFormat="1" ht="76.5" x14ac:dyDescent="0.25">
      <c r="A210" s="96" t="s">
        <v>1041</v>
      </c>
      <c r="B210" s="99" t="s">
        <v>746</v>
      </c>
      <c r="C210" s="99" t="s">
        <v>77</v>
      </c>
      <c r="D210" s="99" t="s">
        <v>748</v>
      </c>
      <c r="E210" s="98" t="s">
        <v>141</v>
      </c>
      <c r="F210" s="48">
        <v>6</v>
      </c>
      <c r="G210" s="48">
        <v>4200</v>
      </c>
      <c r="H210" s="48">
        <v>25200</v>
      </c>
      <c r="I210" s="48">
        <v>28224.000000000004</v>
      </c>
      <c r="J210" s="99" t="s">
        <v>800</v>
      </c>
      <c r="K210" s="97" t="s">
        <v>22</v>
      </c>
      <c r="L210" s="99" t="s">
        <v>329</v>
      </c>
    </row>
    <row r="211" spans="1:12" s="8" customFormat="1" ht="76.5" x14ac:dyDescent="0.25">
      <c r="A211" s="96" t="s">
        <v>1042</v>
      </c>
      <c r="B211" s="99" t="s">
        <v>749</v>
      </c>
      <c r="C211" s="99" t="s">
        <v>77</v>
      </c>
      <c r="D211" s="99" t="s">
        <v>750</v>
      </c>
      <c r="E211" s="98" t="s">
        <v>141</v>
      </c>
      <c r="F211" s="48">
        <v>6</v>
      </c>
      <c r="G211" s="48">
        <v>4400</v>
      </c>
      <c r="H211" s="48">
        <v>26400</v>
      </c>
      <c r="I211" s="48">
        <v>29568.000000000004</v>
      </c>
      <c r="J211" s="99" t="s">
        <v>800</v>
      </c>
      <c r="K211" s="97" t="s">
        <v>22</v>
      </c>
      <c r="L211" s="99" t="s">
        <v>329</v>
      </c>
    </row>
    <row r="212" spans="1:12" s="8" customFormat="1" ht="76.5" x14ac:dyDescent="0.25">
      <c r="A212" s="96" t="s">
        <v>1043</v>
      </c>
      <c r="B212" s="99" t="s">
        <v>751</v>
      </c>
      <c r="C212" s="99" t="s">
        <v>77</v>
      </c>
      <c r="D212" s="99" t="s">
        <v>752</v>
      </c>
      <c r="E212" s="98" t="s">
        <v>141</v>
      </c>
      <c r="F212" s="48">
        <v>6</v>
      </c>
      <c r="G212" s="48">
        <v>4560</v>
      </c>
      <c r="H212" s="48">
        <v>27360</v>
      </c>
      <c r="I212" s="48">
        <v>30643.200000000004</v>
      </c>
      <c r="J212" s="99" t="s">
        <v>800</v>
      </c>
      <c r="K212" s="97" t="s">
        <v>22</v>
      </c>
      <c r="L212" s="99" t="s">
        <v>329</v>
      </c>
    </row>
    <row r="213" spans="1:12" s="8" customFormat="1" ht="76.5" x14ac:dyDescent="0.25">
      <c r="A213" s="96" t="s">
        <v>1044</v>
      </c>
      <c r="B213" s="99" t="s">
        <v>753</v>
      </c>
      <c r="C213" s="99" t="s">
        <v>77</v>
      </c>
      <c r="D213" s="99" t="s">
        <v>754</v>
      </c>
      <c r="E213" s="98" t="s">
        <v>141</v>
      </c>
      <c r="F213" s="48">
        <v>6</v>
      </c>
      <c r="G213" s="48">
        <v>4800</v>
      </c>
      <c r="H213" s="48">
        <v>28800</v>
      </c>
      <c r="I213" s="48">
        <v>32256.000000000004</v>
      </c>
      <c r="J213" s="99" t="s">
        <v>800</v>
      </c>
      <c r="K213" s="97" t="s">
        <v>22</v>
      </c>
      <c r="L213" s="99" t="s">
        <v>329</v>
      </c>
    </row>
    <row r="214" spans="1:12" s="8" customFormat="1" ht="76.5" x14ac:dyDescent="0.25">
      <c r="A214" s="96" t="s">
        <v>1045</v>
      </c>
      <c r="B214" s="99" t="s">
        <v>755</v>
      </c>
      <c r="C214" s="99" t="s">
        <v>77</v>
      </c>
      <c r="D214" s="99" t="s">
        <v>756</v>
      </c>
      <c r="E214" s="98" t="s">
        <v>141</v>
      </c>
      <c r="F214" s="48">
        <v>6</v>
      </c>
      <c r="G214" s="48">
        <v>4800</v>
      </c>
      <c r="H214" s="48">
        <v>28800</v>
      </c>
      <c r="I214" s="48">
        <v>32256.000000000004</v>
      </c>
      <c r="J214" s="99" t="s">
        <v>800</v>
      </c>
      <c r="K214" s="97" t="s">
        <v>22</v>
      </c>
      <c r="L214" s="99" t="s">
        <v>329</v>
      </c>
    </row>
    <row r="215" spans="1:12" s="8" customFormat="1" ht="76.5" x14ac:dyDescent="0.25">
      <c r="A215" s="96" t="s">
        <v>1046</v>
      </c>
      <c r="B215" s="99" t="s">
        <v>757</v>
      </c>
      <c r="C215" s="99" t="s">
        <v>77</v>
      </c>
      <c r="D215" s="99" t="s">
        <v>758</v>
      </c>
      <c r="E215" s="98" t="s">
        <v>141</v>
      </c>
      <c r="F215" s="48">
        <v>6</v>
      </c>
      <c r="G215" s="48">
        <v>4950</v>
      </c>
      <c r="H215" s="48">
        <v>29700</v>
      </c>
      <c r="I215" s="48">
        <v>33264</v>
      </c>
      <c r="J215" s="99" t="s">
        <v>800</v>
      </c>
      <c r="K215" s="97" t="s">
        <v>22</v>
      </c>
      <c r="L215" s="99" t="s">
        <v>329</v>
      </c>
    </row>
    <row r="216" spans="1:12" s="8" customFormat="1" ht="76.5" x14ac:dyDescent="0.25">
      <c r="A216" s="96" t="s">
        <v>1047</v>
      </c>
      <c r="B216" s="99" t="s">
        <v>759</v>
      </c>
      <c r="C216" s="99" t="s">
        <v>77</v>
      </c>
      <c r="D216" s="99" t="s">
        <v>760</v>
      </c>
      <c r="E216" s="98" t="s">
        <v>141</v>
      </c>
      <c r="F216" s="48">
        <v>15</v>
      </c>
      <c r="G216" s="48">
        <v>1696</v>
      </c>
      <c r="H216" s="48">
        <v>25440</v>
      </c>
      <c r="I216" s="48">
        <v>28492.800000000003</v>
      </c>
      <c r="J216" s="99" t="s">
        <v>800</v>
      </c>
      <c r="K216" s="97" t="s">
        <v>22</v>
      </c>
      <c r="L216" s="99" t="s">
        <v>329</v>
      </c>
    </row>
    <row r="217" spans="1:12" s="8" customFormat="1" ht="76.5" x14ac:dyDescent="0.25">
      <c r="A217" s="96" t="s">
        <v>1048</v>
      </c>
      <c r="B217" s="99" t="s">
        <v>761</v>
      </c>
      <c r="C217" s="99" t="s">
        <v>77</v>
      </c>
      <c r="D217" s="99" t="s">
        <v>762</v>
      </c>
      <c r="E217" s="98" t="s">
        <v>141</v>
      </c>
      <c r="F217" s="48">
        <v>15</v>
      </c>
      <c r="G217" s="48">
        <v>1696</v>
      </c>
      <c r="H217" s="48">
        <v>25440</v>
      </c>
      <c r="I217" s="48">
        <v>28492.800000000003</v>
      </c>
      <c r="J217" s="99" t="s">
        <v>800</v>
      </c>
      <c r="K217" s="97" t="s">
        <v>22</v>
      </c>
      <c r="L217" s="99" t="s">
        <v>329</v>
      </c>
    </row>
    <row r="218" spans="1:12" s="8" customFormat="1" ht="76.5" x14ac:dyDescent="0.25">
      <c r="A218" s="96" t="s">
        <v>1049</v>
      </c>
      <c r="B218" s="99" t="s">
        <v>763</v>
      </c>
      <c r="C218" s="99" t="s">
        <v>77</v>
      </c>
      <c r="D218" s="99" t="s">
        <v>764</v>
      </c>
      <c r="E218" s="98" t="s">
        <v>141</v>
      </c>
      <c r="F218" s="48">
        <v>8</v>
      </c>
      <c r="G218" s="48">
        <v>1785</v>
      </c>
      <c r="H218" s="48">
        <v>14280</v>
      </c>
      <c r="I218" s="48">
        <v>15993.600000000002</v>
      </c>
      <c r="J218" s="99" t="s">
        <v>800</v>
      </c>
      <c r="K218" s="97" t="s">
        <v>22</v>
      </c>
      <c r="L218" s="99" t="s">
        <v>329</v>
      </c>
    </row>
    <row r="219" spans="1:12" s="8" customFormat="1" ht="76.5" x14ac:dyDescent="0.25">
      <c r="A219" s="96" t="s">
        <v>1050</v>
      </c>
      <c r="B219" s="99" t="s">
        <v>765</v>
      </c>
      <c r="C219" s="99" t="s">
        <v>77</v>
      </c>
      <c r="D219" s="99" t="s">
        <v>766</v>
      </c>
      <c r="E219" s="98" t="s">
        <v>141</v>
      </c>
      <c r="F219" s="48">
        <v>20</v>
      </c>
      <c r="G219" s="48">
        <v>1964</v>
      </c>
      <c r="H219" s="48">
        <v>39280</v>
      </c>
      <c r="I219" s="48">
        <v>43993.600000000006</v>
      </c>
      <c r="J219" s="99" t="s">
        <v>800</v>
      </c>
      <c r="K219" s="97" t="s">
        <v>22</v>
      </c>
      <c r="L219" s="99" t="s">
        <v>329</v>
      </c>
    </row>
    <row r="220" spans="1:12" s="8" customFormat="1" ht="76.5" x14ac:dyDescent="0.25">
      <c r="A220" s="96" t="s">
        <v>1051</v>
      </c>
      <c r="B220" s="99" t="s">
        <v>767</v>
      </c>
      <c r="C220" s="99" t="s">
        <v>77</v>
      </c>
      <c r="D220" s="99" t="s">
        <v>768</v>
      </c>
      <c r="E220" s="98" t="s">
        <v>141</v>
      </c>
      <c r="F220" s="48">
        <v>15</v>
      </c>
      <c r="G220" s="48">
        <v>1964</v>
      </c>
      <c r="H220" s="48">
        <v>29460</v>
      </c>
      <c r="I220" s="48">
        <v>32995.200000000004</v>
      </c>
      <c r="J220" s="99" t="s">
        <v>800</v>
      </c>
      <c r="K220" s="97" t="s">
        <v>22</v>
      </c>
      <c r="L220" s="99" t="s">
        <v>329</v>
      </c>
    </row>
    <row r="221" spans="1:12" s="8" customFormat="1" ht="76.5" x14ac:dyDescent="0.25">
      <c r="A221" s="96" t="s">
        <v>1052</v>
      </c>
      <c r="B221" s="99" t="s">
        <v>769</v>
      </c>
      <c r="C221" s="99" t="s">
        <v>77</v>
      </c>
      <c r="D221" s="99" t="s">
        <v>770</v>
      </c>
      <c r="E221" s="98" t="s">
        <v>141</v>
      </c>
      <c r="F221" s="48">
        <v>8</v>
      </c>
      <c r="G221" s="48">
        <v>2232</v>
      </c>
      <c r="H221" s="48">
        <v>17856</v>
      </c>
      <c r="I221" s="48">
        <v>19998.72</v>
      </c>
      <c r="J221" s="99" t="s">
        <v>800</v>
      </c>
      <c r="K221" s="97" t="s">
        <v>22</v>
      </c>
      <c r="L221" s="99" t="s">
        <v>329</v>
      </c>
    </row>
    <row r="222" spans="1:12" s="8" customFormat="1" ht="76.5" x14ac:dyDescent="0.25">
      <c r="A222" s="96" t="s">
        <v>1053</v>
      </c>
      <c r="B222" s="99" t="s">
        <v>771</v>
      </c>
      <c r="C222" s="99" t="s">
        <v>77</v>
      </c>
      <c r="D222" s="99" t="s">
        <v>772</v>
      </c>
      <c r="E222" s="98" t="s">
        <v>141</v>
      </c>
      <c r="F222" s="48">
        <v>8</v>
      </c>
      <c r="G222" s="48">
        <v>2232</v>
      </c>
      <c r="H222" s="48">
        <v>17856</v>
      </c>
      <c r="I222" s="48">
        <v>19998.72</v>
      </c>
      <c r="J222" s="99" t="s">
        <v>800</v>
      </c>
      <c r="K222" s="97" t="s">
        <v>22</v>
      </c>
      <c r="L222" s="99" t="s">
        <v>329</v>
      </c>
    </row>
    <row r="223" spans="1:12" s="8" customFormat="1" ht="76.5" x14ac:dyDescent="0.25">
      <c r="A223" s="96" t="s">
        <v>1054</v>
      </c>
      <c r="B223" s="99" t="s">
        <v>773</v>
      </c>
      <c r="C223" s="99" t="s">
        <v>77</v>
      </c>
      <c r="D223" s="99" t="s">
        <v>774</v>
      </c>
      <c r="E223" s="98" t="s">
        <v>141</v>
      </c>
      <c r="F223" s="48">
        <v>8</v>
      </c>
      <c r="G223" s="48">
        <v>2232</v>
      </c>
      <c r="H223" s="48">
        <v>17856</v>
      </c>
      <c r="I223" s="48">
        <v>19998.72</v>
      </c>
      <c r="J223" s="99" t="s">
        <v>800</v>
      </c>
      <c r="K223" s="97" t="s">
        <v>22</v>
      </c>
      <c r="L223" s="99" t="s">
        <v>329</v>
      </c>
    </row>
    <row r="224" spans="1:12" s="8" customFormat="1" ht="76.5" x14ac:dyDescent="0.25">
      <c r="A224" s="96" t="s">
        <v>1055</v>
      </c>
      <c r="B224" s="99" t="s">
        <v>775</v>
      </c>
      <c r="C224" s="99" t="s">
        <v>77</v>
      </c>
      <c r="D224" s="99" t="s">
        <v>776</v>
      </c>
      <c r="E224" s="98" t="s">
        <v>141</v>
      </c>
      <c r="F224" s="48">
        <v>8</v>
      </c>
      <c r="G224" s="48">
        <v>2499.9999999999995</v>
      </c>
      <c r="H224" s="48">
        <v>19999.999999999996</v>
      </c>
      <c r="I224" s="48">
        <v>22399.999999999996</v>
      </c>
      <c r="J224" s="99" t="s">
        <v>800</v>
      </c>
      <c r="K224" s="97" t="s">
        <v>22</v>
      </c>
      <c r="L224" s="99" t="s">
        <v>329</v>
      </c>
    </row>
    <row r="225" spans="1:12" s="8" customFormat="1" ht="76.5" x14ac:dyDescent="0.25">
      <c r="A225" s="96" t="s">
        <v>1056</v>
      </c>
      <c r="B225" s="99" t="s">
        <v>777</v>
      </c>
      <c r="C225" s="99" t="s">
        <v>77</v>
      </c>
      <c r="D225" s="99" t="s">
        <v>778</v>
      </c>
      <c r="E225" s="98" t="s">
        <v>141</v>
      </c>
      <c r="F225" s="48">
        <v>8</v>
      </c>
      <c r="G225" s="48">
        <v>2499.9999999999995</v>
      </c>
      <c r="H225" s="48">
        <v>19999.999999999996</v>
      </c>
      <c r="I225" s="48">
        <v>22399.999999999996</v>
      </c>
      <c r="J225" s="99" t="s">
        <v>800</v>
      </c>
      <c r="K225" s="97" t="s">
        <v>22</v>
      </c>
      <c r="L225" s="99" t="s">
        <v>329</v>
      </c>
    </row>
    <row r="226" spans="1:12" s="8" customFormat="1" ht="76.5" x14ac:dyDescent="0.25">
      <c r="A226" s="96" t="s">
        <v>1057</v>
      </c>
      <c r="B226" s="99" t="s">
        <v>779</v>
      </c>
      <c r="C226" s="99" t="s">
        <v>77</v>
      </c>
      <c r="D226" s="99" t="s">
        <v>780</v>
      </c>
      <c r="E226" s="98" t="s">
        <v>141</v>
      </c>
      <c r="F226" s="48">
        <v>15</v>
      </c>
      <c r="G226" s="48">
        <v>3035</v>
      </c>
      <c r="H226" s="48">
        <v>45525</v>
      </c>
      <c r="I226" s="48">
        <v>50988.000000000007</v>
      </c>
      <c r="J226" s="99" t="s">
        <v>800</v>
      </c>
      <c r="K226" s="97" t="s">
        <v>22</v>
      </c>
      <c r="L226" s="99" t="s">
        <v>329</v>
      </c>
    </row>
    <row r="227" spans="1:12" s="8" customFormat="1" ht="76.5" x14ac:dyDescent="0.25">
      <c r="A227" s="96" t="s">
        <v>1058</v>
      </c>
      <c r="B227" s="99" t="s">
        <v>781</v>
      </c>
      <c r="C227" s="99" t="s">
        <v>77</v>
      </c>
      <c r="D227" s="99" t="s">
        <v>782</v>
      </c>
      <c r="E227" s="98" t="s">
        <v>141</v>
      </c>
      <c r="F227" s="48">
        <v>15</v>
      </c>
      <c r="G227" s="48">
        <v>3169</v>
      </c>
      <c r="H227" s="48">
        <v>47535</v>
      </c>
      <c r="I227" s="48">
        <v>53239.200000000004</v>
      </c>
      <c r="J227" s="99" t="s">
        <v>800</v>
      </c>
      <c r="K227" s="97" t="s">
        <v>22</v>
      </c>
      <c r="L227" s="99" t="s">
        <v>329</v>
      </c>
    </row>
    <row r="228" spans="1:12" s="8" customFormat="1" ht="76.5" x14ac:dyDescent="0.25">
      <c r="A228" s="96" t="s">
        <v>1059</v>
      </c>
      <c r="B228" s="99" t="s">
        <v>783</v>
      </c>
      <c r="C228" s="99" t="s">
        <v>77</v>
      </c>
      <c r="D228" s="99" t="s">
        <v>784</v>
      </c>
      <c r="E228" s="98" t="s">
        <v>141</v>
      </c>
      <c r="F228" s="48">
        <v>9</v>
      </c>
      <c r="G228" s="48">
        <v>3749.9999999999995</v>
      </c>
      <c r="H228" s="48">
        <v>33749.999999999993</v>
      </c>
      <c r="I228" s="48">
        <v>37799.999999999993</v>
      </c>
      <c r="J228" s="99" t="s">
        <v>800</v>
      </c>
      <c r="K228" s="97" t="s">
        <v>22</v>
      </c>
      <c r="L228" s="99" t="s">
        <v>329</v>
      </c>
    </row>
    <row r="229" spans="1:12" s="8" customFormat="1" ht="76.5" x14ac:dyDescent="0.25">
      <c r="A229" s="96" t="s">
        <v>1060</v>
      </c>
      <c r="B229" s="99" t="s">
        <v>785</v>
      </c>
      <c r="C229" s="99" t="s">
        <v>77</v>
      </c>
      <c r="D229" s="99" t="s">
        <v>786</v>
      </c>
      <c r="E229" s="98" t="s">
        <v>141</v>
      </c>
      <c r="F229" s="48">
        <v>6</v>
      </c>
      <c r="G229" s="48">
        <v>3883</v>
      </c>
      <c r="H229" s="48">
        <v>23298</v>
      </c>
      <c r="I229" s="48">
        <v>26093.760000000002</v>
      </c>
      <c r="J229" s="99" t="s">
        <v>800</v>
      </c>
      <c r="K229" s="97" t="s">
        <v>22</v>
      </c>
      <c r="L229" s="99" t="s">
        <v>329</v>
      </c>
    </row>
    <row r="230" spans="1:12" s="8" customFormat="1" ht="76.5" x14ac:dyDescent="0.25">
      <c r="A230" s="96" t="s">
        <v>1061</v>
      </c>
      <c r="B230" s="99" t="s">
        <v>787</v>
      </c>
      <c r="C230" s="99" t="s">
        <v>77</v>
      </c>
      <c r="D230" s="99" t="s">
        <v>788</v>
      </c>
      <c r="E230" s="98" t="s">
        <v>141</v>
      </c>
      <c r="F230" s="48">
        <v>6</v>
      </c>
      <c r="G230" s="48">
        <v>4464</v>
      </c>
      <c r="H230" s="48">
        <v>26784</v>
      </c>
      <c r="I230" s="48">
        <v>29998.080000000002</v>
      </c>
      <c r="J230" s="99" t="s">
        <v>800</v>
      </c>
      <c r="K230" s="97" t="s">
        <v>22</v>
      </c>
      <c r="L230" s="99" t="s">
        <v>329</v>
      </c>
    </row>
    <row r="231" spans="1:12" s="8" customFormat="1" ht="76.5" x14ac:dyDescent="0.25">
      <c r="A231" s="96" t="s">
        <v>1062</v>
      </c>
      <c r="B231" s="99" t="s">
        <v>789</v>
      </c>
      <c r="C231" s="99" t="s">
        <v>77</v>
      </c>
      <c r="D231" s="99" t="s">
        <v>790</v>
      </c>
      <c r="E231" s="98" t="s">
        <v>141</v>
      </c>
      <c r="F231" s="48">
        <v>6</v>
      </c>
      <c r="G231" s="48">
        <v>5446</v>
      </c>
      <c r="H231" s="48">
        <v>32676</v>
      </c>
      <c r="I231" s="48">
        <v>36597.120000000003</v>
      </c>
      <c r="J231" s="99" t="s">
        <v>800</v>
      </c>
      <c r="K231" s="97" t="s">
        <v>22</v>
      </c>
      <c r="L231" s="99" t="s">
        <v>329</v>
      </c>
    </row>
    <row r="232" spans="1:12" s="8" customFormat="1" ht="76.5" x14ac:dyDescent="0.25">
      <c r="A232" s="96" t="s">
        <v>1063</v>
      </c>
      <c r="B232" s="99" t="s">
        <v>791</v>
      </c>
      <c r="C232" s="99" t="s">
        <v>77</v>
      </c>
      <c r="D232" s="99" t="s">
        <v>792</v>
      </c>
      <c r="E232" s="98" t="s">
        <v>141</v>
      </c>
      <c r="F232" s="48">
        <v>6</v>
      </c>
      <c r="G232" s="48">
        <v>5446</v>
      </c>
      <c r="H232" s="48">
        <v>32676</v>
      </c>
      <c r="I232" s="48">
        <v>36597.120000000003</v>
      </c>
      <c r="J232" s="99" t="s">
        <v>800</v>
      </c>
      <c r="K232" s="97" t="s">
        <v>22</v>
      </c>
      <c r="L232" s="99" t="s">
        <v>329</v>
      </c>
    </row>
    <row r="233" spans="1:12" s="8" customFormat="1" ht="102" x14ac:dyDescent="0.25">
      <c r="A233" s="96" t="s">
        <v>1064</v>
      </c>
      <c r="B233" s="99" t="s">
        <v>793</v>
      </c>
      <c r="C233" s="99" t="s">
        <v>77</v>
      </c>
      <c r="D233" s="99" t="s">
        <v>794</v>
      </c>
      <c r="E233" s="98" t="s">
        <v>141</v>
      </c>
      <c r="F233" s="48">
        <v>20</v>
      </c>
      <c r="G233" s="48">
        <v>51785</v>
      </c>
      <c r="H233" s="48"/>
      <c r="I233" s="48"/>
      <c r="J233" s="99" t="s">
        <v>800</v>
      </c>
      <c r="K233" s="97" t="s">
        <v>22</v>
      </c>
      <c r="L233" s="99" t="s">
        <v>1336</v>
      </c>
    </row>
    <row r="234" spans="1:12" s="8" customFormat="1" ht="102" x14ac:dyDescent="0.25">
      <c r="A234" s="96" t="s">
        <v>1065</v>
      </c>
      <c r="B234" s="99" t="s">
        <v>795</v>
      </c>
      <c r="C234" s="99" t="s">
        <v>77</v>
      </c>
      <c r="D234" s="99" t="s">
        <v>796</v>
      </c>
      <c r="E234" s="98" t="s">
        <v>141</v>
      </c>
      <c r="F234" s="48">
        <v>10</v>
      </c>
      <c r="G234" s="48">
        <v>26785</v>
      </c>
      <c r="H234" s="48"/>
      <c r="I234" s="48"/>
      <c r="J234" s="99" t="s">
        <v>800</v>
      </c>
      <c r="K234" s="97" t="s">
        <v>22</v>
      </c>
      <c r="L234" s="99" t="s">
        <v>1336</v>
      </c>
    </row>
    <row r="235" spans="1:12" s="8" customFormat="1" ht="102" x14ac:dyDescent="0.25">
      <c r="A235" s="96" t="s">
        <v>1066</v>
      </c>
      <c r="B235" s="99" t="s">
        <v>795</v>
      </c>
      <c r="C235" s="99" t="s">
        <v>77</v>
      </c>
      <c r="D235" s="99" t="s">
        <v>796</v>
      </c>
      <c r="E235" s="98" t="s">
        <v>141</v>
      </c>
      <c r="F235" s="48">
        <v>19</v>
      </c>
      <c r="G235" s="48">
        <v>35714</v>
      </c>
      <c r="H235" s="48"/>
      <c r="I235" s="48"/>
      <c r="J235" s="99" t="s">
        <v>800</v>
      </c>
      <c r="K235" s="97" t="s">
        <v>22</v>
      </c>
      <c r="L235" s="99" t="s">
        <v>1336</v>
      </c>
    </row>
    <row r="236" spans="1:12" s="8" customFormat="1" ht="102" x14ac:dyDescent="0.25">
      <c r="A236" s="96" t="s">
        <v>1067</v>
      </c>
      <c r="B236" s="99" t="s">
        <v>797</v>
      </c>
      <c r="C236" s="99" t="s">
        <v>77</v>
      </c>
      <c r="D236" s="99" t="s">
        <v>796</v>
      </c>
      <c r="E236" s="98" t="s">
        <v>141</v>
      </c>
      <c r="F236" s="48">
        <v>3</v>
      </c>
      <c r="G236" s="48">
        <v>31249.999999999996</v>
      </c>
      <c r="H236" s="48"/>
      <c r="I236" s="48"/>
      <c r="J236" s="99" t="s">
        <v>800</v>
      </c>
      <c r="K236" s="97" t="s">
        <v>22</v>
      </c>
      <c r="L236" s="99" t="s">
        <v>1336</v>
      </c>
    </row>
    <row r="237" spans="1:12" s="8" customFormat="1" ht="102" x14ac:dyDescent="0.25">
      <c r="A237" s="96" t="s">
        <v>1068</v>
      </c>
      <c r="B237" s="99" t="s">
        <v>798</v>
      </c>
      <c r="C237" s="99" t="s">
        <v>77</v>
      </c>
      <c r="D237" s="99" t="s">
        <v>796</v>
      </c>
      <c r="E237" s="98" t="s">
        <v>141</v>
      </c>
      <c r="F237" s="48">
        <v>2</v>
      </c>
      <c r="G237" s="48">
        <v>35714</v>
      </c>
      <c r="H237" s="48"/>
      <c r="I237" s="48"/>
      <c r="J237" s="99" t="s">
        <v>800</v>
      </c>
      <c r="K237" s="97" t="s">
        <v>22</v>
      </c>
      <c r="L237" s="99" t="s">
        <v>1336</v>
      </c>
    </row>
    <row r="238" spans="1:12" s="8" customFormat="1" ht="102" x14ac:dyDescent="0.25">
      <c r="A238" s="96" t="s">
        <v>1069</v>
      </c>
      <c r="B238" s="99" t="s">
        <v>799</v>
      </c>
      <c r="C238" s="99" t="s">
        <v>77</v>
      </c>
      <c r="D238" s="99" t="s">
        <v>796</v>
      </c>
      <c r="E238" s="98" t="s">
        <v>141</v>
      </c>
      <c r="F238" s="23">
        <v>3</v>
      </c>
      <c r="G238" s="23">
        <v>35714</v>
      </c>
      <c r="H238" s="48"/>
      <c r="I238" s="23"/>
      <c r="J238" s="99" t="s">
        <v>800</v>
      </c>
      <c r="K238" s="97" t="s">
        <v>22</v>
      </c>
      <c r="L238" s="99" t="s">
        <v>1006</v>
      </c>
    </row>
    <row r="239" spans="1:12" s="8" customFormat="1" ht="102" x14ac:dyDescent="0.25">
      <c r="A239" s="96" t="s">
        <v>1082</v>
      </c>
      <c r="B239" s="99" t="s">
        <v>1084</v>
      </c>
      <c r="C239" s="99" t="s">
        <v>77</v>
      </c>
      <c r="D239" s="99" t="s">
        <v>1359</v>
      </c>
      <c r="E239" s="98" t="s">
        <v>141</v>
      </c>
      <c r="F239" s="47">
        <v>1</v>
      </c>
      <c r="G239" s="23">
        <v>76000</v>
      </c>
      <c r="H239" s="23">
        <f t="shared" ref="H239:H240" si="16">F239*G239</f>
        <v>76000</v>
      </c>
      <c r="I239" s="23">
        <f t="shared" si="14"/>
        <v>85120.000000000015</v>
      </c>
      <c r="J239" s="99" t="s">
        <v>392</v>
      </c>
      <c r="K239" s="97" t="s">
        <v>22</v>
      </c>
      <c r="L239" s="99" t="s">
        <v>1377</v>
      </c>
    </row>
    <row r="240" spans="1:12" s="8" customFormat="1" ht="127.5" x14ac:dyDescent="0.25">
      <c r="A240" s="96" t="s">
        <v>1083</v>
      </c>
      <c r="B240" s="99" t="s">
        <v>1085</v>
      </c>
      <c r="C240" s="99" t="s">
        <v>77</v>
      </c>
      <c r="D240" s="99" t="s">
        <v>1363</v>
      </c>
      <c r="E240" s="98" t="s">
        <v>141</v>
      </c>
      <c r="F240" s="32">
        <v>2</v>
      </c>
      <c r="G240" s="23">
        <v>39900</v>
      </c>
      <c r="H240" s="23">
        <f t="shared" si="16"/>
        <v>79800</v>
      </c>
      <c r="I240" s="23">
        <f t="shared" si="14"/>
        <v>89376.000000000015</v>
      </c>
      <c r="J240" s="99" t="s">
        <v>392</v>
      </c>
      <c r="K240" s="97" t="s">
        <v>22</v>
      </c>
      <c r="L240" s="99" t="s">
        <v>1377</v>
      </c>
    </row>
    <row r="241" spans="1:12" s="8" customFormat="1" ht="63.75" x14ac:dyDescent="0.25">
      <c r="A241" s="96" t="s">
        <v>1088</v>
      </c>
      <c r="B241" s="99" t="s">
        <v>1094</v>
      </c>
      <c r="C241" s="99" t="s">
        <v>77</v>
      </c>
      <c r="D241" s="99" t="s">
        <v>1099</v>
      </c>
      <c r="E241" s="98" t="s">
        <v>141</v>
      </c>
      <c r="F241" s="32">
        <v>10</v>
      </c>
      <c r="G241" s="23">
        <v>19429</v>
      </c>
      <c r="H241" s="23">
        <f>F241*G241</f>
        <v>194290</v>
      </c>
      <c r="I241" s="23">
        <f t="shared" si="14"/>
        <v>217604.80000000002</v>
      </c>
      <c r="J241" s="94" t="s">
        <v>1093</v>
      </c>
      <c r="K241" s="97" t="s">
        <v>22</v>
      </c>
      <c r="L241" s="99" t="s">
        <v>329</v>
      </c>
    </row>
    <row r="242" spans="1:12" s="8" customFormat="1" ht="63.75" x14ac:dyDescent="0.25">
      <c r="A242" s="96" t="s">
        <v>1089</v>
      </c>
      <c r="B242" s="99" t="s">
        <v>1095</v>
      </c>
      <c r="C242" s="99" t="s">
        <v>77</v>
      </c>
      <c r="D242" s="99" t="s">
        <v>1100</v>
      </c>
      <c r="E242" s="98" t="s">
        <v>141</v>
      </c>
      <c r="F242" s="32">
        <v>10</v>
      </c>
      <c r="G242" s="23">
        <v>10800</v>
      </c>
      <c r="H242" s="23">
        <f t="shared" ref="H242:H279" si="17">F242*G242</f>
        <v>108000</v>
      </c>
      <c r="I242" s="23">
        <f t="shared" si="14"/>
        <v>120960.00000000001</v>
      </c>
      <c r="J242" s="94" t="s">
        <v>1093</v>
      </c>
      <c r="K242" s="97" t="s">
        <v>22</v>
      </c>
      <c r="L242" s="99" t="s">
        <v>329</v>
      </c>
    </row>
    <row r="243" spans="1:12" s="8" customFormat="1" ht="63.75" x14ac:dyDescent="0.25">
      <c r="A243" s="96" t="s">
        <v>1090</v>
      </c>
      <c r="B243" s="99" t="s">
        <v>1096</v>
      </c>
      <c r="C243" s="99" t="s">
        <v>77</v>
      </c>
      <c r="D243" s="99" t="s">
        <v>1101</v>
      </c>
      <c r="E243" s="98" t="s">
        <v>141</v>
      </c>
      <c r="F243" s="32">
        <v>8</v>
      </c>
      <c r="G243" s="23">
        <v>22321.428571428569</v>
      </c>
      <c r="H243" s="23">
        <f t="shared" si="17"/>
        <v>178571.42857142855</v>
      </c>
      <c r="I243" s="23">
        <f t="shared" si="14"/>
        <v>200000</v>
      </c>
      <c r="J243" s="94" t="s">
        <v>1093</v>
      </c>
      <c r="K243" s="97" t="s">
        <v>22</v>
      </c>
      <c r="L243" s="99" t="s">
        <v>329</v>
      </c>
    </row>
    <row r="244" spans="1:12" s="8" customFormat="1" ht="63.75" x14ac:dyDescent="0.25">
      <c r="A244" s="96" t="s">
        <v>1091</v>
      </c>
      <c r="B244" s="99" t="s">
        <v>1097</v>
      </c>
      <c r="C244" s="99" t="s">
        <v>77</v>
      </c>
      <c r="D244" s="99" t="s">
        <v>1102</v>
      </c>
      <c r="E244" s="98" t="s">
        <v>141</v>
      </c>
      <c r="F244" s="32">
        <v>3</v>
      </c>
      <c r="G244" s="23">
        <v>8500</v>
      </c>
      <c r="H244" s="23">
        <f t="shared" si="17"/>
        <v>25500</v>
      </c>
      <c r="I244" s="23">
        <f t="shared" si="14"/>
        <v>28560.000000000004</v>
      </c>
      <c r="J244" s="94" t="s">
        <v>1093</v>
      </c>
      <c r="K244" s="97" t="s">
        <v>22</v>
      </c>
      <c r="L244" s="99" t="s">
        <v>329</v>
      </c>
    </row>
    <row r="245" spans="1:12" s="8" customFormat="1" ht="63.75" x14ac:dyDescent="0.25">
      <c r="A245" s="96" t="s">
        <v>1092</v>
      </c>
      <c r="B245" s="99" t="s">
        <v>1098</v>
      </c>
      <c r="C245" s="99" t="s">
        <v>77</v>
      </c>
      <c r="D245" s="99" t="s">
        <v>1103</v>
      </c>
      <c r="E245" s="98" t="s">
        <v>141</v>
      </c>
      <c r="F245" s="32">
        <v>2</v>
      </c>
      <c r="G245" s="23">
        <v>41071.428571428565</v>
      </c>
      <c r="H245" s="23">
        <f t="shared" si="17"/>
        <v>82142.85714285713</v>
      </c>
      <c r="I245" s="23">
        <f t="shared" si="14"/>
        <v>92000</v>
      </c>
      <c r="J245" s="94" t="s">
        <v>1093</v>
      </c>
      <c r="K245" s="97" t="s">
        <v>22</v>
      </c>
      <c r="L245" s="99" t="s">
        <v>329</v>
      </c>
    </row>
    <row r="246" spans="1:12" s="8" customFormat="1" ht="114.75" x14ac:dyDescent="0.25">
      <c r="A246" s="96" t="s">
        <v>1107</v>
      </c>
      <c r="B246" s="99" t="s">
        <v>1111</v>
      </c>
      <c r="C246" s="99" t="s">
        <v>77</v>
      </c>
      <c r="D246" s="99" t="s">
        <v>1115</v>
      </c>
      <c r="E246" s="98" t="s">
        <v>141</v>
      </c>
      <c r="F246" s="47">
        <v>1</v>
      </c>
      <c r="G246" s="23">
        <v>80000</v>
      </c>
      <c r="H246" s="23">
        <f t="shared" si="17"/>
        <v>80000</v>
      </c>
      <c r="I246" s="23">
        <f t="shared" si="14"/>
        <v>89600.000000000015</v>
      </c>
      <c r="J246" s="94" t="s">
        <v>1118</v>
      </c>
      <c r="K246" s="97" t="s">
        <v>22</v>
      </c>
      <c r="L246" s="99" t="s">
        <v>329</v>
      </c>
    </row>
    <row r="247" spans="1:12" s="8" customFormat="1" ht="102" x14ac:dyDescent="0.25">
      <c r="A247" s="96" t="s">
        <v>1108</v>
      </c>
      <c r="B247" s="99" t="s">
        <v>1112</v>
      </c>
      <c r="C247" s="99" t="s">
        <v>77</v>
      </c>
      <c r="D247" s="99" t="s">
        <v>1116</v>
      </c>
      <c r="E247" s="98" t="s">
        <v>141</v>
      </c>
      <c r="F247" s="47">
        <v>100</v>
      </c>
      <c r="G247" s="23">
        <v>16964.28</v>
      </c>
      <c r="H247" s="23">
        <f t="shared" si="17"/>
        <v>1696428</v>
      </c>
      <c r="I247" s="23">
        <f t="shared" si="14"/>
        <v>1899999.36</v>
      </c>
      <c r="J247" s="94" t="s">
        <v>1119</v>
      </c>
      <c r="K247" s="97" t="s">
        <v>22</v>
      </c>
      <c r="L247" s="99" t="s">
        <v>329</v>
      </c>
    </row>
    <row r="248" spans="1:12" s="8" customFormat="1" ht="102" x14ac:dyDescent="0.25">
      <c r="A248" s="96" t="s">
        <v>1109</v>
      </c>
      <c r="B248" s="99" t="s">
        <v>1113</v>
      </c>
      <c r="C248" s="99" t="s">
        <v>77</v>
      </c>
      <c r="D248" s="99" t="s">
        <v>1364</v>
      </c>
      <c r="E248" s="98" t="s">
        <v>141</v>
      </c>
      <c r="F248" s="47">
        <v>1</v>
      </c>
      <c r="G248" s="23">
        <v>260000</v>
      </c>
      <c r="H248" s="23">
        <f t="shared" si="17"/>
        <v>260000</v>
      </c>
      <c r="I248" s="23">
        <f t="shared" si="14"/>
        <v>291200</v>
      </c>
      <c r="J248" s="94" t="s">
        <v>1120</v>
      </c>
      <c r="K248" s="97" t="s">
        <v>22</v>
      </c>
      <c r="L248" s="99" t="s">
        <v>1378</v>
      </c>
    </row>
    <row r="249" spans="1:12" s="8" customFormat="1" ht="102" x14ac:dyDescent="0.25">
      <c r="A249" s="96" t="s">
        <v>1110</v>
      </c>
      <c r="B249" s="99" t="s">
        <v>1114</v>
      </c>
      <c r="C249" s="99" t="s">
        <v>77</v>
      </c>
      <c r="D249" s="99" t="s">
        <v>1117</v>
      </c>
      <c r="E249" s="98" t="s">
        <v>141</v>
      </c>
      <c r="F249" s="32">
        <v>6</v>
      </c>
      <c r="G249" s="23">
        <v>51696.42</v>
      </c>
      <c r="H249" s="23">
        <f t="shared" si="17"/>
        <v>310178.52</v>
      </c>
      <c r="I249" s="23">
        <f t="shared" si="14"/>
        <v>347399.94240000006</v>
      </c>
      <c r="J249" s="94" t="s">
        <v>1120</v>
      </c>
      <c r="K249" s="97" t="s">
        <v>22</v>
      </c>
      <c r="L249" s="99" t="s">
        <v>1379</v>
      </c>
    </row>
    <row r="250" spans="1:12" s="8" customFormat="1" ht="102" x14ac:dyDescent="0.25">
      <c r="A250" s="96" t="s">
        <v>1121</v>
      </c>
      <c r="B250" s="99" t="s">
        <v>1138</v>
      </c>
      <c r="C250" s="99" t="s">
        <v>77</v>
      </c>
      <c r="D250" s="99" t="s">
        <v>1139</v>
      </c>
      <c r="E250" s="98" t="s">
        <v>141</v>
      </c>
      <c r="F250" s="32">
        <v>25</v>
      </c>
      <c r="G250" s="23">
        <v>5625</v>
      </c>
      <c r="H250" s="23">
        <f t="shared" si="17"/>
        <v>140625</v>
      </c>
      <c r="I250" s="23">
        <f t="shared" si="14"/>
        <v>157500.00000000003</v>
      </c>
      <c r="J250" s="94" t="s">
        <v>1140</v>
      </c>
      <c r="K250" s="97" t="s">
        <v>22</v>
      </c>
      <c r="L250" s="99" t="s">
        <v>329</v>
      </c>
    </row>
    <row r="251" spans="1:12" s="8" customFormat="1" ht="357" x14ac:dyDescent="0.25">
      <c r="A251" s="96" t="s">
        <v>1122</v>
      </c>
      <c r="B251" s="99" t="s">
        <v>1141</v>
      </c>
      <c r="C251" s="99" t="s">
        <v>77</v>
      </c>
      <c r="D251" s="99" t="s">
        <v>1142</v>
      </c>
      <c r="E251" s="98" t="s">
        <v>141</v>
      </c>
      <c r="F251" s="32">
        <v>50</v>
      </c>
      <c r="G251" s="23">
        <v>44821.4</v>
      </c>
      <c r="H251" s="23">
        <f t="shared" si="17"/>
        <v>2241070</v>
      </c>
      <c r="I251" s="23">
        <f t="shared" si="14"/>
        <v>2509998.4000000004</v>
      </c>
      <c r="J251" s="94" t="s">
        <v>1140</v>
      </c>
      <c r="K251" s="97" t="s">
        <v>22</v>
      </c>
      <c r="L251" s="99" t="s">
        <v>329</v>
      </c>
    </row>
    <row r="252" spans="1:12" s="8" customFormat="1" ht="102" x14ac:dyDescent="0.25">
      <c r="A252" s="96" t="s">
        <v>1123</v>
      </c>
      <c r="B252" s="99" t="s">
        <v>1143</v>
      </c>
      <c r="C252" s="99" t="s">
        <v>77</v>
      </c>
      <c r="D252" s="99" t="s">
        <v>1144</v>
      </c>
      <c r="E252" s="98" t="s">
        <v>141</v>
      </c>
      <c r="F252" s="32">
        <v>20</v>
      </c>
      <c r="G252" s="23">
        <v>15600</v>
      </c>
      <c r="H252" s="23">
        <f t="shared" si="17"/>
        <v>312000</v>
      </c>
      <c r="I252" s="23">
        <f t="shared" si="14"/>
        <v>349440.00000000006</v>
      </c>
      <c r="J252" s="94" t="s">
        <v>1140</v>
      </c>
      <c r="K252" s="97" t="s">
        <v>22</v>
      </c>
      <c r="L252" s="99" t="s">
        <v>329</v>
      </c>
    </row>
    <row r="253" spans="1:12" s="8" customFormat="1" ht="102" x14ac:dyDescent="0.25">
      <c r="A253" s="96" t="s">
        <v>1124</v>
      </c>
      <c r="B253" s="99" t="s">
        <v>1145</v>
      </c>
      <c r="C253" s="99" t="s">
        <v>77</v>
      </c>
      <c r="D253" s="99" t="s">
        <v>1146</v>
      </c>
      <c r="E253" s="98" t="s">
        <v>141</v>
      </c>
      <c r="F253" s="32">
        <v>8</v>
      </c>
      <c r="G253" s="23">
        <v>32000</v>
      </c>
      <c r="H253" s="23">
        <f t="shared" si="17"/>
        <v>256000</v>
      </c>
      <c r="I253" s="23">
        <f t="shared" si="14"/>
        <v>286720</v>
      </c>
      <c r="J253" s="94" t="s">
        <v>1140</v>
      </c>
      <c r="K253" s="97" t="s">
        <v>22</v>
      </c>
      <c r="L253" s="99" t="s">
        <v>329</v>
      </c>
    </row>
    <row r="254" spans="1:12" s="8" customFormat="1" ht="63.75" x14ac:dyDescent="0.25">
      <c r="A254" s="96" t="s">
        <v>1125</v>
      </c>
      <c r="B254" s="99" t="s">
        <v>1149</v>
      </c>
      <c r="C254" s="99" t="s">
        <v>77</v>
      </c>
      <c r="D254" s="99" t="s">
        <v>1150</v>
      </c>
      <c r="E254" s="98" t="s">
        <v>141</v>
      </c>
      <c r="F254" s="32">
        <v>2</v>
      </c>
      <c r="G254" s="23">
        <v>40000</v>
      </c>
      <c r="H254" s="23">
        <f t="shared" si="17"/>
        <v>80000</v>
      </c>
      <c r="I254" s="23">
        <f t="shared" si="14"/>
        <v>89600.000000000015</v>
      </c>
      <c r="J254" s="94" t="s">
        <v>1140</v>
      </c>
      <c r="K254" s="97" t="s">
        <v>22</v>
      </c>
      <c r="L254" s="99" t="s">
        <v>329</v>
      </c>
    </row>
    <row r="255" spans="1:12" s="8" customFormat="1" ht="102" x14ac:dyDescent="0.25">
      <c r="A255" s="96" t="s">
        <v>1126</v>
      </c>
      <c r="B255" s="99" t="s">
        <v>1151</v>
      </c>
      <c r="C255" s="99" t="s">
        <v>77</v>
      </c>
      <c r="D255" s="99" t="s">
        <v>1160</v>
      </c>
      <c r="E255" s="98" t="s">
        <v>141</v>
      </c>
      <c r="F255" s="32">
        <v>2</v>
      </c>
      <c r="G255" s="23">
        <v>140000</v>
      </c>
      <c r="H255" s="23">
        <f t="shared" si="17"/>
        <v>280000</v>
      </c>
      <c r="I255" s="23">
        <f t="shared" si="14"/>
        <v>313600.00000000006</v>
      </c>
      <c r="J255" s="94" t="s">
        <v>1140</v>
      </c>
      <c r="K255" s="97" t="s">
        <v>22</v>
      </c>
      <c r="L255" s="99" t="s">
        <v>329</v>
      </c>
    </row>
    <row r="256" spans="1:12" s="8" customFormat="1" ht="63.75" x14ac:dyDescent="0.25">
      <c r="A256" s="96" t="s">
        <v>1127</v>
      </c>
      <c r="B256" s="99" t="s">
        <v>1152</v>
      </c>
      <c r="C256" s="99" t="s">
        <v>77</v>
      </c>
      <c r="D256" s="99" t="s">
        <v>1153</v>
      </c>
      <c r="E256" s="98" t="s">
        <v>141</v>
      </c>
      <c r="F256" s="32">
        <v>6</v>
      </c>
      <c r="G256" s="23">
        <v>57143</v>
      </c>
      <c r="H256" s="23">
        <f t="shared" si="17"/>
        <v>342858</v>
      </c>
      <c r="I256" s="23">
        <f t="shared" si="14"/>
        <v>384000.96</v>
      </c>
      <c r="J256" s="94" t="s">
        <v>1140</v>
      </c>
      <c r="K256" s="97" t="s">
        <v>22</v>
      </c>
      <c r="L256" s="99" t="s">
        <v>329</v>
      </c>
    </row>
    <row r="257" spans="1:12" s="8" customFormat="1" ht="63.75" x14ac:dyDescent="0.25">
      <c r="A257" s="96" t="s">
        <v>1128</v>
      </c>
      <c r="B257" s="99" t="s">
        <v>1154</v>
      </c>
      <c r="C257" s="99" t="s">
        <v>77</v>
      </c>
      <c r="D257" s="99" t="s">
        <v>1161</v>
      </c>
      <c r="E257" s="98" t="s">
        <v>141</v>
      </c>
      <c r="F257" s="32">
        <v>3</v>
      </c>
      <c r="G257" s="23">
        <v>24000</v>
      </c>
      <c r="H257" s="23">
        <f t="shared" si="17"/>
        <v>72000</v>
      </c>
      <c r="I257" s="23">
        <f t="shared" si="14"/>
        <v>80640.000000000015</v>
      </c>
      <c r="J257" s="94" t="s">
        <v>1140</v>
      </c>
      <c r="K257" s="97" t="s">
        <v>22</v>
      </c>
      <c r="L257" s="99" t="s">
        <v>329</v>
      </c>
    </row>
    <row r="258" spans="1:12" s="8" customFormat="1" ht="63.75" customHeight="1" x14ac:dyDescent="0.25">
      <c r="A258" s="96" t="s">
        <v>1129</v>
      </c>
      <c r="B258" s="99" t="s">
        <v>1155</v>
      </c>
      <c r="C258" s="99" t="s">
        <v>77</v>
      </c>
      <c r="D258" s="99" t="s">
        <v>1201</v>
      </c>
      <c r="E258" s="98" t="s">
        <v>141</v>
      </c>
      <c r="F258" s="32">
        <v>5</v>
      </c>
      <c r="G258" s="23">
        <v>23500</v>
      </c>
      <c r="H258" s="23">
        <f t="shared" si="17"/>
        <v>117500</v>
      </c>
      <c r="I258" s="23">
        <f t="shared" si="14"/>
        <v>131600</v>
      </c>
      <c r="J258" s="94" t="s">
        <v>1140</v>
      </c>
      <c r="K258" s="97" t="s">
        <v>22</v>
      </c>
      <c r="L258" s="99" t="s">
        <v>329</v>
      </c>
    </row>
    <row r="259" spans="1:12" s="8" customFormat="1" ht="114.75" x14ac:dyDescent="0.25">
      <c r="A259" s="96" t="s">
        <v>1130</v>
      </c>
      <c r="B259" s="99" t="s">
        <v>1156</v>
      </c>
      <c r="C259" s="99" t="s">
        <v>77</v>
      </c>
      <c r="D259" s="99" t="s">
        <v>1157</v>
      </c>
      <c r="E259" s="98" t="s">
        <v>141</v>
      </c>
      <c r="F259" s="32">
        <v>5</v>
      </c>
      <c r="G259" s="23">
        <v>22420</v>
      </c>
      <c r="H259" s="23">
        <f t="shared" si="17"/>
        <v>112100</v>
      </c>
      <c r="I259" s="23">
        <f t="shared" si="14"/>
        <v>125552.00000000001</v>
      </c>
      <c r="J259" s="94" t="s">
        <v>1140</v>
      </c>
      <c r="K259" s="97" t="s">
        <v>22</v>
      </c>
      <c r="L259" s="99" t="s">
        <v>329</v>
      </c>
    </row>
    <row r="260" spans="1:12" s="8" customFormat="1" ht="140.25" x14ac:dyDescent="0.25">
      <c r="A260" s="96" t="s">
        <v>1131</v>
      </c>
      <c r="B260" s="99" t="s">
        <v>1158</v>
      </c>
      <c r="C260" s="99" t="s">
        <v>77</v>
      </c>
      <c r="D260" s="99" t="s">
        <v>1159</v>
      </c>
      <c r="E260" s="98" t="s">
        <v>141</v>
      </c>
      <c r="F260" s="32">
        <v>5</v>
      </c>
      <c r="G260" s="23">
        <v>56715</v>
      </c>
      <c r="H260" s="23">
        <f t="shared" si="17"/>
        <v>283575</v>
      </c>
      <c r="I260" s="23">
        <f t="shared" si="14"/>
        <v>317604.00000000006</v>
      </c>
      <c r="J260" s="94" t="s">
        <v>1140</v>
      </c>
      <c r="K260" s="97" t="s">
        <v>22</v>
      </c>
      <c r="L260" s="99" t="s">
        <v>329</v>
      </c>
    </row>
    <row r="261" spans="1:12" s="8" customFormat="1" ht="63.75" x14ac:dyDescent="0.25">
      <c r="A261" s="96" t="s">
        <v>1132</v>
      </c>
      <c r="B261" s="99" t="s">
        <v>1162</v>
      </c>
      <c r="C261" s="99" t="s">
        <v>77</v>
      </c>
      <c r="D261" s="99" t="s">
        <v>1163</v>
      </c>
      <c r="E261" s="98" t="s">
        <v>141</v>
      </c>
      <c r="F261" s="32">
        <v>6</v>
      </c>
      <c r="G261" s="23">
        <v>25000</v>
      </c>
      <c r="H261" s="23">
        <f t="shared" si="17"/>
        <v>150000</v>
      </c>
      <c r="I261" s="23">
        <f t="shared" si="14"/>
        <v>168000.00000000003</v>
      </c>
      <c r="J261" s="94" t="s">
        <v>1140</v>
      </c>
      <c r="K261" s="97" t="s">
        <v>22</v>
      </c>
      <c r="L261" s="99" t="s">
        <v>329</v>
      </c>
    </row>
    <row r="262" spans="1:12" s="8" customFormat="1" ht="171" customHeight="1" x14ac:dyDescent="0.25">
      <c r="A262" s="96" t="s">
        <v>1133</v>
      </c>
      <c r="B262" s="99" t="s">
        <v>1164</v>
      </c>
      <c r="C262" s="99" t="s">
        <v>77</v>
      </c>
      <c r="D262" s="99" t="s">
        <v>1202</v>
      </c>
      <c r="E262" s="98" t="s">
        <v>141</v>
      </c>
      <c r="F262" s="32">
        <v>30</v>
      </c>
      <c r="G262" s="23">
        <v>41000</v>
      </c>
      <c r="H262" s="23">
        <f t="shared" si="17"/>
        <v>1230000</v>
      </c>
      <c r="I262" s="23">
        <f t="shared" si="14"/>
        <v>1377600.0000000002</v>
      </c>
      <c r="J262" s="94" t="s">
        <v>1140</v>
      </c>
      <c r="K262" s="97" t="s">
        <v>22</v>
      </c>
      <c r="L262" s="99" t="s">
        <v>329</v>
      </c>
    </row>
    <row r="263" spans="1:12" s="8" customFormat="1" ht="159" customHeight="1" x14ac:dyDescent="0.25">
      <c r="A263" s="96" t="s">
        <v>1134</v>
      </c>
      <c r="B263" s="99" t="s">
        <v>1165</v>
      </c>
      <c r="C263" s="99" t="s">
        <v>77</v>
      </c>
      <c r="D263" s="99" t="s">
        <v>1203</v>
      </c>
      <c r="E263" s="98" t="s">
        <v>141</v>
      </c>
      <c r="F263" s="32">
        <v>40</v>
      </c>
      <c r="G263" s="23">
        <v>43000</v>
      </c>
      <c r="H263" s="23">
        <f t="shared" si="17"/>
        <v>1720000</v>
      </c>
      <c r="I263" s="23">
        <f t="shared" si="14"/>
        <v>1926400.0000000002</v>
      </c>
      <c r="J263" s="94" t="s">
        <v>1140</v>
      </c>
      <c r="K263" s="97" t="s">
        <v>22</v>
      </c>
      <c r="L263" s="99" t="s">
        <v>329</v>
      </c>
    </row>
    <row r="264" spans="1:12" s="8" customFormat="1" ht="140.25" x14ac:dyDescent="0.25">
      <c r="A264" s="96" t="s">
        <v>1135</v>
      </c>
      <c r="B264" s="99" t="s">
        <v>1166</v>
      </c>
      <c r="C264" s="99" t="s">
        <v>77</v>
      </c>
      <c r="D264" s="99" t="s">
        <v>1204</v>
      </c>
      <c r="E264" s="98" t="s">
        <v>141</v>
      </c>
      <c r="F264" s="32">
        <v>2</v>
      </c>
      <c r="G264" s="23">
        <v>44000</v>
      </c>
      <c r="H264" s="23">
        <f t="shared" si="17"/>
        <v>88000</v>
      </c>
      <c r="I264" s="23">
        <f t="shared" si="14"/>
        <v>98560.000000000015</v>
      </c>
      <c r="J264" s="94" t="s">
        <v>1140</v>
      </c>
      <c r="K264" s="97" t="s">
        <v>22</v>
      </c>
      <c r="L264" s="99" t="s">
        <v>329</v>
      </c>
    </row>
    <row r="265" spans="1:12" s="8" customFormat="1" ht="96.75" customHeight="1" x14ac:dyDescent="0.25">
      <c r="A265" s="96" t="s">
        <v>1136</v>
      </c>
      <c r="B265" s="99" t="s">
        <v>1167</v>
      </c>
      <c r="C265" s="99" t="s">
        <v>77</v>
      </c>
      <c r="D265" s="99" t="s">
        <v>1168</v>
      </c>
      <c r="E265" s="98" t="s">
        <v>141</v>
      </c>
      <c r="F265" s="32">
        <v>4</v>
      </c>
      <c r="G265" s="23">
        <v>50000</v>
      </c>
      <c r="H265" s="23">
        <f t="shared" si="17"/>
        <v>200000</v>
      </c>
      <c r="I265" s="23">
        <f t="shared" si="14"/>
        <v>224000.00000000003</v>
      </c>
      <c r="J265" s="94" t="s">
        <v>1140</v>
      </c>
      <c r="K265" s="97" t="s">
        <v>22</v>
      </c>
      <c r="L265" s="99" t="s">
        <v>329</v>
      </c>
    </row>
    <row r="266" spans="1:12" s="8" customFormat="1" ht="69.75" customHeight="1" x14ac:dyDescent="0.25">
      <c r="A266" s="96" t="s">
        <v>1137</v>
      </c>
      <c r="B266" s="99" t="s">
        <v>1169</v>
      </c>
      <c r="C266" s="99" t="s">
        <v>77</v>
      </c>
      <c r="D266" s="34" t="s">
        <v>1170</v>
      </c>
      <c r="E266" s="98" t="s">
        <v>141</v>
      </c>
      <c r="F266" s="32">
        <v>38</v>
      </c>
      <c r="G266" s="23">
        <v>19360</v>
      </c>
      <c r="H266" s="23">
        <f t="shared" si="17"/>
        <v>735680</v>
      </c>
      <c r="I266" s="23">
        <f t="shared" si="14"/>
        <v>823961.60000000009</v>
      </c>
      <c r="J266" s="92" t="s">
        <v>532</v>
      </c>
      <c r="K266" s="97" t="s">
        <v>22</v>
      </c>
      <c r="L266" s="99" t="s">
        <v>329</v>
      </c>
    </row>
    <row r="267" spans="1:12" s="8" customFormat="1" ht="115.5" customHeight="1" x14ac:dyDescent="0.25">
      <c r="A267" s="96" t="s">
        <v>1180</v>
      </c>
      <c r="B267" s="99" t="s">
        <v>1189</v>
      </c>
      <c r="C267" s="99" t="s">
        <v>77</v>
      </c>
      <c r="D267" s="34" t="s">
        <v>1343</v>
      </c>
      <c r="E267" s="98" t="s">
        <v>141</v>
      </c>
      <c r="F267" s="32">
        <v>15</v>
      </c>
      <c r="G267" s="23">
        <v>120000</v>
      </c>
      <c r="H267" s="23">
        <f t="shared" si="17"/>
        <v>1800000</v>
      </c>
      <c r="I267" s="23">
        <f t="shared" si="14"/>
        <v>2016000.0000000002</v>
      </c>
      <c r="J267" s="92" t="s">
        <v>392</v>
      </c>
      <c r="K267" s="97" t="s">
        <v>22</v>
      </c>
      <c r="L267" s="99" t="s">
        <v>1375</v>
      </c>
    </row>
    <row r="268" spans="1:12" s="8" customFormat="1" ht="116.25" customHeight="1" x14ac:dyDescent="0.25">
      <c r="A268" s="96" t="s">
        <v>1181</v>
      </c>
      <c r="B268" s="99" t="s">
        <v>1190</v>
      </c>
      <c r="C268" s="99" t="s">
        <v>77</v>
      </c>
      <c r="D268" s="34" t="s">
        <v>1344</v>
      </c>
      <c r="E268" s="98" t="s">
        <v>141</v>
      </c>
      <c r="F268" s="32">
        <v>2</v>
      </c>
      <c r="G268" s="23">
        <v>100000</v>
      </c>
      <c r="H268" s="23">
        <f t="shared" si="17"/>
        <v>200000</v>
      </c>
      <c r="I268" s="23">
        <f t="shared" si="14"/>
        <v>224000.00000000003</v>
      </c>
      <c r="J268" s="92" t="s">
        <v>392</v>
      </c>
      <c r="K268" s="97" t="s">
        <v>22</v>
      </c>
      <c r="L268" s="99" t="s">
        <v>1375</v>
      </c>
    </row>
    <row r="269" spans="1:12" s="8" customFormat="1" ht="122.25" customHeight="1" x14ac:dyDescent="0.25">
      <c r="A269" s="96" t="s">
        <v>1182</v>
      </c>
      <c r="B269" s="99" t="s">
        <v>1191</v>
      </c>
      <c r="C269" s="99" t="s">
        <v>77</v>
      </c>
      <c r="D269" s="34" t="s">
        <v>1345</v>
      </c>
      <c r="E269" s="98" t="s">
        <v>141</v>
      </c>
      <c r="F269" s="32">
        <v>2</v>
      </c>
      <c r="G269" s="23">
        <v>250000</v>
      </c>
      <c r="H269" s="23">
        <f t="shared" si="17"/>
        <v>500000</v>
      </c>
      <c r="I269" s="23">
        <f t="shared" si="14"/>
        <v>560000</v>
      </c>
      <c r="J269" s="92" t="s">
        <v>392</v>
      </c>
      <c r="K269" s="97" t="s">
        <v>22</v>
      </c>
      <c r="L269" s="99" t="s">
        <v>1375</v>
      </c>
    </row>
    <row r="270" spans="1:12" s="8" customFormat="1" ht="83.25" customHeight="1" x14ac:dyDescent="0.25">
      <c r="A270" s="96" t="s">
        <v>1183</v>
      </c>
      <c r="B270" s="99" t="s">
        <v>1192</v>
      </c>
      <c r="C270" s="99" t="s">
        <v>77</v>
      </c>
      <c r="D270" s="34" t="s">
        <v>1346</v>
      </c>
      <c r="E270" s="98" t="s">
        <v>141</v>
      </c>
      <c r="F270" s="32">
        <v>1</v>
      </c>
      <c r="G270" s="23">
        <v>100000</v>
      </c>
      <c r="H270" s="23">
        <f t="shared" si="17"/>
        <v>100000</v>
      </c>
      <c r="I270" s="23">
        <f t="shared" si="14"/>
        <v>112000.00000000001</v>
      </c>
      <c r="J270" s="92" t="s">
        <v>392</v>
      </c>
      <c r="K270" s="97" t="s">
        <v>22</v>
      </c>
      <c r="L270" s="99" t="s">
        <v>1375</v>
      </c>
    </row>
    <row r="271" spans="1:12" s="8" customFormat="1" ht="81.75" customHeight="1" x14ac:dyDescent="0.25">
      <c r="A271" s="96" t="s">
        <v>1184</v>
      </c>
      <c r="B271" s="99" t="s">
        <v>1347</v>
      </c>
      <c r="C271" s="99" t="s">
        <v>77</v>
      </c>
      <c r="D271" s="34" t="s">
        <v>1348</v>
      </c>
      <c r="E271" s="98" t="s">
        <v>141</v>
      </c>
      <c r="F271" s="32">
        <v>2</v>
      </c>
      <c r="G271" s="23">
        <v>37500</v>
      </c>
      <c r="H271" s="23">
        <f t="shared" si="17"/>
        <v>75000</v>
      </c>
      <c r="I271" s="23">
        <f t="shared" si="14"/>
        <v>84000.000000000015</v>
      </c>
      <c r="J271" s="92" t="s">
        <v>392</v>
      </c>
      <c r="K271" s="97" t="s">
        <v>22</v>
      </c>
      <c r="L271" s="99" t="s">
        <v>1375</v>
      </c>
    </row>
    <row r="272" spans="1:12" s="8" customFormat="1" ht="118.5" customHeight="1" x14ac:dyDescent="0.25">
      <c r="A272" s="96" t="s">
        <v>1185</v>
      </c>
      <c r="B272" s="99" t="s">
        <v>1193</v>
      </c>
      <c r="C272" s="99" t="s">
        <v>77</v>
      </c>
      <c r="D272" s="34" t="s">
        <v>1349</v>
      </c>
      <c r="E272" s="98" t="s">
        <v>141</v>
      </c>
      <c r="F272" s="32">
        <v>10</v>
      </c>
      <c r="G272" s="23">
        <v>25000</v>
      </c>
      <c r="H272" s="23">
        <f t="shared" si="17"/>
        <v>250000</v>
      </c>
      <c r="I272" s="23">
        <f t="shared" si="14"/>
        <v>280000</v>
      </c>
      <c r="J272" s="92" t="s">
        <v>392</v>
      </c>
      <c r="K272" s="97" t="s">
        <v>22</v>
      </c>
      <c r="L272" s="99" t="s">
        <v>1375</v>
      </c>
    </row>
    <row r="273" spans="1:14" s="8" customFormat="1" ht="83.25" customHeight="1" x14ac:dyDescent="0.25">
      <c r="A273" s="96" t="s">
        <v>1186</v>
      </c>
      <c r="B273" s="99" t="s">
        <v>1194</v>
      </c>
      <c r="C273" s="99" t="s">
        <v>77</v>
      </c>
      <c r="D273" s="34" t="s">
        <v>1350</v>
      </c>
      <c r="E273" s="98" t="s">
        <v>141</v>
      </c>
      <c r="F273" s="32">
        <v>10</v>
      </c>
      <c r="G273" s="23">
        <v>17000</v>
      </c>
      <c r="H273" s="23">
        <f t="shared" si="17"/>
        <v>170000</v>
      </c>
      <c r="I273" s="23">
        <f t="shared" si="14"/>
        <v>190400.00000000003</v>
      </c>
      <c r="J273" s="92" t="s">
        <v>392</v>
      </c>
      <c r="K273" s="97" t="s">
        <v>22</v>
      </c>
      <c r="L273" s="99" t="s">
        <v>1375</v>
      </c>
    </row>
    <row r="274" spans="1:14" s="8" customFormat="1" ht="85.5" customHeight="1" x14ac:dyDescent="0.25">
      <c r="A274" s="96" t="s">
        <v>1187</v>
      </c>
      <c r="B274" s="99" t="s">
        <v>1195</v>
      </c>
      <c r="C274" s="99" t="s">
        <v>77</v>
      </c>
      <c r="D274" s="34" t="s">
        <v>1351</v>
      </c>
      <c r="E274" s="98" t="s">
        <v>141</v>
      </c>
      <c r="F274" s="32">
        <v>20</v>
      </c>
      <c r="G274" s="23">
        <v>18000</v>
      </c>
      <c r="H274" s="23">
        <f t="shared" si="17"/>
        <v>360000</v>
      </c>
      <c r="I274" s="23">
        <f t="shared" si="14"/>
        <v>403200.00000000006</v>
      </c>
      <c r="J274" s="92" t="s">
        <v>392</v>
      </c>
      <c r="K274" s="97" t="s">
        <v>22</v>
      </c>
      <c r="L274" s="99" t="s">
        <v>1375</v>
      </c>
    </row>
    <row r="275" spans="1:14" s="8" customFormat="1" ht="111.75" customHeight="1" x14ac:dyDescent="0.25">
      <c r="A275" s="96" t="s">
        <v>1188</v>
      </c>
      <c r="B275" s="99" t="s">
        <v>1196</v>
      </c>
      <c r="C275" s="99" t="s">
        <v>77</v>
      </c>
      <c r="D275" s="34" t="s">
        <v>1352</v>
      </c>
      <c r="E275" s="98" t="s">
        <v>250</v>
      </c>
      <c r="F275" s="32">
        <v>10</v>
      </c>
      <c r="G275" s="23">
        <v>70000</v>
      </c>
      <c r="H275" s="23">
        <f t="shared" si="17"/>
        <v>700000</v>
      </c>
      <c r="I275" s="23">
        <f t="shared" si="14"/>
        <v>784000.00000000012</v>
      </c>
      <c r="J275" s="92" t="s">
        <v>392</v>
      </c>
      <c r="K275" s="97" t="s">
        <v>22</v>
      </c>
      <c r="L275" s="99" t="s">
        <v>1375</v>
      </c>
    </row>
    <row r="276" spans="1:14" s="95" customFormat="1" ht="87" customHeight="1" x14ac:dyDescent="0.25">
      <c r="A276" s="96" t="s">
        <v>1208</v>
      </c>
      <c r="B276" s="99" t="s">
        <v>1240</v>
      </c>
      <c r="C276" s="99" t="s">
        <v>77</v>
      </c>
      <c r="D276" s="34" t="s">
        <v>1247</v>
      </c>
      <c r="E276" s="98" t="s">
        <v>141</v>
      </c>
      <c r="F276" s="32">
        <v>10</v>
      </c>
      <c r="G276" s="23">
        <v>8000</v>
      </c>
      <c r="H276" s="23">
        <f t="shared" si="17"/>
        <v>80000</v>
      </c>
      <c r="I276" s="23">
        <f t="shared" si="14"/>
        <v>89600.000000000015</v>
      </c>
      <c r="J276" s="92" t="s">
        <v>1120</v>
      </c>
      <c r="K276" s="97" t="s">
        <v>22</v>
      </c>
      <c r="L276" s="99" t="s">
        <v>1276</v>
      </c>
    </row>
    <row r="277" spans="1:14" s="95" customFormat="1" ht="120.75" customHeight="1" x14ac:dyDescent="0.25">
      <c r="A277" s="96" t="s">
        <v>1206</v>
      </c>
      <c r="B277" s="99" t="s">
        <v>1241</v>
      </c>
      <c r="C277" s="99" t="s">
        <v>77</v>
      </c>
      <c r="D277" s="34" t="s">
        <v>1246</v>
      </c>
      <c r="E277" s="98" t="s">
        <v>141</v>
      </c>
      <c r="F277" s="32">
        <v>2</v>
      </c>
      <c r="G277" s="23">
        <v>18640</v>
      </c>
      <c r="H277" s="23">
        <f t="shared" si="17"/>
        <v>37280</v>
      </c>
      <c r="I277" s="23">
        <f t="shared" si="14"/>
        <v>41753.600000000006</v>
      </c>
      <c r="J277" s="92" t="s">
        <v>1120</v>
      </c>
      <c r="K277" s="97" t="s">
        <v>22</v>
      </c>
      <c r="L277" s="99" t="s">
        <v>1276</v>
      </c>
    </row>
    <row r="278" spans="1:14" s="8" customFormat="1" ht="177" customHeight="1" x14ac:dyDescent="0.25">
      <c r="A278" s="96" t="s">
        <v>1238</v>
      </c>
      <c r="B278" s="99" t="s">
        <v>1242</v>
      </c>
      <c r="C278" s="99" t="s">
        <v>77</v>
      </c>
      <c r="D278" s="34" t="s">
        <v>1244</v>
      </c>
      <c r="E278" s="98" t="s">
        <v>141</v>
      </c>
      <c r="F278" s="32">
        <v>4</v>
      </c>
      <c r="G278" s="23">
        <v>18599</v>
      </c>
      <c r="H278" s="23">
        <f t="shared" si="17"/>
        <v>74396</v>
      </c>
      <c r="I278" s="23">
        <f t="shared" si="14"/>
        <v>83323.520000000004</v>
      </c>
      <c r="J278" s="92" t="s">
        <v>1120</v>
      </c>
      <c r="K278" s="97" t="s">
        <v>22</v>
      </c>
      <c r="L278" s="99" t="s">
        <v>1445</v>
      </c>
    </row>
    <row r="279" spans="1:14" s="8" customFormat="1" ht="140.25" customHeight="1" x14ac:dyDescent="0.25">
      <c r="A279" s="96" t="s">
        <v>1239</v>
      </c>
      <c r="B279" s="99" t="s">
        <v>1243</v>
      </c>
      <c r="C279" s="99" t="s">
        <v>77</v>
      </c>
      <c r="D279" s="34" t="s">
        <v>1245</v>
      </c>
      <c r="E279" s="98" t="s">
        <v>141</v>
      </c>
      <c r="F279" s="32">
        <v>10</v>
      </c>
      <c r="G279" s="23">
        <v>2250</v>
      </c>
      <c r="H279" s="23">
        <f t="shared" si="17"/>
        <v>22500</v>
      </c>
      <c r="I279" s="23">
        <f t="shared" si="14"/>
        <v>25200.000000000004</v>
      </c>
      <c r="J279" s="92" t="s">
        <v>1120</v>
      </c>
      <c r="K279" s="97" t="s">
        <v>22</v>
      </c>
      <c r="L279" s="99" t="s">
        <v>1276</v>
      </c>
      <c r="M279" s="100"/>
    </row>
    <row r="280" spans="1:14" s="95" customFormat="1" ht="131.25" customHeight="1" x14ac:dyDescent="0.25">
      <c r="A280" s="96" t="s">
        <v>1248</v>
      </c>
      <c r="B280" s="99" t="s">
        <v>1250</v>
      </c>
      <c r="C280" s="99" t="s">
        <v>77</v>
      </c>
      <c r="D280" s="34" t="s">
        <v>1254</v>
      </c>
      <c r="E280" s="98" t="s">
        <v>141</v>
      </c>
      <c r="F280" s="32">
        <v>10</v>
      </c>
      <c r="G280" s="23">
        <v>50000</v>
      </c>
      <c r="H280" s="23">
        <v>500000</v>
      </c>
      <c r="I280" s="23">
        <v>560000</v>
      </c>
      <c r="J280" s="92" t="s">
        <v>1120</v>
      </c>
      <c r="K280" s="97" t="s">
        <v>1251</v>
      </c>
      <c r="L280" s="99" t="s">
        <v>1276</v>
      </c>
      <c r="M280" s="100"/>
    </row>
    <row r="281" spans="1:14" s="95" customFormat="1" ht="178.5" customHeight="1" x14ac:dyDescent="0.25">
      <c r="A281" s="96" t="s">
        <v>1249</v>
      </c>
      <c r="B281" s="99" t="s">
        <v>1252</v>
      </c>
      <c r="C281" s="99" t="s">
        <v>77</v>
      </c>
      <c r="D281" s="34" t="s">
        <v>1253</v>
      </c>
      <c r="E281" s="98" t="s">
        <v>141</v>
      </c>
      <c r="F281" s="32">
        <v>1</v>
      </c>
      <c r="G281" s="23">
        <v>205600</v>
      </c>
      <c r="H281" s="23">
        <v>205600</v>
      </c>
      <c r="I281" s="23">
        <v>230272</v>
      </c>
      <c r="J281" s="92" t="s">
        <v>1120</v>
      </c>
      <c r="K281" s="97" t="s">
        <v>1251</v>
      </c>
      <c r="L281" s="99" t="s">
        <v>1276</v>
      </c>
      <c r="M281" s="100"/>
      <c r="N281" s="100"/>
    </row>
    <row r="282" spans="1:14" s="95" customFormat="1" ht="94.5" customHeight="1" x14ac:dyDescent="0.25">
      <c r="A282" s="96" t="s">
        <v>1256</v>
      </c>
      <c r="B282" s="99" t="s">
        <v>656</v>
      </c>
      <c r="C282" s="99" t="s">
        <v>77</v>
      </c>
      <c r="D282" s="34" t="s">
        <v>1257</v>
      </c>
      <c r="E282" s="98" t="s">
        <v>141</v>
      </c>
      <c r="F282" s="32">
        <v>6</v>
      </c>
      <c r="G282" s="23">
        <v>75000</v>
      </c>
      <c r="H282" s="23">
        <f>G282*F282</f>
        <v>450000</v>
      </c>
      <c r="I282" s="23">
        <f>H282*1.12</f>
        <v>504000.00000000006</v>
      </c>
      <c r="J282" s="101" t="s">
        <v>1258</v>
      </c>
      <c r="K282" s="97" t="s">
        <v>1251</v>
      </c>
      <c r="L282" s="99" t="s">
        <v>1338</v>
      </c>
      <c r="M282" s="100"/>
      <c r="N282" s="100"/>
    </row>
    <row r="283" spans="1:14" s="95" customFormat="1" ht="166.5" customHeight="1" x14ac:dyDescent="0.25">
      <c r="A283" s="96" t="s">
        <v>1261</v>
      </c>
      <c r="B283" s="102" t="s">
        <v>1265</v>
      </c>
      <c r="C283" s="99" t="s">
        <v>77</v>
      </c>
      <c r="D283" s="99" t="s">
        <v>1269</v>
      </c>
      <c r="E283" s="98" t="s">
        <v>141</v>
      </c>
      <c r="F283" s="32">
        <v>20</v>
      </c>
      <c r="G283" s="23">
        <v>51785</v>
      </c>
      <c r="H283" s="23">
        <f t="shared" ref="H283:H337" si="18">G283*F283</f>
        <v>1035700</v>
      </c>
      <c r="I283" s="23">
        <f t="shared" ref="I283:I325" si="19">H283*1.12</f>
        <v>1159984</v>
      </c>
      <c r="J283" s="94" t="s">
        <v>800</v>
      </c>
      <c r="K283" s="97" t="s">
        <v>1251</v>
      </c>
      <c r="L283" s="99" t="s">
        <v>1338</v>
      </c>
      <c r="M283" s="100"/>
      <c r="N283" s="100"/>
    </row>
    <row r="284" spans="1:14" s="95" customFormat="1" ht="120.75" customHeight="1" x14ac:dyDescent="0.25">
      <c r="A284" s="96" t="s">
        <v>1262</v>
      </c>
      <c r="B284" s="92" t="s">
        <v>1266</v>
      </c>
      <c r="C284" s="99" t="s">
        <v>77</v>
      </c>
      <c r="D284" s="99" t="s">
        <v>1270</v>
      </c>
      <c r="E284" s="98" t="s">
        <v>141</v>
      </c>
      <c r="F284" s="32">
        <v>10</v>
      </c>
      <c r="G284" s="23">
        <v>26785</v>
      </c>
      <c r="H284" s="23">
        <f t="shared" si="18"/>
        <v>267850</v>
      </c>
      <c r="I284" s="23">
        <f t="shared" si="19"/>
        <v>299992</v>
      </c>
      <c r="J284" s="94" t="s">
        <v>800</v>
      </c>
      <c r="K284" s="97" t="s">
        <v>1251</v>
      </c>
      <c r="L284" s="99" t="s">
        <v>1338</v>
      </c>
      <c r="M284" s="100"/>
      <c r="N284" s="100"/>
    </row>
    <row r="285" spans="1:14" s="95" customFormat="1" ht="129" customHeight="1" x14ac:dyDescent="0.25">
      <c r="A285" s="96" t="s">
        <v>1263</v>
      </c>
      <c r="B285" s="103" t="s">
        <v>1267</v>
      </c>
      <c r="C285" s="99" t="s">
        <v>77</v>
      </c>
      <c r="D285" s="99" t="s">
        <v>1271</v>
      </c>
      <c r="E285" s="98" t="s">
        <v>141</v>
      </c>
      <c r="F285" s="32">
        <v>24</v>
      </c>
      <c r="G285" s="23">
        <v>35714</v>
      </c>
      <c r="H285" s="23">
        <f t="shared" si="18"/>
        <v>857136</v>
      </c>
      <c r="I285" s="23">
        <f t="shared" si="19"/>
        <v>959992.32000000007</v>
      </c>
      <c r="J285" s="94" t="s">
        <v>800</v>
      </c>
      <c r="K285" s="97" t="s">
        <v>1251</v>
      </c>
      <c r="L285" s="99" t="s">
        <v>1338</v>
      </c>
      <c r="M285" s="100"/>
      <c r="N285" s="100"/>
    </row>
    <row r="286" spans="1:14" s="95" customFormat="1" ht="135.75" customHeight="1" x14ac:dyDescent="0.25">
      <c r="A286" s="96" t="s">
        <v>1264</v>
      </c>
      <c r="B286" s="92" t="s">
        <v>1268</v>
      </c>
      <c r="C286" s="99" t="s">
        <v>77</v>
      </c>
      <c r="D286" s="99" t="s">
        <v>1272</v>
      </c>
      <c r="E286" s="98" t="s">
        <v>141</v>
      </c>
      <c r="F286" s="32">
        <v>3</v>
      </c>
      <c r="G286" s="23">
        <v>31250</v>
      </c>
      <c r="H286" s="23">
        <f t="shared" si="18"/>
        <v>93750</v>
      </c>
      <c r="I286" s="23">
        <f t="shared" si="19"/>
        <v>105000.00000000001</v>
      </c>
      <c r="J286" s="94" t="s">
        <v>800</v>
      </c>
      <c r="K286" s="97" t="s">
        <v>1251</v>
      </c>
      <c r="L286" s="99" t="s">
        <v>1338</v>
      </c>
      <c r="M286" s="100"/>
      <c r="N286" s="100"/>
    </row>
    <row r="287" spans="1:14" s="95" customFormat="1" ht="109.5" customHeight="1" x14ac:dyDescent="0.25">
      <c r="A287" s="96" t="s">
        <v>1273</v>
      </c>
      <c r="B287" s="92" t="s">
        <v>1155</v>
      </c>
      <c r="C287" s="99" t="s">
        <v>77</v>
      </c>
      <c r="D287" s="99" t="s">
        <v>1274</v>
      </c>
      <c r="E287" s="98" t="s">
        <v>141</v>
      </c>
      <c r="F287" s="32">
        <v>55</v>
      </c>
      <c r="G287" s="23">
        <v>52040</v>
      </c>
      <c r="H287" s="79">
        <f t="shared" si="18"/>
        <v>2862200</v>
      </c>
      <c r="I287" s="79">
        <f t="shared" si="19"/>
        <v>3205664.0000000005</v>
      </c>
      <c r="J287" s="93" t="s">
        <v>1320</v>
      </c>
      <c r="K287" s="97" t="s">
        <v>1251</v>
      </c>
      <c r="L287" s="99" t="s">
        <v>1338</v>
      </c>
      <c r="M287" s="100"/>
      <c r="N287" s="100"/>
    </row>
    <row r="288" spans="1:14" s="95" customFormat="1" ht="109.5" customHeight="1" x14ac:dyDescent="0.25">
      <c r="A288" s="96" t="s">
        <v>1278</v>
      </c>
      <c r="B288" s="99" t="s">
        <v>1279</v>
      </c>
      <c r="C288" s="99" t="s">
        <v>77</v>
      </c>
      <c r="D288" s="99" t="s">
        <v>1333</v>
      </c>
      <c r="E288" s="99" t="s">
        <v>250</v>
      </c>
      <c r="F288" s="32">
        <v>4</v>
      </c>
      <c r="G288" s="79">
        <v>180000</v>
      </c>
      <c r="H288" s="79">
        <f t="shared" si="18"/>
        <v>720000</v>
      </c>
      <c r="I288" s="79">
        <f t="shared" si="19"/>
        <v>806400.00000000012</v>
      </c>
      <c r="J288" s="99" t="s">
        <v>1280</v>
      </c>
      <c r="K288" s="97" t="s">
        <v>1251</v>
      </c>
      <c r="L288" s="99" t="s">
        <v>1339</v>
      </c>
      <c r="M288" s="100"/>
      <c r="N288" s="100"/>
    </row>
    <row r="289" spans="1:14" s="95" customFormat="1" ht="162.75" customHeight="1" x14ac:dyDescent="0.25">
      <c r="A289" s="96" t="s">
        <v>1281</v>
      </c>
      <c r="B289" s="92" t="s">
        <v>1297</v>
      </c>
      <c r="C289" s="99" t="s">
        <v>77</v>
      </c>
      <c r="D289" s="99" t="s">
        <v>1318</v>
      </c>
      <c r="E289" s="99" t="s">
        <v>141</v>
      </c>
      <c r="F289" s="32">
        <v>4</v>
      </c>
      <c r="G289" s="23">
        <v>40000</v>
      </c>
      <c r="H289" s="79">
        <f t="shared" si="18"/>
        <v>160000</v>
      </c>
      <c r="I289" s="79">
        <f t="shared" si="19"/>
        <v>179200.00000000003</v>
      </c>
      <c r="J289" s="93" t="s">
        <v>1319</v>
      </c>
      <c r="K289" s="97" t="s">
        <v>1251</v>
      </c>
      <c r="L289" s="99" t="s">
        <v>1361</v>
      </c>
      <c r="M289" s="100"/>
      <c r="N289" s="100"/>
    </row>
    <row r="290" spans="1:14" s="95" customFormat="1" ht="162" customHeight="1" x14ac:dyDescent="0.25">
      <c r="A290" s="96" t="s">
        <v>1282</v>
      </c>
      <c r="B290" s="92" t="s">
        <v>1298</v>
      </c>
      <c r="C290" s="99" t="s">
        <v>77</v>
      </c>
      <c r="D290" s="99" t="s">
        <v>1321</v>
      </c>
      <c r="E290" s="99" t="s">
        <v>141</v>
      </c>
      <c r="F290" s="32">
        <v>4</v>
      </c>
      <c r="G290" s="23">
        <v>39500</v>
      </c>
      <c r="H290" s="79">
        <f t="shared" si="18"/>
        <v>158000</v>
      </c>
      <c r="I290" s="79">
        <f t="shared" si="19"/>
        <v>176960.00000000003</v>
      </c>
      <c r="J290" s="93" t="s">
        <v>1319</v>
      </c>
      <c r="K290" s="97" t="s">
        <v>1251</v>
      </c>
      <c r="L290" s="99" t="s">
        <v>1361</v>
      </c>
      <c r="M290" s="100"/>
      <c r="N290" s="100"/>
    </row>
    <row r="291" spans="1:14" s="95" customFormat="1" ht="165.75" customHeight="1" x14ac:dyDescent="0.25">
      <c r="A291" s="96" t="s">
        <v>1283</v>
      </c>
      <c r="B291" s="92" t="s">
        <v>1299</v>
      </c>
      <c r="C291" s="99" t="s">
        <v>77</v>
      </c>
      <c r="D291" s="99" t="s">
        <v>1322</v>
      </c>
      <c r="E291" s="99" t="s">
        <v>141</v>
      </c>
      <c r="F291" s="32">
        <v>4</v>
      </c>
      <c r="G291" s="23">
        <v>41800</v>
      </c>
      <c r="H291" s="79">
        <f t="shared" si="18"/>
        <v>167200</v>
      </c>
      <c r="I291" s="79">
        <f t="shared" si="19"/>
        <v>187264.00000000003</v>
      </c>
      <c r="J291" s="93" t="s">
        <v>1319</v>
      </c>
      <c r="K291" s="97" t="s">
        <v>1251</v>
      </c>
      <c r="L291" s="99" t="s">
        <v>1361</v>
      </c>
      <c r="M291" s="100"/>
      <c r="N291" s="100"/>
    </row>
    <row r="292" spans="1:14" s="95" customFormat="1" ht="180.75" customHeight="1" x14ac:dyDescent="0.25">
      <c r="A292" s="96" t="s">
        <v>1284</v>
      </c>
      <c r="B292" s="92" t="s">
        <v>1300</v>
      </c>
      <c r="C292" s="99" t="s">
        <v>77</v>
      </c>
      <c r="D292" s="99" t="s">
        <v>1323</v>
      </c>
      <c r="E292" s="99" t="s">
        <v>141</v>
      </c>
      <c r="F292" s="32">
        <v>8</v>
      </c>
      <c r="G292" s="23">
        <v>38000</v>
      </c>
      <c r="H292" s="79">
        <f t="shared" si="18"/>
        <v>304000</v>
      </c>
      <c r="I292" s="79">
        <f t="shared" si="19"/>
        <v>340480.00000000006</v>
      </c>
      <c r="J292" s="93" t="s">
        <v>1319</v>
      </c>
      <c r="K292" s="97" t="s">
        <v>1251</v>
      </c>
      <c r="L292" s="99" t="s">
        <v>1361</v>
      </c>
      <c r="M292" s="100"/>
      <c r="N292" s="100"/>
    </row>
    <row r="293" spans="1:14" s="95" customFormat="1" ht="172.5" customHeight="1" x14ac:dyDescent="0.25">
      <c r="A293" s="96" t="s">
        <v>1285</v>
      </c>
      <c r="B293" s="92" t="s">
        <v>1301</v>
      </c>
      <c r="C293" s="99" t="s">
        <v>77</v>
      </c>
      <c r="D293" s="99" t="s">
        <v>1324</v>
      </c>
      <c r="E293" s="99" t="s">
        <v>141</v>
      </c>
      <c r="F293" s="32">
        <v>4</v>
      </c>
      <c r="G293" s="23">
        <v>37800</v>
      </c>
      <c r="H293" s="79">
        <f t="shared" si="18"/>
        <v>151200</v>
      </c>
      <c r="I293" s="79">
        <f t="shared" si="19"/>
        <v>169344.00000000003</v>
      </c>
      <c r="J293" s="93" t="s">
        <v>1319</v>
      </c>
      <c r="K293" s="97" t="s">
        <v>1251</v>
      </c>
      <c r="L293" s="99" t="s">
        <v>1361</v>
      </c>
      <c r="M293" s="100"/>
      <c r="N293" s="100"/>
    </row>
    <row r="294" spans="1:14" s="95" customFormat="1" ht="165" customHeight="1" x14ac:dyDescent="0.25">
      <c r="A294" s="96" t="s">
        <v>1286</v>
      </c>
      <c r="B294" s="92" t="s">
        <v>1302</v>
      </c>
      <c r="C294" s="99" t="s">
        <v>77</v>
      </c>
      <c r="D294" s="99" t="s">
        <v>1325</v>
      </c>
      <c r="E294" s="99" t="s">
        <v>141</v>
      </c>
      <c r="F294" s="32">
        <v>4</v>
      </c>
      <c r="G294" s="23">
        <v>37800</v>
      </c>
      <c r="H294" s="79">
        <f t="shared" si="18"/>
        <v>151200</v>
      </c>
      <c r="I294" s="79">
        <f t="shared" si="19"/>
        <v>169344.00000000003</v>
      </c>
      <c r="J294" s="93" t="s">
        <v>1319</v>
      </c>
      <c r="K294" s="97" t="s">
        <v>1251</v>
      </c>
      <c r="L294" s="99" t="s">
        <v>1361</v>
      </c>
      <c r="M294" s="100"/>
      <c r="N294" s="100"/>
    </row>
    <row r="295" spans="1:14" s="95" customFormat="1" ht="153.75" customHeight="1" x14ac:dyDescent="0.25">
      <c r="A295" s="96" t="s">
        <v>1287</v>
      </c>
      <c r="B295" s="92" t="s">
        <v>1303</v>
      </c>
      <c r="C295" s="99" t="s">
        <v>77</v>
      </c>
      <c r="D295" s="99" t="s">
        <v>1326</v>
      </c>
      <c r="E295" s="99" t="s">
        <v>141</v>
      </c>
      <c r="F295" s="32">
        <v>4</v>
      </c>
      <c r="G295" s="23">
        <v>38000</v>
      </c>
      <c r="H295" s="79">
        <f t="shared" si="18"/>
        <v>152000</v>
      </c>
      <c r="I295" s="79">
        <f t="shared" si="19"/>
        <v>170240.00000000003</v>
      </c>
      <c r="J295" s="93" t="s">
        <v>1319</v>
      </c>
      <c r="K295" s="97" t="s">
        <v>1251</v>
      </c>
      <c r="L295" s="99" t="s">
        <v>1361</v>
      </c>
      <c r="M295" s="100"/>
      <c r="N295" s="100"/>
    </row>
    <row r="296" spans="1:14" s="95" customFormat="1" ht="144.75" customHeight="1" x14ac:dyDescent="0.25">
      <c r="A296" s="96" t="s">
        <v>1288</v>
      </c>
      <c r="B296" s="92" t="s">
        <v>1304</v>
      </c>
      <c r="C296" s="99" t="s">
        <v>77</v>
      </c>
      <c r="D296" s="99" t="s">
        <v>1327</v>
      </c>
      <c r="E296" s="99" t="s">
        <v>141</v>
      </c>
      <c r="F296" s="32">
        <v>4</v>
      </c>
      <c r="G296" s="23">
        <v>38000</v>
      </c>
      <c r="H296" s="79">
        <f t="shared" si="18"/>
        <v>152000</v>
      </c>
      <c r="I296" s="79">
        <f t="shared" si="19"/>
        <v>170240.00000000003</v>
      </c>
      <c r="J296" s="93" t="s">
        <v>1319</v>
      </c>
      <c r="K296" s="97" t="s">
        <v>1251</v>
      </c>
      <c r="L296" s="99" t="s">
        <v>1361</v>
      </c>
      <c r="M296" s="100"/>
      <c r="N296" s="100"/>
    </row>
    <row r="297" spans="1:14" s="95" customFormat="1" ht="144" customHeight="1" x14ac:dyDescent="0.25">
      <c r="A297" s="96" t="s">
        <v>1289</v>
      </c>
      <c r="B297" s="92" t="s">
        <v>1305</v>
      </c>
      <c r="C297" s="99" t="s">
        <v>77</v>
      </c>
      <c r="D297" s="99" t="s">
        <v>1328</v>
      </c>
      <c r="E297" s="99" t="s">
        <v>141</v>
      </c>
      <c r="F297" s="32">
        <v>8</v>
      </c>
      <c r="G297" s="23">
        <v>31000</v>
      </c>
      <c r="H297" s="79">
        <f t="shared" si="18"/>
        <v>248000</v>
      </c>
      <c r="I297" s="79">
        <f t="shared" si="19"/>
        <v>277760</v>
      </c>
      <c r="J297" s="93" t="s">
        <v>1319</v>
      </c>
      <c r="K297" s="97" t="s">
        <v>1251</v>
      </c>
      <c r="L297" s="99" t="s">
        <v>1361</v>
      </c>
      <c r="M297" s="100"/>
      <c r="N297" s="100"/>
    </row>
    <row r="298" spans="1:14" s="95" customFormat="1" ht="109.5" customHeight="1" x14ac:dyDescent="0.25">
      <c r="A298" s="96" t="s">
        <v>1290</v>
      </c>
      <c r="B298" s="92" t="s">
        <v>1306</v>
      </c>
      <c r="C298" s="99" t="s">
        <v>77</v>
      </c>
      <c r="D298" s="99" t="s">
        <v>1329</v>
      </c>
      <c r="E298" s="99" t="s">
        <v>141</v>
      </c>
      <c r="F298" s="32">
        <v>12</v>
      </c>
      <c r="G298" s="23">
        <v>67000</v>
      </c>
      <c r="H298" s="79">
        <f t="shared" si="18"/>
        <v>804000</v>
      </c>
      <c r="I298" s="79">
        <f t="shared" si="19"/>
        <v>900480.00000000012</v>
      </c>
      <c r="J298" s="93" t="s">
        <v>1319</v>
      </c>
      <c r="K298" s="97" t="s">
        <v>1251</v>
      </c>
      <c r="L298" s="99" t="s">
        <v>1361</v>
      </c>
      <c r="M298" s="100"/>
      <c r="N298" s="100"/>
    </row>
    <row r="299" spans="1:14" s="95" customFormat="1" ht="88.5" customHeight="1" x14ac:dyDescent="0.25">
      <c r="A299" s="96" t="s">
        <v>1291</v>
      </c>
      <c r="B299" s="92" t="s">
        <v>1307</v>
      </c>
      <c r="C299" s="99" t="s">
        <v>77</v>
      </c>
      <c r="D299" s="99" t="s">
        <v>1317</v>
      </c>
      <c r="E299" s="99" t="s">
        <v>141</v>
      </c>
      <c r="F299" s="32">
        <v>4</v>
      </c>
      <c r="G299" s="23">
        <v>22600</v>
      </c>
      <c r="H299" s="79">
        <f t="shared" si="18"/>
        <v>90400</v>
      </c>
      <c r="I299" s="79">
        <f t="shared" si="19"/>
        <v>101248.00000000001</v>
      </c>
      <c r="J299" s="93" t="s">
        <v>1319</v>
      </c>
      <c r="K299" s="97" t="s">
        <v>1251</v>
      </c>
      <c r="L299" s="99" t="s">
        <v>1361</v>
      </c>
      <c r="M299" s="100"/>
      <c r="N299" s="100"/>
    </row>
    <row r="300" spans="1:14" s="95" customFormat="1" ht="78.75" customHeight="1" x14ac:dyDescent="0.25">
      <c r="A300" s="96" t="s">
        <v>1292</v>
      </c>
      <c r="B300" s="92" t="s">
        <v>1308</v>
      </c>
      <c r="C300" s="99" t="s">
        <v>77</v>
      </c>
      <c r="D300" s="99" t="s">
        <v>1316</v>
      </c>
      <c r="E300" s="99" t="s">
        <v>141</v>
      </c>
      <c r="F300" s="32">
        <v>1</v>
      </c>
      <c r="G300" s="23">
        <v>26400</v>
      </c>
      <c r="H300" s="79">
        <f t="shared" si="18"/>
        <v>26400</v>
      </c>
      <c r="I300" s="79">
        <f t="shared" si="19"/>
        <v>29568.000000000004</v>
      </c>
      <c r="J300" s="93" t="s">
        <v>1319</v>
      </c>
      <c r="K300" s="97" t="s">
        <v>1251</v>
      </c>
      <c r="L300" s="99" t="s">
        <v>1361</v>
      </c>
      <c r="M300" s="100"/>
      <c r="N300" s="100"/>
    </row>
    <row r="301" spans="1:14" s="95" customFormat="1" ht="75" customHeight="1" x14ac:dyDescent="0.25">
      <c r="A301" s="96" t="s">
        <v>1293</v>
      </c>
      <c r="B301" s="92" t="s">
        <v>1309</v>
      </c>
      <c r="C301" s="99" t="s">
        <v>77</v>
      </c>
      <c r="D301" s="99" t="s">
        <v>1315</v>
      </c>
      <c r="E301" s="99" t="s">
        <v>141</v>
      </c>
      <c r="F301" s="32">
        <v>2</v>
      </c>
      <c r="G301" s="23">
        <v>41000</v>
      </c>
      <c r="H301" s="79">
        <f t="shared" si="18"/>
        <v>82000</v>
      </c>
      <c r="I301" s="79">
        <f t="shared" si="19"/>
        <v>91840.000000000015</v>
      </c>
      <c r="J301" s="93" t="s">
        <v>1319</v>
      </c>
      <c r="K301" s="97" t="s">
        <v>1251</v>
      </c>
      <c r="L301" s="99" t="s">
        <v>1361</v>
      </c>
      <c r="M301" s="100"/>
      <c r="N301" s="100"/>
    </row>
    <row r="302" spans="1:14" s="95" customFormat="1" ht="141.75" customHeight="1" x14ac:dyDescent="0.25">
      <c r="A302" s="96" t="s">
        <v>1294</v>
      </c>
      <c r="B302" s="92" t="s">
        <v>1310</v>
      </c>
      <c r="C302" s="99" t="s">
        <v>77</v>
      </c>
      <c r="D302" s="92" t="s">
        <v>1330</v>
      </c>
      <c r="E302" s="99" t="s">
        <v>141</v>
      </c>
      <c r="F302" s="32">
        <v>4</v>
      </c>
      <c r="G302" s="23">
        <v>42410</v>
      </c>
      <c r="H302" s="79">
        <f t="shared" si="18"/>
        <v>169640</v>
      </c>
      <c r="I302" s="79">
        <f t="shared" si="19"/>
        <v>189996.80000000002</v>
      </c>
      <c r="J302" s="93" t="s">
        <v>1319</v>
      </c>
      <c r="K302" s="97" t="s">
        <v>1251</v>
      </c>
      <c r="L302" s="99" t="s">
        <v>1361</v>
      </c>
      <c r="M302" s="100"/>
      <c r="N302" s="100"/>
    </row>
    <row r="303" spans="1:14" s="95" customFormat="1" ht="175.5" customHeight="1" x14ac:dyDescent="0.25">
      <c r="A303" s="96" t="s">
        <v>1295</v>
      </c>
      <c r="B303" s="92" t="s">
        <v>1311</v>
      </c>
      <c r="C303" s="99" t="s">
        <v>77</v>
      </c>
      <c r="D303" s="92" t="s">
        <v>1314</v>
      </c>
      <c r="E303" s="99" t="s">
        <v>141</v>
      </c>
      <c r="F303" s="32">
        <v>4</v>
      </c>
      <c r="G303" s="23">
        <v>31250</v>
      </c>
      <c r="H303" s="79">
        <f t="shared" si="18"/>
        <v>125000</v>
      </c>
      <c r="I303" s="79">
        <f t="shared" si="19"/>
        <v>140000</v>
      </c>
      <c r="J303" s="93" t="s">
        <v>1319</v>
      </c>
      <c r="K303" s="97" t="s">
        <v>1251</v>
      </c>
      <c r="L303" s="99" t="s">
        <v>1361</v>
      </c>
      <c r="M303" s="100"/>
      <c r="N303" s="100"/>
    </row>
    <row r="304" spans="1:14" s="95" customFormat="1" ht="78" customHeight="1" x14ac:dyDescent="0.25">
      <c r="A304" s="96" t="s">
        <v>1296</v>
      </c>
      <c r="B304" s="92" t="s">
        <v>1312</v>
      </c>
      <c r="C304" s="99" t="s">
        <v>77</v>
      </c>
      <c r="D304" s="92" t="s">
        <v>1313</v>
      </c>
      <c r="E304" s="99" t="s">
        <v>141</v>
      </c>
      <c r="F304" s="32">
        <v>2</v>
      </c>
      <c r="G304" s="23">
        <v>14795</v>
      </c>
      <c r="H304" s="79">
        <f t="shared" si="18"/>
        <v>29590</v>
      </c>
      <c r="I304" s="79">
        <f t="shared" si="19"/>
        <v>33140.800000000003</v>
      </c>
      <c r="J304" s="93" t="s">
        <v>1319</v>
      </c>
      <c r="K304" s="97" t="s">
        <v>1251</v>
      </c>
      <c r="L304" s="99" t="s">
        <v>1361</v>
      </c>
      <c r="M304" s="100"/>
      <c r="N304" s="100"/>
    </row>
    <row r="305" spans="1:14" s="95" customFormat="1" ht="78" customHeight="1" x14ac:dyDescent="0.25">
      <c r="A305" s="96" t="s">
        <v>1381</v>
      </c>
      <c r="B305" s="92" t="s">
        <v>706</v>
      </c>
      <c r="C305" s="99" t="s">
        <v>77</v>
      </c>
      <c r="D305" s="124" t="s">
        <v>1492</v>
      </c>
      <c r="E305" s="99" t="s">
        <v>141</v>
      </c>
      <c r="F305" s="32">
        <v>20</v>
      </c>
      <c r="G305" s="23">
        <v>2800</v>
      </c>
      <c r="H305" s="79">
        <f t="shared" si="18"/>
        <v>56000</v>
      </c>
      <c r="I305" s="79">
        <f t="shared" si="19"/>
        <v>62720.000000000007</v>
      </c>
      <c r="J305" s="94" t="s">
        <v>299</v>
      </c>
      <c r="K305" s="97" t="s">
        <v>531</v>
      </c>
      <c r="L305" s="99" t="s">
        <v>1573</v>
      </c>
      <c r="M305" s="100"/>
      <c r="N305" s="100"/>
    </row>
    <row r="306" spans="1:14" s="95" customFormat="1" ht="78" customHeight="1" x14ac:dyDescent="0.25">
      <c r="A306" s="96" t="s">
        <v>1382</v>
      </c>
      <c r="B306" s="92" t="s">
        <v>708</v>
      </c>
      <c r="C306" s="99" t="s">
        <v>77</v>
      </c>
      <c r="D306" s="124" t="s">
        <v>1493</v>
      </c>
      <c r="E306" s="99" t="s">
        <v>141</v>
      </c>
      <c r="F306" s="32">
        <v>20</v>
      </c>
      <c r="G306" s="23">
        <v>4800</v>
      </c>
      <c r="H306" s="79">
        <f t="shared" si="18"/>
        <v>96000</v>
      </c>
      <c r="I306" s="79">
        <f t="shared" si="19"/>
        <v>107520.00000000001</v>
      </c>
      <c r="J306" s="94" t="s">
        <v>299</v>
      </c>
      <c r="K306" s="97" t="s">
        <v>531</v>
      </c>
      <c r="L306" s="124" t="s">
        <v>1573</v>
      </c>
      <c r="M306" s="100"/>
      <c r="N306" s="100"/>
    </row>
    <row r="307" spans="1:14" s="95" customFormat="1" ht="78" customHeight="1" x14ac:dyDescent="0.25">
      <c r="A307" s="96" t="s">
        <v>1383</v>
      </c>
      <c r="B307" s="92" t="s">
        <v>709</v>
      </c>
      <c r="C307" s="99" t="s">
        <v>77</v>
      </c>
      <c r="D307" s="124" t="s">
        <v>1494</v>
      </c>
      <c r="E307" s="99" t="s">
        <v>141</v>
      </c>
      <c r="F307" s="32">
        <v>1</v>
      </c>
      <c r="G307" s="23">
        <v>5200</v>
      </c>
      <c r="H307" s="79">
        <f t="shared" si="18"/>
        <v>5200</v>
      </c>
      <c r="I307" s="79">
        <f t="shared" si="19"/>
        <v>5824.0000000000009</v>
      </c>
      <c r="J307" s="94" t="s">
        <v>299</v>
      </c>
      <c r="K307" s="97" t="s">
        <v>531</v>
      </c>
      <c r="L307" s="124" t="s">
        <v>1573</v>
      </c>
      <c r="M307" s="100"/>
      <c r="N307" s="100"/>
    </row>
    <row r="308" spans="1:14" s="95" customFormat="1" ht="78" customHeight="1" x14ac:dyDescent="0.25">
      <c r="A308" s="96" t="s">
        <v>1384</v>
      </c>
      <c r="B308" s="92" t="s">
        <v>711</v>
      </c>
      <c r="C308" s="99" t="s">
        <v>77</v>
      </c>
      <c r="D308" s="124" t="s">
        <v>1495</v>
      </c>
      <c r="E308" s="99" t="s">
        <v>141</v>
      </c>
      <c r="F308" s="32">
        <v>1</v>
      </c>
      <c r="G308" s="23">
        <v>3500</v>
      </c>
      <c r="H308" s="79">
        <f t="shared" si="18"/>
        <v>3500</v>
      </c>
      <c r="I308" s="79">
        <f t="shared" si="19"/>
        <v>3920.0000000000005</v>
      </c>
      <c r="J308" s="94" t="s">
        <v>299</v>
      </c>
      <c r="K308" s="97" t="s">
        <v>531</v>
      </c>
      <c r="L308" s="124" t="s">
        <v>1573</v>
      </c>
      <c r="M308" s="100"/>
      <c r="N308" s="100"/>
    </row>
    <row r="309" spans="1:14" s="95" customFormat="1" ht="90.75" customHeight="1" x14ac:dyDescent="0.25">
      <c r="A309" s="96" t="s">
        <v>1385</v>
      </c>
      <c r="B309" s="92" t="s">
        <v>714</v>
      </c>
      <c r="C309" s="99" t="s">
        <v>77</v>
      </c>
      <c r="D309" s="124" t="s">
        <v>1496</v>
      </c>
      <c r="E309" s="99" t="s">
        <v>141</v>
      </c>
      <c r="F309" s="32">
        <v>2</v>
      </c>
      <c r="G309" s="23">
        <v>6200</v>
      </c>
      <c r="H309" s="79">
        <f t="shared" si="18"/>
        <v>12400</v>
      </c>
      <c r="I309" s="79">
        <f t="shared" si="19"/>
        <v>13888.000000000002</v>
      </c>
      <c r="J309" s="94" t="s">
        <v>299</v>
      </c>
      <c r="K309" s="97" t="s">
        <v>531</v>
      </c>
      <c r="L309" s="124" t="s">
        <v>1573</v>
      </c>
      <c r="M309" s="100"/>
      <c r="N309" s="100"/>
    </row>
    <row r="310" spans="1:14" s="95" customFormat="1" ht="87" customHeight="1" x14ac:dyDescent="0.25">
      <c r="A310" s="96" t="s">
        <v>1386</v>
      </c>
      <c r="B310" s="92" t="s">
        <v>717</v>
      </c>
      <c r="C310" s="99" t="s">
        <v>77</v>
      </c>
      <c r="D310" s="124" t="s">
        <v>1497</v>
      </c>
      <c r="E310" s="99" t="s">
        <v>141</v>
      </c>
      <c r="F310" s="32">
        <v>2</v>
      </c>
      <c r="G310" s="23">
        <v>6400</v>
      </c>
      <c r="H310" s="79">
        <f t="shared" si="18"/>
        <v>12800</v>
      </c>
      <c r="I310" s="79">
        <f t="shared" si="19"/>
        <v>14336.000000000002</v>
      </c>
      <c r="J310" s="94" t="s">
        <v>299</v>
      </c>
      <c r="K310" s="97" t="s">
        <v>531</v>
      </c>
      <c r="L310" s="124" t="s">
        <v>1573</v>
      </c>
      <c r="M310" s="100"/>
      <c r="N310" s="100"/>
    </row>
    <row r="311" spans="1:14" s="95" customFormat="1" ht="78" customHeight="1" x14ac:dyDescent="0.25">
      <c r="A311" s="96" t="s">
        <v>1387</v>
      </c>
      <c r="B311" s="92" t="s">
        <v>720</v>
      </c>
      <c r="C311" s="99" t="s">
        <v>77</v>
      </c>
      <c r="D311" s="124" t="s">
        <v>1498</v>
      </c>
      <c r="E311" s="99" t="s">
        <v>141</v>
      </c>
      <c r="F311" s="32">
        <v>1</v>
      </c>
      <c r="G311" s="23">
        <v>5500</v>
      </c>
      <c r="H311" s="79">
        <f t="shared" si="18"/>
        <v>5500</v>
      </c>
      <c r="I311" s="79">
        <f t="shared" si="19"/>
        <v>6160.0000000000009</v>
      </c>
      <c r="J311" s="94" t="s">
        <v>299</v>
      </c>
      <c r="K311" s="97" t="s">
        <v>531</v>
      </c>
      <c r="L311" s="124" t="s">
        <v>1573</v>
      </c>
      <c r="M311" s="100"/>
      <c r="N311" s="100"/>
    </row>
    <row r="312" spans="1:14" s="95" customFormat="1" ht="78" customHeight="1" x14ac:dyDescent="0.25">
      <c r="A312" s="96" t="s">
        <v>1388</v>
      </c>
      <c r="B312" s="92" t="s">
        <v>724</v>
      </c>
      <c r="C312" s="99" t="s">
        <v>77</v>
      </c>
      <c r="D312" s="120" t="s">
        <v>725</v>
      </c>
      <c r="E312" s="99" t="s">
        <v>141</v>
      </c>
      <c r="F312" s="32">
        <v>1</v>
      </c>
      <c r="G312" s="23">
        <v>11200</v>
      </c>
      <c r="H312" s="79">
        <f t="shared" si="18"/>
        <v>11200</v>
      </c>
      <c r="I312" s="79">
        <f t="shared" si="19"/>
        <v>12544.000000000002</v>
      </c>
      <c r="J312" s="94" t="s">
        <v>299</v>
      </c>
      <c r="K312" s="97" t="s">
        <v>531</v>
      </c>
      <c r="L312" s="124" t="s">
        <v>1499</v>
      </c>
      <c r="M312" s="100"/>
      <c r="N312" s="100"/>
    </row>
    <row r="313" spans="1:14" s="95" customFormat="1" ht="108" customHeight="1" x14ac:dyDescent="0.25">
      <c r="A313" s="96" t="s">
        <v>1389</v>
      </c>
      <c r="B313" s="92" t="s">
        <v>1397</v>
      </c>
      <c r="C313" s="99" t="s">
        <v>77</v>
      </c>
      <c r="D313" s="124" t="s">
        <v>1549</v>
      </c>
      <c r="E313" s="124" t="s">
        <v>141</v>
      </c>
      <c r="F313" s="111">
        <v>3</v>
      </c>
      <c r="G313" s="109">
        <v>35500</v>
      </c>
      <c r="H313" s="134">
        <f t="shared" si="18"/>
        <v>106500</v>
      </c>
      <c r="I313" s="134">
        <f t="shared" si="19"/>
        <v>119280.00000000001</v>
      </c>
      <c r="J313" s="133" t="s">
        <v>1120</v>
      </c>
      <c r="K313" s="123" t="s">
        <v>531</v>
      </c>
      <c r="L313" s="124" t="s">
        <v>1578</v>
      </c>
      <c r="M313" s="100"/>
      <c r="N313" s="100"/>
    </row>
    <row r="314" spans="1:14" s="95" customFormat="1" ht="118.5" customHeight="1" x14ac:dyDescent="0.25">
      <c r="A314" s="96" t="s">
        <v>1390</v>
      </c>
      <c r="B314" s="92" t="s">
        <v>1398</v>
      </c>
      <c r="C314" s="99" t="s">
        <v>77</v>
      </c>
      <c r="D314" s="124" t="s">
        <v>1550</v>
      </c>
      <c r="E314" s="99" t="s">
        <v>141</v>
      </c>
      <c r="F314" s="32">
        <v>12</v>
      </c>
      <c r="G314" s="23">
        <v>30700</v>
      </c>
      <c r="H314" s="79">
        <f t="shared" si="18"/>
        <v>368400</v>
      </c>
      <c r="I314" s="79">
        <f t="shared" si="19"/>
        <v>412608.00000000006</v>
      </c>
      <c r="J314" s="93" t="s">
        <v>1120</v>
      </c>
      <c r="K314" s="97" t="s">
        <v>531</v>
      </c>
      <c r="L314" s="124" t="s">
        <v>1578</v>
      </c>
      <c r="M314" s="100"/>
      <c r="N314" s="100"/>
    </row>
    <row r="315" spans="1:14" s="95" customFormat="1" ht="97.5" customHeight="1" x14ac:dyDescent="0.25">
      <c r="A315" s="96" t="s">
        <v>1391</v>
      </c>
      <c r="B315" s="92" t="s">
        <v>1399</v>
      </c>
      <c r="C315" s="99" t="s">
        <v>77</v>
      </c>
      <c r="D315" s="124" t="s">
        <v>1554</v>
      </c>
      <c r="E315" s="99" t="s">
        <v>141</v>
      </c>
      <c r="F315" s="32">
        <v>21</v>
      </c>
      <c r="G315" s="23">
        <v>7641</v>
      </c>
      <c r="H315" s="79">
        <f t="shared" si="18"/>
        <v>160461</v>
      </c>
      <c r="I315" s="79">
        <f t="shared" si="19"/>
        <v>179716.32</v>
      </c>
      <c r="J315" s="93" t="s">
        <v>1120</v>
      </c>
      <c r="K315" s="97" t="s">
        <v>531</v>
      </c>
      <c r="L315" s="124" t="s">
        <v>1578</v>
      </c>
      <c r="M315" s="100"/>
      <c r="N315" s="100"/>
    </row>
    <row r="316" spans="1:14" s="95" customFormat="1" ht="93" customHeight="1" x14ac:dyDescent="0.25">
      <c r="A316" s="96" t="s">
        <v>1392</v>
      </c>
      <c r="B316" s="92" t="s">
        <v>1400</v>
      </c>
      <c r="C316" s="99" t="s">
        <v>77</v>
      </c>
      <c r="D316" s="124" t="s">
        <v>1551</v>
      </c>
      <c r="E316" s="124" t="s">
        <v>141</v>
      </c>
      <c r="F316" s="111">
        <v>6</v>
      </c>
      <c r="G316" s="109">
        <v>4400</v>
      </c>
      <c r="H316" s="134">
        <f t="shared" si="18"/>
        <v>26400</v>
      </c>
      <c r="I316" s="134">
        <f t="shared" si="19"/>
        <v>29568.000000000004</v>
      </c>
      <c r="J316" s="133" t="s">
        <v>1120</v>
      </c>
      <c r="K316" s="123" t="s">
        <v>531</v>
      </c>
      <c r="L316" s="124" t="s">
        <v>1579</v>
      </c>
      <c r="M316" s="100"/>
      <c r="N316" s="100"/>
    </row>
    <row r="317" spans="1:14" s="95" customFormat="1" ht="93.75" customHeight="1" x14ac:dyDescent="0.25">
      <c r="A317" s="96" t="s">
        <v>1393</v>
      </c>
      <c r="B317" s="92" t="s">
        <v>1401</v>
      </c>
      <c r="C317" s="99" t="s">
        <v>77</v>
      </c>
      <c r="D317" s="124" t="s">
        <v>1405</v>
      </c>
      <c r="E317" s="124" t="s">
        <v>141</v>
      </c>
      <c r="F317" s="111">
        <v>6</v>
      </c>
      <c r="G317" s="109">
        <v>20000</v>
      </c>
      <c r="H317" s="134"/>
      <c r="I317" s="134"/>
      <c r="J317" s="133" t="s">
        <v>1120</v>
      </c>
      <c r="K317" s="123" t="s">
        <v>531</v>
      </c>
      <c r="L317" s="124" t="s">
        <v>1580</v>
      </c>
      <c r="M317" s="100"/>
      <c r="N317" s="100"/>
    </row>
    <row r="318" spans="1:14" s="95" customFormat="1" ht="93.75" customHeight="1" x14ac:dyDescent="0.25">
      <c r="A318" s="96" t="s">
        <v>1394</v>
      </c>
      <c r="B318" s="92" t="s">
        <v>1402</v>
      </c>
      <c r="C318" s="99" t="s">
        <v>77</v>
      </c>
      <c r="D318" s="124" t="s">
        <v>1552</v>
      </c>
      <c r="E318" s="124" t="s">
        <v>141</v>
      </c>
      <c r="F318" s="111">
        <v>7</v>
      </c>
      <c r="G318" s="109">
        <v>9100</v>
      </c>
      <c r="H318" s="134">
        <f t="shared" si="18"/>
        <v>63700</v>
      </c>
      <c r="I318" s="134">
        <f t="shared" si="19"/>
        <v>71344</v>
      </c>
      <c r="J318" s="133" t="s">
        <v>1120</v>
      </c>
      <c r="K318" s="123" t="s">
        <v>531</v>
      </c>
      <c r="L318" s="124" t="s">
        <v>1581</v>
      </c>
      <c r="M318" s="100"/>
      <c r="N318" s="100"/>
    </row>
    <row r="319" spans="1:14" s="95" customFormat="1" ht="114.75" customHeight="1" x14ac:dyDescent="0.25">
      <c r="A319" s="96" t="s">
        <v>1395</v>
      </c>
      <c r="B319" s="92" t="s">
        <v>1403</v>
      </c>
      <c r="C319" s="99" t="s">
        <v>77</v>
      </c>
      <c r="D319" s="95" t="s">
        <v>1553</v>
      </c>
      <c r="E319" s="124" t="s">
        <v>141</v>
      </c>
      <c r="F319" s="111">
        <v>6</v>
      </c>
      <c r="G319" s="109">
        <v>11660</v>
      </c>
      <c r="H319" s="134">
        <f t="shared" si="18"/>
        <v>69960</v>
      </c>
      <c r="I319" s="134">
        <f t="shared" si="19"/>
        <v>78355.200000000012</v>
      </c>
      <c r="J319" s="133" t="s">
        <v>1120</v>
      </c>
      <c r="K319" s="123" t="s">
        <v>531</v>
      </c>
      <c r="L319" s="124" t="s">
        <v>1579</v>
      </c>
      <c r="M319" s="100"/>
      <c r="N319" s="100"/>
    </row>
    <row r="320" spans="1:14" s="95" customFormat="1" ht="96" customHeight="1" x14ac:dyDescent="0.25">
      <c r="A320" s="96" t="s">
        <v>1396</v>
      </c>
      <c r="B320" s="92" t="s">
        <v>1404</v>
      </c>
      <c r="C320" s="99" t="s">
        <v>77</v>
      </c>
      <c r="D320" s="124" t="s">
        <v>1555</v>
      </c>
      <c r="E320" s="124" t="s">
        <v>141</v>
      </c>
      <c r="F320" s="111">
        <v>4</v>
      </c>
      <c r="G320" s="109">
        <v>21200</v>
      </c>
      <c r="H320" s="134">
        <f t="shared" si="18"/>
        <v>84800</v>
      </c>
      <c r="I320" s="134">
        <f t="shared" si="19"/>
        <v>94976.000000000015</v>
      </c>
      <c r="J320" s="133" t="s">
        <v>1120</v>
      </c>
      <c r="K320" s="123" t="s">
        <v>531</v>
      </c>
      <c r="L320" s="124" t="s">
        <v>1579</v>
      </c>
      <c r="M320" s="100"/>
      <c r="N320" s="100"/>
    </row>
    <row r="321" spans="1:14" s="95" customFormat="1" ht="166.5" customHeight="1" x14ac:dyDescent="0.25">
      <c r="A321" s="122" t="s">
        <v>1413</v>
      </c>
      <c r="B321" s="124" t="s">
        <v>1421</v>
      </c>
      <c r="C321" s="124" t="s">
        <v>77</v>
      </c>
      <c r="D321" s="124" t="s">
        <v>1426</v>
      </c>
      <c r="E321" s="124" t="s">
        <v>141</v>
      </c>
      <c r="F321" s="111">
        <v>1</v>
      </c>
      <c r="G321" s="109">
        <v>80000</v>
      </c>
      <c r="H321" s="115">
        <f t="shared" si="18"/>
        <v>80000</v>
      </c>
      <c r="I321" s="115">
        <f t="shared" si="19"/>
        <v>89600.000000000015</v>
      </c>
      <c r="J321" s="112" t="s">
        <v>1120</v>
      </c>
      <c r="K321" s="126" t="s">
        <v>531</v>
      </c>
      <c r="L321" s="124" t="s">
        <v>1484</v>
      </c>
      <c r="M321" s="100"/>
      <c r="N321" s="100"/>
    </row>
    <row r="322" spans="1:14" s="95" customFormat="1" ht="96" customHeight="1" x14ac:dyDescent="0.25">
      <c r="A322" s="122" t="s">
        <v>1414</v>
      </c>
      <c r="B322" s="124" t="s">
        <v>1418</v>
      </c>
      <c r="C322" s="124" t="s">
        <v>77</v>
      </c>
      <c r="D322" s="124" t="s">
        <v>1422</v>
      </c>
      <c r="E322" s="124" t="s">
        <v>141</v>
      </c>
      <c r="F322" s="111">
        <v>4</v>
      </c>
      <c r="G322" s="109">
        <v>19240</v>
      </c>
      <c r="H322" s="115">
        <f t="shared" si="18"/>
        <v>76960</v>
      </c>
      <c r="I322" s="115">
        <f t="shared" si="19"/>
        <v>86195.200000000012</v>
      </c>
      <c r="J322" s="112" t="s">
        <v>1120</v>
      </c>
      <c r="K322" s="126" t="s">
        <v>531</v>
      </c>
      <c r="L322" s="124" t="s">
        <v>1484</v>
      </c>
      <c r="M322" s="100"/>
      <c r="N322" s="100"/>
    </row>
    <row r="323" spans="1:14" s="95" customFormat="1" ht="117.75" customHeight="1" x14ac:dyDescent="0.25">
      <c r="A323" s="122" t="s">
        <v>1415</v>
      </c>
      <c r="B323" s="124" t="s">
        <v>1419</v>
      </c>
      <c r="C323" s="124" t="s">
        <v>77</v>
      </c>
      <c r="D323" s="124" t="s">
        <v>1427</v>
      </c>
      <c r="E323" s="124" t="s">
        <v>141</v>
      </c>
      <c r="F323" s="111">
        <v>6</v>
      </c>
      <c r="G323" s="109">
        <v>105650</v>
      </c>
      <c r="H323" s="115">
        <f t="shared" si="18"/>
        <v>633900</v>
      </c>
      <c r="I323" s="115">
        <f t="shared" si="19"/>
        <v>709968.00000000012</v>
      </c>
      <c r="J323" s="112" t="s">
        <v>1120</v>
      </c>
      <c r="K323" s="126" t="s">
        <v>531</v>
      </c>
      <c r="L323" s="124" t="s">
        <v>1484</v>
      </c>
      <c r="M323" s="100"/>
      <c r="N323" s="100"/>
    </row>
    <row r="324" spans="1:14" s="95" customFormat="1" ht="124.5" customHeight="1" x14ac:dyDescent="0.25">
      <c r="A324" s="122" t="s">
        <v>1416</v>
      </c>
      <c r="B324" s="124" t="s">
        <v>1420</v>
      </c>
      <c r="C324" s="124" t="s">
        <v>77</v>
      </c>
      <c r="D324" s="124" t="s">
        <v>1423</v>
      </c>
      <c r="E324" s="124" t="s">
        <v>141</v>
      </c>
      <c r="F324" s="111">
        <v>1</v>
      </c>
      <c r="G324" s="109">
        <v>42000</v>
      </c>
      <c r="H324" s="115">
        <f t="shared" si="18"/>
        <v>42000</v>
      </c>
      <c r="I324" s="115">
        <f t="shared" si="19"/>
        <v>47040.000000000007</v>
      </c>
      <c r="J324" s="112" t="s">
        <v>1120</v>
      </c>
      <c r="K324" s="126" t="s">
        <v>531</v>
      </c>
      <c r="L324" s="124" t="s">
        <v>1484</v>
      </c>
      <c r="M324" s="100"/>
      <c r="N324" s="100"/>
    </row>
    <row r="325" spans="1:14" s="95" customFormat="1" ht="96" customHeight="1" x14ac:dyDescent="0.25">
      <c r="A325" s="122" t="s">
        <v>1417</v>
      </c>
      <c r="B325" s="124" t="s">
        <v>1424</v>
      </c>
      <c r="C325" s="124" t="s">
        <v>77</v>
      </c>
      <c r="D325" s="124" t="s">
        <v>1425</v>
      </c>
      <c r="E325" s="124" t="s">
        <v>141</v>
      </c>
      <c r="F325" s="111">
        <v>1</v>
      </c>
      <c r="G325" s="109">
        <v>24286</v>
      </c>
      <c r="H325" s="115">
        <f t="shared" si="18"/>
        <v>24286</v>
      </c>
      <c r="I325" s="115">
        <f t="shared" si="19"/>
        <v>27200.320000000003</v>
      </c>
      <c r="J325" s="112" t="s">
        <v>1120</v>
      </c>
      <c r="K325" s="126" t="s">
        <v>531</v>
      </c>
      <c r="L325" s="124" t="s">
        <v>1484</v>
      </c>
      <c r="M325" s="100"/>
      <c r="N325" s="100"/>
    </row>
    <row r="326" spans="1:14" s="95" customFormat="1" ht="96" customHeight="1" x14ac:dyDescent="0.25">
      <c r="A326" s="122" t="s">
        <v>1429</v>
      </c>
      <c r="B326" s="124" t="s">
        <v>1430</v>
      </c>
      <c r="C326" s="124" t="s">
        <v>77</v>
      </c>
      <c r="D326" s="124" t="s">
        <v>1431</v>
      </c>
      <c r="E326" s="124" t="s">
        <v>1432</v>
      </c>
      <c r="F326" s="111">
        <v>750</v>
      </c>
      <c r="G326" s="109">
        <v>4000</v>
      </c>
      <c r="H326" s="115">
        <f t="shared" si="18"/>
        <v>3000000</v>
      </c>
      <c r="I326" s="115">
        <f t="shared" ref="I326:I337" si="20">H326*1.12</f>
        <v>3360000.0000000005</v>
      </c>
      <c r="J326" s="112" t="s">
        <v>1433</v>
      </c>
      <c r="K326" s="126" t="s">
        <v>1434</v>
      </c>
      <c r="L326" s="124" t="s">
        <v>1484</v>
      </c>
      <c r="M326" s="100"/>
      <c r="N326" s="100"/>
    </row>
    <row r="327" spans="1:14" s="95" customFormat="1" ht="178.5" customHeight="1" x14ac:dyDescent="0.25">
      <c r="A327" s="129" t="s">
        <v>1465</v>
      </c>
      <c r="B327" s="124" t="s">
        <v>1466</v>
      </c>
      <c r="C327" s="124" t="s">
        <v>77</v>
      </c>
      <c r="D327" s="111" t="s">
        <v>1467</v>
      </c>
      <c r="E327" s="124" t="s">
        <v>141</v>
      </c>
      <c r="F327" s="111">
        <v>2</v>
      </c>
      <c r="G327" s="109">
        <v>709950</v>
      </c>
      <c r="H327" s="109">
        <f t="shared" si="18"/>
        <v>1419900</v>
      </c>
      <c r="I327" s="109">
        <f t="shared" si="20"/>
        <v>1590288.0000000002</v>
      </c>
      <c r="J327" s="112" t="s">
        <v>1468</v>
      </c>
      <c r="K327" s="126" t="s">
        <v>531</v>
      </c>
      <c r="L327" s="112" t="s">
        <v>1486</v>
      </c>
      <c r="M327" s="100"/>
      <c r="N327" s="100"/>
    </row>
    <row r="328" spans="1:14" s="95" customFormat="1" ht="51" customHeight="1" x14ac:dyDescent="0.25">
      <c r="A328" s="129" t="s">
        <v>1500</v>
      </c>
      <c r="B328" s="124" t="s">
        <v>1507</v>
      </c>
      <c r="C328" s="124" t="s">
        <v>77</v>
      </c>
      <c r="D328" s="111" t="s">
        <v>1513</v>
      </c>
      <c r="E328" s="124" t="s">
        <v>141</v>
      </c>
      <c r="F328" s="111">
        <v>6</v>
      </c>
      <c r="G328" s="109">
        <v>450</v>
      </c>
      <c r="H328" s="115">
        <f t="shared" si="18"/>
        <v>2700</v>
      </c>
      <c r="I328" s="115">
        <f t="shared" si="20"/>
        <v>3024.0000000000005</v>
      </c>
      <c r="J328" s="112" t="s">
        <v>302</v>
      </c>
      <c r="K328" s="126" t="s">
        <v>531</v>
      </c>
      <c r="L328" s="112" t="s">
        <v>1568</v>
      </c>
      <c r="M328" s="100"/>
      <c r="N328" s="100"/>
    </row>
    <row r="329" spans="1:14" s="95" customFormat="1" ht="51" customHeight="1" x14ac:dyDescent="0.25">
      <c r="A329" s="129" t="s">
        <v>1501</v>
      </c>
      <c r="B329" s="124" t="s">
        <v>1508</v>
      </c>
      <c r="C329" s="124" t="s">
        <v>77</v>
      </c>
      <c r="D329" s="111" t="s">
        <v>1514</v>
      </c>
      <c r="E329" s="124" t="s">
        <v>141</v>
      </c>
      <c r="F329" s="111">
        <v>2</v>
      </c>
      <c r="G329" s="109">
        <v>10500</v>
      </c>
      <c r="H329" s="115">
        <f t="shared" si="18"/>
        <v>21000</v>
      </c>
      <c r="I329" s="115">
        <f t="shared" si="20"/>
        <v>23520.000000000004</v>
      </c>
      <c r="J329" s="112" t="s">
        <v>302</v>
      </c>
      <c r="K329" s="126" t="s">
        <v>531</v>
      </c>
      <c r="L329" s="112" t="s">
        <v>1568</v>
      </c>
      <c r="M329" s="100"/>
      <c r="N329" s="100"/>
    </row>
    <row r="330" spans="1:14" s="95" customFormat="1" ht="51" customHeight="1" x14ac:dyDescent="0.25">
      <c r="A330" s="129" t="s">
        <v>1502</v>
      </c>
      <c r="B330" s="124" t="s">
        <v>1509</v>
      </c>
      <c r="C330" s="124" t="s">
        <v>77</v>
      </c>
      <c r="D330" s="111" t="s">
        <v>1515</v>
      </c>
      <c r="E330" s="124" t="s">
        <v>141</v>
      </c>
      <c r="F330" s="111">
        <v>95</v>
      </c>
      <c r="G330" s="109">
        <v>440</v>
      </c>
      <c r="H330" s="115">
        <f t="shared" si="18"/>
        <v>41800</v>
      </c>
      <c r="I330" s="115">
        <f t="shared" si="20"/>
        <v>46816.000000000007</v>
      </c>
      <c r="J330" s="112" t="s">
        <v>302</v>
      </c>
      <c r="K330" s="126" t="s">
        <v>531</v>
      </c>
      <c r="L330" s="112" t="s">
        <v>1568</v>
      </c>
      <c r="M330" s="100"/>
      <c r="N330" s="100"/>
    </row>
    <row r="331" spans="1:14" s="95" customFormat="1" ht="51" customHeight="1" x14ac:dyDescent="0.25">
      <c r="A331" s="129" t="s">
        <v>1503</v>
      </c>
      <c r="B331" s="124" t="s">
        <v>1510</v>
      </c>
      <c r="C331" s="124" t="s">
        <v>77</v>
      </c>
      <c r="D331" s="111" t="s">
        <v>1516</v>
      </c>
      <c r="E331" s="124" t="s">
        <v>141</v>
      </c>
      <c r="F331" s="111">
        <v>189</v>
      </c>
      <c r="G331" s="109">
        <v>700</v>
      </c>
      <c r="H331" s="115">
        <f t="shared" si="18"/>
        <v>132300</v>
      </c>
      <c r="I331" s="115">
        <f t="shared" si="20"/>
        <v>148176</v>
      </c>
      <c r="J331" s="112" t="s">
        <v>302</v>
      </c>
      <c r="K331" s="126" t="s">
        <v>531</v>
      </c>
      <c r="L331" s="112" t="s">
        <v>1568</v>
      </c>
      <c r="M331" s="100"/>
      <c r="N331" s="100"/>
    </row>
    <row r="332" spans="1:14" s="95" customFormat="1" ht="51" customHeight="1" x14ac:dyDescent="0.25">
      <c r="A332" s="129" t="s">
        <v>1504</v>
      </c>
      <c r="B332" s="124" t="s">
        <v>1510</v>
      </c>
      <c r="C332" s="124" t="s">
        <v>77</v>
      </c>
      <c r="D332" s="111" t="s">
        <v>1517</v>
      </c>
      <c r="E332" s="124" t="s">
        <v>141</v>
      </c>
      <c r="F332" s="111">
        <v>189</v>
      </c>
      <c r="G332" s="109">
        <v>700</v>
      </c>
      <c r="H332" s="115">
        <f t="shared" si="18"/>
        <v>132300</v>
      </c>
      <c r="I332" s="115">
        <f t="shared" si="20"/>
        <v>148176</v>
      </c>
      <c r="J332" s="112" t="s">
        <v>302</v>
      </c>
      <c r="K332" s="126" t="s">
        <v>531</v>
      </c>
      <c r="L332" s="112" t="s">
        <v>1568</v>
      </c>
      <c r="M332" s="100"/>
      <c r="N332" s="100"/>
    </row>
    <row r="333" spans="1:14" s="95" customFormat="1" ht="60" customHeight="1" x14ac:dyDescent="0.25">
      <c r="A333" s="129" t="s">
        <v>1505</v>
      </c>
      <c r="B333" s="124" t="s">
        <v>1511</v>
      </c>
      <c r="C333" s="124" t="s">
        <v>77</v>
      </c>
      <c r="D333" s="111" t="s">
        <v>1518</v>
      </c>
      <c r="E333" s="124" t="s">
        <v>141</v>
      </c>
      <c r="F333" s="111">
        <v>21</v>
      </c>
      <c r="G333" s="109">
        <v>5375</v>
      </c>
      <c r="H333" s="115">
        <f t="shared" si="18"/>
        <v>112875</v>
      </c>
      <c r="I333" s="115">
        <f t="shared" si="20"/>
        <v>126420.00000000001</v>
      </c>
      <c r="J333" s="112" t="s">
        <v>302</v>
      </c>
      <c r="K333" s="126" t="s">
        <v>531</v>
      </c>
      <c r="L333" s="112" t="s">
        <v>1568</v>
      </c>
      <c r="M333" s="100"/>
      <c r="N333" s="100"/>
    </row>
    <row r="334" spans="1:14" s="95" customFormat="1" ht="85.5" customHeight="1" x14ac:dyDescent="0.25">
      <c r="A334" s="129" t="s">
        <v>1506</v>
      </c>
      <c r="B334" s="124" t="s">
        <v>1512</v>
      </c>
      <c r="C334" s="124" t="s">
        <v>77</v>
      </c>
      <c r="D334" s="111" t="s">
        <v>1519</v>
      </c>
      <c r="E334" s="124" t="s">
        <v>141</v>
      </c>
      <c r="F334" s="111">
        <v>378</v>
      </c>
      <c r="G334" s="109">
        <v>500</v>
      </c>
      <c r="H334" s="115">
        <f t="shared" si="18"/>
        <v>189000</v>
      </c>
      <c r="I334" s="115">
        <f t="shared" si="20"/>
        <v>211680.00000000003</v>
      </c>
      <c r="J334" s="112" t="s">
        <v>302</v>
      </c>
      <c r="K334" s="126" t="s">
        <v>531</v>
      </c>
      <c r="L334" s="112" t="s">
        <v>1568</v>
      </c>
      <c r="M334" s="100"/>
      <c r="N334" s="100"/>
    </row>
    <row r="335" spans="1:14" s="95" customFormat="1" ht="114.75" customHeight="1" x14ac:dyDescent="0.25">
      <c r="A335" s="129" t="s">
        <v>1520</v>
      </c>
      <c r="B335" s="124" t="s">
        <v>1523</v>
      </c>
      <c r="C335" s="124" t="s">
        <v>77</v>
      </c>
      <c r="D335" s="111" t="s">
        <v>1526</v>
      </c>
      <c r="E335" s="124" t="s">
        <v>141</v>
      </c>
      <c r="F335" s="111">
        <v>1</v>
      </c>
      <c r="G335" s="109">
        <v>13392</v>
      </c>
      <c r="H335" s="115">
        <f t="shared" si="18"/>
        <v>13392</v>
      </c>
      <c r="I335" s="115">
        <f t="shared" si="20"/>
        <v>14999.04</v>
      </c>
      <c r="J335" s="112" t="s">
        <v>1529</v>
      </c>
      <c r="K335" s="126" t="s">
        <v>531</v>
      </c>
      <c r="L335" s="112" t="s">
        <v>1568</v>
      </c>
      <c r="M335" s="100"/>
      <c r="N335" s="100"/>
    </row>
    <row r="336" spans="1:14" s="95" customFormat="1" ht="157.5" customHeight="1" x14ac:dyDescent="0.2">
      <c r="A336" s="129" t="s">
        <v>1521</v>
      </c>
      <c r="B336" s="124" t="s">
        <v>1524</v>
      </c>
      <c r="C336" s="124" t="s">
        <v>77</v>
      </c>
      <c r="D336" s="136" t="s">
        <v>1527</v>
      </c>
      <c r="E336" s="124" t="s">
        <v>141</v>
      </c>
      <c r="F336" s="111">
        <v>2</v>
      </c>
      <c r="G336" s="109">
        <v>1100</v>
      </c>
      <c r="H336" s="115">
        <f t="shared" si="18"/>
        <v>2200</v>
      </c>
      <c r="I336" s="115">
        <f t="shared" si="20"/>
        <v>2464.0000000000005</v>
      </c>
      <c r="J336" s="112" t="s">
        <v>1530</v>
      </c>
      <c r="K336" s="126" t="s">
        <v>531</v>
      </c>
      <c r="L336" s="112" t="s">
        <v>1568</v>
      </c>
      <c r="M336" s="100"/>
      <c r="N336" s="100"/>
    </row>
    <row r="337" spans="1:14" s="95" customFormat="1" ht="189" customHeight="1" x14ac:dyDescent="0.25">
      <c r="A337" s="129" t="s">
        <v>1522</v>
      </c>
      <c r="B337" s="124" t="s">
        <v>1525</v>
      </c>
      <c r="C337" s="124" t="s">
        <v>77</v>
      </c>
      <c r="D337" s="111" t="s">
        <v>1528</v>
      </c>
      <c r="E337" s="124" t="s">
        <v>141</v>
      </c>
      <c r="F337" s="111">
        <v>1</v>
      </c>
      <c r="G337" s="109">
        <v>181655.36</v>
      </c>
      <c r="H337" s="115">
        <f t="shared" si="18"/>
        <v>181655.36</v>
      </c>
      <c r="I337" s="115">
        <f t="shared" si="20"/>
        <v>203454.00320000001</v>
      </c>
      <c r="J337" s="112" t="s">
        <v>1531</v>
      </c>
      <c r="K337" s="126" t="s">
        <v>531</v>
      </c>
      <c r="L337" s="112" t="s">
        <v>1568</v>
      </c>
      <c r="M337" s="100"/>
      <c r="N337" s="100"/>
    </row>
    <row r="338" spans="1:14" s="95" customFormat="1" ht="97.5" customHeight="1" x14ac:dyDescent="0.25">
      <c r="A338" s="167" t="s">
        <v>1542</v>
      </c>
      <c r="B338" s="163" t="s">
        <v>1541</v>
      </c>
      <c r="C338" s="139" t="s">
        <v>77</v>
      </c>
      <c r="D338" s="165" t="s">
        <v>1544</v>
      </c>
      <c r="E338" s="139" t="s">
        <v>250</v>
      </c>
      <c r="F338" s="163">
        <v>1</v>
      </c>
      <c r="G338" s="169">
        <v>6026785.7199999997</v>
      </c>
      <c r="H338" s="169">
        <f>G338</f>
        <v>6026785.7199999997</v>
      </c>
      <c r="I338" s="169">
        <f>H338*1.12</f>
        <v>6750000.0064000003</v>
      </c>
      <c r="J338" s="169" t="s">
        <v>1543</v>
      </c>
      <c r="K338" s="137" t="s">
        <v>531</v>
      </c>
      <c r="L338" s="139" t="s">
        <v>1567</v>
      </c>
      <c r="M338" s="100"/>
      <c r="N338" s="100"/>
    </row>
    <row r="339" spans="1:14" s="95" customFormat="1" ht="137.25" customHeight="1" x14ac:dyDescent="0.25">
      <c r="A339" s="168"/>
      <c r="B339" s="164"/>
      <c r="C339" s="140"/>
      <c r="D339" s="166"/>
      <c r="E339" s="140"/>
      <c r="F339" s="164"/>
      <c r="G339" s="170"/>
      <c r="H339" s="170"/>
      <c r="I339" s="170"/>
      <c r="J339" s="170"/>
      <c r="K339" s="138"/>
      <c r="L339" s="140"/>
      <c r="M339" s="100"/>
      <c r="N339" s="100"/>
    </row>
    <row r="340" spans="1:14" s="95" customFormat="1" ht="298.5" customHeight="1" x14ac:dyDescent="0.25">
      <c r="A340" s="122" t="s">
        <v>1545</v>
      </c>
      <c r="B340" s="111" t="s">
        <v>1546</v>
      </c>
      <c r="C340" s="124" t="s">
        <v>77</v>
      </c>
      <c r="D340" s="111" t="s">
        <v>1548</v>
      </c>
      <c r="E340" s="124" t="s">
        <v>141</v>
      </c>
      <c r="F340" s="111">
        <v>2</v>
      </c>
      <c r="G340" s="109">
        <v>321429</v>
      </c>
      <c r="H340" s="134">
        <f>G340*F340</f>
        <v>642858</v>
      </c>
      <c r="I340" s="134">
        <f>H340*1.12</f>
        <v>720000.96000000008</v>
      </c>
      <c r="J340" s="134" t="s">
        <v>1547</v>
      </c>
      <c r="K340" s="135" t="s">
        <v>531</v>
      </c>
      <c r="L340" s="133" t="s">
        <v>1576</v>
      </c>
      <c r="M340" s="100"/>
      <c r="N340" s="100"/>
    </row>
    <row r="341" spans="1:14" s="95" customFormat="1" ht="117" customHeight="1" x14ac:dyDescent="0.25">
      <c r="A341" s="122" t="s">
        <v>1556</v>
      </c>
      <c r="B341" s="111" t="s">
        <v>1558</v>
      </c>
      <c r="C341" s="111" t="s">
        <v>77</v>
      </c>
      <c r="D341" s="111" t="s">
        <v>1559</v>
      </c>
      <c r="E341" s="124" t="s">
        <v>141</v>
      </c>
      <c r="F341" s="111">
        <v>6</v>
      </c>
      <c r="G341" s="109">
        <v>20000</v>
      </c>
      <c r="H341" s="134">
        <f>G341*F341</f>
        <v>120000</v>
      </c>
      <c r="I341" s="134">
        <f>H341*1.12</f>
        <v>134400</v>
      </c>
      <c r="J341" s="134" t="s">
        <v>1120</v>
      </c>
      <c r="K341" s="135" t="s">
        <v>531</v>
      </c>
      <c r="L341" s="133" t="s">
        <v>1576</v>
      </c>
      <c r="M341" s="100"/>
      <c r="N341" s="100"/>
    </row>
    <row r="342" spans="1:14" s="95" customFormat="1" ht="105" customHeight="1" x14ac:dyDescent="0.25">
      <c r="A342" s="122" t="s">
        <v>1557</v>
      </c>
      <c r="B342" s="111" t="s">
        <v>1560</v>
      </c>
      <c r="C342" s="111" t="s">
        <v>77</v>
      </c>
      <c r="D342" s="111" t="s">
        <v>1561</v>
      </c>
      <c r="E342" s="124" t="s">
        <v>141</v>
      </c>
      <c r="F342" s="111">
        <v>1</v>
      </c>
      <c r="G342" s="109">
        <v>19429</v>
      </c>
      <c r="H342" s="134">
        <f>G342*F342</f>
        <v>19429</v>
      </c>
      <c r="I342" s="134">
        <f>H342*1.12</f>
        <v>21760.480000000003</v>
      </c>
      <c r="J342" s="134" t="s">
        <v>1120</v>
      </c>
      <c r="K342" s="135" t="s">
        <v>531</v>
      </c>
      <c r="L342" s="133" t="s">
        <v>1576</v>
      </c>
      <c r="M342" s="100"/>
      <c r="N342" s="100"/>
    </row>
    <row r="343" spans="1:14" s="95" customFormat="1" ht="105" customHeight="1" x14ac:dyDescent="0.25">
      <c r="A343" s="122" t="s">
        <v>1562</v>
      </c>
      <c r="B343" s="111" t="s">
        <v>1563</v>
      </c>
      <c r="C343" s="111" t="s">
        <v>77</v>
      </c>
      <c r="D343" s="111" t="s">
        <v>1565</v>
      </c>
      <c r="E343" s="124" t="s">
        <v>1432</v>
      </c>
      <c r="F343" s="111">
        <v>127.86</v>
      </c>
      <c r="G343" s="109">
        <v>6250</v>
      </c>
      <c r="H343" s="134">
        <f>G343*F343</f>
        <v>799125</v>
      </c>
      <c r="I343" s="134">
        <f>H343*1.12</f>
        <v>895020.00000000012</v>
      </c>
      <c r="J343" s="134" t="s">
        <v>1564</v>
      </c>
      <c r="K343" s="135" t="s">
        <v>531</v>
      </c>
      <c r="L343" s="133" t="s">
        <v>1576</v>
      </c>
      <c r="M343" s="100"/>
      <c r="N343" s="100"/>
    </row>
    <row r="344" spans="1:14" s="6" customFormat="1" ht="12.75" customHeight="1" x14ac:dyDescent="0.2">
      <c r="A344" s="144" t="s">
        <v>8</v>
      </c>
      <c r="B344" s="145"/>
      <c r="C344" s="145"/>
      <c r="D344" s="145"/>
      <c r="E344" s="145"/>
      <c r="F344" s="145"/>
      <c r="G344" s="146"/>
      <c r="H344" s="19">
        <f>SUM(H15:H343)</f>
        <v>380014460.07571429</v>
      </c>
      <c r="I344" s="19">
        <f>SUM(I15:I343)</f>
        <v>425616195.28480023</v>
      </c>
      <c r="J344" s="20"/>
      <c r="K344" s="20"/>
      <c r="L344" s="37"/>
      <c r="N344" s="73"/>
    </row>
    <row r="345" spans="1:14" s="40" customFormat="1" ht="12.75" customHeight="1" x14ac:dyDescent="0.25">
      <c r="A345" s="141" t="s">
        <v>9</v>
      </c>
      <c r="B345" s="142"/>
      <c r="C345" s="142"/>
      <c r="D345" s="142"/>
      <c r="E345" s="142"/>
      <c r="F345" s="142"/>
      <c r="G345" s="142"/>
      <c r="H345" s="142"/>
      <c r="I345" s="142"/>
      <c r="J345" s="142"/>
      <c r="K345" s="142"/>
      <c r="L345" s="143"/>
    </row>
    <row r="346" spans="1:14" s="40" customFormat="1" ht="147.75" customHeight="1" x14ac:dyDescent="0.25">
      <c r="A346" s="99">
        <v>1</v>
      </c>
      <c r="B346" s="99" t="s">
        <v>509</v>
      </c>
      <c r="C346" s="99" t="s">
        <v>31</v>
      </c>
      <c r="D346" s="99" t="s">
        <v>511</v>
      </c>
      <c r="E346" s="99" t="s">
        <v>508</v>
      </c>
      <c r="F346" s="47">
        <v>1</v>
      </c>
      <c r="G346" s="99"/>
      <c r="H346" s="48">
        <v>9550600</v>
      </c>
      <c r="I346" s="48">
        <f t="shared" ref="I346" si="21">H346*1.12</f>
        <v>10696672.000000002</v>
      </c>
      <c r="J346" s="99" t="s">
        <v>363</v>
      </c>
      <c r="K346" s="99" t="s">
        <v>30</v>
      </c>
      <c r="L346" s="25" t="s">
        <v>329</v>
      </c>
    </row>
    <row r="347" spans="1:14" s="40" customFormat="1" ht="72" customHeight="1" x14ac:dyDescent="0.25">
      <c r="A347" s="99">
        <v>2</v>
      </c>
      <c r="B347" s="99" t="s">
        <v>510</v>
      </c>
      <c r="C347" s="99" t="s">
        <v>31</v>
      </c>
      <c r="D347" s="99" t="s">
        <v>512</v>
      </c>
      <c r="E347" s="99" t="s">
        <v>508</v>
      </c>
      <c r="F347" s="47">
        <v>1</v>
      </c>
      <c r="G347" s="99"/>
      <c r="H347" s="48">
        <v>157500</v>
      </c>
      <c r="I347" s="48">
        <f t="shared" ref="I347" si="22">H347*1.12</f>
        <v>176400.00000000003</v>
      </c>
      <c r="J347" s="99" t="s">
        <v>363</v>
      </c>
      <c r="K347" s="99" t="s">
        <v>169</v>
      </c>
      <c r="L347" s="25" t="s">
        <v>329</v>
      </c>
    </row>
    <row r="348" spans="1:14" s="40" customFormat="1" ht="76.5" x14ac:dyDescent="0.25">
      <c r="A348" s="99">
        <v>3</v>
      </c>
      <c r="B348" s="99" t="s">
        <v>513</v>
      </c>
      <c r="C348" s="99" t="s">
        <v>31</v>
      </c>
      <c r="D348" s="99" t="s">
        <v>514</v>
      </c>
      <c r="E348" s="99" t="s">
        <v>508</v>
      </c>
      <c r="F348" s="47">
        <v>1</v>
      </c>
      <c r="G348" s="99"/>
      <c r="H348" s="48">
        <v>2187120</v>
      </c>
      <c r="I348" s="48">
        <f>H348*1.12</f>
        <v>2449574.4000000004</v>
      </c>
      <c r="J348" s="99" t="s">
        <v>363</v>
      </c>
      <c r="K348" s="99" t="s">
        <v>30</v>
      </c>
      <c r="L348" s="25" t="s">
        <v>329</v>
      </c>
    </row>
    <row r="349" spans="1:14" s="40" customFormat="1" ht="127.5" x14ac:dyDescent="0.25">
      <c r="A349" s="99">
        <v>4</v>
      </c>
      <c r="B349" s="99" t="s">
        <v>1436</v>
      </c>
      <c r="C349" s="99" t="s">
        <v>77</v>
      </c>
      <c r="D349" s="99" t="s">
        <v>1437</v>
      </c>
      <c r="E349" s="99" t="s">
        <v>508</v>
      </c>
      <c r="F349" s="47">
        <v>1</v>
      </c>
      <c r="G349" s="64">
        <v>150000</v>
      </c>
      <c r="H349" s="48">
        <f t="shared" ref="H349" si="23">F349*G349</f>
        <v>150000</v>
      </c>
      <c r="I349" s="48">
        <f t="shared" ref="I349" si="24">H349*1.12</f>
        <v>168000.00000000003</v>
      </c>
      <c r="J349" s="94" t="s">
        <v>811</v>
      </c>
      <c r="K349" s="94" t="s">
        <v>812</v>
      </c>
      <c r="L349" s="25" t="s">
        <v>329</v>
      </c>
    </row>
    <row r="350" spans="1:14" s="40" customFormat="1" ht="102" x14ac:dyDescent="0.25">
      <c r="A350" s="99">
        <v>5</v>
      </c>
      <c r="B350" s="124" t="s">
        <v>1438</v>
      </c>
      <c r="C350" s="124" t="s">
        <v>77</v>
      </c>
      <c r="D350" s="124" t="s">
        <v>1439</v>
      </c>
      <c r="E350" s="124" t="s">
        <v>508</v>
      </c>
      <c r="F350" s="113">
        <v>1</v>
      </c>
      <c r="G350" s="108"/>
      <c r="H350" s="114">
        <v>3484586</v>
      </c>
      <c r="I350" s="114">
        <f>H350*1.12</f>
        <v>3902736.3200000003</v>
      </c>
      <c r="J350" s="124" t="s">
        <v>811</v>
      </c>
      <c r="K350" s="124" t="s">
        <v>812</v>
      </c>
      <c r="L350" s="110" t="s">
        <v>1485</v>
      </c>
    </row>
    <row r="351" spans="1:14" s="40" customFormat="1" ht="159.75" customHeight="1" x14ac:dyDescent="0.25">
      <c r="A351" s="99">
        <v>6</v>
      </c>
      <c r="B351" s="31" t="s">
        <v>829</v>
      </c>
      <c r="C351" s="31" t="s">
        <v>77</v>
      </c>
      <c r="D351" s="31" t="s">
        <v>1205</v>
      </c>
      <c r="E351" s="31" t="s">
        <v>508</v>
      </c>
      <c r="F351" s="47">
        <v>1</v>
      </c>
      <c r="G351" s="76"/>
      <c r="H351" s="48">
        <v>535714</v>
      </c>
      <c r="I351" s="48">
        <f>H351*1.12</f>
        <v>599999.68000000005</v>
      </c>
      <c r="J351" s="68" t="s">
        <v>1179</v>
      </c>
      <c r="K351" s="68" t="s">
        <v>812</v>
      </c>
      <c r="L351" s="43" t="s">
        <v>1443</v>
      </c>
    </row>
    <row r="352" spans="1:14" s="40" customFormat="1" ht="70.5" customHeight="1" x14ac:dyDescent="0.25">
      <c r="A352" s="99">
        <v>7</v>
      </c>
      <c r="B352" s="96" t="s">
        <v>1025</v>
      </c>
      <c r="C352" s="99" t="s">
        <v>31</v>
      </c>
      <c r="D352" s="96" t="s">
        <v>1026</v>
      </c>
      <c r="E352" s="34" t="s">
        <v>508</v>
      </c>
      <c r="F352" s="47">
        <v>1</v>
      </c>
      <c r="G352" s="66"/>
      <c r="H352" s="67">
        <v>10000000</v>
      </c>
      <c r="I352" s="67">
        <f>H352*1.12</f>
        <v>11200000.000000002</v>
      </c>
      <c r="J352" s="94" t="s">
        <v>47</v>
      </c>
      <c r="K352" s="99" t="s">
        <v>565</v>
      </c>
      <c r="L352" s="43" t="s">
        <v>329</v>
      </c>
    </row>
    <row r="353" spans="1:12" s="40" customFormat="1" ht="70.5" customHeight="1" x14ac:dyDescent="0.25">
      <c r="A353" s="99">
        <v>8</v>
      </c>
      <c r="B353" s="96" t="s">
        <v>1147</v>
      </c>
      <c r="C353" s="31" t="s">
        <v>77</v>
      </c>
      <c r="D353" s="96" t="s">
        <v>1148</v>
      </c>
      <c r="E353" s="34" t="s">
        <v>508</v>
      </c>
      <c r="F353" s="47">
        <v>1</v>
      </c>
      <c r="G353" s="66"/>
      <c r="H353" s="67">
        <v>250000</v>
      </c>
      <c r="I353" s="67">
        <f>H353*1.12</f>
        <v>280000</v>
      </c>
      <c r="J353" s="94" t="s">
        <v>1140</v>
      </c>
      <c r="K353" s="68" t="s">
        <v>812</v>
      </c>
      <c r="L353" s="43" t="s">
        <v>329</v>
      </c>
    </row>
    <row r="354" spans="1:12" s="40" customFormat="1" ht="87.75" customHeight="1" x14ac:dyDescent="0.25">
      <c r="A354" s="99">
        <v>9</v>
      </c>
      <c r="B354" s="91" t="s">
        <v>1209</v>
      </c>
      <c r="C354" s="88" t="s">
        <v>77</v>
      </c>
      <c r="D354" s="96" t="s">
        <v>1341</v>
      </c>
      <c r="E354" s="34" t="s">
        <v>508</v>
      </c>
      <c r="F354" s="90">
        <v>1</v>
      </c>
      <c r="G354" s="90"/>
      <c r="H354" s="89">
        <v>800000</v>
      </c>
      <c r="I354" s="89">
        <v>896000.00000000012</v>
      </c>
      <c r="J354" s="93" t="s">
        <v>1081</v>
      </c>
      <c r="K354" s="94" t="s">
        <v>812</v>
      </c>
      <c r="L354" s="99" t="s">
        <v>1361</v>
      </c>
    </row>
    <row r="355" spans="1:12" x14ac:dyDescent="0.2">
      <c r="A355" s="148" t="s">
        <v>10</v>
      </c>
      <c r="B355" s="148"/>
      <c r="C355" s="148"/>
      <c r="D355" s="99"/>
      <c r="E355" s="99"/>
      <c r="F355" s="36"/>
      <c r="G355" s="36"/>
      <c r="H355" s="33">
        <f>SUM(H346:H354)</f>
        <v>27115520</v>
      </c>
      <c r="I355" s="33">
        <f>SUM(I346:I354)</f>
        <v>30369382.400000006</v>
      </c>
      <c r="J355" s="9"/>
      <c r="K355" s="9"/>
      <c r="L355" s="99"/>
    </row>
    <row r="356" spans="1:12" s="40" customFormat="1" ht="12.75" customHeight="1" x14ac:dyDescent="0.25">
      <c r="A356" s="141" t="s">
        <v>11</v>
      </c>
      <c r="B356" s="142"/>
      <c r="C356" s="142"/>
      <c r="D356" s="142"/>
      <c r="E356" s="142"/>
      <c r="F356" s="142"/>
      <c r="G356" s="142"/>
      <c r="H356" s="142"/>
      <c r="I356" s="142"/>
      <c r="J356" s="142"/>
      <c r="K356" s="142"/>
      <c r="L356" s="143"/>
    </row>
    <row r="357" spans="1:12" s="40" customFormat="1" ht="85.5" customHeight="1" x14ac:dyDescent="0.25">
      <c r="A357" s="96" t="s">
        <v>28</v>
      </c>
      <c r="B357" s="88" t="s">
        <v>39</v>
      </c>
      <c r="C357" s="99" t="s">
        <v>31</v>
      </c>
      <c r="D357" s="99" t="s">
        <v>188</v>
      </c>
      <c r="E357" s="34" t="s">
        <v>25</v>
      </c>
      <c r="F357" s="32">
        <v>1</v>
      </c>
      <c r="G357" s="32"/>
      <c r="H357" s="48">
        <v>24587691.964285702</v>
      </c>
      <c r="I357" s="48">
        <f t="shared" ref="I357:I368" si="25">H357*1.12</f>
        <v>27538214.999999989</v>
      </c>
      <c r="J357" s="99" t="s">
        <v>47</v>
      </c>
      <c r="K357" s="99" t="s">
        <v>30</v>
      </c>
      <c r="L357" s="97"/>
    </row>
    <row r="358" spans="1:12" s="40" customFormat="1" ht="89.25" x14ac:dyDescent="0.25">
      <c r="A358" s="96" t="s">
        <v>76</v>
      </c>
      <c r="B358" s="88" t="s">
        <v>154</v>
      </c>
      <c r="C358" s="99" t="s">
        <v>77</v>
      </c>
      <c r="D358" s="99" t="s">
        <v>189</v>
      </c>
      <c r="E358" s="34" t="s">
        <v>25</v>
      </c>
      <c r="F358" s="32">
        <v>1</v>
      </c>
      <c r="G358" s="32"/>
      <c r="H358" s="48">
        <v>8050560</v>
      </c>
      <c r="I358" s="48">
        <f t="shared" si="25"/>
        <v>9016627.2000000011</v>
      </c>
      <c r="J358" s="99" t="s">
        <v>119</v>
      </c>
      <c r="K358" s="99" t="s">
        <v>22</v>
      </c>
      <c r="L358" s="97"/>
    </row>
    <row r="359" spans="1:12" s="40" customFormat="1" ht="95.25" customHeight="1" x14ac:dyDescent="0.25">
      <c r="A359" s="96" t="s">
        <v>107</v>
      </c>
      <c r="B359" s="99" t="s">
        <v>92</v>
      </c>
      <c r="C359" s="99" t="s">
        <v>77</v>
      </c>
      <c r="D359" s="99" t="s">
        <v>190</v>
      </c>
      <c r="E359" s="34" t="s">
        <v>25</v>
      </c>
      <c r="F359" s="32">
        <v>1</v>
      </c>
      <c r="G359" s="99"/>
      <c r="H359" s="48">
        <v>2100000</v>
      </c>
      <c r="I359" s="48">
        <f t="shared" si="25"/>
        <v>2352000</v>
      </c>
      <c r="J359" s="99" t="s">
        <v>106</v>
      </c>
      <c r="K359" s="99" t="s">
        <v>93</v>
      </c>
      <c r="L359" s="97"/>
    </row>
    <row r="360" spans="1:12" s="40" customFormat="1" ht="67.5" customHeight="1" x14ac:dyDescent="0.25">
      <c r="A360" s="96" t="s">
        <v>108</v>
      </c>
      <c r="B360" s="99" t="s">
        <v>94</v>
      </c>
      <c r="C360" s="99" t="s">
        <v>77</v>
      </c>
      <c r="D360" s="99" t="s">
        <v>696</v>
      </c>
      <c r="E360" s="34" t="s">
        <v>25</v>
      </c>
      <c r="F360" s="32">
        <v>1</v>
      </c>
      <c r="G360" s="99"/>
      <c r="H360" s="48">
        <v>5340000</v>
      </c>
      <c r="I360" s="48">
        <f t="shared" si="25"/>
        <v>5980800.0000000009</v>
      </c>
      <c r="J360" s="99" t="s">
        <v>106</v>
      </c>
      <c r="K360" s="99" t="s">
        <v>22</v>
      </c>
      <c r="L360" s="97" t="s">
        <v>697</v>
      </c>
    </row>
    <row r="361" spans="1:12" s="40" customFormat="1" ht="66.75" customHeight="1" x14ac:dyDescent="0.25">
      <c r="A361" s="96" t="s">
        <v>109</v>
      </c>
      <c r="B361" s="99" t="s">
        <v>95</v>
      </c>
      <c r="C361" s="99" t="s">
        <v>77</v>
      </c>
      <c r="D361" s="99" t="s">
        <v>96</v>
      </c>
      <c r="E361" s="34" t="s">
        <v>25</v>
      </c>
      <c r="F361" s="32">
        <v>1</v>
      </c>
      <c r="G361" s="49"/>
      <c r="H361" s="48">
        <v>390000</v>
      </c>
      <c r="I361" s="48">
        <f t="shared" si="25"/>
        <v>436800.00000000006</v>
      </c>
      <c r="J361" s="99" t="s">
        <v>106</v>
      </c>
      <c r="K361" s="99" t="s">
        <v>30</v>
      </c>
      <c r="L361" s="97"/>
    </row>
    <row r="362" spans="1:12" s="40" customFormat="1" ht="71.25" customHeight="1" x14ac:dyDescent="0.25">
      <c r="A362" s="96" t="s">
        <v>110</v>
      </c>
      <c r="B362" s="99" t="s">
        <v>97</v>
      </c>
      <c r="C362" s="99" t="s">
        <v>77</v>
      </c>
      <c r="D362" s="99" t="s">
        <v>327</v>
      </c>
      <c r="E362" s="34" t="s">
        <v>25</v>
      </c>
      <c r="F362" s="32">
        <v>1</v>
      </c>
      <c r="G362" s="49"/>
      <c r="H362" s="48">
        <v>483600</v>
      </c>
      <c r="I362" s="48">
        <f t="shared" si="25"/>
        <v>541632</v>
      </c>
      <c r="J362" s="99" t="s">
        <v>106</v>
      </c>
      <c r="K362" s="99" t="s">
        <v>30</v>
      </c>
      <c r="L362" s="97" t="s">
        <v>328</v>
      </c>
    </row>
    <row r="363" spans="1:12" s="40" customFormat="1" ht="71.25" customHeight="1" x14ac:dyDescent="0.25">
      <c r="A363" s="96" t="s">
        <v>111</v>
      </c>
      <c r="B363" s="99" t="s">
        <v>98</v>
      </c>
      <c r="C363" s="99" t="s">
        <v>77</v>
      </c>
      <c r="D363" s="99" t="s">
        <v>99</v>
      </c>
      <c r="E363" s="34" t="s">
        <v>25</v>
      </c>
      <c r="F363" s="32">
        <v>1</v>
      </c>
      <c r="G363" s="49"/>
      <c r="H363" s="48">
        <v>80600</v>
      </c>
      <c r="I363" s="48">
        <f t="shared" si="25"/>
        <v>90272.000000000015</v>
      </c>
      <c r="J363" s="99" t="s">
        <v>106</v>
      </c>
      <c r="K363" s="99" t="s">
        <v>30</v>
      </c>
      <c r="L363" s="97" t="s">
        <v>324</v>
      </c>
    </row>
    <row r="364" spans="1:12" s="40" customFormat="1" ht="87" customHeight="1" x14ac:dyDescent="0.25">
      <c r="A364" s="96" t="s">
        <v>112</v>
      </c>
      <c r="B364" s="99" t="s">
        <v>100</v>
      </c>
      <c r="C364" s="99" t="s">
        <v>77</v>
      </c>
      <c r="D364" s="99" t="s">
        <v>101</v>
      </c>
      <c r="E364" s="34" t="s">
        <v>25</v>
      </c>
      <c r="F364" s="32">
        <v>1</v>
      </c>
      <c r="G364" s="49"/>
      <c r="H364" s="48">
        <v>468000</v>
      </c>
      <c r="I364" s="48">
        <f t="shared" si="25"/>
        <v>524160.00000000006</v>
      </c>
      <c r="J364" s="99" t="s">
        <v>106</v>
      </c>
      <c r="K364" s="99" t="s">
        <v>30</v>
      </c>
      <c r="L364" s="97" t="s">
        <v>324</v>
      </c>
    </row>
    <row r="365" spans="1:12" s="40" customFormat="1" ht="84" customHeight="1" x14ac:dyDescent="0.25">
      <c r="A365" s="96" t="s">
        <v>113</v>
      </c>
      <c r="B365" s="99" t="s">
        <v>102</v>
      </c>
      <c r="C365" s="99" t="s">
        <v>77</v>
      </c>
      <c r="D365" s="99" t="s">
        <v>103</v>
      </c>
      <c r="E365" s="34" t="s">
        <v>25</v>
      </c>
      <c r="F365" s="32">
        <v>1</v>
      </c>
      <c r="G365" s="49"/>
      <c r="H365" s="48">
        <v>998400</v>
      </c>
      <c r="I365" s="48">
        <f t="shared" si="25"/>
        <v>1118208</v>
      </c>
      <c r="J365" s="99" t="s">
        <v>106</v>
      </c>
      <c r="K365" s="99" t="s">
        <v>30</v>
      </c>
      <c r="L365" s="97" t="s">
        <v>324</v>
      </c>
    </row>
    <row r="366" spans="1:12" s="40" customFormat="1" ht="79.5" customHeight="1" x14ac:dyDescent="0.25">
      <c r="A366" s="96" t="s">
        <v>114</v>
      </c>
      <c r="B366" s="99" t="s">
        <v>117</v>
      </c>
      <c r="C366" s="99" t="s">
        <v>77</v>
      </c>
      <c r="D366" s="99" t="s">
        <v>104</v>
      </c>
      <c r="E366" s="34" t="s">
        <v>25</v>
      </c>
      <c r="F366" s="32">
        <v>1</v>
      </c>
      <c r="G366" s="49"/>
      <c r="H366" s="48">
        <v>252000</v>
      </c>
      <c r="I366" s="48">
        <f t="shared" si="25"/>
        <v>282240</v>
      </c>
      <c r="J366" s="99" t="s">
        <v>106</v>
      </c>
      <c r="K366" s="99" t="s">
        <v>22</v>
      </c>
      <c r="L366" s="97"/>
    </row>
    <row r="367" spans="1:12" s="40" customFormat="1" ht="99.75" customHeight="1" x14ac:dyDescent="0.25">
      <c r="A367" s="96" t="s">
        <v>115</v>
      </c>
      <c r="B367" s="99" t="s">
        <v>117</v>
      </c>
      <c r="C367" s="99" t="s">
        <v>77</v>
      </c>
      <c r="D367" s="124" t="s">
        <v>1474</v>
      </c>
      <c r="E367" s="34" t="s">
        <v>25</v>
      </c>
      <c r="F367" s="111">
        <v>1</v>
      </c>
      <c r="G367" s="49"/>
      <c r="H367" s="114">
        <v>301875</v>
      </c>
      <c r="I367" s="114">
        <f t="shared" si="25"/>
        <v>338100.00000000006</v>
      </c>
      <c r="J367" s="124" t="s">
        <v>106</v>
      </c>
      <c r="K367" s="124" t="s">
        <v>22</v>
      </c>
      <c r="L367" s="123" t="s">
        <v>1487</v>
      </c>
    </row>
    <row r="368" spans="1:12" s="40" customFormat="1" ht="70.5" customHeight="1" x14ac:dyDescent="0.25">
      <c r="A368" s="96" t="s">
        <v>116</v>
      </c>
      <c r="B368" s="99" t="s">
        <v>118</v>
      </c>
      <c r="C368" s="99" t="s">
        <v>77</v>
      </c>
      <c r="D368" s="99" t="s">
        <v>191</v>
      </c>
      <c r="E368" s="34" t="s">
        <v>25</v>
      </c>
      <c r="F368" s="32">
        <v>1</v>
      </c>
      <c r="G368" s="49"/>
      <c r="H368" s="48">
        <v>667800</v>
      </c>
      <c r="I368" s="48">
        <f t="shared" si="25"/>
        <v>747936.00000000012</v>
      </c>
      <c r="J368" s="99" t="s">
        <v>106</v>
      </c>
      <c r="K368" s="99" t="s">
        <v>22</v>
      </c>
      <c r="L368" s="97"/>
    </row>
    <row r="369" spans="1:12" s="40" customFormat="1" ht="221.25" customHeight="1" x14ac:dyDescent="0.25">
      <c r="A369" s="96" t="s">
        <v>120</v>
      </c>
      <c r="B369" s="99" t="s">
        <v>192</v>
      </c>
      <c r="C369" s="99" t="s">
        <v>77</v>
      </c>
      <c r="D369" s="99" t="s">
        <v>210</v>
      </c>
      <c r="E369" s="34" t="s">
        <v>25</v>
      </c>
      <c r="F369" s="32">
        <v>1</v>
      </c>
      <c r="G369" s="36"/>
      <c r="H369" s="48"/>
      <c r="I369" s="48"/>
      <c r="J369" s="99" t="s">
        <v>106</v>
      </c>
      <c r="K369" s="99" t="s">
        <v>127</v>
      </c>
      <c r="L369" s="97" t="s">
        <v>1006</v>
      </c>
    </row>
    <row r="370" spans="1:12" s="40" customFormat="1" ht="153" x14ac:dyDescent="0.25">
      <c r="A370" s="96" t="s">
        <v>121</v>
      </c>
      <c r="B370" s="99" t="s">
        <v>193</v>
      </c>
      <c r="C370" s="99" t="s">
        <v>77</v>
      </c>
      <c r="D370" s="99" t="s">
        <v>194</v>
      </c>
      <c r="E370" s="34" t="s">
        <v>25</v>
      </c>
      <c r="F370" s="32">
        <v>1</v>
      </c>
      <c r="G370" s="36"/>
      <c r="H370" s="48">
        <v>1498000</v>
      </c>
      <c r="I370" s="48">
        <f t="shared" ref="I370:I371" si="26">H370*1.12</f>
        <v>1677760.0000000002</v>
      </c>
      <c r="J370" s="99" t="s">
        <v>106</v>
      </c>
      <c r="K370" s="99" t="s">
        <v>127</v>
      </c>
      <c r="L370" s="97"/>
    </row>
    <row r="371" spans="1:12" s="40" customFormat="1" ht="221.25" customHeight="1" x14ac:dyDescent="0.25">
      <c r="A371" s="96" t="s">
        <v>122</v>
      </c>
      <c r="B371" s="99" t="s">
        <v>195</v>
      </c>
      <c r="C371" s="99" t="s">
        <v>77</v>
      </c>
      <c r="D371" s="99" t="s">
        <v>196</v>
      </c>
      <c r="E371" s="34" t="s">
        <v>25</v>
      </c>
      <c r="F371" s="32">
        <v>1</v>
      </c>
      <c r="G371" s="36"/>
      <c r="H371" s="48">
        <v>1498000</v>
      </c>
      <c r="I371" s="48">
        <f t="shared" si="26"/>
        <v>1677760.0000000002</v>
      </c>
      <c r="J371" s="99" t="s">
        <v>106</v>
      </c>
      <c r="K371" s="99" t="s">
        <v>127</v>
      </c>
      <c r="L371" s="97"/>
    </row>
    <row r="372" spans="1:12" s="40" customFormat="1" ht="153" x14ac:dyDescent="0.25">
      <c r="A372" s="96" t="s">
        <v>123</v>
      </c>
      <c r="B372" s="99" t="s">
        <v>197</v>
      </c>
      <c r="C372" s="99" t="s">
        <v>77</v>
      </c>
      <c r="D372" s="99" t="s">
        <v>211</v>
      </c>
      <c r="E372" s="34" t="s">
        <v>25</v>
      </c>
      <c r="F372" s="32">
        <v>1</v>
      </c>
      <c r="G372" s="36"/>
      <c r="H372" s="48">
        <v>584928</v>
      </c>
      <c r="I372" s="48">
        <f t="shared" ref="I372:I377" si="27">H372*1.12</f>
        <v>655119.3600000001</v>
      </c>
      <c r="J372" s="99" t="s">
        <v>106</v>
      </c>
      <c r="K372" s="99" t="s">
        <v>127</v>
      </c>
      <c r="L372" s="97" t="s">
        <v>1073</v>
      </c>
    </row>
    <row r="373" spans="1:12" s="40" customFormat="1" ht="210" customHeight="1" x14ac:dyDescent="0.25">
      <c r="A373" s="96" t="s">
        <v>124</v>
      </c>
      <c r="B373" s="99" t="s">
        <v>128</v>
      </c>
      <c r="C373" s="99" t="s">
        <v>77</v>
      </c>
      <c r="D373" s="99" t="s">
        <v>132</v>
      </c>
      <c r="E373" s="34" t="s">
        <v>25</v>
      </c>
      <c r="F373" s="32">
        <v>1</v>
      </c>
      <c r="G373" s="36"/>
      <c r="H373" s="48"/>
      <c r="I373" s="48"/>
      <c r="J373" s="99" t="s">
        <v>106</v>
      </c>
      <c r="K373" s="99" t="s">
        <v>129</v>
      </c>
      <c r="L373" s="97" t="s">
        <v>1006</v>
      </c>
    </row>
    <row r="374" spans="1:12" s="40" customFormat="1" ht="153" x14ac:dyDescent="0.25">
      <c r="A374" s="96" t="s">
        <v>125</v>
      </c>
      <c r="B374" s="99" t="s">
        <v>130</v>
      </c>
      <c r="C374" s="99" t="s">
        <v>77</v>
      </c>
      <c r="D374" s="99" t="s">
        <v>212</v>
      </c>
      <c r="E374" s="34" t="s">
        <v>25</v>
      </c>
      <c r="F374" s="32">
        <v>1</v>
      </c>
      <c r="G374" s="18"/>
      <c r="H374" s="48">
        <v>2571428.5699999998</v>
      </c>
      <c r="I374" s="48">
        <f t="shared" si="27"/>
        <v>2879999.9983999999</v>
      </c>
      <c r="J374" s="99" t="s">
        <v>106</v>
      </c>
      <c r="K374" s="99" t="s">
        <v>129</v>
      </c>
      <c r="L374" s="97"/>
    </row>
    <row r="375" spans="1:12" s="40" customFormat="1" ht="213" customHeight="1" x14ac:dyDescent="0.25">
      <c r="A375" s="96" t="s">
        <v>126</v>
      </c>
      <c r="B375" s="99" t="s">
        <v>198</v>
      </c>
      <c r="C375" s="99" t="s">
        <v>77</v>
      </c>
      <c r="D375" s="99" t="s">
        <v>213</v>
      </c>
      <c r="E375" s="34" t="s">
        <v>25</v>
      </c>
      <c r="F375" s="32">
        <v>1</v>
      </c>
      <c r="G375" s="18"/>
      <c r="H375" s="48">
        <v>535714.29</v>
      </c>
      <c r="I375" s="48">
        <f t="shared" si="27"/>
        <v>600000.00480000011</v>
      </c>
      <c r="J375" s="99" t="s">
        <v>106</v>
      </c>
      <c r="K375" s="99" t="s">
        <v>131</v>
      </c>
      <c r="L375" s="97"/>
    </row>
    <row r="376" spans="1:12" s="40" customFormat="1" ht="106.5" customHeight="1" x14ac:dyDescent="0.25">
      <c r="A376" s="96" t="s">
        <v>149</v>
      </c>
      <c r="B376" s="99" t="s">
        <v>151</v>
      </c>
      <c r="C376" s="99" t="s">
        <v>77</v>
      </c>
      <c r="D376" s="99" t="s">
        <v>199</v>
      </c>
      <c r="E376" s="34" t="s">
        <v>25</v>
      </c>
      <c r="F376" s="32">
        <v>1</v>
      </c>
      <c r="G376" s="36"/>
      <c r="H376" s="48">
        <v>5533200</v>
      </c>
      <c r="I376" s="48">
        <f t="shared" si="27"/>
        <v>6197184.0000000009</v>
      </c>
      <c r="J376" s="99" t="s">
        <v>146</v>
      </c>
      <c r="K376" s="99" t="s">
        <v>22</v>
      </c>
      <c r="L376" s="97"/>
    </row>
    <row r="377" spans="1:12" s="40" customFormat="1" ht="104.25" customHeight="1" x14ac:dyDescent="0.25">
      <c r="A377" s="96" t="s">
        <v>150</v>
      </c>
      <c r="B377" s="99" t="s">
        <v>152</v>
      </c>
      <c r="C377" s="99" t="s">
        <v>77</v>
      </c>
      <c r="D377" s="99" t="s">
        <v>200</v>
      </c>
      <c r="E377" s="34" t="s">
        <v>25</v>
      </c>
      <c r="F377" s="32">
        <v>1</v>
      </c>
      <c r="G377" s="36"/>
      <c r="H377" s="48">
        <v>2319900</v>
      </c>
      <c r="I377" s="48">
        <f t="shared" si="27"/>
        <v>2598288.0000000005</v>
      </c>
      <c r="J377" s="99" t="s">
        <v>146</v>
      </c>
      <c r="K377" s="99" t="s">
        <v>22</v>
      </c>
      <c r="L377" s="97"/>
    </row>
    <row r="378" spans="1:12" s="40" customFormat="1" ht="102" x14ac:dyDescent="0.25">
      <c r="A378" s="96" t="s">
        <v>158</v>
      </c>
      <c r="B378" s="99" t="s">
        <v>201</v>
      </c>
      <c r="C378" s="50" t="s">
        <v>77</v>
      </c>
      <c r="D378" s="99" t="s">
        <v>164</v>
      </c>
      <c r="E378" s="34" t="s">
        <v>25</v>
      </c>
      <c r="F378" s="32">
        <v>1</v>
      </c>
      <c r="G378" s="21"/>
      <c r="H378" s="48"/>
      <c r="I378" s="48"/>
      <c r="J378" s="99" t="s">
        <v>299</v>
      </c>
      <c r="K378" s="99" t="s">
        <v>165</v>
      </c>
      <c r="L378" s="97" t="s">
        <v>1362</v>
      </c>
    </row>
    <row r="379" spans="1:12" s="40" customFormat="1" ht="200.25" customHeight="1" x14ac:dyDescent="0.25">
      <c r="A379" s="96" t="s">
        <v>159</v>
      </c>
      <c r="B379" s="99" t="s">
        <v>202</v>
      </c>
      <c r="C379" s="99" t="s">
        <v>77</v>
      </c>
      <c r="D379" s="99" t="s">
        <v>214</v>
      </c>
      <c r="E379" s="34" t="s">
        <v>25</v>
      </c>
      <c r="F379" s="32">
        <v>1</v>
      </c>
      <c r="G379" s="21"/>
      <c r="H379" s="48"/>
      <c r="I379" s="48"/>
      <c r="J379" s="99" t="s">
        <v>299</v>
      </c>
      <c r="K379" s="99" t="s">
        <v>165</v>
      </c>
      <c r="L379" s="97" t="s">
        <v>1362</v>
      </c>
    </row>
    <row r="380" spans="1:12" s="40" customFormat="1" ht="111" customHeight="1" x14ac:dyDescent="0.25">
      <c r="A380" s="96" t="s">
        <v>160</v>
      </c>
      <c r="B380" s="99" t="s">
        <v>203</v>
      </c>
      <c r="C380" s="50" t="s">
        <v>77</v>
      </c>
      <c r="D380" s="99" t="s">
        <v>215</v>
      </c>
      <c r="E380" s="34" t="s">
        <v>25</v>
      </c>
      <c r="F380" s="32">
        <v>1</v>
      </c>
      <c r="G380" s="21"/>
      <c r="H380" s="48"/>
      <c r="I380" s="48"/>
      <c r="J380" s="99" t="s">
        <v>299</v>
      </c>
      <c r="K380" s="99" t="s">
        <v>236</v>
      </c>
      <c r="L380" s="97" t="s">
        <v>332</v>
      </c>
    </row>
    <row r="381" spans="1:12" s="40" customFormat="1" ht="207" customHeight="1" x14ac:dyDescent="0.25">
      <c r="A381" s="96" t="s">
        <v>161</v>
      </c>
      <c r="B381" s="99" t="s">
        <v>204</v>
      </c>
      <c r="C381" s="99" t="s">
        <v>77</v>
      </c>
      <c r="D381" s="99" t="s">
        <v>216</v>
      </c>
      <c r="E381" s="34" t="s">
        <v>25</v>
      </c>
      <c r="F381" s="32">
        <v>1</v>
      </c>
      <c r="G381" s="36"/>
      <c r="H381" s="48"/>
      <c r="I381" s="48"/>
      <c r="J381" s="99" t="s">
        <v>299</v>
      </c>
      <c r="K381" s="99" t="s">
        <v>235</v>
      </c>
      <c r="L381" s="97" t="s">
        <v>332</v>
      </c>
    </row>
    <row r="382" spans="1:12" s="40" customFormat="1" ht="111" customHeight="1" x14ac:dyDescent="0.25">
      <c r="A382" s="96" t="s">
        <v>162</v>
      </c>
      <c r="B382" s="99" t="s">
        <v>205</v>
      </c>
      <c r="C382" s="99" t="s">
        <v>77</v>
      </c>
      <c r="D382" s="99" t="s">
        <v>217</v>
      </c>
      <c r="E382" s="34" t="s">
        <v>25</v>
      </c>
      <c r="F382" s="32">
        <v>1</v>
      </c>
      <c r="G382" s="36"/>
      <c r="H382" s="48">
        <v>160000</v>
      </c>
      <c r="I382" s="48">
        <f>H382*1.12</f>
        <v>179200.00000000003</v>
      </c>
      <c r="J382" s="99" t="s">
        <v>299</v>
      </c>
      <c r="K382" s="99" t="s">
        <v>235</v>
      </c>
      <c r="L382" s="97"/>
    </row>
    <row r="383" spans="1:12" s="40" customFormat="1" ht="126" customHeight="1" x14ac:dyDescent="0.25">
      <c r="A383" s="96" t="s">
        <v>163</v>
      </c>
      <c r="B383" s="99" t="s">
        <v>206</v>
      </c>
      <c r="C383" s="99" t="s">
        <v>77</v>
      </c>
      <c r="D383" s="99" t="s">
        <v>179</v>
      </c>
      <c r="E383" s="34" t="s">
        <v>25</v>
      </c>
      <c r="F383" s="32">
        <v>1</v>
      </c>
      <c r="G383" s="36"/>
      <c r="H383" s="48"/>
      <c r="I383" s="48"/>
      <c r="J383" s="99" t="s">
        <v>299</v>
      </c>
      <c r="K383" s="99" t="s">
        <v>234</v>
      </c>
      <c r="L383" s="97" t="s">
        <v>332</v>
      </c>
    </row>
    <row r="384" spans="1:12" s="40" customFormat="1" ht="91.5" customHeight="1" x14ac:dyDescent="0.25">
      <c r="A384" s="96" t="s">
        <v>185</v>
      </c>
      <c r="B384" s="99" t="s">
        <v>166</v>
      </c>
      <c r="C384" s="99" t="s">
        <v>77</v>
      </c>
      <c r="D384" s="99" t="s">
        <v>207</v>
      </c>
      <c r="E384" s="34" t="s">
        <v>25</v>
      </c>
      <c r="F384" s="32">
        <v>1</v>
      </c>
      <c r="G384" s="36"/>
      <c r="H384" s="48">
        <v>4600000</v>
      </c>
      <c r="I384" s="48">
        <f>H384*1.12</f>
        <v>5152000.0000000009</v>
      </c>
      <c r="J384" s="99" t="s">
        <v>299</v>
      </c>
      <c r="K384" s="99" t="s">
        <v>22</v>
      </c>
      <c r="L384" s="97"/>
    </row>
    <row r="385" spans="1:12" s="40" customFormat="1" ht="76.5" customHeight="1" x14ac:dyDescent="0.25">
      <c r="A385" s="96" t="s">
        <v>186</v>
      </c>
      <c r="B385" s="99" t="s">
        <v>208</v>
      </c>
      <c r="C385" s="99" t="s">
        <v>31</v>
      </c>
      <c r="D385" s="99" t="s">
        <v>320</v>
      </c>
      <c r="E385" s="99" t="s">
        <v>25</v>
      </c>
      <c r="F385" s="32">
        <v>1</v>
      </c>
      <c r="G385" s="36"/>
      <c r="H385" s="48"/>
      <c r="I385" s="48"/>
      <c r="J385" s="99" t="s">
        <v>298</v>
      </c>
      <c r="K385" s="99" t="s">
        <v>127</v>
      </c>
      <c r="L385" s="97" t="s">
        <v>332</v>
      </c>
    </row>
    <row r="386" spans="1:12" s="40" customFormat="1" ht="76.5" customHeight="1" x14ac:dyDescent="0.25">
      <c r="A386" s="96" t="s">
        <v>187</v>
      </c>
      <c r="B386" s="99" t="s">
        <v>209</v>
      </c>
      <c r="C386" s="99" t="s">
        <v>31</v>
      </c>
      <c r="D386" s="99" t="s">
        <v>319</v>
      </c>
      <c r="E386" s="99" t="s">
        <v>25</v>
      </c>
      <c r="F386" s="32">
        <v>1</v>
      </c>
      <c r="G386" s="36"/>
      <c r="H386" s="48"/>
      <c r="I386" s="48"/>
      <c r="J386" s="99" t="s">
        <v>298</v>
      </c>
      <c r="K386" s="99" t="s">
        <v>234</v>
      </c>
      <c r="L386" s="97" t="s">
        <v>332</v>
      </c>
    </row>
    <row r="387" spans="1:12" s="40" customFormat="1" ht="76.5" customHeight="1" x14ac:dyDescent="0.25">
      <c r="A387" s="30" t="s">
        <v>326</v>
      </c>
      <c r="B387" s="31" t="s">
        <v>97</v>
      </c>
      <c r="C387" s="31" t="s">
        <v>77</v>
      </c>
      <c r="D387" s="31" t="s">
        <v>330</v>
      </c>
      <c r="E387" s="26" t="s">
        <v>25</v>
      </c>
      <c r="F387" s="47">
        <v>1</v>
      </c>
      <c r="G387" s="51"/>
      <c r="H387" s="48">
        <v>161200</v>
      </c>
      <c r="I387" s="48">
        <f t="shared" ref="I387:I391" si="28">H387*1.12</f>
        <v>180544.00000000003</v>
      </c>
      <c r="J387" s="31" t="s">
        <v>106</v>
      </c>
      <c r="K387" s="31" t="s">
        <v>169</v>
      </c>
      <c r="L387" s="97"/>
    </row>
    <row r="388" spans="1:12" s="40" customFormat="1" ht="129.75" customHeight="1" x14ac:dyDescent="0.25">
      <c r="A388" s="99">
        <v>32</v>
      </c>
      <c r="B388" s="99" t="s">
        <v>361</v>
      </c>
      <c r="C388" s="99" t="s">
        <v>77</v>
      </c>
      <c r="D388" s="31" t="s">
        <v>1207</v>
      </c>
      <c r="E388" s="99" t="s">
        <v>25</v>
      </c>
      <c r="F388" s="47">
        <v>1</v>
      </c>
      <c r="G388" s="99"/>
      <c r="H388" s="48">
        <v>540000</v>
      </c>
      <c r="I388" s="48">
        <f t="shared" si="28"/>
        <v>604800</v>
      </c>
      <c r="J388" s="99" t="s">
        <v>299</v>
      </c>
      <c r="K388" s="99" t="s">
        <v>22</v>
      </c>
      <c r="L388" s="25" t="s">
        <v>1277</v>
      </c>
    </row>
    <row r="389" spans="1:12" s="40" customFormat="1" ht="96.75" customHeight="1" x14ac:dyDescent="0.25">
      <c r="A389" s="99">
        <v>33</v>
      </c>
      <c r="B389" s="99" t="s">
        <v>380</v>
      </c>
      <c r="C389" s="99" t="s">
        <v>77</v>
      </c>
      <c r="D389" s="99" t="s">
        <v>362</v>
      </c>
      <c r="E389" s="99" t="s">
        <v>25</v>
      </c>
      <c r="F389" s="47">
        <v>1</v>
      </c>
      <c r="G389" s="99"/>
      <c r="H389" s="48">
        <v>264000</v>
      </c>
      <c r="I389" s="48">
        <f t="shared" si="28"/>
        <v>295680</v>
      </c>
      <c r="J389" s="99" t="s">
        <v>363</v>
      </c>
      <c r="K389" s="99" t="s">
        <v>30</v>
      </c>
      <c r="L389" s="25"/>
    </row>
    <row r="390" spans="1:12" s="40" customFormat="1" ht="63.75" x14ac:dyDescent="0.25">
      <c r="A390" s="99">
        <v>34</v>
      </c>
      <c r="B390" s="99" t="s">
        <v>381</v>
      </c>
      <c r="C390" s="99" t="s">
        <v>77</v>
      </c>
      <c r="D390" s="99" t="s">
        <v>382</v>
      </c>
      <c r="E390" s="99" t="s">
        <v>25</v>
      </c>
      <c r="F390" s="47">
        <v>1</v>
      </c>
      <c r="G390" s="99"/>
      <c r="H390" s="48">
        <v>24000</v>
      </c>
      <c r="I390" s="48">
        <f t="shared" si="28"/>
        <v>26880.000000000004</v>
      </c>
      <c r="J390" s="99" t="s">
        <v>363</v>
      </c>
      <c r="K390" s="99" t="s">
        <v>30</v>
      </c>
      <c r="L390" s="25"/>
    </row>
    <row r="391" spans="1:12" s="40" customFormat="1" ht="63.75" x14ac:dyDescent="0.25">
      <c r="A391" s="99">
        <v>35</v>
      </c>
      <c r="B391" s="99" t="s">
        <v>383</v>
      </c>
      <c r="C391" s="99" t="s">
        <v>77</v>
      </c>
      <c r="D391" s="99" t="s">
        <v>384</v>
      </c>
      <c r="E391" s="99" t="s">
        <v>25</v>
      </c>
      <c r="F391" s="47">
        <v>1</v>
      </c>
      <c r="G391" s="99"/>
      <c r="H391" s="48">
        <v>36000</v>
      </c>
      <c r="I391" s="48">
        <f t="shared" si="28"/>
        <v>40320.000000000007</v>
      </c>
      <c r="J391" s="99" t="s">
        <v>363</v>
      </c>
      <c r="K391" s="99" t="s">
        <v>30</v>
      </c>
      <c r="L391" s="25"/>
    </row>
    <row r="392" spans="1:12" s="40" customFormat="1" ht="147.75" customHeight="1" x14ac:dyDescent="0.25">
      <c r="A392" s="99">
        <v>36</v>
      </c>
      <c r="B392" s="99" t="s">
        <v>364</v>
      </c>
      <c r="C392" s="99" t="s">
        <v>31</v>
      </c>
      <c r="D392" s="99" t="s">
        <v>385</v>
      </c>
      <c r="E392" s="99" t="s">
        <v>340</v>
      </c>
      <c r="F392" s="47">
        <v>1</v>
      </c>
      <c r="G392" s="99"/>
      <c r="H392" s="48"/>
      <c r="I392" s="48"/>
      <c r="J392" s="99" t="s">
        <v>363</v>
      </c>
      <c r="K392" s="99" t="s">
        <v>30</v>
      </c>
      <c r="L392" s="25" t="s">
        <v>522</v>
      </c>
    </row>
    <row r="393" spans="1:12" s="40" customFormat="1" ht="72" customHeight="1" x14ac:dyDescent="0.25">
      <c r="A393" s="99">
        <v>37</v>
      </c>
      <c r="B393" s="99" t="s">
        <v>386</v>
      </c>
      <c r="C393" s="99" t="s">
        <v>31</v>
      </c>
      <c r="D393" s="99" t="s">
        <v>387</v>
      </c>
      <c r="E393" s="99" t="s">
        <v>340</v>
      </c>
      <c r="F393" s="47">
        <v>1</v>
      </c>
      <c r="G393" s="99"/>
      <c r="H393" s="48"/>
      <c r="I393" s="48"/>
      <c r="J393" s="99" t="s">
        <v>363</v>
      </c>
      <c r="K393" s="99" t="s">
        <v>169</v>
      </c>
      <c r="L393" s="25" t="s">
        <v>522</v>
      </c>
    </row>
    <row r="394" spans="1:12" s="40" customFormat="1" ht="63.75" x14ac:dyDescent="0.25">
      <c r="A394" s="99">
        <v>38</v>
      </c>
      <c r="B394" s="99" t="s">
        <v>515</v>
      </c>
      <c r="C394" s="99" t="s">
        <v>77</v>
      </c>
      <c r="D394" s="99" t="s">
        <v>516</v>
      </c>
      <c r="E394" s="99" t="s">
        <v>340</v>
      </c>
      <c r="F394" s="47">
        <v>1</v>
      </c>
      <c r="G394" s="99"/>
      <c r="H394" s="48">
        <v>37200</v>
      </c>
      <c r="I394" s="48">
        <f t="shared" ref="I394:I404" si="29">H394*1.12</f>
        <v>41664.000000000007</v>
      </c>
      <c r="J394" s="99" t="s">
        <v>517</v>
      </c>
      <c r="K394" s="99" t="s">
        <v>30</v>
      </c>
      <c r="L394" s="25"/>
    </row>
    <row r="395" spans="1:12" s="40" customFormat="1" ht="63.75" x14ac:dyDescent="0.25">
      <c r="A395" s="99">
        <v>39</v>
      </c>
      <c r="B395" s="99" t="s">
        <v>518</v>
      </c>
      <c r="C395" s="99" t="s">
        <v>77</v>
      </c>
      <c r="D395" s="99" t="s">
        <v>519</v>
      </c>
      <c r="E395" s="99" t="s">
        <v>340</v>
      </c>
      <c r="F395" s="47">
        <v>1</v>
      </c>
      <c r="G395" s="99"/>
      <c r="H395" s="48">
        <v>37200</v>
      </c>
      <c r="I395" s="48">
        <f t="shared" si="29"/>
        <v>41664.000000000007</v>
      </c>
      <c r="J395" s="99" t="s">
        <v>517</v>
      </c>
      <c r="K395" s="99" t="s">
        <v>30</v>
      </c>
      <c r="L395" s="25"/>
    </row>
    <row r="396" spans="1:12" s="40" customFormat="1" ht="63.75" x14ac:dyDescent="0.25">
      <c r="A396" s="99">
        <v>40</v>
      </c>
      <c r="B396" s="99" t="s">
        <v>520</v>
      </c>
      <c r="C396" s="99" t="s">
        <v>77</v>
      </c>
      <c r="D396" s="99" t="s">
        <v>521</v>
      </c>
      <c r="E396" s="99" t="s">
        <v>340</v>
      </c>
      <c r="F396" s="47">
        <v>1</v>
      </c>
      <c r="G396" s="99"/>
      <c r="H396" s="48">
        <v>70400</v>
      </c>
      <c r="I396" s="48">
        <f t="shared" si="29"/>
        <v>78848.000000000015</v>
      </c>
      <c r="J396" s="99" t="s">
        <v>517</v>
      </c>
      <c r="K396" s="99" t="s">
        <v>30</v>
      </c>
      <c r="L396" s="25"/>
    </row>
    <row r="397" spans="1:12" s="40" customFormat="1" ht="76.5" x14ac:dyDescent="0.25">
      <c r="A397" s="99">
        <v>41</v>
      </c>
      <c r="B397" s="88" t="s">
        <v>1022</v>
      </c>
      <c r="C397" s="99" t="s">
        <v>77</v>
      </c>
      <c r="D397" s="99" t="s">
        <v>1212</v>
      </c>
      <c r="E397" s="88" t="s">
        <v>25</v>
      </c>
      <c r="F397" s="47">
        <v>1</v>
      </c>
      <c r="G397" s="36"/>
      <c r="H397" s="48">
        <v>1250000</v>
      </c>
      <c r="I397" s="48">
        <f t="shared" si="29"/>
        <v>1400000.0000000002</v>
      </c>
      <c r="J397" s="99" t="s">
        <v>1023</v>
      </c>
      <c r="K397" s="99" t="s">
        <v>531</v>
      </c>
      <c r="L397" s="25" t="s">
        <v>1021</v>
      </c>
    </row>
    <row r="398" spans="1:12" s="40" customFormat="1" ht="140.25" x14ac:dyDescent="0.25">
      <c r="A398" s="99">
        <v>42</v>
      </c>
      <c r="B398" s="88" t="s">
        <v>563</v>
      </c>
      <c r="C398" s="99" t="s">
        <v>77</v>
      </c>
      <c r="D398" s="99" t="s">
        <v>1024</v>
      </c>
      <c r="E398" s="88" t="s">
        <v>25</v>
      </c>
      <c r="F398" s="47">
        <v>1</v>
      </c>
      <c r="G398" s="36"/>
      <c r="H398" s="48">
        <v>500000</v>
      </c>
      <c r="I398" s="48">
        <f t="shared" si="29"/>
        <v>560000</v>
      </c>
      <c r="J398" s="99" t="s">
        <v>564</v>
      </c>
      <c r="K398" s="99" t="s">
        <v>565</v>
      </c>
      <c r="L398" s="25" t="s">
        <v>993</v>
      </c>
    </row>
    <row r="399" spans="1:12" s="40" customFormat="1" ht="76.5" x14ac:dyDescent="0.25">
      <c r="A399" s="99">
        <v>43</v>
      </c>
      <c r="B399" s="96" t="s">
        <v>566</v>
      </c>
      <c r="C399" s="99" t="s">
        <v>77</v>
      </c>
      <c r="D399" s="96" t="s">
        <v>577</v>
      </c>
      <c r="E399" s="88" t="s">
        <v>25</v>
      </c>
      <c r="F399" s="47">
        <v>1</v>
      </c>
      <c r="G399" s="52"/>
      <c r="H399" s="48">
        <v>520744.86</v>
      </c>
      <c r="I399" s="48">
        <f t="shared" si="29"/>
        <v>583234.24320000003</v>
      </c>
      <c r="J399" s="99" t="s">
        <v>47</v>
      </c>
      <c r="K399" s="37" t="s">
        <v>565</v>
      </c>
      <c r="L399" s="25"/>
    </row>
    <row r="400" spans="1:12" s="40" customFormat="1" ht="76.5" x14ac:dyDescent="0.25">
      <c r="A400" s="99">
        <v>44</v>
      </c>
      <c r="B400" s="38" t="s">
        <v>567</v>
      </c>
      <c r="C400" s="99" t="s">
        <v>31</v>
      </c>
      <c r="D400" s="38" t="s">
        <v>578</v>
      </c>
      <c r="E400" s="88" t="s">
        <v>25</v>
      </c>
      <c r="F400" s="47">
        <v>1</v>
      </c>
      <c r="G400" s="52"/>
      <c r="H400" s="48"/>
      <c r="I400" s="48"/>
      <c r="J400" s="99" t="s">
        <v>47</v>
      </c>
      <c r="K400" s="37" t="s">
        <v>565</v>
      </c>
      <c r="L400" s="25" t="s">
        <v>1006</v>
      </c>
    </row>
    <row r="401" spans="1:12" s="40" customFormat="1" ht="248.45" customHeight="1" x14ac:dyDescent="0.25">
      <c r="A401" s="99">
        <v>45</v>
      </c>
      <c r="B401" s="38" t="s">
        <v>568</v>
      </c>
      <c r="C401" s="99" t="s">
        <v>77</v>
      </c>
      <c r="D401" s="99" t="s">
        <v>1027</v>
      </c>
      <c r="E401" s="42" t="s">
        <v>25</v>
      </c>
      <c r="F401" s="47">
        <v>1</v>
      </c>
      <c r="G401" s="52"/>
      <c r="H401" s="48">
        <v>800000</v>
      </c>
      <c r="I401" s="48">
        <f t="shared" si="29"/>
        <v>896000.00000000012</v>
      </c>
      <c r="J401" s="99" t="s">
        <v>47</v>
      </c>
      <c r="K401" s="37" t="s">
        <v>565</v>
      </c>
      <c r="L401" s="25" t="s">
        <v>821</v>
      </c>
    </row>
    <row r="402" spans="1:12" s="40" customFormat="1" ht="76.5" x14ac:dyDescent="0.25">
      <c r="A402" s="99">
        <v>46</v>
      </c>
      <c r="B402" s="96" t="s">
        <v>1566</v>
      </c>
      <c r="C402" s="99" t="s">
        <v>77</v>
      </c>
      <c r="D402" s="96" t="s">
        <v>1213</v>
      </c>
      <c r="E402" s="42" t="s">
        <v>25</v>
      </c>
      <c r="F402" s="47">
        <v>1</v>
      </c>
      <c r="G402" s="52"/>
      <c r="H402" s="48">
        <v>480000</v>
      </c>
      <c r="I402" s="48">
        <f t="shared" si="29"/>
        <v>537600</v>
      </c>
      <c r="J402" s="99" t="s">
        <v>47</v>
      </c>
      <c r="K402" s="37" t="s">
        <v>565</v>
      </c>
      <c r="L402" s="25" t="s">
        <v>1446</v>
      </c>
    </row>
    <row r="403" spans="1:12" s="40" customFormat="1" ht="229.5" x14ac:dyDescent="0.25">
      <c r="A403" s="31">
        <v>47</v>
      </c>
      <c r="B403" s="83" t="s">
        <v>1086</v>
      </c>
      <c r="C403" s="99" t="s">
        <v>586</v>
      </c>
      <c r="D403" s="84" t="s">
        <v>573</v>
      </c>
      <c r="E403" s="85" t="s">
        <v>25</v>
      </c>
      <c r="F403" s="47">
        <v>1</v>
      </c>
      <c r="G403" s="86"/>
      <c r="H403" s="48">
        <v>3962484.36</v>
      </c>
      <c r="I403" s="48">
        <f t="shared" si="29"/>
        <v>4437982.4832000006</v>
      </c>
      <c r="J403" s="31" t="s">
        <v>371</v>
      </c>
      <c r="K403" s="31" t="s">
        <v>1087</v>
      </c>
      <c r="L403" s="43" t="s">
        <v>1442</v>
      </c>
    </row>
    <row r="404" spans="1:12" s="40" customFormat="1" ht="76.5" x14ac:dyDescent="0.25">
      <c r="A404" s="99">
        <v>48</v>
      </c>
      <c r="B404" s="96" t="s">
        <v>585</v>
      </c>
      <c r="C404" s="99" t="s">
        <v>586</v>
      </c>
      <c r="D404" s="96" t="s">
        <v>593</v>
      </c>
      <c r="E404" s="99" t="s">
        <v>340</v>
      </c>
      <c r="F404" s="47">
        <v>1</v>
      </c>
      <c r="G404" s="99"/>
      <c r="H404" s="48">
        <v>340000</v>
      </c>
      <c r="I404" s="48">
        <f t="shared" si="29"/>
        <v>380800.00000000006</v>
      </c>
      <c r="J404" s="99" t="s">
        <v>587</v>
      </c>
      <c r="K404" s="96" t="s">
        <v>588</v>
      </c>
      <c r="L404" s="97" t="s">
        <v>329</v>
      </c>
    </row>
    <row r="405" spans="1:12" s="46" customFormat="1" ht="63.75" x14ac:dyDescent="0.25">
      <c r="A405" s="99">
        <v>49</v>
      </c>
      <c r="B405" s="88" t="s">
        <v>692</v>
      </c>
      <c r="C405" s="99" t="s">
        <v>77</v>
      </c>
      <c r="D405" s="99" t="s">
        <v>693</v>
      </c>
      <c r="E405" s="88" t="s">
        <v>25</v>
      </c>
      <c r="F405" s="47">
        <v>1</v>
      </c>
      <c r="G405" s="36"/>
      <c r="H405" s="48">
        <v>1494000</v>
      </c>
      <c r="I405" s="48">
        <f t="shared" ref="I405:I408" si="30">H405*1.12</f>
        <v>1673280.0000000002</v>
      </c>
      <c r="J405" s="9" t="s">
        <v>694</v>
      </c>
      <c r="K405" s="97" t="s">
        <v>22</v>
      </c>
      <c r="L405" s="99" t="s">
        <v>329</v>
      </c>
    </row>
    <row r="406" spans="1:12" s="46" customFormat="1" ht="242.25" x14ac:dyDescent="0.25">
      <c r="A406" s="31">
        <v>50</v>
      </c>
      <c r="B406" s="88" t="s">
        <v>813</v>
      </c>
      <c r="C406" s="88" t="s">
        <v>77</v>
      </c>
      <c r="D406" s="88" t="s">
        <v>814</v>
      </c>
      <c r="E406" s="88" t="s">
        <v>25</v>
      </c>
      <c r="F406" s="47">
        <v>1</v>
      </c>
      <c r="G406" s="65">
        <v>827500</v>
      </c>
      <c r="H406" s="48">
        <f t="shared" ref="H406" si="31">F406*G406</f>
        <v>827500</v>
      </c>
      <c r="I406" s="48">
        <f t="shared" si="30"/>
        <v>926800.00000000012</v>
      </c>
      <c r="J406" s="94" t="s">
        <v>811</v>
      </c>
      <c r="K406" s="94" t="s">
        <v>812</v>
      </c>
      <c r="L406" s="99" t="s">
        <v>329</v>
      </c>
    </row>
    <row r="407" spans="1:12" s="46" customFormat="1" ht="63.75" x14ac:dyDescent="0.25">
      <c r="A407" s="99">
        <v>51</v>
      </c>
      <c r="B407" s="88" t="s">
        <v>815</v>
      </c>
      <c r="C407" s="88" t="s">
        <v>77</v>
      </c>
      <c r="D407" s="88" t="s">
        <v>816</v>
      </c>
      <c r="E407" s="88" t="s">
        <v>25</v>
      </c>
      <c r="F407" s="32">
        <v>1</v>
      </c>
      <c r="G407" s="65">
        <f>473214.3+158000</f>
        <v>631214.30000000005</v>
      </c>
      <c r="H407" s="23"/>
      <c r="I407" s="23"/>
      <c r="J407" s="94" t="s">
        <v>817</v>
      </c>
      <c r="K407" s="94" t="s">
        <v>812</v>
      </c>
      <c r="L407" s="99" t="s">
        <v>1444</v>
      </c>
    </row>
    <row r="408" spans="1:12" s="46" customFormat="1" ht="255" x14ac:dyDescent="0.25">
      <c r="A408" s="99">
        <v>52</v>
      </c>
      <c r="B408" s="88" t="s">
        <v>1072</v>
      </c>
      <c r="C408" s="88" t="s">
        <v>77</v>
      </c>
      <c r="D408" s="80" t="s">
        <v>1070</v>
      </c>
      <c r="E408" s="88" t="s">
        <v>25</v>
      </c>
      <c r="F408" s="32">
        <v>1</v>
      </c>
      <c r="G408" s="78"/>
      <c r="H408" s="79">
        <v>200000</v>
      </c>
      <c r="I408" s="23">
        <f t="shared" si="30"/>
        <v>224000.00000000003</v>
      </c>
      <c r="J408" s="93" t="s">
        <v>1071</v>
      </c>
      <c r="K408" s="94" t="s">
        <v>812</v>
      </c>
      <c r="L408" s="99" t="s">
        <v>329</v>
      </c>
    </row>
    <row r="409" spans="1:12" s="46" customFormat="1" ht="76.5" x14ac:dyDescent="0.25">
      <c r="A409" s="99">
        <v>53</v>
      </c>
      <c r="B409" s="91" t="s">
        <v>802</v>
      </c>
      <c r="C409" s="88" t="s">
        <v>77</v>
      </c>
      <c r="D409" s="91" t="s">
        <v>803</v>
      </c>
      <c r="E409" s="92" t="s">
        <v>25</v>
      </c>
      <c r="F409" s="89">
        <v>1</v>
      </c>
      <c r="G409" s="89"/>
      <c r="H409" s="89">
        <v>310000</v>
      </c>
      <c r="I409" s="89">
        <f t="shared" ref="I409:I425" si="32">H409*1.12</f>
        <v>347200.00000000006</v>
      </c>
      <c r="J409" s="94" t="s">
        <v>800</v>
      </c>
      <c r="K409" s="92" t="s">
        <v>804</v>
      </c>
      <c r="L409" s="60" t="s">
        <v>329</v>
      </c>
    </row>
    <row r="410" spans="1:12" s="46" customFormat="1" ht="96" customHeight="1" x14ac:dyDescent="0.25">
      <c r="A410" s="99">
        <v>54</v>
      </c>
      <c r="B410" s="91" t="s">
        <v>1075</v>
      </c>
      <c r="C410" s="88" t="s">
        <v>77</v>
      </c>
      <c r="D410" s="87" t="s">
        <v>1079</v>
      </c>
      <c r="E410" s="92" t="s">
        <v>25</v>
      </c>
      <c r="F410" s="89">
        <v>1</v>
      </c>
      <c r="G410" s="90"/>
      <c r="H410" s="89">
        <v>4972680</v>
      </c>
      <c r="I410" s="89">
        <f t="shared" si="32"/>
        <v>5569401.6000000006</v>
      </c>
      <c r="J410" s="90" t="s">
        <v>1080</v>
      </c>
      <c r="K410" s="94" t="s">
        <v>812</v>
      </c>
      <c r="L410" s="99" t="s">
        <v>329</v>
      </c>
    </row>
    <row r="411" spans="1:12" s="46" customFormat="1" ht="63.75" x14ac:dyDescent="0.25">
      <c r="A411" s="99">
        <v>55</v>
      </c>
      <c r="B411" s="91" t="s">
        <v>1076</v>
      </c>
      <c r="C411" s="88" t="s">
        <v>77</v>
      </c>
      <c r="D411" s="91" t="s">
        <v>1078</v>
      </c>
      <c r="E411" s="92" t="s">
        <v>25</v>
      </c>
      <c r="F411" s="89">
        <v>1</v>
      </c>
      <c r="G411" s="90"/>
      <c r="H411" s="89">
        <v>5901539.8399999999</v>
      </c>
      <c r="I411" s="89">
        <f t="shared" si="32"/>
        <v>6609724.6208000006</v>
      </c>
      <c r="J411" s="90" t="s">
        <v>1080</v>
      </c>
      <c r="K411" s="94" t="s">
        <v>812</v>
      </c>
      <c r="L411" s="99" t="s">
        <v>329</v>
      </c>
    </row>
    <row r="412" spans="1:12" s="46" customFormat="1" ht="86.25" customHeight="1" x14ac:dyDescent="0.25">
      <c r="A412" s="99">
        <v>56</v>
      </c>
      <c r="B412" s="91" t="s">
        <v>1077</v>
      </c>
      <c r="C412" s="88" t="s">
        <v>77</v>
      </c>
      <c r="D412" s="105" t="s">
        <v>1342</v>
      </c>
      <c r="E412" s="92" t="s">
        <v>25</v>
      </c>
      <c r="F412" s="89">
        <v>1</v>
      </c>
      <c r="G412" s="90"/>
      <c r="H412" s="89">
        <v>3214285.72</v>
      </c>
      <c r="I412" s="89">
        <f t="shared" si="32"/>
        <v>3600000.0064000008</v>
      </c>
      <c r="J412" s="90" t="s">
        <v>1255</v>
      </c>
      <c r="K412" s="94" t="s">
        <v>812</v>
      </c>
      <c r="L412" s="99" t="s">
        <v>1374</v>
      </c>
    </row>
    <row r="413" spans="1:12" s="46" customFormat="1" ht="89.25" x14ac:dyDescent="0.25">
      <c r="A413" s="99">
        <v>57</v>
      </c>
      <c r="B413" s="91" t="s">
        <v>1209</v>
      </c>
      <c r="C413" s="88" t="s">
        <v>77</v>
      </c>
      <c r="D413" s="97" t="s">
        <v>1210</v>
      </c>
      <c r="E413" s="92" t="s">
        <v>25</v>
      </c>
      <c r="F413" s="89">
        <v>1</v>
      </c>
      <c r="G413" s="90"/>
      <c r="H413" s="89"/>
      <c r="I413" s="89"/>
      <c r="J413" s="93" t="s">
        <v>1081</v>
      </c>
      <c r="K413" s="94" t="s">
        <v>812</v>
      </c>
      <c r="L413" s="99" t="s">
        <v>1362</v>
      </c>
    </row>
    <row r="414" spans="1:12" s="46" customFormat="1" ht="127.5" x14ac:dyDescent="0.25">
      <c r="A414" s="99">
        <v>58</v>
      </c>
      <c r="B414" s="91" t="s">
        <v>1197</v>
      </c>
      <c r="C414" s="88" t="s">
        <v>77</v>
      </c>
      <c r="D414" s="87" t="s">
        <v>1353</v>
      </c>
      <c r="E414" s="92" t="s">
        <v>25</v>
      </c>
      <c r="F414" s="89">
        <v>1</v>
      </c>
      <c r="G414" s="90"/>
      <c r="H414" s="90">
        <v>990000</v>
      </c>
      <c r="I414" s="90">
        <f t="shared" si="32"/>
        <v>1108800</v>
      </c>
      <c r="J414" s="94" t="s">
        <v>1198</v>
      </c>
      <c r="K414" s="94" t="s">
        <v>812</v>
      </c>
      <c r="L414" s="99" t="s">
        <v>1376</v>
      </c>
    </row>
    <row r="415" spans="1:12" s="46" customFormat="1" ht="191.25" x14ac:dyDescent="0.25">
      <c r="A415" s="99">
        <v>59</v>
      </c>
      <c r="B415" s="91" t="s">
        <v>1259</v>
      </c>
      <c r="C415" s="88" t="s">
        <v>77</v>
      </c>
      <c r="D415" s="87" t="s">
        <v>1260</v>
      </c>
      <c r="E415" s="92" t="s">
        <v>25</v>
      </c>
      <c r="F415" s="89">
        <v>1</v>
      </c>
      <c r="G415" s="89"/>
      <c r="H415" s="89">
        <v>3424500</v>
      </c>
      <c r="I415" s="89">
        <f t="shared" si="32"/>
        <v>3835440.0000000005</v>
      </c>
      <c r="J415" s="93" t="s">
        <v>106</v>
      </c>
      <c r="K415" s="94" t="s">
        <v>812</v>
      </c>
      <c r="L415" s="124" t="s">
        <v>1537</v>
      </c>
    </row>
    <row r="416" spans="1:12" s="46" customFormat="1" ht="127.5" x14ac:dyDescent="0.25">
      <c r="A416" s="99">
        <v>60</v>
      </c>
      <c r="B416" s="91" t="s">
        <v>1354</v>
      </c>
      <c r="C416" s="88" t="s">
        <v>77</v>
      </c>
      <c r="D416" s="87" t="s">
        <v>1356</v>
      </c>
      <c r="E416" s="92" t="s">
        <v>25</v>
      </c>
      <c r="F416" s="89">
        <v>1</v>
      </c>
      <c r="G416" s="90"/>
      <c r="H416" s="90">
        <v>342857</v>
      </c>
      <c r="I416" s="90">
        <f t="shared" si="32"/>
        <v>383999.84</v>
      </c>
      <c r="J416" s="94" t="s">
        <v>41</v>
      </c>
      <c r="K416" s="94" t="s">
        <v>1358</v>
      </c>
      <c r="L416" s="99" t="s">
        <v>1373</v>
      </c>
    </row>
    <row r="417" spans="1:14" s="46" customFormat="1" ht="140.25" x14ac:dyDescent="0.25">
      <c r="A417" s="99">
        <v>61</v>
      </c>
      <c r="B417" s="91" t="s">
        <v>1355</v>
      </c>
      <c r="C417" s="88" t="s">
        <v>77</v>
      </c>
      <c r="D417" s="87" t="s">
        <v>1357</v>
      </c>
      <c r="E417" s="92" t="s">
        <v>25</v>
      </c>
      <c r="F417" s="89">
        <v>1</v>
      </c>
      <c r="G417" s="90"/>
      <c r="H417" s="90">
        <v>1000000</v>
      </c>
      <c r="I417" s="90">
        <f t="shared" si="32"/>
        <v>1120000</v>
      </c>
      <c r="J417" s="94" t="s">
        <v>41</v>
      </c>
      <c r="K417" s="94" t="s">
        <v>127</v>
      </c>
      <c r="L417" s="99" t="s">
        <v>1373</v>
      </c>
    </row>
    <row r="418" spans="1:14" s="46" customFormat="1" ht="140.25" x14ac:dyDescent="0.25">
      <c r="A418" s="99">
        <v>62</v>
      </c>
      <c r="B418" s="91" t="s">
        <v>1365</v>
      </c>
      <c r="C418" s="88" t="s">
        <v>77</v>
      </c>
      <c r="D418" s="105" t="s">
        <v>1532</v>
      </c>
      <c r="E418" s="120" t="s">
        <v>25</v>
      </c>
      <c r="F418" s="117">
        <v>1</v>
      </c>
      <c r="G418" s="117"/>
      <c r="H418" s="117">
        <v>700000</v>
      </c>
      <c r="I418" s="117">
        <f t="shared" si="32"/>
        <v>784000.00000000012</v>
      </c>
      <c r="J418" s="93" t="s">
        <v>1366</v>
      </c>
      <c r="K418" s="93" t="s">
        <v>1367</v>
      </c>
      <c r="L418" s="124" t="s">
        <v>1574</v>
      </c>
    </row>
    <row r="419" spans="1:14" s="46" customFormat="1" ht="102" x14ac:dyDescent="0.25">
      <c r="A419" s="99">
        <v>63</v>
      </c>
      <c r="B419" s="91" t="s">
        <v>1365</v>
      </c>
      <c r="C419" s="88" t="s">
        <v>77</v>
      </c>
      <c r="D419" s="106" t="s">
        <v>1371</v>
      </c>
      <c r="E419" s="92" t="s">
        <v>25</v>
      </c>
      <c r="F419" s="89">
        <v>1</v>
      </c>
      <c r="G419" s="89"/>
      <c r="H419" s="89">
        <v>4272367</v>
      </c>
      <c r="I419" s="89">
        <f t="shared" si="32"/>
        <v>4785051.04</v>
      </c>
      <c r="J419" s="93" t="s">
        <v>1366</v>
      </c>
      <c r="K419" s="93" t="s">
        <v>1368</v>
      </c>
      <c r="L419" s="99" t="s">
        <v>1380</v>
      </c>
    </row>
    <row r="420" spans="1:14" s="46" customFormat="1" ht="102" x14ac:dyDescent="0.25">
      <c r="A420" s="99">
        <v>64</v>
      </c>
      <c r="B420" s="91" t="s">
        <v>1369</v>
      </c>
      <c r="C420" s="88" t="s">
        <v>77</v>
      </c>
      <c r="D420" s="106" t="s">
        <v>1372</v>
      </c>
      <c r="E420" s="92" t="s">
        <v>25</v>
      </c>
      <c r="F420" s="89">
        <v>1</v>
      </c>
      <c r="G420" s="89"/>
      <c r="H420" s="89">
        <v>6400000</v>
      </c>
      <c r="I420" s="89">
        <f t="shared" si="32"/>
        <v>7168000.0000000009</v>
      </c>
      <c r="J420" s="93" t="s">
        <v>1366</v>
      </c>
      <c r="K420" s="93" t="s">
        <v>1368</v>
      </c>
      <c r="L420" s="99" t="s">
        <v>1380</v>
      </c>
    </row>
    <row r="421" spans="1:14" s="46" customFormat="1" ht="65.25" customHeight="1" x14ac:dyDescent="0.25">
      <c r="A421" s="124">
        <v>65</v>
      </c>
      <c r="B421" s="119" t="s">
        <v>1365</v>
      </c>
      <c r="C421" s="116" t="s">
        <v>77</v>
      </c>
      <c r="D421" s="125" t="s">
        <v>1409</v>
      </c>
      <c r="E421" s="120" t="s">
        <v>25</v>
      </c>
      <c r="F421" s="117">
        <v>1</v>
      </c>
      <c r="G421" s="117"/>
      <c r="H421" s="117">
        <v>321429</v>
      </c>
      <c r="I421" s="117">
        <f t="shared" si="32"/>
        <v>360000.48000000004</v>
      </c>
      <c r="J421" s="124" t="s">
        <v>1366</v>
      </c>
      <c r="K421" s="124" t="s">
        <v>1410</v>
      </c>
      <c r="L421" s="124" t="s">
        <v>1484</v>
      </c>
    </row>
    <row r="422" spans="1:14" s="46" customFormat="1" ht="141.75" customHeight="1" x14ac:dyDescent="0.25">
      <c r="A422" s="124">
        <v>66</v>
      </c>
      <c r="B422" s="119" t="s">
        <v>1411</v>
      </c>
      <c r="C422" s="116" t="s">
        <v>77</v>
      </c>
      <c r="D422" s="87" t="s">
        <v>1489</v>
      </c>
      <c r="E422" s="120" t="s">
        <v>25</v>
      </c>
      <c r="F422" s="117">
        <v>1</v>
      </c>
      <c r="G422" s="118"/>
      <c r="H422" s="118">
        <v>794643</v>
      </c>
      <c r="I422" s="118">
        <f t="shared" si="32"/>
        <v>890000.16</v>
      </c>
      <c r="J422" s="124" t="s">
        <v>1255</v>
      </c>
      <c r="K422" s="124" t="s">
        <v>1412</v>
      </c>
      <c r="L422" s="124" t="s">
        <v>1538</v>
      </c>
    </row>
    <row r="423" spans="1:14" s="46" customFormat="1" ht="141.75" customHeight="1" x14ac:dyDescent="0.25">
      <c r="A423" s="124">
        <v>67</v>
      </c>
      <c r="B423" s="123" t="s">
        <v>1469</v>
      </c>
      <c r="C423" s="116" t="s">
        <v>77</v>
      </c>
      <c r="D423" s="130" t="s">
        <v>1470</v>
      </c>
      <c r="E423" s="124" t="s">
        <v>25</v>
      </c>
      <c r="F423" s="117">
        <v>1</v>
      </c>
      <c r="G423" s="118"/>
      <c r="H423" s="118">
        <v>1485000</v>
      </c>
      <c r="I423" s="118">
        <f t="shared" si="32"/>
        <v>1663200.0000000002</v>
      </c>
      <c r="J423" s="124" t="s">
        <v>41</v>
      </c>
      <c r="K423" s="124" t="s">
        <v>1471</v>
      </c>
      <c r="L423" s="112" t="s">
        <v>1486</v>
      </c>
    </row>
    <row r="424" spans="1:14" s="46" customFormat="1" ht="141.75" customHeight="1" x14ac:dyDescent="0.25">
      <c r="A424" s="124">
        <v>68</v>
      </c>
      <c r="B424" s="123" t="s">
        <v>1472</v>
      </c>
      <c r="C424" s="116" t="s">
        <v>77</v>
      </c>
      <c r="D424" s="130" t="s">
        <v>1473</v>
      </c>
      <c r="E424" s="124" t="s">
        <v>25</v>
      </c>
      <c r="F424" s="117">
        <v>1</v>
      </c>
      <c r="G424" s="118"/>
      <c r="H424" s="118">
        <v>1485000</v>
      </c>
      <c r="I424" s="118">
        <f t="shared" si="32"/>
        <v>1663200.0000000002</v>
      </c>
      <c r="J424" s="124" t="s">
        <v>41</v>
      </c>
      <c r="K424" s="124" t="s">
        <v>1471</v>
      </c>
      <c r="L424" s="112" t="s">
        <v>1486</v>
      </c>
    </row>
    <row r="425" spans="1:14" s="46" customFormat="1" ht="141.75" customHeight="1" x14ac:dyDescent="0.25">
      <c r="A425" s="131">
        <v>69</v>
      </c>
      <c r="B425" s="123" t="s">
        <v>1534</v>
      </c>
      <c r="C425" s="116" t="s">
        <v>77</v>
      </c>
      <c r="D425" s="123" t="s">
        <v>1535</v>
      </c>
      <c r="E425" s="124" t="s">
        <v>25</v>
      </c>
      <c r="F425" s="117">
        <v>1</v>
      </c>
      <c r="G425" s="117"/>
      <c r="H425" s="117">
        <v>795660</v>
      </c>
      <c r="I425" s="117">
        <f t="shared" si="32"/>
        <v>891139.20000000007</v>
      </c>
      <c r="J425" s="93" t="s">
        <v>1533</v>
      </c>
      <c r="K425" s="93" t="s">
        <v>1368</v>
      </c>
      <c r="L425" s="112" t="s">
        <v>1568</v>
      </c>
    </row>
    <row r="426" spans="1:14" ht="12" customHeight="1" x14ac:dyDescent="0.2">
      <c r="A426" s="144" t="s">
        <v>33</v>
      </c>
      <c r="B426" s="145"/>
      <c r="C426" s="146"/>
      <c r="D426" s="37"/>
      <c r="E426" s="37"/>
      <c r="F426" s="18"/>
      <c r="G426" s="18"/>
      <c r="H426" s="19">
        <f>SUM(H357:H425)</f>
        <v>110976388.6042857</v>
      </c>
      <c r="I426" s="19">
        <f>SUM(I357:I425)</f>
        <v>124293555.23680001</v>
      </c>
      <c r="J426" s="20"/>
      <c r="K426" s="20"/>
      <c r="L426" s="37"/>
      <c r="N426" s="59"/>
    </row>
    <row r="427" spans="1:14" x14ac:dyDescent="0.2">
      <c r="A427" s="147" t="s">
        <v>12</v>
      </c>
      <c r="B427" s="147"/>
      <c r="C427" s="147"/>
      <c r="D427" s="99"/>
      <c r="E427" s="99"/>
      <c r="F427" s="36"/>
      <c r="G427" s="36"/>
      <c r="H427" s="33">
        <f>H426+H355+H344</f>
        <v>518106368.68000001</v>
      </c>
      <c r="I427" s="33">
        <f>I426+I355+I344</f>
        <v>580279132.92160022</v>
      </c>
      <c r="J427" s="9"/>
      <c r="K427" s="9"/>
      <c r="L427" s="99"/>
      <c r="N427" s="59"/>
    </row>
    <row r="428" spans="1:14" x14ac:dyDescent="0.2">
      <c r="A428" s="148" t="s">
        <v>15</v>
      </c>
      <c r="B428" s="148"/>
      <c r="C428" s="148"/>
      <c r="D428" s="148"/>
      <c r="E428" s="148"/>
      <c r="F428" s="148"/>
      <c r="G428" s="148"/>
      <c r="H428" s="148"/>
      <c r="I428" s="148"/>
      <c r="J428" s="148"/>
      <c r="K428" s="148"/>
      <c r="L428" s="99"/>
    </row>
    <row r="429" spans="1:14" s="40" customFormat="1" x14ac:dyDescent="0.25">
      <c r="A429" s="141" t="s">
        <v>14</v>
      </c>
      <c r="B429" s="142"/>
      <c r="C429" s="142"/>
      <c r="D429" s="142"/>
      <c r="E429" s="142"/>
      <c r="F429" s="142"/>
      <c r="G429" s="142"/>
      <c r="H429" s="142"/>
      <c r="I429" s="142"/>
      <c r="J429" s="143"/>
      <c r="K429" s="39"/>
      <c r="L429" s="97"/>
    </row>
    <row r="430" spans="1:14" s="8" customFormat="1" ht="87" customHeight="1" x14ac:dyDescent="0.25">
      <c r="A430" s="96" t="s">
        <v>28</v>
      </c>
      <c r="B430" s="99" t="s">
        <v>40</v>
      </c>
      <c r="C430" s="99" t="s">
        <v>42</v>
      </c>
      <c r="D430" s="99" t="s">
        <v>23</v>
      </c>
      <c r="E430" s="54" t="s">
        <v>32</v>
      </c>
      <c r="F430" s="48">
        <v>842000</v>
      </c>
      <c r="G430" s="48">
        <v>91.08</v>
      </c>
      <c r="H430" s="48">
        <f>F430*G430</f>
        <v>76689360</v>
      </c>
      <c r="I430" s="48">
        <f>H430*1.12</f>
        <v>85892083.200000003</v>
      </c>
      <c r="J430" s="99" t="s">
        <v>43</v>
      </c>
      <c r="K430" s="97" t="s">
        <v>22</v>
      </c>
      <c r="L430" s="99"/>
    </row>
    <row r="431" spans="1:14" s="8" customFormat="1" ht="83.25" customHeight="1" x14ac:dyDescent="0.25">
      <c r="A431" s="96" t="s">
        <v>76</v>
      </c>
      <c r="B431" s="97" t="s">
        <v>133</v>
      </c>
      <c r="C431" s="97" t="s">
        <v>37</v>
      </c>
      <c r="D431" s="97" t="s">
        <v>134</v>
      </c>
      <c r="E431" s="97" t="s">
        <v>135</v>
      </c>
      <c r="F431" s="48">
        <f>H431/G431</f>
        <v>13711259.167333867</v>
      </c>
      <c r="G431" s="48">
        <v>12.49</v>
      </c>
      <c r="H431" s="48">
        <v>171253627</v>
      </c>
      <c r="I431" s="48">
        <f t="shared" ref="I431:I433" si="33">H431*1.12</f>
        <v>191804062.24000001</v>
      </c>
      <c r="J431" s="99" t="s">
        <v>153</v>
      </c>
      <c r="K431" s="97" t="s">
        <v>22</v>
      </c>
      <c r="L431" s="17"/>
    </row>
    <row r="432" spans="1:14" s="8" customFormat="1" ht="83.25" customHeight="1" x14ac:dyDescent="0.25">
      <c r="A432" s="96" t="s">
        <v>107</v>
      </c>
      <c r="B432" s="97" t="s">
        <v>136</v>
      </c>
      <c r="C432" s="97" t="s">
        <v>37</v>
      </c>
      <c r="D432" s="97" t="s">
        <v>134</v>
      </c>
      <c r="E432" s="97" t="s">
        <v>135</v>
      </c>
      <c r="F432" s="48">
        <f t="shared" ref="F432:F433" si="34">H432/G432</f>
        <v>419872.85828662931</v>
      </c>
      <c r="G432" s="48">
        <v>12.49</v>
      </c>
      <c r="H432" s="48">
        <v>5244212</v>
      </c>
      <c r="I432" s="48">
        <f t="shared" si="33"/>
        <v>5873517.4400000004</v>
      </c>
      <c r="J432" s="99" t="s">
        <v>153</v>
      </c>
      <c r="K432" s="97" t="s">
        <v>137</v>
      </c>
      <c r="L432" s="17"/>
    </row>
    <row r="433" spans="1:12" s="8" customFormat="1" ht="83.25" customHeight="1" x14ac:dyDescent="0.25">
      <c r="A433" s="96" t="s">
        <v>108</v>
      </c>
      <c r="B433" s="99" t="s">
        <v>138</v>
      </c>
      <c r="C433" s="97" t="s">
        <v>37</v>
      </c>
      <c r="D433" s="97" t="s">
        <v>134</v>
      </c>
      <c r="E433" s="97" t="s">
        <v>135</v>
      </c>
      <c r="F433" s="48">
        <f t="shared" si="34"/>
        <v>586524.73979183345</v>
      </c>
      <c r="G433" s="48">
        <v>12.49</v>
      </c>
      <c r="H433" s="48">
        <v>7325694</v>
      </c>
      <c r="I433" s="48">
        <f t="shared" si="33"/>
        <v>8204777.2800000012</v>
      </c>
      <c r="J433" s="99" t="s">
        <v>153</v>
      </c>
      <c r="K433" s="99" t="s">
        <v>139</v>
      </c>
      <c r="L433" s="17"/>
    </row>
    <row r="434" spans="1:12" s="8" customFormat="1" ht="87" customHeight="1" x14ac:dyDescent="0.25">
      <c r="A434" s="96" t="s">
        <v>109</v>
      </c>
      <c r="B434" s="99" t="s">
        <v>40</v>
      </c>
      <c r="C434" s="99" t="s">
        <v>42</v>
      </c>
      <c r="D434" s="99" t="s">
        <v>389</v>
      </c>
      <c r="E434" s="54" t="s">
        <v>32</v>
      </c>
      <c r="F434" s="48">
        <v>670000</v>
      </c>
      <c r="G434" s="48">
        <v>91.08</v>
      </c>
      <c r="H434" s="48">
        <f>F434*G434</f>
        <v>61023600</v>
      </c>
      <c r="I434" s="48">
        <f>H434*1.12</f>
        <v>68346432</v>
      </c>
      <c r="J434" s="99" t="s">
        <v>388</v>
      </c>
      <c r="K434" s="97" t="s">
        <v>22</v>
      </c>
      <c r="L434" s="99"/>
    </row>
    <row r="435" spans="1:12" s="8" customFormat="1" ht="102" x14ac:dyDescent="0.25">
      <c r="A435" s="96" t="s">
        <v>110</v>
      </c>
      <c r="B435" s="99" t="s">
        <v>40</v>
      </c>
      <c r="C435" s="99" t="s">
        <v>42</v>
      </c>
      <c r="D435" s="99" t="s">
        <v>389</v>
      </c>
      <c r="E435" s="98" t="s">
        <v>32</v>
      </c>
      <c r="F435" s="48">
        <v>540000</v>
      </c>
      <c r="G435" s="48">
        <v>91.08</v>
      </c>
      <c r="H435" s="48">
        <f>F435*G435</f>
        <v>49183200</v>
      </c>
      <c r="I435" s="48">
        <f>H435*1.12</f>
        <v>55085184.000000007</v>
      </c>
      <c r="J435" s="99" t="s">
        <v>597</v>
      </c>
      <c r="K435" s="97" t="s">
        <v>22</v>
      </c>
      <c r="L435" s="99"/>
    </row>
    <row r="436" spans="1:12" s="8" customFormat="1" ht="76.5" x14ac:dyDescent="0.25">
      <c r="A436" s="96" t="s">
        <v>111</v>
      </c>
      <c r="B436" s="99" t="s">
        <v>599</v>
      </c>
      <c r="C436" s="99" t="s">
        <v>598</v>
      </c>
      <c r="D436" s="99" t="s">
        <v>600</v>
      </c>
      <c r="E436" s="98" t="s">
        <v>141</v>
      </c>
      <c r="F436" s="48">
        <v>50</v>
      </c>
      <c r="G436" s="48">
        <v>2210</v>
      </c>
      <c r="H436" s="48">
        <f t="shared" ref="H436:H447" si="35">F436*G436</f>
        <v>110500</v>
      </c>
      <c r="I436" s="48">
        <f t="shared" ref="I436:I447" si="36">H436*1.12</f>
        <v>123760.00000000001</v>
      </c>
      <c r="J436" s="99" t="s">
        <v>299</v>
      </c>
      <c r="K436" s="97" t="s">
        <v>22</v>
      </c>
      <c r="L436" s="99" t="s">
        <v>329</v>
      </c>
    </row>
    <row r="437" spans="1:12" s="8" customFormat="1" ht="76.5" x14ac:dyDescent="0.25">
      <c r="A437" s="96" t="s">
        <v>112</v>
      </c>
      <c r="B437" s="99" t="s">
        <v>601</v>
      </c>
      <c r="C437" s="99" t="s">
        <v>598</v>
      </c>
      <c r="D437" s="99" t="s">
        <v>602</v>
      </c>
      <c r="E437" s="98" t="s">
        <v>141</v>
      </c>
      <c r="F437" s="48">
        <v>830</v>
      </c>
      <c r="G437" s="48">
        <v>560</v>
      </c>
      <c r="H437" s="48">
        <f t="shared" si="35"/>
        <v>464800</v>
      </c>
      <c r="I437" s="48">
        <f t="shared" si="36"/>
        <v>520576.00000000006</v>
      </c>
      <c r="J437" s="99" t="s">
        <v>299</v>
      </c>
      <c r="K437" s="97" t="s">
        <v>22</v>
      </c>
      <c r="L437" s="99" t="s">
        <v>329</v>
      </c>
    </row>
    <row r="438" spans="1:12" s="8" customFormat="1" ht="76.5" x14ac:dyDescent="0.25">
      <c r="A438" s="96" t="s">
        <v>113</v>
      </c>
      <c r="B438" s="99" t="s">
        <v>603</v>
      </c>
      <c r="C438" s="99" t="s">
        <v>598</v>
      </c>
      <c r="D438" s="99" t="s">
        <v>604</v>
      </c>
      <c r="E438" s="98" t="s">
        <v>141</v>
      </c>
      <c r="F438" s="48">
        <v>830</v>
      </c>
      <c r="G438" s="48">
        <v>300</v>
      </c>
      <c r="H438" s="48">
        <f t="shared" si="35"/>
        <v>249000</v>
      </c>
      <c r="I438" s="48">
        <f t="shared" si="36"/>
        <v>278880</v>
      </c>
      <c r="J438" s="99" t="s">
        <v>299</v>
      </c>
      <c r="K438" s="97" t="s">
        <v>22</v>
      </c>
      <c r="L438" s="99" t="s">
        <v>329</v>
      </c>
    </row>
    <row r="439" spans="1:12" s="8" customFormat="1" ht="76.5" x14ac:dyDescent="0.25">
      <c r="A439" s="96" t="s">
        <v>114</v>
      </c>
      <c r="B439" s="99" t="s">
        <v>605</v>
      </c>
      <c r="C439" s="99" t="s">
        <v>598</v>
      </c>
      <c r="D439" s="99" t="s">
        <v>606</v>
      </c>
      <c r="E439" s="98" t="s">
        <v>141</v>
      </c>
      <c r="F439" s="48">
        <v>50</v>
      </c>
      <c r="G439" s="48">
        <v>1150</v>
      </c>
      <c r="H439" s="48">
        <f t="shared" si="35"/>
        <v>57500</v>
      </c>
      <c r="I439" s="48">
        <f t="shared" si="36"/>
        <v>64400.000000000007</v>
      </c>
      <c r="J439" s="99" t="s">
        <v>299</v>
      </c>
      <c r="K439" s="97" t="s">
        <v>22</v>
      </c>
      <c r="L439" s="99" t="s">
        <v>329</v>
      </c>
    </row>
    <row r="440" spans="1:12" s="8" customFormat="1" ht="76.5" x14ac:dyDescent="0.25">
      <c r="A440" s="96" t="s">
        <v>115</v>
      </c>
      <c r="B440" s="99" t="s">
        <v>607</v>
      </c>
      <c r="C440" s="99" t="s">
        <v>598</v>
      </c>
      <c r="D440" s="99" t="s">
        <v>818</v>
      </c>
      <c r="E440" s="98" t="s">
        <v>141</v>
      </c>
      <c r="F440" s="48">
        <v>50</v>
      </c>
      <c r="G440" s="48">
        <v>610</v>
      </c>
      <c r="H440" s="48">
        <f t="shared" ref="H440:H443" si="37">F440*G440</f>
        <v>30500</v>
      </c>
      <c r="I440" s="48">
        <f t="shared" si="36"/>
        <v>34160</v>
      </c>
      <c r="J440" s="99" t="s">
        <v>299</v>
      </c>
      <c r="K440" s="97" t="s">
        <v>22</v>
      </c>
      <c r="L440" s="99" t="s">
        <v>809</v>
      </c>
    </row>
    <row r="441" spans="1:12" s="8" customFormat="1" ht="76.5" x14ac:dyDescent="0.25">
      <c r="A441" s="96" t="s">
        <v>116</v>
      </c>
      <c r="B441" s="99" t="s">
        <v>608</v>
      </c>
      <c r="C441" s="99" t="s">
        <v>598</v>
      </c>
      <c r="D441" s="99" t="s">
        <v>819</v>
      </c>
      <c r="E441" s="98" t="s">
        <v>141</v>
      </c>
      <c r="F441" s="48">
        <v>50</v>
      </c>
      <c r="G441" s="48">
        <v>1500</v>
      </c>
      <c r="H441" s="48">
        <f t="shared" si="37"/>
        <v>75000</v>
      </c>
      <c r="I441" s="48">
        <f t="shared" si="36"/>
        <v>84000.000000000015</v>
      </c>
      <c r="J441" s="99" t="s">
        <v>299</v>
      </c>
      <c r="K441" s="97" t="s">
        <v>22</v>
      </c>
      <c r="L441" s="99" t="s">
        <v>809</v>
      </c>
    </row>
    <row r="442" spans="1:12" s="8" customFormat="1" ht="76.5" x14ac:dyDescent="0.25">
      <c r="A442" s="96" t="s">
        <v>120</v>
      </c>
      <c r="B442" s="99" t="s">
        <v>609</v>
      </c>
      <c r="C442" s="99" t="s">
        <v>598</v>
      </c>
      <c r="D442" s="99" t="s">
        <v>820</v>
      </c>
      <c r="E442" s="98" t="s">
        <v>141</v>
      </c>
      <c r="F442" s="48">
        <v>50</v>
      </c>
      <c r="G442" s="48">
        <v>390</v>
      </c>
      <c r="H442" s="48">
        <f t="shared" si="37"/>
        <v>19500</v>
      </c>
      <c r="I442" s="48">
        <f t="shared" si="36"/>
        <v>21840.000000000004</v>
      </c>
      <c r="J442" s="99" t="s">
        <v>299</v>
      </c>
      <c r="K442" s="97" t="s">
        <v>22</v>
      </c>
      <c r="L442" s="99" t="s">
        <v>809</v>
      </c>
    </row>
    <row r="443" spans="1:12" s="8" customFormat="1" ht="76.5" x14ac:dyDescent="0.25">
      <c r="A443" s="96" t="s">
        <v>121</v>
      </c>
      <c r="B443" s="99" t="s">
        <v>610</v>
      </c>
      <c r="C443" s="99" t="s">
        <v>598</v>
      </c>
      <c r="D443" s="99" t="s">
        <v>611</v>
      </c>
      <c r="E443" s="98" t="s">
        <v>141</v>
      </c>
      <c r="F443" s="48">
        <v>40</v>
      </c>
      <c r="G443" s="48">
        <v>750</v>
      </c>
      <c r="H443" s="48">
        <f t="shared" si="37"/>
        <v>30000</v>
      </c>
      <c r="I443" s="48">
        <f t="shared" si="36"/>
        <v>33600</v>
      </c>
      <c r="J443" s="99" t="s">
        <v>299</v>
      </c>
      <c r="K443" s="97" t="s">
        <v>22</v>
      </c>
      <c r="L443" s="99" t="s">
        <v>329</v>
      </c>
    </row>
    <row r="444" spans="1:12" s="8" customFormat="1" ht="76.5" x14ac:dyDescent="0.25">
      <c r="A444" s="96" t="s">
        <v>122</v>
      </c>
      <c r="B444" s="99" t="s">
        <v>612</v>
      </c>
      <c r="C444" s="99" t="s">
        <v>598</v>
      </c>
      <c r="D444" s="99" t="s">
        <v>613</v>
      </c>
      <c r="E444" s="98" t="s">
        <v>141</v>
      </c>
      <c r="F444" s="48">
        <v>830</v>
      </c>
      <c r="G444" s="48">
        <v>210</v>
      </c>
      <c r="H444" s="48">
        <f t="shared" si="35"/>
        <v>174300</v>
      </c>
      <c r="I444" s="48">
        <f t="shared" si="36"/>
        <v>195216.00000000003</v>
      </c>
      <c r="J444" s="99" t="s">
        <v>299</v>
      </c>
      <c r="K444" s="97" t="s">
        <v>22</v>
      </c>
      <c r="L444" s="99" t="s">
        <v>329</v>
      </c>
    </row>
    <row r="445" spans="1:12" s="8" customFormat="1" ht="76.5" x14ac:dyDescent="0.25">
      <c r="A445" s="96" t="s">
        <v>123</v>
      </c>
      <c r="B445" s="99" t="s">
        <v>614</v>
      </c>
      <c r="C445" s="99" t="s">
        <v>598</v>
      </c>
      <c r="D445" s="99" t="s">
        <v>728</v>
      </c>
      <c r="E445" s="98" t="s">
        <v>141</v>
      </c>
      <c r="F445" s="48">
        <v>100</v>
      </c>
      <c r="G445" s="48">
        <v>850</v>
      </c>
      <c r="H445" s="48">
        <f t="shared" si="35"/>
        <v>85000</v>
      </c>
      <c r="I445" s="48">
        <f t="shared" si="36"/>
        <v>95200.000000000015</v>
      </c>
      <c r="J445" s="99" t="s">
        <v>299</v>
      </c>
      <c r="K445" s="97" t="s">
        <v>22</v>
      </c>
      <c r="L445" s="99" t="s">
        <v>329</v>
      </c>
    </row>
    <row r="446" spans="1:12" s="8" customFormat="1" ht="76.5" x14ac:dyDescent="0.25">
      <c r="A446" s="96" t="s">
        <v>124</v>
      </c>
      <c r="B446" s="99" t="s">
        <v>615</v>
      </c>
      <c r="C446" s="99" t="s">
        <v>598</v>
      </c>
      <c r="D446" s="99" t="s">
        <v>616</v>
      </c>
      <c r="E446" s="98" t="s">
        <v>141</v>
      </c>
      <c r="F446" s="48">
        <v>50</v>
      </c>
      <c r="G446" s="48">
        <v>4350</v>
      </c>
      <c r="H446" s="48">
        <f t="shared" si="35"/>
        <v>217500</v>
      </c>
      <c r="I446" s="48">
        <f t="shared" si="36"/>
        <v>243600.00000000003</v>
      </c>
      <c r="J446" s="99" t="s">
        <v>299</v>
      </c>
      <c r="K446" s="97" t="s">
        <v>22</v>
      </c>
      <c r="L446" s="99" t="s">
        <v>329</v>
      </c>
    </row>
    <row r="447" spans="1:12" s="8" customFormat="1" ht="76.5" x14ac:dyDescent="0.25">
      <c r="A447" s="96" t="s">
        <v>125</v>
      </c>
      <c r="B447" s="99" t="s">
        <v>617</v>
      </c>
      <c r="C447" s="99" t="s">
        <v>598</v>
      </c>
      <c r="D447" s="99" t="s">
        <v>1037</v>
      </c>
      <c r="E447" s="98" t="s">
        <v>141</v>
      </c>
      <c r="F447" s="48">
        <v>50</v>
      </c>
      <c r="G447" s="48">
        <v>1560</v>
      </c>
      <c r="H447" s="48">
        <f t="shared" si="35"/>
        <v>78000</v>
      </c>
      <c r="I447" s="48">
        <f t="shared" si="36"/>
        <v>87360.000000000015</v>
      </c>
      <c r="J447" s="99" t="s">
        <v>299</v>
      </c>
      <c r="K447" s="97" t="s">
        <v>22</v>
      </c>
      <c r="L447" s="99" t="s">
        <v>809</v>
      </c>
    </row>
    <row r="448" spans="1:12" s="8" customFormat="1" ht="76.5" x14ac:dyDescent="0.25">
      <c r="A448" s="96" t="s">
        <v>126</v>
      </c>
      <c r="B448" s="99" t="s">
        <v>746</v>
      </c>
      <c r="C448" s="99" t="s">
        <v>747</v>
      </c>
      <c r="D448" s="99" t="s">
        <v>748</v>
      </c>
      <c r="E448" s="98" t="s">
        <v>141</v>
      </c>
      <c r="F448" s="48">
        <v>6</v>
      </c>
      <c r="G448" s="48">
        <v>4200</v>
      </c>
      <c r="H448" s="48"/>
      <c r="I448" s="48"/>
      <c r="J448" s="99" t="s">
        <v>800</v>
      </c>
      <c r="K448" s="97" t="s">
        <v>22</v>
      </c>
      <c r="L448" s="99" t="s">
        <v>1006</v>
      </c>
    </row>
    <row r="449" spans="1:12" s="8" customFormat="1" ht="76.5" x14ac:dyDescent="0.25">
      <c r="A449" s="96" t="s">
        <v>149</v>
      </c>
      <c r="B449" s="99" t="s">
        <v>749</v>
      </c>
      <c r="C449" s="99" t="s">
        <v>747</v>
      </c>
      <c r="D449" s="99" t="s">
        <v>750</v>
      </c>
      <c r="E449" s="98" t="s">
        <v>141</v>
      </c>
      <c r="F449" s="48">
        <v>6</v>
      </c>
      <c r="G449" s="48">
        <v>4400</v>
      </c>
      <c r="H449" s="48"/>
      <c r="I449" s="48"/>
      <c r="J449" s="99" t="s">
        <v>800</v>
      </c>
      <c r="K449" s="97" t="s">
        <v>22</v>
      </c>
      <c r="L449" s="99" t="s">
        <v>1006</v>
      </c>
    </row>
    <row r="450" spans="1:12" s="8" customFormat="1" ht="76.5" x14ac:dyDescent="0.25">
      <c r="A450" s="96" t="s">
        <v>150</v>
      </c>
      <c r="B450" s="99" t="s">
        <v>751</v>
      </c>
      <c r="C450" s="99" t="s">
        <v>747</v>
      </c>
      <c r="D450" s="99" t="s">
        <v>752</v>
      </c>
      <c r="E450" s="98" t="s">
        <v>141</v>
      </c>
      <c r="F450" s="48">
        <v>6</v>
      </c>
      <c r="G450" s="48">
        <v>4560</v>
      </c>
      <c r="H450" s="48"/>
      <c r="I450" s="48"/>
      <c r="J450" s="99" t="s">
        <v>800</v>
      </c>
      <c r="K450" s="97" t="s">
        <v>22</v>
      </c>
      <c r="L450" s="99" t="s">
        <v>1006</v>
      </c>
    </row>
    <row r="451" spans="1:12" s="8" customFormat="1" ht="76.5" x14ac:dyDescent="0.25">
      <c r="A451" s="96" t="s">
        <v>158</v>
      </c>
      <c r="B451" s="99" t="s">
        <v>753</v>
      </c>
      <c r="C451" s="99" t="s">
        <v>747</v>
      </c>
      <c r="D451" s="99" t="s">
        <v>754</v>
      </c>
      <c r="E451" s="98" t="s">
        <v>141</v>
      </c>
      <c r="F451" s="48">
        <v>6</v>
      </c>
      <c r="G451" s="48">
        <v>4800</v>
      </c>
      <c r="H451" s="48"/>
      <c r="I451" s="48"/>
      <c r="J451" s="99" t="s">
        <v>800</v>
      </c>
      <c r="K451" s="97" t="s">
        <v>22</v>
      </c>
      <c r="L451" s="99" t="s">
        <v>1006</v>
      </c>
    </row>
    <row r="452" spans="1:12" s="8" customFormat="1" ht="76.5" x14ac:dyDescent="0.25">
      <c r="A452" s="96" t="s">
        <v>159</v>
      </c>
      <c r="B452" s="99" t="s">
        <v>755</v>
      </c>
      <c r="C452" s="99" t="s">
        <v>747</v>
      </c>
      <c r="D452" s="99" t="s">
        <v>756</v>
      </c>
      <c r="E452" s="98" t="s">
        <v>141</v>
      </c>
      <c r="F452" s="48">
        <v>6</v>
      </c>
      <c r="G452" s="48">
        <v>4800</v>
      </c>
      <c r="H452" s="48"/>
      <c r="I452" s="48"/>
      <c r="J452" s="99" t="s">
        <v>800</v>
      </c>
      <c r="K452" s="97" t="s">
        <v>22</v>
      </c>
      <c r="L452" s="99" t="s">
        <v>1006</v>
      </c>
    </row>
    <row r="453" spans="1:12" s="8" customFormat="1" ht="76.5" x14ac:dyDescent="0.25">
      <c r="A453" s="96" t="s">
        <v>160</v>
      </c>
      <c r="B453" s="99" t="s">
        <v>757</v>
      </c>
      <c r="C453" s="99" t="s">
        <v>747</v>
      </c>
      <c r="D453" s="99" t="s">
        <v>758</v>
      </c>
      <c r="E453" s="98" t="s">
        <v>141</v>
      </c>
      <c r="F453" s="48">
        <v>6</v>
      </c>
      <c r="G453" s="48">
        <v>4950</v>
      </c>
      <c r="H453" s="48"/>
      <c r="I453" s="48"/>
      <c r="J453" s="99" t="s">
        <v>800</v>
      </c>
      <c r="K453" s="97" t="s">
        <v>22</v>
      </c>
      <c r="L453" s="99" t="s">
        <v>1006</v>
      </c>
    </row>
    <row r="454" spans="1:12" s="8" customFormat="1" ht="76.5" x14ac:dyDescent="0.25">
      <c r="A454" s="96" t="s">
        <v>161</v>
      </c>
      <c r="B454" s="99" t="s">
        <v>759</v>
      </c>
      <c r="C454" s="99" t="s">
        <v>747</v>
      </c>
      <c r="D454" s="99" t="s">
        <v>760</v>
      </c>
      <c r="E454" s="98" t="s">
        <v>141</v>
      </c>
      <c r="F454" s="48">
        <v>15</v>
      </c>
      <c r="G454" s="48">
        <v>1696.4285714285713</v>
      </c>
      <c r="H454" s="48"/>
      <c r="I454" s="48"/>
      <c r="J454" s="99" t="s">
        <v>800</v>
      </c>
      <c r="K454" s="97" t="s">
        <v>22</v>
      </c>
      <c r="L454" s="99" t="s">
        <v>1006</v>
      </c>
    </row>
    <row r="455" spans="1:12" s="8" customFormat="1" ht="76.5" x14ac:dyDescent="0.25">
      <c r="A455" s="96" t="s">
        <v>162</v>
      </c>
      <c r="B455" s="99" t="s">
        <v>761</v>
      </c>
      <c r="C455" s="99" t="s">
        <v>747</v>
      </c>
      <c r="D455" s="99" t="s">
        <v>762</v>
      </c>
      <c r="E455" s="98" t="s">
        <v>141</v>
      </c>
      <c r="F455" s="48">
        <v>15</v>
      </c>
      <c r="G455" s="48">
        <v>1696.4285714285713</v>
      </c>
      <c r="H455" s="48"/>
      <c r="I455" s="48"/>
      <c r="J455" s="99" t="s">
        <v>800</v>
      </c>
      <c r="K455" s="97" t="s">
        <v>22</v>
      </c>
      <c r="L455" s="99" t="s">
        <v>1006</v>
      </c>
    </row>
    <row r="456" spans="1:12" s="8" customFormat="1" ht="76.5" x14ac:dyDescent="0.25">
      <c r="A456" s="96" t="s">
        <v>163</v>
      </c>
      <c r="B456" s="99" t="s">
        <v>763</v>
      </c>
      <c r="C456" s="99" t="s">
        <v>747</v>
      </c>
      <c r="D456" s="99" t="s">
        <v>764</v>
      </c>
      <c r="E456" s="98" t="s">
        <v>141</v>
      </c>
      <c r="F456" s="48">
        <v>8</v>
      </c>
      <c r="G456" s="48">
        <v>1785.7142857142856</v>
      </c>
      <c r="H456" s="48"/>
      <c r="I456" s="48"/>
      <c r="J456" s="99" t="s">
        <v>800</v>
      </c>
      <c r="K456" s="97" t="s">
        <v>22</v>
      </c>
      <c r="L456" s="99" t="s">
        <v>1006</v>
      </c>
    </row>
    <row r="457" spans="1:12" s="8" customFormat="1" ht="76.5" x14ac:dyDescent="0.25">
      <c r="A457" s="96" t="s">
        <v>185</v>
      </c>
      <c r="B457" s="99" t="s">
        <v>765</v>
      </c>
      <c r="C457" s="99" t="s">
        <v>747</v>
      </c>
      <c r="D457" s="99" t="s">
        <v>766</v>
      </c>
      <c r="E457" s="98" t="s">
        <v>141</v>
      </c>
      <c r="F457" s="48">
        <v>20</v>
      </c>
      <c r="G457" s="48">
        <v>1964.285714285714</v>
      </c>
      <c r="H457" s="48"/>
      <c r="I457" s="48"/>
      <c r="J457" s="99" t="s">
        <v>800</v>
      </c>
      <c r="K457" s="97" t="s">
        <v>22</v>
      </c>
      <c r="L457" s="99" t="s">
        <v>1006</v>
      </c>
    </row>
    <row r="458" spans="1:12" s="8" customFormat="1" ht="76.5" x14ac:dyDescent="0.25">
      <c r="A458" s="96" t="s">
        <v>186</v>
      </c>
      <c r="B458" s="99" t="s">
        <v>767</v>
      </c>
      <c r="C458" s="99" t="s">
        <v>747</v>
      </c>
      <c r="D458" s="99" t="s">
        <v>768</v>
      </c>
      <c r="E458" s="98" t="s">
        <v>141</v>
      </c>
      <c r="F458" s="48">
        <v>15</v>
      </c>
      <c r="G458" s="48">
        <v>1964.285714285714</v>
      </c>
      <c r="H458" s="48"/>
      <c r="I458" s="48"/>
      <c r="J458" s="99" t="s">
        <v>800</v>
      </c>
      <c r="K458" s="97" t="s">
        <v>22</v>
      </c>
      <c r="L458" s="99" t="s">
        <v>1006</v>
      </c>
    </row>
    <row r="459" spans="1:12" s="8" customFormat="1" ht="76.5" x14ac:dyDescent="0.25">
      <c r="A459" s="96" t="s">
        <v>187</v>
      </c>
      <c r="B459" s="99" t="s">
        <v>769</v>
      </c>
      <c r="C459" s="99" t="s">
        <v>747</v>
      </c>
      <c r="D459" s="99" t="s">
        <v>770</v>
      </c>
      <c r="E459" s="98" t="s">
        <v>141</v>
      </c>
      <c r="F459" s="48">
        <v>8</v>
      </c>
      <c r="G459" s="48">
        <v>2232.1428571428569</v>
      </c>
      <c r="H459" s="48"/>
      <c r="I459" s="48"/>
      <c r="J459" s="99" t="s">
        <v>800</v>
      </c>
      <c r="K459" s="97" t="s">
        <v>22</v>
      </c>
      <c r="L459" s="99" t="s">
        <v>1006</v>
      </c>
    </row>
    <row r="460" spans="1:12" s="8" customFormat="1" ht="76.5" x14ac:dyDescent="0.25">
      <c r="A460" s="96" t="s">
        <v>326</v>
      </c>
      <c r="B460" s="99" t="s">
        <v>771</v>
      </c>
      <c r="C460" s="99" t="s">
        <v>747</v>
      </c>
      <c r="D460" s="99" t="s">
        <v>772</v>
      </c>
      <c r="E460" s="98" t="s">
        <v>141</v>
      </c>
      <c r="F460" s="48">
        <v>8</v>
      </c>
      <c r="G460" s="48">
        <v>2232.1428571428569</v>
      </c>
      <c r="H460" s="48"/>
      <c r="I460" s="48"/>
      <c r="J460" s="99" t="s">
        <v>800</v>
      </c>
      <c r="K460" s="97" t="s">
        <v>22</v>
      </c>
      <c r="L460" s="99" t="s">
        <v>1006</v>
      </c>
    </row>
    <row r="461" spans="1:12" s="8" customFormat="1" ht="76.5" x14ac:dyDescent="0.25">
      <c r="A461" s="96" t="s">
        <v>730</v>
      </c>
      <c r="B461" s="99" t="s">
        <v>773</v>
      </c>
      <c r="C461" s="99" t="s">
        <v>747</v>
      </c>
      <c r="D461" s="99" t="s">
        <v>774</v>
      </c>
      <c r="E461" s="98" t="s">
        <v>141</v>
      </c>
      <c r="F461" s="48">
        <v>8</v>
      </c>
      <c r="G461" s="48">
        <v>2232.1428571428569</v>
      </c>
      <c r="H461" s="48"/>
      <c r="I461" s="48"/>
      <c r="J461" s="99" t="s">
        <v>800</v>
      </c>
      <c r="K461" s="97" t="s">
        <v>22</v>
      </c>
      <c r="L461" s="99" t="s">
        <v>1006</v>
      </c>
    </row>
    <row r="462" spans="1:12" s="8" customFormat="1" ht="76.5" x14ac:dyDescent="0.25">
      <c r="A462" s="96" t="s">
        <v>731</v>
      </c>
      <c r="B462" s="99" t="s">
        <v>775</v>
      </c>
      <c r="C462" s="99" t="s">
        <v>747</v>
      </c>
      <c r="D462" s="99" t="s">
        <v>776</v>
      </c>
      <c r="E462" s="98" t="s">
        <v>141</v>
      </c>
      <c r="F462" s="48">
        <v>8</v>
      </c>
      <c r="G462" s="48">
        <v>2499.9999999999995</v>
      </c>
      <c r="H462" s="48"/>
      <c r="I462" s="48"/>
      <c r="J462" s="99" t="s">
        <v>800</v>
      </c>
      <c r="K462" s="97" t="s">
        <v>22</v>
      </c>
      <c r="L462" s="99" t="s">
        <v>1006</v>
      </c>
    </row>
    <row r="463" spans="1:12" s="8" customFormat="1" ht="76.5" x14ac:dyDescent="0.25">
      <c r="A463" s="96" t="s">
        <v>732</v>
      </c>
      <c r="B463" s="99" t="s">
        <v>777</v>
      </c>
      <c r="C463" s="99" t="s">
        <v>747</v>
      </c>
      <c r="D463" s="99" t="s">
        <v>778</v>
      </c>
      <c r="E463" s="98" t="s">
        <v>141</v>
      </c>
      <c r="F463" s="48">
        <v>8</v>
      </c>
      <c r="G463" s="48">
        <v>2499.9999999999995</v>
      </c>
      <c r="H463" s="48"/>
      <c r="I463" s="48"/>
      <c r="J463" s="99" t="s">
        <v>800</v>
      </c>
      <c r="K463" s="97" t="s">
        <v>22</v>
      </c>
      <c r="L463" s="99" t="s">
        <v>1006</v>
      </c>
    </row>
    <row r="464" spans="1:12" s="8" customFormat="1" ht="76.5" x14ac:dyDescent="0.25">
      <c r="A464" s="96" t="s">
        <v>733</v>
      </c>
      <c r="B464" s="99" t="s">
        <v>779</v>
      </c>
      <c r="C464" s="99" t="s">
        <v>747</v>
      </c>
      <c r="D464" s="99" t="s">
        <v>780</v>
      </c>
      <c r="E464" s="98" t="s">
        <v>141</v>
      </c>
      <c r="F464" s="48">
        <v>15</v>
      </c>
      <c r="G464" s="48">
        <v>3035.7142857142853</v>
      </c>
      <c r="H464" s="48"/>
      <c r="I464" s="48"/>
      <c r="J464" s="99" t="s">
        <v>800</v>
      </c>
      <c r="K464" s="97" t="s">
        <v>22</v>
      </c>
      <c r="L464" s="99" t="s">
        <v>1006</v>
      </c>
    </row>
    <row r="465" spans="1:12" s="8" customFormat="1" ht="76.5" x14ac:dyDescent="0.25">
      <c r="A465" s="96" t="s">
        <v>734</v>
      </c>
      <c r="B465" s="99" t="s">
        <v>781</v>
      </c>
      <c r="C465" s="99" t="s">
        <v>747</v>
      </c>
      <c r="D465" s="99" t="s">
        <v>782</v>
      </c>
      <c r="E465" s="98" t="s">
        <v>141</v>
      </c>
      <c r="F465" s="48">
        <v>15</v>
      </c>
      <c r="G465" s="48">
        <v>3169.6428571428569</v>
      </c>
      <c r="H465" s="48"/>
      <c r="I465" s="48"/>
      <c r="J465" s="99" t="s">
        <v>800</v>
      </c>
      <c r="K465" s="97" t="s">
        <v>22</v>
      </c>
      <c r="L465" s="99" t="s">
        <v>1006</v>
      </c>
    </row>
    <row r="466" spans="1:12" s="8" customFormat="1" ht="76.5" x14ac:dyDescent="0.25">
      <c r="A466" s="96" t="s">
        <v>735</v>
      </c>
      <c r="B466" s="99" t="s">
        <v>783</v>
      </c>
      <c r="C466" s="99" t="s">
        <v>747</v>
      </c>
      <c r="D466" s="99" t="s">
        <v>784</v>
      </c>
      <c r="E466" s="98" t="s">
        <v>141</v>
      </c>
      <c r="F466" s="48">
        <v>9</v>
      </c>
      <c r="G466" s="48">
        <v>3749.9999999999995</v>
      </c>
      <c r="H466" s="48"/>
      <c r="I466" s="48"/>
      <c r="J466" s="99" t="s">
        <v>800</v>
      </c>
      <c r="K466" s="97" t="s">
        <v>22</v>
      </c>
      <c r="L466" s="99" t="s">
        <v>1006</v>
      </c>
    </row>
    <row r="467" spans="1:12" s="8" customFormat="1" ht="76.5" x14ac:dyDescent="0.25">
      <c r="A467" s="96" t="s">
        <v>736</v>
      </c>
      <c r="B467" s="99" t="s">
        <v>785</v>
      </c>
      <c r="C467" s="99" t="s">
        <v>747</v>
      </c>
      <c r="D467" s="99" t="s">
        <v>786</v>
      </c>
      <c r="E467" s="98" t="s">
        <v>141</v>
      </c>
      <c r="F467" s="48">
        <v>6</v>
      </c>
      <c r="G467" s="48">
        <v>3883.9285714285711</v>
      </c>
      <c r="H467" s="48"/>
      <c r="I467" s="48"/>
      <c r="J467" s="99" t="s">
        <v>800</v>
      </c>
      <c r="K467" s="97" t="s">
        <v>22</v>
      </c>
      <c r="L467" s="99" t="s">
        <v>1006</v>
      </c>
    </row>
    <row r="468" spans="1:12" s="8" customFormat="1" ht="76.5" x14ac:dyDescent="0.25">
      <c r="A468" s="96" t="s">
        <v>737</v>
      </c>
      <c r="B468" s="99" t="s">
        <v>787</v>
      </c>
      <c r="C468" s="99" t="s">
        <v>747</v>
      </c>
      <c r="D468" s="99" t="s">
        <v>788</v>
      </c>
      <c r="E468" s="98" t="s">
        <v>141</v>
      </c>
      <c r="F468" s="48">
        <v>6</v>
      </c>
      <c r="G468" s="48">
        <v>4464.2857142857138</v>
      </c>
      <c r="H468" s="48"/>
      <c r="I468" s="48"/>
      <c r="J468" s="99" t="s">
        <v>800</v>
      </c>
      <c r="K468" s="97" t="s">
        <v>22</v>
      </c>
      <c r="L468" s="99" t="s">
        <v>1006</v>
      </c>
    </row>
    <row r="469" spans="1:12" s="8" customFormat="1" ht="76.5" x14ac:dyDescent="0.25">
      <c r="A469" s="96" t="s">
        <v>738</v>
      </c>
      <c r="B469" s="99" t="s">
        <v>789</v>
      </c>
      <c r="C469" s="99" t="s">
        <v>747</v>
      </c>
      <c r="D469" s="99" t="s">
        <v>790</v>
      </c>
      <c r="E469" s="98" t="s">
        <v>141</v>
      </c>
      <c r="F469" s="48">
        <v>6</v>
      </c>
      <c r="G469" s="48">
        <v>5446.4285714285706</v>
      </c>
      <c r="H469" s="48"/>
      <c r="I469" s="48"/>
      <c r="J469" s="99" t="s">
        <v>800</v>
      </c>
      <c r="K469" s="97" t="s">
        <v>22</v>
      </c>
      <c r="L469" s="99" t="s">
        <v>1006</v>
      </c>
    </row>
    <row r="470" spans="1:12" s="8" customFormat="1" ht="76.5" x14ac:dyDescent="0.25">
      <c r="A470" s="96" t="s">
        <v>739</v>
      </c>
      <c r="B470" s="99" t="s">
        <v>791</v>
      </c>
      <c r="C470" s="99" t="s">
        <v>747</v>
      </c>
      <c r="D470" s="99" t="s">
        <v>792</v>
      </c>
      <c r="E470" s="98" t="s">
        <v>141</v>
      </c>
      <c r="F470" s="48">
        <v>6</v>
      </c>
      <c r="G470" s="48">
        <v>5446.4285714285706</v>
      </c>
      <c r="H470" s="48"/>
      <c r="I470" s="48"/>
      <c r="J470" s="99" t="s">
        <v>800</v>
      </c>
      <c r="K470" s="97" t="s">
        <v>22</v>
      </c>
      <c r="L470" s="99" t="s">
        <v>1006</v>
      </c>
    </row>
    <row r="471" spans="1:12" s="8" customFormat="1" ht="102" x14ac:dyDescent="0.25">
      <c r="A471" s="96" t="s">
        <v>740</v>
      </c>
      <c r="B471" s="99" t="s">
        <v>793</v>
      </c>
      <c r="C471" s="99" t="s">
        <v>747</v>
      </c>
      <c r="D471" s="99" t="s">
        <v>794</v>
      </c>
      <c r="E471" s="98" t="s">
        <v>141</v>
      </c>
      <c r="F471" s="48">
        <v>20</v>
      </c>
      <c r="G471" s="48">
        <v>51785.714285714283</v>
      </c>
      <c r="H471" s="48"/>
      <c r="I471" s="48"/>
      <c r="J471" s="99" t="s">
        <v>800</v>
      </c>
      <c r="K471" s="97" t="s">
        <v>22</v>
      </c>
      <c r="L471" s="99" t="s">
        <v>1006</v>
      </c>
    </row>
    <row r="472" spans="1:12" s="8" customFormat="1" ht="102" x14ac:dyDescent="0.25">
      <c r="A472" s="96" t="s">
        <v>741</v>
      </c>
      <c r="B472" s="99" t="s">
        <v>795</v>
      </c>
      <c r="C472" s="99" t="s">
        <v>747</v>
      </c>
      <c r="D472" s="99" t="s">
        <v>796</v>
      </c>
      <c r="E472" s="98" t="s">
        <v>141</v>
      </c>
      <c r="F472" s="48">
        <v>10</v>
      </c>
      <c r="G472" s="48">
        <v>26785.714285714283</v>
      </c>
      <c r="H472" s="48"/>
      <c r="I472" s="48"/>
      <c r="J472" s="99" t="s">
        <v>800</v>
      </c>
      <c r="K472" s="97" t="s">
        <v>22</v>
      </c>
      <c r="L472" s="99" t="s">
        <v>1006</v>
      </c>
    </row>
    <row r="473" spans="1:12" s="8" customFormat="1" ht="102" x14ac:dyDescent="0.25">
      <c r="A473" s="96" t="s">
        <v>742</v>
      </c>
      <c r="B473" s="99" t="s">
        <v>795</v>
      </c>
      <c r="C473" s="99" t="s">
        <v>747</v>
      </c>
      <c r="D473" s="99" t="s">
        <v>796</v>
      </c>
      <c r="E473" s="98" t="s">
        <v>141</v>
      </c>
      <c r="F473" s="48">
        <v>19</v>
      </c>
      <c r="G473" s="48">
        <v>35714.28571428571</v>
      </c>
      <c r="H473" s="48"/>
      <c r="I473" s="48"/>
      <c r="J473" s="99" t="s">
        <v>800</v>
      </c>
      <c r="K473" s="97" t="s">
        <v>22</v>
      </c>
      <c r="L473" s="99" t="s">
        <v>1006</v>
      </c>
    </row>
    <row r="474" spans="1:12" s="8" customFormat="1" ht="102" x14ac:dyDescent="0.25">
      <c r="A474" s="96" t="s">
        <v>743</v>
      </c>
      <c r="B474" s="99" t="s">
        <v>797</v>
      </c>
      <c r="C474" s="99" t="s">
        <v>747</v>
      </c>
      <c r="D474" s="99" t="s">
        <v>796</v>
      </c>
      <c r="E474" s="98" t="s">
        <v>141</v>
      </c>
      <c r="F474" s="48">
        <v>3</v>
      </c>
      <c r="G474" s="48">
        <v>31249.999999999996</v>
      </c>
      <c r="H474" s="48"/>
      <c r="I474" s="48"/>
      <c r="J474" s="99" t="s">
        <v>800</v>
      </c>
      <c r="K474" s="97" t="s">
        <v>22</v>
      </c>
      <c r="L474" s="99" t="s">
        <v>1006</v>
      </c>
    </row>
    <row r="475" spans="1:12" s="8" customFormat="1" ht="102" x14ac:dyDescent="0.25">
      <c r="A475" s="96" t="s">
        <v>744</v>
      </c>
      <c r="B475" s="99" t="s">
        <v>798</v>
      </c>
      <c r="C475" s="99" t="s">
        <v>747</v>
      </c>
      <c r="D475" s="99" t="s">
        <v>796</v>
      </c>
      <c r="E475" s="98" t="s">
        <v>141</v>
      </c>
      <c r="F475" s="48">
        <v>2</v>
      </c>
      <c r="G475" s="48">
        <v>35714.28571428571</v>
      </c>
      <c r="H475" s="48"/>
      <c r="I475" s="48"/>
      <c r="J475" s="99" t="s">
        <v>800</v>
      </c>
      <c r="K475" s="97" t="s">
        <v>22</v>
      </c>
      <c r="L475" s="99" t="s">
        <v>1006</v>
      </c>
    </row>
    <row r="476" spans="1:12" s="8" customFormat="1" ht="102" x14ac:dyDescent="0.25">
      <c r="A476" s="96" t="s">
        <v>745</v>
      </c>
      <c r="B476" s="99" t="s">
        <v>799</v>
      </c>
      <c r="C476" s="99" t="s">
        <v>747</v>
      </c>
      <c r="D476" s="99" t="s">
        <v>796</v>
      </c>
      <c r="E476" s="98" t="s">
        <v>141</v>
      </c>
      <c r="F476" s="23">
        <v>3</v>
      </c>
      <c r="G476" s="23">
        <v>35714.28571428571</v>
      </c>
      <c r="H476" s="23"/>
      <c r="I476" s="23"/>
      <c r="J476" s="99" t="s">
        <v>800</v>
      </c>
      <c r="K476" s="97" t="s">
        <v>22</v>
      </c>
      <c r="L476" s="99" t="s">
        <v>1006</v>
      </c>
    </row>
    <row r="477" spans="1:12" s="8" customFormat="1" ht="107.25" customHeight="1" x14ac:dyDescent="0.25">
      <c r="A477" s="96" t="s">
        <v>834</v>
      </c>
      <c r="B477" s="99" t="s">
        <v>40</v>
      </c>
      <c r="C477" s="99" t="s">
        <v>42</v>
      </c>
      <c r="D477" s="99" t="s">
        <v>389</v>
      </c>
      <c r="E477" s="98" t="s">
        <v>32</v>
      </c>
      <c r="F477" s="23">
        <v>300000</v>
      </c>
      <c r="G477" s="23">
        <v>91.08</v>
      </c>
      <c r="H477" s="23">
        <f>F477*G477</f>
        <v>27324000</v>
      </c>
      <c r="I477" s="23">
        <f>H477*1.12</f>
        <v>30602880.000000004</v>
      </c>
      <c r="J477" s="99" t="s">
        <v>597</v>
      </c>
      <c r="K477" s="97" t="s">
        <v>22</v>
      </c>
      <c r="L477" s="99" t="s">
        <v>329</v>
      </c>
    </row>
    <row r="478" spans="1:12" s="95" customFormat="1" ht="63.75" x14ac:dyDescent="0.25">
      <c r="A478" s="96" t="s">
        <v>835</v>
      </c>
      <c r="B478" s="99" t="s">
        <v>1214</v>
      </c>
      <c r="C478" s="99" t="s">
        <v>1220</v>
      </c>
      <c r="D478" s="99" t="s">
        <v>1221</v>
      </c>
      <c r="E478" s="98" t="s">
        <v>141</v>
      </c>
      <c r="F478" s="23">
        <v>1</v>
      </c>
      <c r="G478" s="23">
        <v>300000</v>
      </c>
      <c r="H478" s="23">
        <f t="shared" ref="H478:H489" si="38">F478*G478</f>
        <v>300000</v>
      </c>
      <c r="I478" s="23">
        <f t="shared" ref="I478:I495" si="39">H478*1.12</f>
        <v>336000.00000000006</v>
      </c>
      <c r="J478" s="99" t="s">
        <v>1237</v>
      </c>
      <c r="K478" s="97" t="s">
        <v>22</v>
      </c>
      <c r="L478" s="99" t="s">
        <v>1276</v>
      </c>
    </row>
    <row r="479" spans="1:12" s="95" customFormat="1" ht="63.75" x14ac:dyDescent="0.25">
      <c r="A479" s="96" t="s">
        <v>836</v>
      </c>
      <c r="B479" s="99" t="s">
        <v>1225</v>
      </c>
      <c r="C479" s="99" t="s">
        <v>1220</v>
      </c>
      <c r="D479" s="99" t="s">
        <v>1226</v>
      </c>
      <c r="E479" s="98" t="s">
        <v>141</v>
      </c>
      <c r="F479" s="23">
        <v>5</v>
      </c>
      <c r="G479" s="23">
        <v>97000</v>
      </c>
      <c r="H479" s="23">
        <f t="shared" si="38"/>
        <v>485000</v>
      </c>
      <c r="I479" s="23">
        <f t="shared" si="39"/>
        <v>543200</v>
      </c>
      <c r="J479" s="99" t="s">
        <v>1237</v>
      </c>
      <c r="K479" s="97" t="s">
        <v>22</v>
      </c>
      <c r="L479" s="99" t="s">
        <v>1276</v>
      </c>
    </row>
    <row r="480" spans="1:12" s="95" customFormat="1" ht="63.75" x14ac:dyDescent="0.25">
      <c r="A480" s="96" t="s">
        <v>837</v>
      </c>
      <c r="B480" s="99" t="s">
        <v>1227</v>
      </c>
      <c r="C480" s="99" t="s">
        <v>1220</v>
      </c>
      <c r="D480" s="99" t="s">
        <v>1228</v>
      </c>
      <c r="E480" s="98" t="s">
        <v>141</v>
      </c>
      <c r="F480" s="23">
        <v>1</v>
      </c>
      <c r="G480" s="23">
        <v>97000</v>
      </c>
      <c r="H480" s="23">
        <f t="shared" si="38"/>
        <v>97000</v>
      </c>
      <c r="I480" s="23">
        <f t="shared" si="39"/>
        <v>108640.00000000001</v>
      </c>
      <c r="J480" s="99" t="s">
        <v>1237</v>
      </c>
      <c r="K480" s="97" t="s">
        <v>22</v>
      </c>
      <c r="L480" s="99" t="s">
        <v>1276</v>
      </c>
    </row>
    <row r="481" spans="1:14" s="95" customFormat="1" ht="63.75" x14ac:dyDescent="0.25">
      <c r="A481" s="96" t="s">
        <v>838</v>
      </c>
      <c r="B481" s="99" t="s">
        <v>1215</v>
      </c>
      <c r="C481" s="99" t="s">
        <v>1220</v>
      </c>
      <c r="D481" s="99" t="s">
        <v>1229</v>
      </c>
      <c r="E481" s="98" t="s">
        <v>141</v>
      </c>
      <c r="F481" s="23">
        <v>2</v>
      </c>
      <c r="G481" s="23">
        <v>1504622</v>
      </c>
      <c r="H481" s="23">
        <f t="shared" si="38"/>
        <v>3009244</v>
      </c>
      <c r="I481" s="23">
        <f t="shared" si="39"/>
        <v>3370353.2800000003</v>
      </c>
      <c r="J481" s="99" t="s">
        <v>1237</v>
      </c>
      <c r="K481" s="97" t="s">
        <v>22</v>
      </c>
      <c r="L481" s="99" t="s">
        <v>1276</v>
      </c>
    </row>
    <row r="482" spans="1:14" s="95" customFormat="1" ht="63.75" x14ac:dyDescent="0.25">
      <c r="A482" s="96" t="s">
        <v>839</v>
      </c>
      <c r="B482" s="99" t="s">
        <v>1230</v>
      </c>
      <c r="C482" s="99" t="s">
        <v>1220</v>
      </c>
      <c r="D482" s="99" t="s">
        <v>1231</v>
      </c>
      <c r="E482" s="98" t="s">
        <v>141</v>
      </c>
      <c r="F482" s="23">
        <v>1</v>
      </c>
      <c r="G482" s="23">
        <v>92806</v>
      </c>
      <c r="H482" s="23">
        <f t="shared" si="38"/>
        <v>92806</v>
      </c>
      <c r="I482" s="23">
        <f t="shared" si="39"/>
        <v>103942.72000000002</v>
      </c>
      <c r="J482" s="99" t="s">
        <v>1237</v>
      </c>
      <c r="K482" s="97" t="s">
        <v>22</v>
      </c>
      <c r="L482" s="99" t="s">
        <v>1276</v>
      </c>
    </row>
    <row r="483" spans="1:14" s="95" customFormat="1" ht="63.75" x14ac:dyDescent="0.25">
      <c r="A483" s="96" t="s">
        <v>840</v>
      </c>
      <c r="B483" s="99" t="s">
        <v>1216</v>
      </c>
      <c r="C483" s="99" t="s">
        <v>1220</v>
      </c>
      <c r="D483" s="99" t="s">
        <v>1232</v>
      </c>
      <c r="E483" s="98" t="s">
        <v>141</v>
      </c>
      <c r="F483" s="23">
        <v>1</v>
      </c>
      <c r="G483" s="23">
        <v>174193</v>
      </c>
      <c r="H483" s="23">
        <f t="shared" si="38"/>
        <v>174193</v>
      </c>
      <c r="I483" s="23">
        <f t="shared" si="39"/>
        <v>195096.16000000003</v>
      </c>
      <c r="J483" s="99" t="s">
        <v>1237</v>
      </c>
      <c r="K483" s="97" t="s">
        <v>22</v>
      </c>
      <c r="L483" s="99" t="s">
        <v>1276</v>
      </c>
    </row>
    <row r="484" spans="1:14" s="95" customFormat="1" ht="63.75" x14ac:dyDescent="0.25">
      <c r="A484" s="96" t="s">
        <v>704</v>
      </c>
      <c r="B484" s="99" t="s">
        <v>1217</v>
      </c>
      <c r="C484" s="99" t="s">
        <v>1220</v>
      </c>
      <c r="D484" s="99" t="s">
        <v>1233</v>
      </c>
      <c r="E484" s="98" t="s">
        <v>141</v>
      </c>
      <c r="F484" s="23">
        <v>1</v>
      </c>
      <c r="G484" s="23">
        <v>200000</v>
      </c>
      <c r="H484" s="23">
        <f t="shared" si="38"/>
        <v>200000</v>
      </c>
      <c r="I484" s="23">
        <f t="shared" si="39"/>
        <v>224000.00000000003</v>
      </c>
      <c r="J484" s="99" t="s">
        <v>1237</v>
      </c>
      <c r="K484" s="97" t="s">
        <v>22</v>
      </c>
      <c r="L484" s="99" t="s">
        <v>1276</v>
      </c>
    </row>
    <row r="485" spans="1:14" s="95" customFormat="1" ht="63.75" x14ac:dyDescent="0.25">
      <c r="A485" s="96" t="s">
        <v>801</v>
      </c>
      <c r="B485" s="99" t="s">
        <v>1218</v>
      </c>
      <c r="C485" s="99" t="s">
        <v>1220</v>
      </c>
      <c r="D485" s="99" t="s">
        <v>1218</v>
      </c>
      <c r="E485" s="98" t="s">
        <v>141</v>
      </c>
      <c r="F485" s="23">
        <v>2</v>
      </c>
      <c r="G485" s="23">
        <v>57511</v>
      </c>
      <c r="H485" s="23">
        <f t="shared" si="38"/>
        <v>115022</v>
      </c>
      <c r="I485" s="23">
        <f t="shared" si="39"/>
        <v>128824.64000000001</v>
      </c>
      <c r="J485" s="99" t="s">
        <v>1237</v>
      </c>
      <c r="K485" s="97" t="s">
        <v>22</v>
      </c>
      <c r="L485" s="99" t="s">
        <v>1276</v>
      </c>
    </row>
    <row r="486" spans="1:14" s="95" customFormat="1" ht="63.75" x14ac:dyDescent="0.25">
      <c r="A486" s="96" t="s">
        <v>830</v>
      </c>
      <c r="B486" s="99" t="s">
        <v>1219</v>
      </c>
      <c r="C486" s="99" t="s">
        <v>1220</v>
      </c>
      <c r="D486" s="99" t="s">
        <v>1218</v>
      </c>
      <c r="E486" s="98" t="s">
        <v>141</v>
      </c>
      <c r="F486" s="23">
        <v>2</v>
      </c>
      <c r="G486" s="23">
        <v>57511</v>
      </c>
      <c r="H486" s="23">
        <f t="shared" si="38"/>
        <v>115022</v>
      </c>
      <c r="I486" s="23">
        <f t="shared" si="39"/>
        <v>128824.64000000001</v>
      </c>
      <c r="J486" s="99" t="s">
        <v>1237</v>
      </c>
      <c r="K486" s="97" t="s">
        <v>22</v>
      </c>
      <c r="L486" s="99" t="s">
        <v>1276</v>
      </c>
    </row>
    <row r="487" spans="1:14" s="95" customFormat="1" ht="63.75" x14ac:dyDescent="0.25">
      <c r="A487" s="96" t="s">
        <v>841</v>
      </c>
      <c r="B487" s="95" t="s">
        <v>1234</v>
      </c>
      <c r="C487" s="99" t="s">
        <v>1220</v>
      </c>
      <c r="D487" s="99" t="s">
        <v>1222</v>
      </c>
      <c r="E487" s="99" t="s">
        <v>250</v>
      </c>
      <c r="F487" s="23">
        <v>5</v>
      </c>
      <c r="G487" s="23">
        <v>20000</v>
      </c>
      <c r="H487" s="23">
        <f t="shared" si="38"/>
        <v>100000</v>
      </c>
      <c r="I487" s="23">
        <f t="shared" si="39"/>
        <v>112000.00000000001</v>
      </c>
      <c r="J487" s="99" t="s">
        <v>1237</v>
      </c>
      <c r="K487" s="97" t="s">
        <v>22</v>
      </c>
      <c r="L487" s="99" t="s">
        <v>1276</v>
      </c>
    </row>
    <row r="488" spans="1:14" s="95" customFormat="1" ht="63.75" x14ac:dyDescent="0.25">
      <c r="A488" s="96" t="s">
        <v>842</v>
      </c>
      <c r="B488" s="99" t="s">
        <v>1235</v>
      </c>
      <c r="C488" s="99" t="s">
        <v>1220</v>
      </c>
      <c r="D488" s="99" t="s">
        <v>1223</v>
      </c>
      <c r="E488" s="98" t="s">
        <v>141</v>
      </c>
      <c r="F488" s="23">
        <v>10</v>
      </c>
      <c r="G488" s="23">
        <v>3000</v>
      </c>
      <c r="H488" s="23">
        <f t="shared" si="38"/>
        <v>30000</v>
      </c>
      <c r="I488" s="23">
        <f t="shared" si="39"/>
        <v>33600</v>
      </c>
      <c r="J488" s="99" t="s">
        <v>1237</v>
      </c>
      <c r="K488" s="97" t="s">
        <v>22</v>
      </c>
      <c r="L488" s="99" t="s">
        <v>1276</v>
      </c>
    </row>
    <row r="489" spans="1:14" s="95" customFormat="1" ht="63.75" x14ac:dyDescent="0.25">
      <c r="A489" s="96" t="s">
        <v>843</v>
      </c>
      <c r="B489" s="99" t="s">
        <v>1236</v>
      </c>
      <c r="C489" s="99" t="s">
        <v>1220</v>
      </c>
      <c r="D489" s="99" t="s">
        <v>1224</v>
      </c>
      <c r="E489" s="99" t="s">
        <v>250</v>
      </c>
      <c r="F489" s="23">
        <v>2</v>
      </c>
      <c r="G489" s="23">
        <v>670000</v>
      </c>
      <c r="H489" s="23">
        <f t="shared" si="38"/>
        <v>1340000</v>
      </c>
      <c r="I489" s="23">
        <f t="shared" si="39"/>
        <v>1500800.0000000002</v>
      </c>
      <c r="J489" s="99" t="s">
        <v>1237</v>
      </c>
      <c r="K489" s="97" t="s">
        <v>22</v>
      </c>
      <c r="L489" s="99" t="s">
        <v>1276</v>
      </c>
    </row>
    <row r="490" spans="1:14" s="95" customFormat="1" ht="76.5" x14ac:dyDescent="0.25">
      <c r="A490" s="24" t="s">
        <v>844</v>
      </c>
      <c r="B490" s="124" t="s">
        <v>40</v>
      </c>
      <c r="C490" s="124" t="s">
        <v>42</v>
      </c>
      <c r="D490" s="124" t="s">
        <v>23</v>
      </c>
      <c r="E490" s="124" t="s">
        <v>32</v>
      </c>
      <c r="F490" s="109">
        <v>300000</v>
      </c>
      <c r="G490" s="109">
        <v>102.68</v>
      </c>
      <c r="H490" s="109">
        <f t="shared" ref="H490:H495" si="40">F490*G490</f>
        <v>30804000.000000004</v>
      </c>
      <c r="I490" s="109">
        <f t="shared" si="39"/>
        <v>34500480.000000007</v>
      </c>
      <c r="J490" s="124" t="s">
        <v>1435</v>
      </c>
      <c r="K490" s="123" t="s">
        <v>22</v>
      </c>
      <c r="L490" s="124" t="s">
        <v>1484</v>
      </c>
    </row>
    <row r="491" spans="1:14" s="95" customFormat="1" ht="108.75" customHeight="1" x14ac:dyDescent="0.25">
      <c r="A491" s="96" t="s">
        <v>845</v>
      </c>
      <c r="B491" s="99" t="s">
        <v>1454</v>
      </c>
      <c r="C491" s="99" t="s">
        <v>598</v>
      </c>
      <c r="D491" s="37" t="s">
        <v>1455</v>
      </c>
      <c r="E491" s="98" t="s">
        <v>141</v>
      </c>
      <c r="F491" s="79">
        <v>280</v>
      </c>
      <c r="G491" s="79">
        <v>1410.7</v>
      </c>
      <c r="H491" s="79">
        <f t="shared" si="40"/>
        <v>394996</v>
      </c>
      <c r="I491" s="79">
        <f t="shared" si="39"/>
        <v>442395.52</v>
      </c>
      <c r="J491" s="37" t="s">
        <v>1456</v>
      </c>
      <c r="K491" s="97" t="s">
        <v>22</v>
      </c>
      <c r="L491" s="99" t="s">
        <v>1481</v>
      </c>
    </row>
    <row r="492" spans="1:14" s="95" customFormat="1" ht="102" x14ac:dyDescent="0.25">
      <c r="A492" s="24" t="s">
        <v>846</v>
      </c>
      <c r="B492" s="99" t="s">
        <v>1457</v>
      </c>
      <c r="C492" s="99" t="s">
        <v>598</v>
      </c>
      <c r="D492" s="37" t="s">
        <v>1458</v>
      </c>
      <c r="E492" s="98" t="s">
        <v>141</v>
      </c>
      <c r="F492" s="79">
        <v>280</v>
      </c>
      <c r="G492" s="79">
        <v>642.9</v>
      </c>
      <c r="H492" s="79">
        <f t="shared" si="40"/>
        <v>180012</v>
      </c>
      <c r="I492" s="79">
        <f t="shared" si="39"/>
        <v>201613.44000000003</v>
      </c>
      <c r="J492" s="37" t="s">
        <v>1456</v>
      </c>
      <c r="K492" s="97" t="s">
        <v>22</v>
      </c>
      <c r="L492" s="99" t="s">
        <v>1481</v>
      </c>
    </row>
    <row r="493" spans="1:14" s="95" customFormat="1" ht="89.25" x14ac:dyDescent="0.25">
      <c r="A493" s="96" t="s">
        <v>847</v>
      </c>
      <c r="B493" s="99" t="s">
        <v>1459</v>
      </c>
      <c r="C493" s="99" t="s">
        <v>598</v>
      </c>
      <c r="D493" s="37" t="s">
        <v>1460</v>
      </c>
      <c r="E493" s="98" t="s">
        <v>141</v>
      </c>
      <c r="F493" s="79">
        <v>30</v>
      </c>
      <c r="G493" s="79">
        <v>392.9</v>
      </c>
      <c r="H493" s="79">
        <f t="shared" si="40"/>
        <v>11787</v>
      </c>
      <c r="I493" s="79">
        <f t="shared" si="39"/>
        <v>13201.44</v>
      </c>
      <c r="J493" s="37" t="s">
        <v>1456</v>
      </c>
      <c r="K493" s="97" t="s">
        <v>22</v>
      </c>
      <c r="L493" s="99" t="s">
        <v>1481</v>
      </c>
    </row>
    <row r="494" spans="1:14" s="95" customFormat="1" ht="89.25" x14ac:dyDescent="0.25">
      <c r="A494" s="24" t="s">
        <v>848</v>
      </c>
      <c r="B494" s="99" t="s">
        <v>1461</v>
      </c>
      <c r="C494" s="99" t="s">
        <v>598</v>
      </c>
      <c r="D494" s="37" t="s">
        <v>1462</v>
      </c>
      <c r="E494" s="98" t="s">
        <v>141</v>
      </c>
      <c r="F494" s="79">
        <v>290</v>
      </c>
      <c r="G494" s="79">
        <v>330.4</v>
      </c>
      <c r="H494" s="79">
        <f t="shared" si="40"/>
        <v>95816</v>
      </c>
      <c r="I494" s="79">
        <f t="shared" si="39"/>
        <v>107313.92000000001</v>
      </c>
      <c r="J494" s="37" t="s">
        <v>1456</v>
      </c>
      <c r="K494" s="97" t="s">
        <v>22</v>
      </c>
      <c r="L494" s="99" t="s">
        <v>1481</v>
      </c>
    </row>
    <row r="495" spans="1:14" s="95" customFormat="1" ht="89.25" x14ac:dyDescent="0.25">
      <c r="A495" s="96" t="s">
        <v>849</v>
      </c>
      <c r="B495" s="99" t="s">
        <v>1463</v>
      </c>
      <c r="C495" s="99" t="s">
        <v>598</v>
      </c>
      <c r="D495" s="37" t="s">
        <v>1464</v>
      </c>
      <c r="E495" s="98" t="s">
        <v>141</v>
      </c>
      <c r="F495" s="79">
        <v>1</v>
      </c>
      <c r="G495" s="79">
        <v>21964.3</v>
      </c>
      <c r="H495" s="79">
        <f t="shared" si="40"/>
        <v>21964.3</v>
      </c>
      <c r="I495" s="79">
        <f t="shared" si="39"/>
        <v>24600.016000000003</v>
      </c>
      <c r="J495" s="37" t="s">
        <v>1456</v>
      </c>
      <c r="K495" s="97" t="s">
        <v>22</v>
      </c>
      <c r="L495" s="99" t="s">
        <v>1481</v>
      </c>
    </row>
    <row r="496" spans="1:14" x14ac:dyDescent="0.2">
      <c r="A496" s="149" t="s">
        <v>8</v>
      </c>
      <c r="B496" s="150"/>
      <c r="C496" s="151"/>
      <c r="D496" s="37"/>
      <c r="E496" s="99"/>
      <c r="F496" s="18"/>
      <c r="G496" s="18"/>
      <c r="H496" s="19">
        <f>SUM(H430:H495)</f>
        <v>437202155.30000001</v>
      </c>
      <c r="I496" s="19">
        <f>SUM(I430:I495)</f>
        <v>489666413.93599993</v>
      </c>
      <c r="J496" s="20"/>
      <c r="K496" s="20"/>
      <c r="L496" s="99"/>
      <c r="N496" s="59"/>
    </row>
    <row r="497" spans="1:12" s="40" customFormat="1" ht="12.75" customHeight="1" x14ac:dyDescent="0.25">
      <c r="A497" s="141" t="s">
        <v>9</v>
      </c>
      <c r="B497" s="142"/>
      <c r="C497" s="142"/>
      <c r="D497" s="142"/>
      <c r="E497" s="142"/>
      <c r="F497" s="142"/>
      <c r="G497" s="142"/>
      <c r="H497" s="142"/>
      <c r="I497" s="142"/>
      <c r="J497" s="142"/>
      <c r="K497" s="142"/>
      <c r="L497" s="143"/>
    </row>
    <row r="498" spans="1:12" s="40" customFormat="1" ht="63.75" x14ac:dyDescent="0.25">
      <c r="A498" s="96" t="s">
        <v>28</v>
      </c>
      <c r="B498" s="99" t="s">
        <v>1477</v>
      </c>
      <c r="C498" s="99" t="s">
        <v>1074</v>
      </c>
      <c r="D498" s="80" t="s">
        <v>1478</v>
      </c>
      <c r="E498" s="94" t="s">
        <v>508</v>
      </c>
      <c r="F498" s="94">
        <v>1</v>
      </c>
      <c r="G498" s="82"/>
      <c r="H498" s="67">
        <v>43750000</v>
      </c>
      <c r="I498" s="67">
        <v>49000000</v>
      </c>
      <c r="J498" s="96" t="s">
        <v>1476</v>
      </c>
      <c r="K498" s="97" t="s">
        <v>22</v>
      </c>
      <c r="L498" s="81"/>
    </row>
    <row r="499" spans="1:12" x14ac:dyDescent="0.2">
      <c r="A499" s="152" t="s">
        <v>10</v>
      </c>
      <c r="B499" s="153"/>
      <c r="C499" s="154"/>
      <c r="D499" s="97"/>
      <c r="E499" s="97"/>
      <c r="F499" s="36"/>
      <c r="G499" s="36"/>
      <c r="H499" s="33">
        <f>SUM(H498)</f>
        <v>43750000</v>
      </c>
      <c r="I499" s="33">
        <f>SUM(I498)</f>
        <v>49000000</v>
      </c>
      <c r="J499" s="9"/>
      <c r="K499" s="9"/>
      <c r="L499" s="99"/>
    </row>
    <row r="500" spans="1:12" s="40" customFormat="1" ht="12.75" customHeight="1" x14ac:dyDescent="0.25">
      <c r="A500" s="160" t="s">
        <v>11</v>
      </c>
      <c r="B500" s="161"/>
      <c r="C500" s="161"/>
      <c r="D500" s="161"/>
      <c r="E500" s="161"/>
      <c r="F500" s="161"/>
      <c r="G500" s="161"/>
      <c r="H500" s="161"/>
      <c r="I500" s="161"/>
      <c r="J500" s="161"/>
      <c r="K500" s="161"/>
      <c r="L500" s="162"/>
    </row>
    <row r="501" spans="1:12" s="40" customFormat="1" ht="72.75" customHeight="1" x14ac:dyDescent="0.25">
      <c r="A501" s="96">
        <v>1</v>
      </c>
      <c r="B501" s="97" t="s">
        <v>44</v>
      </c>
      <c r="C501" s="97" t="s">
        <v>37</v>
      </c>
      <c r="D501" s="97" t="s">
        <v>44</v>
      </c>
      <c r="E501" s="99" t="s">
        <v>24</v>
      </c>
      <c r="F501" s="89">
        <v>177679</v>
      </c>
      <c r="G501" s="89">
        <v>112.58</v>
      </c>
      <c r="H501" s="89">
        <f>F501*G501</f>
        <v>20003101.82</v>
      </c>
      <c r="I501" s="89">
        <f>H501*1.12</f>
        <v>22403474.038400002</v>
      </c>
      <c r="J501" s="97" t="s">
        <v>45</v>
      </c>
      <c r="K501" s="97" t="s">
        <v>22</v>
      </c>
      <c r="L501" s="97"/>
    </row>
    <row r="502" spans="1:12" s="40" customFormat="1" ht="73.5" customHeight="1" x14ac:dyDescent="0.25">
      <c r="A502" s="96">
        <v>2</v>
      </c>
      <c r="B502" s="97" t="s">
        <v>46</v>
      </c>
      <c r="C502" s="97" t="s">
        <v>37</v>
      </c>
      <c r="D502" s="97" t="s">
        <v>46</v>
      </c>
      <c r="E502" s="97" t="s">
        <v>24</v>
      </c>
      <c r="F502" s="89">
        <v>177679</v>
      </c>
      <c r="G502" s="89">
        <v>107.8</v>
      </c>
      <c r="H502" s="89">
        <f>F502*G502</f>
        <v>19153796.199999999</v>
      </c>
      <c r="I502" s="89">
        <f>H502*1.12</f>
        <v>21452251.744000003</v>
      </c>
      <c r="J502" s="97" t="s">
        <v>45</v>
      </c>
      <c r="K502" s="97" t="s">
        <v>22</v>
      </c>
      <c r="L502" s="97"/>
    </row>
    <row r="503" spans="1:12" s="40" customFormat="1" ht="72" customHeight="1" x14ac:dyDescent="0.25">
      <c r="A503" s="96">
        <v>3</v>
      </c>
      <c r="B503" s="99" t="s">
        <v>48</v>
      </c>
      <c r="C503" s="97" t="s">
        <v>37</v>
      </c>
      <c r="D503" s="99" t="s">
        <v>52</v>
      </c>
      <c r="E503" s="99" t="s">
        <v>25</v>
      </c>
      <c r="F503" s="89">
        <v>1</v>
      </c>
      <c r="G503" s="89"/>
      <c r="H503" s="89">
        <f>[1]комм.усл!$I$8</f>
        <v>1447262.4347999999</v>
      </c>
      <c r="I503" s="89">
        <f>H503*1.12</f>
        <v>1620933.9269760002</v>
      </c>
      <c r="J503" s="97" t="s">
        <v>45</v>
      </c>
      <c r="K503" s="99" t="s">
        <v>26</v>
      </c>
      <c r="L503" s="97"/>
    </row>
    <row r="504" spans="1:12" s="40" customFormat="1" ht="73.5" customHeight="1" x14ac:dyDescent="0.25">
      <c r="A504" s="96">
        <v>4</v>
      </c>
      <c r="B504" s="99" t="s">
        <v>49</v>
      </c>
      <c r="C504" s="97" t="s">
        <v>37</v>
      </c>
      <c r="D504" s="99" t="s">
        <v>53</v>
      </c>
      <c r="E504" s="99" t="s">
        <v>25</v>
      </c>
      <c r="F504" s="89">
        <v>1</v>
      </c>
      <c r="G504" s="89"/>
      <c r="H504" s="89">
        <f>[1]комм.усл!$I$9</f>
        <v>2939751.8206874998</v>
      </c>
      <c r="I504" s="89">
        <f t="shared" ref="I504:I521" si="41">H504*1.12</f>
        <v>3292522.0391700002</v>
      </c>
      <c r="J504" s="97" t="s">
        <v>45</v>
      </c>
      <c r="K504" s="99" t="s">
        <v>27</v>
      </c>
      <c r="L504" s="97"/>
    </row>
    <row r="505" spans="1:12" s="40" customFormat="1" ht="72" customHeight="1" x14ac:dyDescent="0.25">
      <c r="A505" s="96">
        <v>5</v>
      </c>
      <c r="B505" s="99" t="s">
        <v>50</v>
      </c>
      <c r="C505" s="97" t="s">
        <v>37</v>
      </c>
      <c r="D505" s="99" t="s">
        <v>54</v>
      </c>
      <c r="E505" s="99" t="s">
        <v>25</v>
      </c>
      <c r="F505" s="89">
        <v>1</v>
      </c>
      <c r="G505" s="89"/>
      <c r="H505" s="89">
        <f>[1]комм.усл!$I$38</f>
        <v>1004571.4285714285</v>
      </c>
      <c r="I505" s="89">
        <f t="shared" si="41"/>
        <v>1125120</v>
      </c>
      <c r="J505" s="97" t="s">
        <v>45</v>
      </c>
      <c r="K505" s="99" t="s">
        <v>26</v>
      </c>
      <c r="L505" s="97"/>
    </row>
    <row r="506" spans="1:12" s="40" customFormat="1" ht="84" customHeight="1" x14ac:dyDescent="0.25">
      <c r="A506" s="96">
        <v>6</v>
      </c>
      <c r="B506" s="99" t="s">
        <v>51</v>
      </c>
      <c r="C506" s="97" t="s">
        <v>37</v>
      </c>
      <c r="D506" s="99" t="s">
        <v>55</v>
      </c>
      <c r="E506" s="99" t="s">
        <v>25</v>
      </c>
      <c r="F506" s="89">
        <v>1</v>
      </c>
      <c r="G506" s="89"/>
      <c r="H506" s="89">
        <f>[1]комм.усл!$I$43</f>
        <v>384000</v>
      </c>
      <c r="I506" s="89">
        <f t="shared" si="41"/>
        <v>430080.00000000006</v>
      </c>
      <c r="J506" s="97" t="s">
        <v>45</v>
      </c>
      <c r="K506" s="99" t="s">
        <v>26</v>
      </c>
      <c r="L506" s="97"/>
    </row>
    <row r="507" spans="1:12" s="40" customFormat="1" ht="77.25" customHeight="1" x14ac:dyDescent="0.25">
      <c r="A507" s="96">
        <v>7</v>
      </c>
      <c r="B507" s="99" t="s">
        <v>57</v>
      </c>
      <c r="C507" s="97" t="s">
        <v>37</v>
      </c>
      <c r="D507" s="99" t="s">
        <v>56</v>
      </c>
      <c r="E507" s="99" t="s">
        <v>25</v>
      </c>
      <c r="F507" s="89">
        <v>1</v>
      </c>
      <c r="G507" s="89"/>
      <c r="H507" s="89">
        <f>[1]комм.усл!$I$51</f>
        <v>4600108.2240000004</v>
      </c>
      <c r="I507" s="89">
        <f t="shared" si="41"/>
        <v>5152121.2108800011</v>
      </c>
      <c r="J507" s="97" t="s">
        <v>45</v>
      </c>
      <c r="K507" s="99" t="s">
        <v>26</v>
      </c>
      <c r="L507" s="97"/>
    </row>
    <row r="508" spans="1:12" s="40" customFormat="1" ht="77.25" customHeight="1" x14ac:dyDescent="0.25">
      <c r="A508" s="96">
        <v>8</v>
      </c>
      <c r="B508" s="99" t="s">
        <v>58</v>
      </c>
      <c r="C508" s="97" t="s">
        <v>37</v>
      </c>
      <c r="D508" s="99" t="s">
        <v>59</v>
      </c>
      <c r="E508" s="99" t="s">
        <v>25</v>
      </c>
      <c r="F508" s="89">
        <v>1</v>
      </c>
      <c r="G508" s="89"/>
      <c r="H508" s="23">
        <v>1125000</v>
      </c>
      <c r="I508" s="89">
        <f t="shared" si="41"/>
        <v>1260000.0000000002</v>
      </c>
      <c r="J508" s="97" t="s">
        <v>45</v>
      </c>
      <c r="K508" s="99" t="s">
        <v>26</v>
      </c>
      <c r="L508" s="97"/>
    </row>
    <row r="509" spans="1:12" s="40" customFormat="1" ht="70.5" customHeight="1" x14ac:dyDescent="0.25">
      <c r="A509" s="96">
        <v>9</v>
      </c>
      <c r="B509" s="99" t="s">
        <v>60</v>
      </c>
      <c r="C509" s="97" t="s">
        <v>37</v>
      </c>
      <c r="D509" s="99" t="s">
        <v>61</v>
      </c>
      <c r="E509" s="99" t="s">
        <v>25</v>
      </c>
      <c r="F509" s="89">
        <v>1</v>
      </c>
      <c r="G509" s="89"/>
      <c r="H509" s="23">
        <v>77400</v>
      </c>
      <c r="I509" s="89">
        <f t="shared" si="41"/>
        <v>86688.000000000015</v>
      </c>
      <c r="J509" s="97" t="s">
        <v>45</v>
      </c>
      <c r="K509" s="99" t="s">
        <v>26</v>
      </c>
      <c r="L509" s="97"/>
    </row>
    <row r="510" spans="1:12" s="40" customFormat="1" ht="89.25" customHeight="1" x14ac:dyDescent="0.25">
      <c r="A510" s="96">
        <v>10</v>
      </c>
      <c r="B510" s="99" t="s">
        <v>218</v>
      </c>
      <c r="C510" s="97" t="s">
        <v>37</v>
      </c>
      <c r="D510" s="99" t="s">
        <v>219</v>
      </c>
      <c r="E510" s="99" t="s">
        <v>25</v>
      </c>
      <c r="F510" s="89">
        <v>1</v>
      </c>
      <c r="G510" s="89"/>
      <c r="H510" s="89">
        <f>[1]комм.усл!$I$54</f>
        <v>22755361.795199998</v>
      </c>
      <c r="I510" s="89">
        <f t="shared" si="41"/>
        <v>25486005.210623998</v>
      </c>
      <c r="J510" s="97" t="s">
        <v>45</v>
      </c>
      <c r="K510" s="99" t="s">
        <v>27</v>
      </c>
      <c r="L510" s="97"/>
    </row>
    <row r="511" spans="1:12" s="40" customFormat="1" ht="89.25" customHeight="1" x14ac:dyDescent="0.25">
      <c r="A511" s="96">
        <v>11</v>
      </c>
      <c r="B511" s="99" t="s">
        <v>62</v>
      </c>
      <c r="C511" s="97" t="s">
        <v>37</v>
      </c>
      <c r="D511" s="99" t="s">
        <v>63</v>
      </c>
      <c r="E511" s="99" t="s">
        <v>25</v>
      </c>
      <c r="F511" s="89">
        <v>1</v>
      </c>
      <c r="G511" s="89"/>
      <c r="H511" s="89">
        <f>[1]комм.усл!$I$55</f>
        <v>1440000</v>
      </c>
      <c r="I511" s="89">
        <f t="shared" si="41"/>
        <v>1612800.0000000002</v>
      </c>
      <c r="J511" s="97" t="s">
        <v>45</v>
      </c>
      <c r="K511" s="99" t="s">
        <v>27</v>
      </c>
      <c r="L511" s="97"/>
    </row>
    <row r="512" spans="1:12" s="40" customFormat="1" ht="76.5" customHeight="1" x14ac:dyDescent="0.25">
      <c r="A512" s="96">
        <v>12</v>
      </c>
      <c r="B512" s="99" t="s">
        <v>64</v>
      </c>
      <c r="C512" s="97" t="s">
        <v>38</v>
      </c>
      <c r="D512" s="99" t="s">
        <v>65</v>
      </c>
      <c r="E512" s="99" t="s">
        <v>25</v>
      </c>
      <c r="F512" s="89">
        <v>1</v>
      </c>
      <c r="G512" s="89"/>
      <c r="H512" s="89">
        <f>'[1]услуги связи'!$G$11</f>
        <v>689142.85714285704</v>
      </c>
      <c r="I512" s="89">
        <f t="shared" si="41"/>
        <v>771840</v>
      </c>
      <c r="J512" s="97" t="s">
        <v>45</v>
      </c>
      <c r="K512" s="99" t="s">
        <v>26</v>
      </c>
      <c r="L512" s="97"/>
    </row>
    <row r="513" spans="1:12" s="40" customFormat="1" ht="73.5" customHeight="1" x14ac:dyDescent="0.25">
      <c r="A513" s="96">
        <v>13</v>
      </c>
      <c r="B513" s="99" t="s">
        <v>66</v>
      </c>
      <c r="C513" s="97" t="s">
        <v>38</v>
      </c>
      <c r="D513" s="99" t="s">
        <v>67</v>
      </c>
      <c r="E513" s="99" t="s">
        <v>25</v>
      </c>
      <c r="F513" s="89">
        <v>1</v>
      </c>
      <c r="G513" s="89"/>
      <c r="H513" s="89">
        <f>'[1]услуги связи'!$G$19</f>
        <v>3154285.7142857141</v>
      </c>
      <c r="I513" s="89">
        <f>H513*1.12</f>
        <v>3532800</v>
      </c>
      <c r="J513" s="97" t="s">
        <v>45</v>
      </c>
      <c r="K513" s="99" t="s">
        <v>26</v>
      </c>
      <c r="L513" s="97"/>
    </row>
    <row r="514" spans="1:12" s="40" customFormat="1" ht="70.5" customHeight="1" x14ac:dyDescent="0.25">
      <c r="A514" s="96">
        <v>14</v>
      </c>
      <c r="B514" s="99" t="s">
        <v>68</v>
      </c>
      <c r="C514" s="97" t="s">
        <v>38</v>
      </c>
      <c r="D514" s="99" t="s">
        <v>69</v>
      </c>
      <c r="E514" s="99" t="s">
        <v>25</v>
      </c>
      <c r="F514" s="89">
        <v>1</v>
      </c>
      <c r="G514" s="89"/>
      <c r="H514" s="89">
        <f>'[1]услуги связи'!$G$27</f>
        <v>644571.42857142852</v>
      </c>
      <c r="I514" s="89">
        <f>H514*1.12</f>
        <v>721920</v>
      </c>
      <c r="J514" s="97" t="s">
        <v>45</v>
      </c>
      <c r="K514" s="99" t="s">
        <v>26</v>
      </c>
      <c r="L514" s="97"/>
    </row>
    <row r="515" spans="1:12" s="40" customFormat="1" ht="102" customHeight="1" x14ac:dyDescent="0.25">
      <c r="A515" s="96">
        <v>15</v>
      </c>
      <c r="B515" s="99" t="s">
        <v>89</v>
      </c>
      <c r="C515" s="97" t="s">
        <v>72</v>
      </c>
      <c r="D515" s="99" t="s">
        <v>70</v>
      </c>
      <c r="E515" s="99" t="s">
        <v>25</v>
      </c>
      <c r="F515" s="89">
        <v>1</v>
      </c>
      <c r="G515" s="89"/>
      <c r="H515" s="89">
        <v>10803543.2142857</v>
      </c>
      <c r="I515" s="89">
        <f t="shared" si="41"/>
        <v>12099968.399999985</v>
      </c>
      <c r="J515" s="97" t="s">
        <v>45</v>
      </c>
      <c r="K515" s="99" t="s">
        <v>27</v>
      </c>
      <c r="L515" s="97"/>
    </row>
    <row r="516" spans="1:12" s="40" customFormat="1" ht="103.5" customHeight="1" x14ac:dyDescent="0.25">
      <c r="A516" s="96">
        <v>16</v>
      </c>
      <c r="B516" s="99" t="s">
        <v>71</v>
      </c>
      <c r="C516" s="97" t="s">
        <v>220</v>
      </c>
      <c r="D516" s="99" t="s">
        <v>73</v>
      </c>
      <c r="E516" s="99" t="s">
        <v>25</v>
      </c>
      <c r="F516" s="89">
        <v>1</v>
      </c>
      <c r="G516" s="89"/>
      <c r="H516" s="89">
        <v>2611250</v>
      </c>
      <c r="I516" s="89">
        <f t="shared" si="41"/>
        <v>2924600.0000000005</v>
      </c>
      <c r="J516" s="99" t="s">
        <v>74</v>
      </c>
      <c r="K516" s="99" t="s">
        <v>75</v>
      </c>
      <c r="L516" s="97"/>
    </row>
    <row r="517" spans="1:12" s="40" customFormat="1" ht="180.75" customHeight="1" x14ac:dyDescent="0.25">
      <c r="A517" s="96">
        <v>17</v>
      </c>
      <c r="B517" s="99" t="s">
        <v>79</v>
      </c>
      <c r="C517" s="97" t="s">
        <v>80</v>
      </c>
      <c r="D517" s="99" t="s">
        <v>88</v>
      </c>
      <c r="E517" s="99" t="s">
        <v>25</v>
      </c>
      <c r="F517" s="89">
        <v>1</v>
      </c>
      <c r="G517" s="89"/>
      <c r="H517" s="89">
        <v>10282272</v>
      </c>
      <c r="I517" s="89">
        <f t="shared" si="41"/>
        <v>11516144.640000001</v>
      </c>
      <c r="J517" s="37" t="s">
        <v>78</v>
      </c>
      <c r="K517" s="99" t="s">
        <v>22</v>
      </c>
      <c r="L517" s="97"/>
    </row>
    <row r="518" spans="1:12" s="40" customFormat="1" ht="178.5" customHeight="1" x14ac:dyDescent="0.25">
      <c r="A518" s="96">
        <v>18</v>
      </c>
      <c r="B518" s="99" t="s">
        <v>81</v>
      </c>
      <c r="C518" s="97" t="s">
        <v>221</v>
      </c>
      <c r="D518" s="99" t="s">
        <v>157</v>
      </c>
      <c r="E518" s="99" t="s">
        <v>25</v>
      </c>
      <c r="F518" s="89">
        <v>1</v>
      </c>
      <c r="G518" s="89"/>
      <c r="H518" s="89">
        <v>8171904</v>
      </c>
      <c r="I518" s="89">
        <f t="shared" si="41"/>
        <v>9152532.4800000004</v>
      </c>
      <c r="J518" s="37" t="s">
        <v>78</v>
      </c>
      <c r="K518" s="99" t="s">
        <v>82</v>
      </c>
      <c r="L518" s="97"/>
    </row>
    <row r="519" spans="1:12" s="40" customFormat="1" ht="79.5" customHeight="1" x14ac:dyDescent="0.25">
      <c r="A519" s="96">
        <v>19</v>
      </c>
      <c r="B519" s="99" t="s">
        <v>83</v>
      </c>
      <c r="C519" s="97" t="s">
        <v>80</v>
      </c>
      <c r="D519" s="99" t="s">
        <v>1370</v>
      </c>
      <c r="E519" s="99" t="s">
        <v>25</v>
      </c>
      <c r="F519" s="89">
        <v>1</v>
      </c>
      <c r="G519" s="89"/>
      <c r="H519" s="89">
        <v>6760113</v>
      </c>
      <c r="I519" s="89">
        <f t="shared" si="41"/>
        <v>7571326.5600000005</v>
      </c>
      <c r="J519" s="37" t="s">
        <v>78</v>
      </c>
      <c r="K519" s="99" t="s">
        <v>84</v>
      </c>
      <c r="L519" s="97" t="s">
        <v>1440</v>
      </c>
    </row>
    <row r="520" spans="1:12" s="40" customFormat="1" ht="101.25" customHeight="1" x14ac:dyDescent="0.25">
      <c r="A520" s="96">
        <v>20</v>
      </c>
      <c r="B520" s="99" t="s">
        <v>85</v>
      </c>
      <c r="C520" s="97" t="s">
        <v>221</v>
      </c>
      <c r="D520" s="99" t="s">
        <v>90</v>
      </c>
      <c r="E520" s="99" t="s">
        <v>25</v>
      </c>
      <c r="F520" s="89">
        <v>1</v>
      </c>
      <c r="G520" s="89"/>
      <c r="H520" s="89">
        <v>6039609.8200000003</v>
      </c>
      <c r="I520" s="89">
        <f t="shared" si="41"/>
        <v>6764362.9984000009</v>
      </c>
      <c r="J520" s="37" t="s">
        <v>78</v>
      </c>
      <c r="K520" s="99" t="s">
        <v>1406</v>
      </c>
      <c r="L520" s="97" t="s">
        <v>1441</v>
      </c>
    </row>
    <row r="521" spans="1:12" s="40" customFormat="1" ht="108" customHeight="1" x14ac:dyDescent="0.25">
      <c r="A521" s="96">
        <v>21</v>
      </c>
      <c r="B521" s="99" t="s">
        <v>155</v>
      </c>
      <c r="C521" s="97" t="s">
        <v>86</v>
      </c>
      <c r="D521" s="99" t="s">
        <v>156</v>
      </c>
      <c r="E521" s="99" t="s">
        <v>25</v>
      </c>
      <c r="F521" s="89">
        <v>1</v>
      </c>
      <c r="G521" s="89"/>
      <c r="H521" s="89">
        <v>3312375</v>
      </c>
      <c r="I521" s="89">
        <f t="shared" si="41"/>
        <v>3709860.0000000005</v>
      </c>
      <c r="J521" s="37" t="s">
        <v>78</v>
      </c>
      <c r="K521" s="99" t="s">
        <v>87</v>
      </c>
      <c r="L521" s="97"/>
    </row>
    <row r="522" spans="1:12" s="40" customFormat="1" ht="89.25" x14ac:dyDescent="0.25">
      <c r="A522" s="96">
        <v>22</v>
      </c>
      <c r="B522" s="99" t="s">
        <v>91</v>
      </c>
      <c r="C522" s="99" t="s">
        <v>227</v>
      </c>
      <c r="D522" s="99" t="s">
        <v>528</v>
      </c>
      <c r="E522" s="99" t="s">
        <v>25</v>
      </c>
      <c r="F522" s="89">
        <v>1</v>
      </c>
      <c r="G522" s="89"/>
      <c r="H522" s="89">
        <v>11100000</v>
      </c>
      <c r="I522" s="89">
        <f>H522*1.12</f>
        <v>12432000.000000002</v>
      </c>
      <c r="J522" s="99" t="s">
        <v>106</v>
      </c>
      <c r="K522" s="99" t="s">
        <v>523</v>
      </c>
      <c r="L522" s="97"/>
    </row>
    <row r="523" spans="1:12" s="40" customFormat="1" ht="87" customHeight="1" x14ac:dyDescent="0.25">
      <c r="A523" s="96">
        <v>23</v>
      </c>
      <c r="B523" s="99" t="s">
        <v>167</v>
      </c>
      <c r="C523" s="99" t="s">
        <v>168</v>
      </c>
      <c r="D523" s="99" t="s">
        <v>222</v>
      </c>
      <c r="E523" s="99" t="s">
        <v>25</v>
      </c>
      <c r="F523" s="89">
        <v>1</v>
      </c>
      <c r="G523" s="89"/>
      <c r="H523" s="89">
        <v>24121875</v>
      </c>
      <c r="I523" s="89">
        <f>H523*1.12</f>
        <v>27016500.000000004</v>
      </c>
      <c r="J523" s="37" t="s">
        <v>78</v>
      </c>
      <c r="K523" s="99" t="s">
        <v>169</v>
      </c>
      <c r="L523" s="97"/>
    </row>
    <row r="524" spans="1:12" s="40" customFormat="1" ht="127.5" x14ac:dyDescent="0.25">
      <c r="A524" s="96">
        <v>24</v>
      </c>
      <c r="B524" s="99" t="s">
        <v>223</v>
      </c>
      <c r="C524" s="99" t="s">
        <v>105</v>
      </c>
      <c r="D524" s="99" t="s">
        <v>695</v>
      </c>
      <c r="E524" s="99" t="s">
        <v>25</v>
      </c>
      <c r="F524" s="89">
        <v>1</v>
      </c>
      <c r="G524" s="89"/>
      <c r="H524" s="89">
        <v>7600008</v>
      </c>
      <c r="I524" s="89">
        <f t="shared" ref="I524:I526" si="42">H524*1.12</f>
        <v>8512008.9600000009</v>
      </c>
      <c r="J524" s="99" t="s">
        <v>170</v>
      </c>
      <c r="K524" s="99" t="s">
        <v>171</v>
      </c>
      <c r="L524" s="97"/>
    </row>
    <row r="525" spans="1:12" s="40" customFormat="1" ht="120" customHeight="1" x14ac:dyDescent="0.25">
      <c r="A525" s="96">
        <v>25</v>
      </c>
      <c r="B525" s="99" t="s">
        <v>224</v>
      </c>
      <c r="C525" s="99" t="s">
        <v>105</v>
      </c>
      <c r="D525" s="99" t="s">
        <v>172</v>
      </c>
      <c r="E525" s="99" t="s">
        <v>25</v>
      </c>
      <c r="F525" s="89">
        <v>1</v>
      </c>
      <c r="G525" s="89"/>
      <c r="H525" s="89">
        <v>5743500</v>
      </c>
      <c r="I525" s="89">
        <f t="shared" si="42"/>
        <v>6432720.0000000009</v>
      </c>
      <c r="J525" s="99" t="s">
        <v>170</v>
      </c>
      <c r="K525" s="99" t="s">
        <v>173</v>
      </c>
      <c r="L525" s="97"/>
    </row>
    <row r="526" spans="1:12" s="40" customFormat="1" ht="105" customHeight="1" x14ac:dyDescent="0.25">
      <c r="A526" s="96">
        <v>26</v>
      </c>
      <c r="B526" s="99" t="s">
        <v>225</v>
      </c>
      <c r="C526" s="99" t="s">
        <v>105</v>
      </c>
      <c r="D526" s="99" t="s">
        <v>174</v>
      </c>
      <c r="E526" s="99" t="s">
        <v>25</v>
      </c>
      <c r="F526" s="89">
        <v>1</v>
      </c>
      <c r="G526" s="89"/>
      <c r="H526" s="89">
        <v>5464800</v>
      </c>
      <c r="I526" s="89">
        <f t="shared" si="42"/>
        <v>6120576.0000000009</v>
      </c>
      <c r="J526" s="99" t="s">
        <v>170</v>
      </c>
      <c r="K526" s="99" t="s">
        <v>173</v>
      </c>
      <c r="L526" s="97"/>
    </row>
    <row r="527" spans="1:12" s="40" customFormat="1" ht="153" x14ac:dyDescent="0.25">
      <c r="A527" s="96">
        <v>27</v>
      </c>
      <c r="B527" s="99" t="s">
        <v>226</v>
      </c>
      <c r="C527" s="99" t="s">
        <v>227</v>
      </c>
      <c r="D527" s="99" t="s">
        <v>228</v>
      </c>
      <c r="E527" s="99" t="s">
        <v>25</v>
      </c>
      <c r="F527" s="89">
        <v>1</v>
      </c>
      <c r="G527" s="89"/>
      <c r="H527" s="89"/>
      <c r="I527" s="89"/>
      <c r="J527" s="99" t="s">
        <v>175</v>
      </c>
      <c r="K527" s="99" t="s">
        <v>176</v>
      </c>
      <c r="L527" s="97" t="s">
        <v>1480</v>
      </c>
    </row>
    <row r="528" spans="1:12" s="40" customFormat="1" ht="165.75" x14ac:dyDescent="0.25">
      <c r="A528" s="96">
        <v>28</v>
      </c>
      <c r="B528" s="99" t="s">
        <v>229</v>
      </c>
      <c r="C528" s="99" t="s">
        <v>227</v>
      </c>
      <c r="D528" s="99" t="s">
        <v>228</v>
      </c>
      <c r="E528" s="99" t="s">
        <v>25</v>
      </c>
      <c r="F528" s="89">
        <v>1</v>
      </c>
      <c r="G528" s="89"/>
      <c r="H528" s="89"/>
      <c r="I528" s="89"/>
      <c r="J528" s="99" t="s">
        <v>175</v>
      </c>
      <c r="K528" s="99" t="s">
        <v>177</v>
      </c>
      <c r="L528" s="97" t="s">
        <v>1006</v>
      </c>
    </row>
    <row r="529" spans="1:12" s="40" customFormat="1" ht="102.75" customHeight="1" x14ac:dyDescent="0.25">
      <c r="A529" s="96">
        <v>29</v>
      </c>
      <c r="B529" s="99" t="s">
        <v>230</v>
      </c>
      <c r="C529" s="99" t="s">
        <v>227</v>
      </c>
      <c r="D529" s="99" t="s">
        <v>172</v>
      </c>
      <c r="E529" s="99" t="s">
        <v>25</v>
      </c>
      <c r="F529" s="89">
        <v>1</v>
      </c>
      <c r="G529" s="89"/>
      <c r="H529" s="89"/>
      <c r="I529" s="89"/>
      <c r="J529" s="99" t="s">
        <v>175</v>
      </c>
      <c r="K529" s="99" t="s">
        <v>178</v>
      </c>
      <c r="L529" s="97" t="s">
        <v>1006</v>
      </c>
    </row>
    <row r="530" spans="1:12" s="40" customFormat="1" ht="142.5" customHeight="1" x14ac:dyDescent="0.25">
      <c r="A530" s="96">
        <v>30</v>
      </c>
      <c r="B530" s="99" t="s">
        <v>231</v>
      </c>
      <c r="C530" s="99" t="s">
        <v>227</v>
      </c>
      <c r="D530" s="99" t="s">
        <v>322</v>
      </c>
      <c r="E530" s="99" t="s">
        <v>25</v>
      </c>
      <c r="F530" s="89">
        <v>1</v>
      </c>
      <c r="G530" s="89"/>
      <c r="H530" s="89"/>
      <c r="I530" s="89"/>
      <c r="J530" s="99" t="s">
        <v>175</v>
      </c>
      <c r="K530" s="99" t="s">
        <v>177</v>
      </c>
      <c r="L530" s="97" t="s">
        <v>1006</v>
      </c>
    </row>
    <row r="531" spans="1:12" s="40" customFormat="1" ht="78.75" customHeight="1" x14ac:dyDescent="0.25">
      <c r="A531" s="96">
        <v>31</v>
      </c>
      <c r="B531" s="97" t="s">
        <v>208</v>
      </c>
      <c r="C531" s="97" t="s">
        <v>232</v>
      </c>
      <c r="D531" s="99" t="s">
        <v>320</v>
      </c>
      <c r="E531" s="99" t="s">
        <v>25</v>
      </c>
      <c r="F531" s="89">
        <v>1</v>
      </c>
      <c r="G531" s="89"/>
      <c r="H531" s="89"/>
      <c r="I531" s="89"/>
      <c r="J531" s="99" t="s">
        <v>237</v>
      </c>
      <c r="K531" s="99" t="s">
        <v>177</v>
      </c>
      <c r="L531" s="97" t="s">
        <v>332</v>
      </c>
    </row>
    <row r="532" spans="1:12" s="40" customFormat="1" ht="73.5" customHeight="1" x14ac:dyDescent="0.25">
      <c r="A532" s="96">
        <v>32</v>
      </c>
      <c r="B532" s="97" t="s">
        <v>233</v>
      </c>
      <c r="C532" s="97" t="s">
        <v>232</v>
      </c>
      <c r="D532" s="55" t="s">
        <v>321</v>
      </c>
      <c r="E532" s="97" t="s">
        <v>25</v>
      </c>
      <c r="F532" s="89">
        <v>1</v>
      </c>
      <c r="G532" s="89"/>
      <c r="H532" s="89"/>
      <c r="I532" s="89"/>
      <c r="J532" s="99" t="s">
        <v>237</v>
      </c>
      <c r="K532" s="99" t="s">
        <v>335</v>
      </c>
      <c r="L532" s="97" t="s">
        <v>332</v>
      </c>
    </row>
    <row r="533" spans="1:12" s="40" customFormat="1" ht="204" customHeight="1" x14ac:dyDescent="0.25">
      <c r="A533" s="96">
        <v>33</v>
      </c>
      <c r="B533" s="31" t="s">
        <v>204</v>
      </c>
      <c r="C533" s="53" t="s">
        <v>333</v>
      </c>
      <c r="D533" s="31" t="s">
        <v>336</v>
      </c>
      <c r="E533" s="26" t="s">
        <v>25</v>
      </c>
      <c r="F533" s="47">
        <v>1</v>
      </c>
      <c r="G533" s="27"/>
      <c r="H533" s="48">
        <v>756250</v>
      </c>
      <c r="I533" s="28">
        <f>H533*1.12</f>
        <v>847000.00000000012</v>
      </c>
      <c r="J533" s="31" t="s">
        <v>299</v>
      </c>
      <c r="K533" s="31" t="s">
        <v>334</v>
      </c>
      <c r="L533" s="97"/>
    </row>
    <row r="534" spans="1:12" s="40" customFormat="1" ht="63.75" x14ac:dyDescent="0.25">
      <c r="A534" s="24">
        <v>34</v>
      </c>
      <c r="B534" s="99" t="s">
        <v>338</v>
      </c>
      <c r="C534" s="99" t="s">
        <v>37</v>
      </c>
      <c r="D534" s="99" t="s">
        <v>339</v>
      </c>
      <c r="E534" s="99" t="s">
        <v>340</v>
      </c>
      <c r="F534" s="32">
        <v>1</v>
      </c>
      <c r="G534" s="99"/>
      <c r="H534" s="23">
        <v>2181889</v>
      </c>
      <c r="I534" s="28">
        <f t="shared" ref="I534:I539" si="43">H534*1.12</f>
        <v>2443715.6800000002</v>
      </c>
      <c r="J534" s="99" t="s">
        <v>341</v>
      </c>
      <c r="K534" s="99" t="s">
        <v>342</v>
      </c>
      <c r="L534" s="25"/>
    </row>
    <row r="535" spans="1:12" s="40" customFormat="1" ht="63.75" x14ac:dyDescent="0.25">
      <c r="A535" s="24">
        <v>35</v>
      </c>
      <c r="B535" s="99" t="s">
        <v>343</v>
      </c>
      <c r="C535" s="99" t="s">
        <v>37</v>
      </c>
      <c r="D535" s="99" t="s">
        <v>344</v>
      </c>
      <c r="E535" s="99" t="s">
        <v>340</v>
      </c>
      <c r="F535" s="32">
        <v>1</v>
      </c>
      <c r="G535" s="99"/>
      <c r="H535" s="23">
        <v>5157193</v>
      </c>
      <c r="I535" s="28">
        <f t="shared" si="43"/>
        <v>5776056.1600000001</v>
      </c>
      <c r="J535" s="99" t="s">
        <v>341</v>
      </c>
      <c r="K535" s="99" t="s">
        <v>345</v>
      </c>
      <c r="L535" s="25"/>
    </row>
    <row r="536" spans="1:12" s="40" customFormat="1" ht="76.5" x14ac:dyDescent="0.25">
      <c r="A536" s="24">
        <v>36</v>
      </c>
      <c r="B536" s="99" t="s">
        <v>698</v>
      </c>
      <c r="C536" s="99" t="s">
        <v>333</v>
      </c>
      <c r="D536" s="99" t="s">
        <v>699</v>
      </c>
      <c r="E536" s="99" t="s">
        <v>340</v>
      </c>
      <c r="F536" s="99">
        <v>1</v>
      </c>
      <c r="G536" s="99"/>
      <c r="H536" s="23">
        <v>148751200</v>
      </c>
      <c r="I536" s="23">
        <f t="shared" si="43"/>
        <v>166601344.00000003</v>
      </c>
      <c r="J536" s="99" t="s">
        <v>700</v>
      </c>
      <c r="K536" s="99" t="s">
        <v>30</v>
      </c>
      <c r="L536" s="25" t="s">
        <v>1073</v>
      </c>
    </row>
    <row r="537" spans="1:12" s="40" customFormat="1" ht="186.75" customHeight="1" x14ac:dyDescent="0.25">
      <c r="A537" s="24">
        <v>37</v>
      </c>
      <c r="B537" s="99" t="s">
        <v>346</v>
      </c>
      <c r="C537" s="97" t="s">
        <v>333</v>
      </c>
      <c r="D537" s="99" t="s">
        <v>349</v>
      </c>
      <c r="E537" s="99" t="s">
        <v>25</v>
      </c>
      <c r="F537" s="32">
        <v>1</v>
      </c>
      <c r="G537" s="56"/>
      <c r="H537" s="89">
        <v>1336607.1399999999</v>
      </c>
      <c r="I537" s="29">
        <f t="shared" si="43"/>
        <v>1496999.9968000001</v>
      </c>
      <c r="J537" s="99" t="s">
        <v>341</v>
      </c>
      <c r="K537" s="89" t="s">
        <v>347</v>
      </c>
      <c r="L537" s="9"/>
    </row>
    <row r="538" spans="1:12" s="40" customFormat="1" ht="405" customHeight="1" x14ac:dyDescent="0.25">
      <c r="A538" s="24">
        <v>38</v>
      </c>
      <c r="B538" s="99" t="s">
        <v>348</v>
      </c>
      <c r="C538" s="97" t="s">
        <v>333</v>
      </c>
      <c r="D538" s="99" t="s">
        <v>350</v>
      </c>
      <c r="E538" s="99" t="s">
        <v>25</v>
      </c>
      <c r="F538" s="32">
        <v>1</v>
      </c>
      <c r="G538" s="56"/>
      <c r="H538" s="90">
        <v>1129464.29</v>
      </c>
      <c r="I538" s="29">
        <f t="shared" si="43"/>
        <v>1265000.0048000002</v>
      </c>
      <c r="J538" s="99" t="s">
        <v>341</v>
      </c>
      <c r="K538" s="89" t="s">
        <v>347</v>
      </c>
      <c r="L538" s="9"/>
    </row>
    <row r="539" spans="1:12" s="40" customFormat="1" ht="126.75" customHeight="1" x14ac:dyDescent="0.25">
      <c r="A539" s="24">
        <v>39</v>
      </c>
      <c r="B539" s="99" t="s">
        <v>352</v>
      </c>
      <c r="C539" s="97" t="s">
        <v>333</v>
      </c>
      <c r="D539" s="99" t="s">
        <v>351</v>
      </c>
      <c r="E539" s="99" t="s">
        <v>25</v>
      </c>
      <c r="F539" s="32">
        <v>1</v>
      </c>
      <c r="G539" s="56"/>
      <c r="H539" s="90">
        <v>779464.29</v>
      </c>
      <c r="I539" s="90">
        <f t="shared" si="43"/>
        <v>873000.00480000011</v>
      </c>
      <c r="J539" s="99" t="s">
        <v>341</v>
      </c>
      <c r="K539" s="89" t="s">
        <v>347</v>
      </c>
      <c r="L539" s="9"/>
    </row>
    <row r="540" spans="1:12" s="40" customFormat="1" ht="126.75" customHeight="1" x14ac:dyDescent="0.25">
      <c r="A540" s="24">
        <v>40</v>
      </c>
      <c r="B540" s="99" t="s">
        <v>356</v>
      </c>
      <c r="C540" s="97" t="s">
        <v>355</v>
      </c>
      <c r="D540" s="37" t="s">
        <v>357</v>
      </c>
      <c r="E540" s="99" t="s">
        <v>25</v>
      </c>
      <c r="F540" s="32">
        <v>1</v>
      </c>
      <c r="G540" s="56"/>
      <c r="H540" s="89">
        <v>1248000</v>
      </c>
      <c r="I540" s="89">
        <f>H540*1.12</f>
        <v>1397760.0000000002</v>
      </c>
      <c r="J540" s="99" t="s">
        <v>358</v>
      </c>
      <c r="K540" s="89" t="s">
        <v>22</v>
      </c>
      <c r="L540" s="9"/>
    </row>
    <row r="541" spans="1:12" s="40" customFormat="1" ht="126.75" customHeight="1" x14ac:dyDescent="0.25">
      <c r="A541" s="24">
        <v>41</v>
      </c>
      <c r="B541" s="99" t="s">
        <v>359</v>
      </c>
      <c r="C541" s="97" t="s">
        <v>355</v>
      </c>
      <c r="D541" s="99" t="s">
        <v>360</v>
      </c>
      <c r="E541" s="99" t="s">
        <v>25</v>
      </c>
      <c r="F541" s="32">
        <v>1</v>
      </c>
      <c r="G541" s="57"/>
      <c r="H541" s="90">
        <v>1523340</v>
      </c>
      <c r="I541" s="90">
        <f>H541*1.12</f>
        <v>1706140.8</v>
      </c>
      <c r="J541" s="99" t="s">
        <v>358</v>
      </c>
      <c r="K541" s="90" t="s">
        <v>22</v>
      </c>
      <c r="L541" s="9"/>
    </row>
    <row r="542" spans="1:12" s="40" customFormat="1" ht="93.75" customHeight="1" x14ac:dyDescent="0.25">
      <c r="A542" s="24">
        <v>42</v>
      </c>
      <c r="B542" s="99" t="s">
        <v>365</v>
      </c>
      <c r="C542" s="99" t="s">
        <v>355</v>
      </c>
      <c r="D542" s="99" t="s">
        <v>366</v>
      </c>
      <c r="E542" s="99" t="s">
        <v>25</v>
      </c>
      <c r="F542" s="47">
        <v>1</v>
      </c>
      <c r="G542" s="99"/>
      <c r="H542" s="90">
        <v>21568500</v>
      </c>
      <c r="I542" s="90">
        <f t="shared" ref="I542:I548" si="44">H542*1.12</f>
        <v>24156720.000000004</v>
      </c>
      <c r="J542" s="99" t="s">
        <v>299</v>
      </c>
      <c r="K542" s="99" t="s">
        <v>22</v>
      </c>
      <c r="L542" s="9"/>
    </row>
    <row r="543" spans="1:12" s="40" customFormat="1" ht="96.75" customHeight="1" x14ac:dyDescent="0.25">
      <c r="A543" s="24">
        <v>43</v>
      </c>
      <c r="B543" s="99" t="s">
        <v>367</v>
      </c>
      <c r="C543" s="99" t="s">
        <v>355</v>
      </c>
      <c r="D543" s="99" t="s">
        <v>368</v>
      </c>
      <c r="E543" s="99" t="s">
        <v>25</v>
      </c>
      <c r="F543" s="47">
        <v>1</v>
      </c>
      <c r="G543" s="99"/>
      <c r="H543" s="90">
        <v>11761813</v>
      </c>
      <c r="I543" s="90">
        <f t="shared" si="44"/>
        <v>13173230.560000001</v>
      </c>
      <c r="J543" s="99" t="s">
        <v>299</v>
      </c>
      <c r="K543" s="99" t="s">
        <v>22</v>
      </c>
      <c r="L543" s="9"/>
    </row>
    <row r="544" spans="1:12" s="40" customFormat="1" ht="70.5" customHeight="1" x14ac:dyDescent="0.25">
      <c r="A544" s="24">
        <v>44</v>
      </c>
      <c r="B544" s="99" t="s">
        <v>369</v>
      </c>
      <c r="C544" s="99" t="s">
        <v>333</v>
      </c>
      <c r="D544" s="99" t="s">
        <v>370</v>
      </c>
      <c r="E544" s="99" t="s">
        <v>340</v>
      </c>
      <c r="F544" s="47">
        <v>1</v>
      </c>
      <c r="G544" s="99"/>
      <c r="H544" s="90"/>
      <c r="I544" s="90"/>
      <c r="J544" s="99" t="s">
        <v>371</v>
      </c>
      <c r="K544" s="99" t="s">
        <v>22</v>
      </c>
      <c r="L544" s="9" t="s">
        <v>332</v>
      </c>
    </row>
    <row r="545" spans="1:12" s="40" customFormat="1" ht="96" customHeight="1" x14ac:dyDescent="0.25">
      <c r="A545" s="24">
        <v>45</v>
      </c>
      <c r="B545" s="99" t="s">
        <v>372</v>
      </c>
      <c r="C545" s="99" t="s">
        <v>333</v>
      </c>
      <c r="D545" s="99" t="s">
        <v>379</v>
      </c>
      <c r="E545" s="99" t="s">
        <v>340</v>
      </c>
      <c r="F545" s="47">
        <v>1</v>
      </c>
      <c r="G545" s="99"/>
      <c r="H545" s="90"/>
      <c r="I545" s="90"/>
      <c r="J545" s="99" t="s">
        <v>371</v>
      </c>
      <c r="K545" s="99" t="s">
        <v>22</v>
      </c>
      <c r="L545" s="9" t="s">
        <v>332</v>
      </c>
    </row>
    <row r="546" spans="1:12" s="40" customFormat="1" ht="68.25" customHeight="1" x14ac:dyDescent="0.25">
      <c r="A546" s="24">
        <v>46</v>
      </c>
      <c r="B546" s="99" t="s">
        <v>373</v>
      </c>
      <c r="C546" s="99" t="s">
        <v>374</v>
      </c>
      <c r="D546" s="99" t="s">
        <v>375</v>
      </c>
      <c r="E546" s="99" t="s">
        <v>25</v>
      </c>
      <c r="F546" s="47">
        <v>1</v>
      </c>
      <c r="G546" s="99"/>
      <c r="H546" s="90">
        <v>528042</v>
      </c>
      <c r="I546" s="90">
        <f t="shared" si="44"/>
        <v>591407.04</v>
      </c>
      <c r="J546" s="99" t="s">
        <v>363</v>
      </c>
      <c r="K546" s="99" t="s">
        <v>22</v>
      </c>
      <c r="L546" s="9"/>
    </row>
    <row r="547" spans="1:12" s="40" customFormat="1" ht="70.5" customHeight="1" x14ac:dyDescent="0.25">
      <c r="A547" s="24">
        <v>47</v>
      </c>
      <c r="B547" s="99" t="s">
        <v>376</v>
      </c>
      <c r="C547" s="99" t="s">
        <v>374</v>
      </c>
      <c r="D547" s="124" t="s">
        <v>1490</v>
      </c>
      <c r="E547" s="124" t="s">
        <v>340</v>
      </c>
      <c r="F547" s="113">
        <v>1</v>
      </c>
      <c r="G547" s="124"/>
      <c r="H547" s="118">
        <v>127788</v>
      </c>
      <c r="I547" s="118">
        <f t="shared" si="44"/>
        <v>143122.56000000003</v>
      </c>
      <c r="J547" s="99" t="s">
        <v>363</v>
      </c>
      <c r="K547" s="99" t="s">
        <v>22</v>
      </c>
      <c r="L547" s="9" t="s">
        <v>1539</v>
      </c>
    </row>
    <row r="548" spans="1:12" s="40" customFormat="1" ht="123" customHeight="1" x14ac:dyDescent="0.25">
      <c r="A548" s="24">
        <v>48</v>
      </c>
      <c r="B548" s="99" t="s">
        <v>377</v>
      </c>
      <c r="C548" s="99" t="s">
        <v>333</v>
      </c>
      <c r="D548" s="99" t="s">
        <v>378</v>
      </c>
      <c r="E548" s="99" t="s">
        <v>340</v>
      </c>
      <c r="F548" s="32">
        <v>1</v>
      </c>
      <c r="G548" s="99"/>
      <c r="H548" s="90">
        <v>3125000</v>
      </c>
      <c r="I548" s="90">
        <f t="shared" si="44"/>
        <v>3500000.0000000005</v>
      </c>
      <c r="J548" s="99" t="s">
        <v>175</v>
      </c>
      <c r="K548" s="99" t="s">
        <v>334</v>
      </c>
      <c r="L548" s="9"/>
    </row>
    <row r="549" spans="1:12" s="40" customFormat="1" ht="111" customHeight="1" x14ac:dyDescent="0.25">
      <c r="A549" s="24">
        <v>49</v>
      </c>
      <c r="B549" s="99" t="s">
        <v>390</v>
      </c>
      <c r="C549" s="99" t="s">
        <v>333</v>
      </c>
      <c r="D549" s="99" t="s">
        <v>1036</v>
      </c>
      <c r="E549" s="34" t="s">
        <v>25</v>
      </c>
      <c r="F549" s="32">
        <v>1</v>
      </c>
      <c r="G549" s="21"/>
      <c r="H549" s="23">
        <v>178000</v>
      </c>
      <c r="I549" s="22">
        <f>H549*1.12</f>
        <v>199360.00000000003</v>
      </c>
      <c r="J549" s="99" t="s">
        <v>299</v>
      </c>
      <c r="K549" s="99" t="s">
        <v>127</v>
      </c>
      <c r="L549" s="97"/>
    </row>
    <row r="550" spans="1:12" s="40" customFormat="1" ht="111" customHeight="1" x14ac:dyDescent="0.25">
      <c r="A550" s="24">
        <v>50</v>
      </c>
      <c r="B550" s="99" t="s">
        <v>525</v>
      </c>
      <c r="C550" s="99" t="s">
        <v>526</v>
      </c>
      <c r="D550" s="99" t="s">
        <v>524</v>
      </c>
      <c r="E550" s="34" t="s">
        <v>25</v>
      </c>
      <c r="F550" s="32">
        <v>1</v>
      </c>
      <c r="G550" s="21"/>
      <c r="H550" s="23">
        <v>492023</v>
      </c>
      <c r="I550" s="22">
        <f>H550*1.12</f>
        <v>551065.76</v>
      </c>
      <c r="J550" s="99" t="s">
        <v>527</v>
      </c>
      <c r="K550" s="99" t="s">
        <v>22</v>
      </c>
      <c r="L550" s="97"/>
    </row>
    <row r="551" spans="1:12" s="40" customFormat="1" ht="102" x14ac:dyDescent="0.25">
      <c r="A551" s="24">
        <v>51</v>
      </c>
      <c r="B551" s="99" t="s">
        <v>569</v>
      </c>
      <c r="C551" s="97" t="s">
        <v>355</v>
      </c>
      <c r="D551" s="99" t="s">
        <v>570</v>
      </c>
      <c r="E551" s="97" t="s">
        <v>25</v>
      </c>
      <c r="F551" s="32">
        <v>1</v>
      </c>
      <c r="G551" s="41"/>
      <c r="H551" s="23">
        <v>14241000</v>
      </c>
      <c r="I551" s="22">
        <f t="shared" ref="I551:I552" si="45">H551*1.12</f>
        <v>15949920.000000002</v>
      </c>
      <c r="J551" s="37" t="s">
        <v>358</v>
      </c>
      <c r="K551" s="99" t="s">
        <v>22</v>
      </c>
      <c r="L551" s="97"/>
    </row>
    <row r="552" spans="1:12" s="40" customFormat="1" ht="76.5" x14ac:dyDescent="0.25">
      <c r="A552" s="24">
        <v>52</v>
      </c>
      <c r="B552" s="99" t="s">
        <v>571</v>
      </c>
      <c r="C552" s="97" t="s">
        <v>355</v>
      </c>
      <c r="D552" s="99" t="s">
        <v>572</v>
      </c>
      <c r="E552" s="97" t="s">
        <v>25</v>
      </c>
      <c r="F552" s="32">
        <v>1</v>
      </c>
      <c r="G552" s="41"/>
      <c r="H552" s="23">
        <v>21150000</v>
      </c>
      <c r="I552" s="22">
        <f t="shared" si="45"/>
        <v>23688000.000000004</v>
      </c>
      <c r="J552" s="37" t="s">
        <v>358</v>
      </c>
      <c r="K552" s="99" t="s">
        <v>22</v>
      </c>
      <c r="L552" s="97"/>
    </row>
    <row r="553" spans="1:12" s="40" customFormat="1" ht="83.25" customHeight="1" x14ac:dyDescent="0.25">
      <c r="A553" s="24">
        <v>53</v>
      </c>
      <c r="B553" s="99" t="s">
        <v>589</v>
      </c>
      <c r="C553" s="99" t="s">
        <v>355</v>
      </c>
      <c r="D553" s="99" t="s">
        <v>590</v>
      </c>
      <c r="E553" s="99" t="s">
        <v>340</v>
      </c>
      <c r="F553" s="32">
        <v>1</v>
      </c>
      <c r="G553" s="63"/>
      <c r="H553" s="23"/>
      <c r="I553" s="22"/>
      <c r="J553" s="37" t="s">
        <v>587</v>
      </c>
      <c r="K553" s="99" t="s">
        <v>30</v>
      </c>
      <c r="L553" s="9" t="s">
        <v>332</v>
      </c>
    </row>
    <row r="554" spans="1:12" s="40" customFormat="1" ht="76.5" x14ac:dyDescent="0.25">
      <c r="A554" s="96">
        <v>54</v>
      </c>
      <c r="B554" s="50" t="s">
        <v>591</v>
      </c>
      <c r="C554" s="99" t="s">
        <v>355</v>
      </c>
      <c r="D554" s="99" t="s">
        <v>592</v>
      </c>
      <c r="E554" s="99" t="s">
        <v>340</v>
      </c>
      <c r="F554" s="32">
        <v>1</v>
      </c>
      <c r="G554" s="63"/>
      <c r="H554" s="23"/>
      <c r="I554" s="22"/>
      <c r="J554" s="37" t="s">
        <v>587</v>
      </c>
      <c r="K554" s="31" t="s">
        <v>30</v>
      </c>
      <c r="L554" s="9" t="s">
        <v>332</v>
      </c>
    </row>
    <row r="555" spans="1:12" s="40" customFormat="1" ht="76.5" x14ac:dyDescent="0.25">
      <c r="A555" s="96" t="s">
        <v>704</v>
      </c>
      <c r="B555" s="50" t="s">
        <v>589</v>
      </c>
      <c r="C555" s="99" t="s">
        <v>355</v>
      </c>
      <c r="D555" s="50" t="s">
        <v>705</v>
      </c>
      <c r="E555" s="99" t="s">
        <v>340</v>
      </c>
      <c r="F555" s="32">
        <v>1</v>
      </c>
      <c r="G555" s="50"/>
      <c r="H555" s="23">
        <v>1106668.75</v>
      </c>
      <c r="I555" s="22">
        <f>H555*1.12</f>
        <v>1239469.0000000002</v>
      </c>
      <c r="J555" s="37" t="s">
        <v>358</v>
      </c>
      <c r="K555" s="94" t="s">
        <v>30</v>
      </c>
      <c r="L555" s="60" t="s">
        <v>329</v>
      </c>
    </row>
    <row r="556" spans="1:12" s="40" customFormat="1" ht="76.5" x14ac:dyDescent="0.25">
      <c r="A556" s="96" t="s">
        <v>801</v>
      </c>
      <c r="B556" s="91" t="s">
        <v>802</v>
      </c>
      <c r="C556" s="91" t="s">
        <v>333</v>
      </c>
      <c r="D556" s="91" t="s">
        <v>803</v>
      </c>
      <c r="E556" s="92" t="s">
        <v>25</v>
      </c>
      <c r="F556" s="89">
        <v>1</v>
      </c>
      <c r="G556" s="89"/>
      <c r="H556" s="89"/>
      <c r="I556" s="89"/>
      <c r="J556" s="94" t="s">
        <v>800</v>
      </c>
      <c r="K556" s="92" t="s">
        <v>804</v>
      </c>
      <c r="L556" s="60" t="s">
        <v>1006</v>
      </c>
    </row>
    <row r="557" spans="1:12" s="40" customFormat="1" ht="63.75" x14ac:dyDescent="0.25">
      <c r="A557" s="24" t="s">
        <v>830</v>
      </c>
      <c r="B557" s="91" t="s">
        <v>832</v>
      </c>
      <c r="C557" s="91" t="s">
        <v>333</v>
      </c>
      <c r="D557" s="77" t="s">
        <v>832</v>
      </c>
      <c r="E557" s="92" t="s">
        <v>25</v>
      </c>
      <c r="F557" s="89">
        <v>1</v>
      </c>
      <c r="G557" s="89"/>
      <c r="H557" s="89">
        <v>53571</v>
      </c>
      <c r="I557" s="89">
        <f>H557*1.12</f>
        <v>59999.520000000004</v>
      </c>
      <c r="J557" s="93" t="s">
        <v>828</v>
      </c>
      <c r="K557" s="92" t="s">
        <v>831</v>
      </c>
      <c r="L557" s="60" t="s">
        <v>1178</v>
      </c>
    </row>
    <row r="558" spans="1:12" s="40" customFormat="1" ht="76.5" x14ac:dyDescent="0.25">
      <c r="A558" s="96" t="s">
        <v>841</v>
      </c>
      <c r="B558" s="91" t="s">
        <v>1104</v>
      </c>
      <c r="C558" s="99" t="s">
        <v>355</v>
      </c>
      <c r="D558" s="91" t="s">
        <v>1199</v>
      </c>
      <c r="E558" s="92" t="s">
        <v>25</v>
      </c>
      <c r="F558" s="89">
        <v>1</v>
      </c>
      <c r="G558" s="90"/>
      <c r="H558" s="90">
        <v>1776696</v>
      </c>
      <c r="I558" s="89">
        <f t="shared" ref="I558:I565" si="46">H558*1.12</f>
        <v>1989899.5200000003</v>
      </c>
      <c r="J558" s="94" t="s">
        <v>358</v>
      </c>
      <c r="K558" s="92" t="s">
        <v>1105</v>
      </c>
      <c r="L558" s="60" t="s">
        <v>329</v>
      </c>
    </row>
    <row r="559" spans="1:12" s="40" customFormat="1" ht="76.5" x14ac:dyDescent="0.25">
      <c r="A559" s="24" t="s">
        <v>842</v>
      </c>
      <c r="B559" s="91" t="s">
        <v>1106</v>
      </c>
      <c r="C559" s="99" t="s">
        <v>355</v>
      </c>
      <c r="D559" s="91" t="s">
        <v>1200</v>
      </c>
      <c r="E559" s="92" t="s">
        <v>25</v>
      </c>
      <c r="F559" s="89">
        <v>1</v>
      </c>
      <c r="G559" s="90"/>
      <c r="H559" s="90">
        <v>5146429</v>
      </c>
      <c r="I559" s="89">
        <f t="shared" si="46"/>
        <v>5764000.4800000004</v>
      </c>
      <c r="J559" s="94" t="s">
        <v>358</v>
      </c>
      <c r="K559" s="92" t="s">
        <v>1105</v>
      </c>
      <c r="L559" s="60" t="s">
        <v>329</v>
      </c>
    </row>
    <row r="560" spans="1:12" s="40" customFormat="1" ht="63.75" x14ac:dyDescent="0.25">
      <c r="A560" s="96" t="s">
        <v>843</v>
      </c>
      <c r="B560" s="92" t="s">
        <v>1331</v>
      </c>
      <c r="C560" s="91" t="s">
        <v>526</v>
      </c>
      <c r="D560" s="92" t="s">
        <v>1332</v>
      </c>
      <c r="E560" s="92" t="s">
        <v>25</v>
      </c>
      <c r="F560" s="89">
        <v>1</v>
      </c>
      <c r="G560" s="89"/>
      <c r="H560" s="104">
        <v>43014000</v>
      </c>
      <c r="I560" s="89">
        <f t="shared" si="46"/>
        <v>48175680.000000007</v>
      </c>
      <c r="J560" s="91" t="s">
        <v>1334</v>
      </c>
      <c r="K560" s="92" t="s">
        <v>22</v>
      </c>
      <c r="L560" s="60" t="s">
        <v>1340</v>
      </c>
    </row>
    <row r="561" spans="1:12" s="40" customFormat="1" ht="67.5" customHeight="1" x14ac:dyDescent="0.25">
      <c r="A561" s="24" t="s">
        <v>844</v>
      </c>
      <c r="B561" s="92" t="s">
        <v>1447</v>
      </c>
      <c r="C561" s="91" t="s">
        <v>355</v>
      </c>
      <c r="D561" s="92" t="s">
        <v>1448</v>
      </c>
      <c r="E561" s="92" t="s">
        <v>25</v>
      </c>
      <c r="F561" s="89">
        <v>1</v>
      </c>
      <c r="G561" s="89"/>
      <c r="H561" s="104">
        <v>800000</v>
      </c>
      <c r="I561" s="89">
        <v>896000.00000000012</v>
      </c>
      <c r="J561" s="91" t="s">
        <v>358</v>
      </c>
      <c r="K561" s="92" t="s">
        <v>22</v>
      </c>
      <c r="L561" s="60" t="s">
        <v>1449</v>
      </c>
    </row>
    <row r="562" spans="1:12" s="40" customFormat="1" ht="89.25" customHeight="1" x14ac:dyDescent="0.25">
      <c r="A562" s="96" t="s">
        <v>845</v>
      </c>
      <c r="B562" s="92" t="s">
        <v>1450</v>
      </c>
      <c r="C562" s="91" t="s">
        <v>355</v>
      </c>
      <c r="D562" s="92" t="s">
        <v>1451</v>
      </c>
      <c r="E562" s="92" t="s">
        <v>25</v>
      </c>
      <c r="F562" s="89">
        <v>1</v>
      </c>
      <c r="G562" s="89"/>
      <c r="H562" s="104">
        <v>600000</v>
      </c>
      <c r="I562" s="89">
        <v>672000.00000000012</v>
      </c>
      <c r="J562" s="91" t="s">
        <v>358</v>
      </c>
      <c r="K562" s="92" t="s">
        <v>22</v>
      </c>
      <c r="L562" s="60" t="s">
        <v>1449</v>
      </c>
    </row>
    <row r="563" spans="1:12" s="40" customFormat="1" ht="93.75" customHeight="1" x14ac:dyDescent="0.25">
      <c r="A563" s="24" t="s">
        <v>846</v>
      </c>
      <c r="B563" s="92" t="s">
        <v>1452</v>
      </c>
      <c r="C563" s="91" t="s">
        <v>355</v>
      </c>
      <c r="D563" s="92" t="s">
        <v>1453</v>
      </c>
      <c r="E563" s="92" t="s">
        <v>25</v>
      </c>
      <c r="F563" s="89">
        <v>1</v>
      </c>
      <c r="G563" s="89"/>
      <c r="H563" s="104">
        <v>500000</v>
      </c>
      <c r="I563" s="89">
        <v>560000</v>
      </c>
      <c r="J563" s="91" t="s">
        <v>358</v>
      </c>
      <c r="K563" s="92" t="s">
        <v>22</v>
      </c>
      <c r="L563" s="60" t="s">
        <v>1449</v>
      </c>
    </row>
    <row r="564" spans="1:12" s="40" customFormat="1" ht="130.5" customHeight="1" x14ac:dyDescent="0.25">
      <c r="A564" s="96" t="s">
        <v>847</v>
      </c>
      <c r="B564" s="124" t="s">
        <v>1407</v>
      </c>
      <c r="C564" s="121" t="s">
        <v>1488</v>
      </c>
      <c r="D564" s="127" t="s">
        <v>1428</v>
      </c>
      <c r="E564" s="120" t="s">
        <v>25</v>
      </c>
      <c r="F564" s="118">
        <v>1</v>
      </c>
      <c r="G564" s="118"/>
      <c r="H564" s="128">
        <v>60000000</v>
      </c>
      <c r="I564" s="118">
        <f t="shared" si="46"/>
        <v>67200000</v>
      </c>
      <c r="J564" s="121" t="s">
        <v>1408</v>
      </c>
      <c r="K564" s="120" t="s">
        <v>22</v>
      </c>
      <c r="L564" s="124" t="s">
        <v>1540</v>
      </c>
    </row>
    <row r="565" spans="1:12" s="40" customFormat="1" ht="130.5" customHeight="1" x14ac:dyDescent="0.25">
      <c r="A565" s="96" t="s">
        <v>848</v>
      </c>
      <c r="B565" s="88" t="s">
        <v>39</v>
      </c>
      <c r="C565" s="94" t="s">
        <v>37</v>
      </c>
      <c r="D565" s="99" t="s">
        <v>1475</v>
      </c>
      <c r="E565" s="92" t="s">
        <v>25</v>
      </c>
      <c r="F565" s="90">
        <v>1</v>
      </c>
      <c r="G565" s="90"/>
      <c r="H565" s="107">
        <v>216071.43</v>
      </c>
      <c r="I565" s="90">
        <f t="shared" si="46"/>
        <v>242000.00160000002</v>
      </c>
      <c r="J565" s="99" t="s">
        <v>47</v>
      </c>
      <c r="K565" s="92" t="s">
        <v>30</v>
      </c>
      <c r="L565" s="60" t="s">
        <v>1479</v>
      </c>
    </row>
    <row r="566" spans="1:12" ht="12.75" customHeight="1" x14ac:dyDescent="0.2">
      <c r="A566" s="155" t="s">
        <v>33</v>
      </c>
      <c r="B566" s="156"/>
      <c r="C566" s="157"/>
      <c r="D566" s="37"/>
      <c r="E566" s="37"/>
      <c r="F566" s="36"/>
      <c r="G566" s="18"/>
      <c r="H566" s="58">
        <f>SUM(H501:H565)</f>
        <v>530678613.65754467</v>
      </c>
      <c r="I566" s="58">
        <f>SUM(I501:I565)</f>
        <v>594360047.29645014</v>
      </c>
      <c r="J566" s="20"/>
      <c r="K566" s="20"/>
      <c r="L566" s="99"/>
    </row>
    <row r="567" spans="1:12" ht="12.75" customHeight="1" x14ac:dyDescent="0.2">
      <c r="A567" s="155" t="s">
        <v>16</v>
      </c>
      <c r="B567" s="158"/>
      <c r="C567" s="159"/>
      <c r="D567" s="99"/>
      <c r="E567" s="99"/>
      <c r="F567" s="36"/>
      <c r="G567" s="36"/>
      <c r="H567" s="58">
        <f>H566+H499+H496</f>
        <v>1011630768.9575446</v>
      </c>
      <c r="I567" s="58">
        <f>I566+I499+I496</f>
        <v>1133026461.23245</v>
      </c>
      <c r="J567" s="9"/>
      <c r="K567" s="9"/>
      <c r="L567" s="99"/>
    </row>
    <row r="568" spans="1:12" x14ac:dyDescent="0.2">
      <c r="A568" s="148" t="s">
        <v>17</v>
      </c>
      <c r="B568" s="148"/>
      <c r="C568" s="148"/>
      <c r="D568" s="99"/>
      <c r="E568" s="99"/>
      <c r="F568" s="36"/>
      <c r="G568" s="36"/>
      <c r="H568" s="58">
        <f>H567+H427</f>
        <v>1529737137.6375446</v>
      </c>
      <c r="I568" s="58">
        <f>I567+I427</f>
        <v>1713305594.1540504</v>
      </c>
      <c r="J568" s="9"/>
      <c r="K568" s="9"/>
      <c r="L568" s="9"/>
    </row>
  </sheetData>
  <autoFilter ref="A12:L568"/>
  <mergeCells count="29">
    <mergeCell ref="A13:K13"/>
    <mergeCell ref="A355:C355"/>
    <mergeCell ref="A356:L356"/>
    <mergeCell ref="A345:L345"/>
    <mergeCell ref="A14:L14"/>
    <mergeCell ref="A344:G344"/>
    <mergeCell ref="B338:B339"/>
    <mergeCell ref="C338:C339"/>
    <mergeCell ref="D338:D339"/>
    <mergeCell ref="A338:A339"/>
    <mergeCell ref="E338:E339"/>
    <mergeCell ref="F338:F339"/>
    <mergeCell ref="G338:G339"/>
    <mergeCell ref="H338:H339"/>
    <mergeCell ref="I338:I339"/>
    <mergeCell ref="J338:J339"/>
    <mergeCell ref="A497:L497"/>
    <mergeCell ref="A568:C568"/>
    <mergeCell ref="A496:C496"/>
    <mergeCell ref="A499:C499"/>
    <mergeCell ref="A566:C566"/>
    <mergeCell ref="A567:C567"/>
    <mergeCell ref="A500:L500"/>
    <mergeCell ref="K338:K339"/>
    <mergeCell ref="L338:L339"/>
    <mergeCell ref="A429:J429"/>
    <mergeCell ref="A426:C426"/>
    <mergeCell ref="A427:C427"/>
    <mergeCell ref="A428:K428"/>
  </mergeCells>
  <pageMargins left="0.56000000000000005" right="0.2" top="0.35433070866141736" bottom="0.3937007874015748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Sholpan Kydyrbayeva</cp:lastModifiedBy>
  <cp:lastPrinted>2013-11-21T10:53:16Z</cp:lastPrinted>
  <dcterms:created xsi:type="dcterms:W3CDTF">2011-06-29T08:00:36Z</dcterms:created>
  <dcterms:modified xsi:type="dcterms:W3CDTF">2014-06-05T08:12:40Z</dcterms:modified>
</cp:coreProperties>
</file>