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425" windowWidth="18195" windowHeight="7320"/>
  </bookViews>
  <sheets>
    <sheet name="ПЗ" sheetId="12" r:id="rId1"/>
  </sheets>
  <externalReferences>
    <externalReference r:id="rId2"/>
  </externalReferences>
  <definedNames>
    <definedName name="_GoBack" localSheetId="0">ПЗ!#REF!</definedName>
    <definedName name="_xlnm._FilterDatabase" localSheetId="0" hidden="1">ПЗ!$A$12:$L$160</definedName>
    <definedName name="OLE_LINK3" localSheetId="0">ПЗ!#REF!</definedName>
  </definedNames>
  <calcPr calcId="145621"/>
  <fileRecoveryPr autoRecover="0"/>
</workbook>
</file>

<file path=xl/calcChain.xml><?xml version="1.0" encoding="utf-8"?>
<calcChain xmlns="http://schemas.openxmlformats.org/spreadsheetml/2006/main">
  <c r="I131" i="12" l="1"/>
  <c r="I145" i="12" l="1"/>
  <c r="H105" i="12" l="1"/>
  <c r="I105" i="12" s="1"/>
  <c r="G15" i="12"/>
  <c r="H97" i="12"/>
  <c r="I151" i="12" l="1"/>
  <c r="I152" i="12"/>
  <c r="I153" i="12"/>
  <c r="I154" i="12"/>
  <c r="I155" i="12"/>
  <c r="I156" i="12"/>
  <c r="I157" i="12"/>
  <c r="I150" i="12"/>
  <c r="I149" i="12"/>
  <c r="I90" i="12" l="1"/>
  <c r="I91" i="12"/>
  <c r="I92" i="12"/>
  <c r="I93" i="12"/>
  <c r="I94" i="12"/>
  <c r="I95" i="12"/>
  <c r="I96" i="12"/>
  <c r="H101" i="12" l="1"/>
  <c r="I15" i="12"/>
  <c r="I101" i="12" l="1"/>
  <c r="H106"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l="1"/>
  <c r="I17" i="12"/>
  <c r="I143" i="12"/>
  <c r="I144" i="12"/>
  <c r="I146" i="12"/>
  <c r="I147" i="12"/>
  <c r="I148" i="12"/>
  <c r="I142" i="12"/>
  <c r="I55" i="12" l="1"/>
  <c r="I18" i="12"/>
  <c r="I19" i="12"/>
  <c r="I20" i="12"/>
  <c r="I21" i="12"/>
  <c r="I22" i="12"/>
  <c r="I23" i="12"/>
  <c r="I24" i="12"/>
  <c r="I26" i="12"/>
  <c r="I27" i="12"/>
  <c r="I28" i="12"/>
  <c r="I29" i="12"/>
  <c r="I30" i="12"/>
  <c r="I31" i="12"/>
  <c r="I32" i="12"/>
  <c r="I33" i="12"/>
  <c r="I34" i="12"/>
  <c r="I35" i="12"/>
  <c r="I36" i="12"/>
  <c r="I37" i="12"/>
  <c r="I38" i="12"/>
  <c r="I39" i="12"/>
  <c r="I40" i="12"/>
  <c r="I41" i="12"/>
  <c r="I44" i="12"/>
  <c r="I45" i="12"/>
  <c r="I46" i="12"/>
  <c r="I47" i="12"/>
  <c r="I50" i="12"/>
  <c r="I51" i="12"/>
  <c r="I52" i="12"/>
  <c r="I53" i="12"/>
  <c r="I54" i="12"/>
  <c r="I16" i="12"/>
  <c r="I49" i="12"/>
  <c r="I48" i="12"/>
  <c r="I43" i="12"/>
  <c r="I42" i="12"/>
  <c r="I25" i="12" l="1"/>
  <c r="H123" i="12"/>
  <c r="I123" i="12" s="1"/>
  <c r="H122" i="12"/>
  <c r="I122" i="12" s="1"/>
  <c r="H121" i="12"/>
  <c r="H120" i="12"/>
  <c r="H119" i="12"/>
  <c r="H116" i="12"/>
  <c r="H115" i="12"/>
  <c r="H114" i="12"/>
  <c r="H113" i="12"/>
  <c r="H112" i="12"/>
  <c r="H158" i="12" s="1"/>
  <c r="H111" i="12"/>
  <c r="H110" i="12"/>
  <c r="I102" i="12"/>
  <c r="I106" i="12" s="1"/>
  <c r="I103" i="12"/>
  <c r="I104" i="12"/>
  <c r="F104" i="12"/>
  <c r="F103" i="12"/>
  <c r="F102" i="12"/>
  <c r="I87" i="12"/>
  <c r="I133" i="12"/>
  <c r="I134" i="12"/>
  <c r="I135" i="12"/>
  <c r="I136" i="12"/>
  <c r="I137" i="12"/>
  <c r="I138" i="12"/>
  <c r="I139" i="12"/>
  <c r="H159" i="12" l="1"/>
  <c r="I110" i="12"/>
  <c r="I132" i="12"/>
  <c r="I83" i="12"/>
  <c r="I82" i="12"/>
  <c r="I81" i="12"/>
  <c r="I85" i="12"/>
  <c r="I79" i="12" l="1"/>
  <c r="I80" i="12"/>
  <c r="I72" i="12" l="1"/>
  <c r="I73" i="12"/>
  <c r="I74" i="12"/>
  <c r="I75" i="12"/>
  <c r="I76" i="12"/>
  <c r="I77" i="12"/>
  <c r="I78" i="12"/>
  <c r="I71" i="12"/>
  <c r="I56" i="12" l="1"/>
  <c r="I130" i="12"/>
  <c r="I129" i="12"/>
  <c r="I128" i="12"/>
  <c r="I127" i="12"/>
  <c r="I126" i="12"/>
  <c r="I125" i="12"/>
  <c r="I124" i="12"/>
  <c r="I121" i="12"/>
  <c r="I120" i="12"/>
  <c r="I119" i="12"/>
  <c r="I118" i="12"/>
  <c r="I117" i="12"/>
  <c r="I116" i="12"/>
  <c r="I115" i="12"/>
  <c r="I114" i="12"/>
  <c r="I113" i="12"/>
  <c r="I111" i="12"/>
  <c r="I70" i="12"/>
  <c r="I69" i="12"/>
  <c r="I68" i="12"/>
  <c r="I67" i="12"/>
  <c r="I66" i="12"/>
  <c r="I65" i="12"/>
  <c r="I64" i="12"/>
  <c r="I63" i="12"/>
  <c r="I62" i="12"/>
  <c r="I61" i="12"/>
  <c r="I60" i="12"/>
  <c r="I97" i="12" l="1"/>
  <c r="I112" i="12"/>
  <c r="I158" i="12" s="1"/>
  <c r="I159" i="12" l="1"/>
  <c r="H98" i="12" l="1"/>
  <c r="H160" i="12" s="1"/>
  <c r="I98" i="12" l="1"/>
  <c r="I160" i="12" s="1"/>
</calcChain>
</file>

<file path=xl/sharedStrings.xml><?xml version="1.0" encoding="utf-8"?>
<sst xmlns="http://schemas.openxmlformats.org/spreadsheetml/2006/main" count="881" uniqueCount="405">
  <si>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</si>
  <si>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</si>
  <si>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</si>
  <si>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</si>
  <si>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</si>
  <si>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</si>
  <si>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</si>
  <si>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</si>
  <si>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</si>
  <si>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</si>
  <si>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</si>
  <si>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</si>
  <si>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</si>
  <si>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</si>
  <si>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</si>
  <si>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</si>
  <si>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</si>
  <si>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</si>
  <si>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</si>
  <si>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</si>
  <si>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</si>
  <si>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</si>
  <si>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</si>
  <si>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</si>
  <si>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</si>
  <si>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</si>
  <si>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</si>
  <si>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</si>
  <si>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</si>
  <si>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</si>
  <si>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</si>
  <si>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</si>
  <si>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</si>
  <si>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</si>
  <si>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</si>
  <si>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</si>
  <si>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</si>
  <si>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</si>
  <si>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</si>
  <si>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</si>
  <si>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</si>
  <si>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</si>
  <si>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</si>
  <si>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</si>
  <si>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</si>
  <si>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</si>
  <si>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</si>
  <si>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</si>
  <si>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</si>
  <si>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</si>
  <si>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</si>
  <si>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</si>
  <si>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</si>
  <si>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</si>
  <si>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</si>
  <si>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</si>
  <si>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</si>
  <si>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</si>
  <si>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</si>
  <si>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</si>
  <si>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</si>
  <si>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</si>
  <si>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</si>
  <si>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</si>
  <si>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</si>
  <si>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</si>
  <si>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</si>
  <si>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</si>
  <si>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</si>
  <si>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</si>
  <si>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</si>
  <si>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</si>
  <si>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</si>
  <si>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</si>
  <si>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</si>
  <si>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</si>
  <si>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</si>
  <si>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</si>
  <si>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</si>
  <si>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</si>
  <si>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</si>
  <si>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</si>
  <si>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</si>
  <si>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</si>
  <si>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</si>
  <si>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</si>
  <si>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</si>
  <si>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</si>
  <si>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</si>
  <si>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</si>
  <si>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</si>
  <si>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</si>
  <si>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</si>
  <si>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</si>
  <si>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</si>
  <si>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</si>
  <si>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</si>
  <si>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</si>
  <si>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</si>
  <si>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</si>
  <si>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</si>
  <si>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</si>
  <si>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</si>
  <si>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</si>
  <si>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</si>
  <si>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</si>
  <si>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</si>
  <si>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</si>
  <si>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</si>
  <si>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</si>
  <si>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</si>
  <si>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</si>
  <si>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</si>
  <si>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</si>
  <si>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</si>
  <si>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</si>
  <si>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</si>
  <si>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</si>
  <si>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</si>
  <si>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</si>
  <si>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</si>
  <si>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</si>
  <si>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</si>
  <si>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</si>
  <si>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</si>
  <si>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</si>
  <si>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</si>
  <si>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</si>
  <si>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</si>
  <si>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</si>
  <si>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</si>
  <si>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</si>
  <si>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</si>
  <si>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</si>
  <si>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</si>
  <si>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</si>
  <si>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</si>
  <si>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</si>
  <si>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</si>
  <si>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</si>
  <si>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</si>
  <si>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</si>
  <si>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</si>
  <si>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</si>
  <si>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</si>
  <si>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</si>
  <si>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</si>
  <si>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</si>
  <si>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</si>
  <si>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</si>
  <si>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</si>
  <si>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</si>
  <si>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</si>
  <si>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</si>
  <si>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</si>
  <si>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</si>
  <si>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</si>
  <si>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</si>
  <si>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</si>
  <si>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</si>
  <si>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</si>
  <si>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</si>
  <si>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</si>
  <si>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</si>
  <si>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</si>
  <si>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</si>
  <si>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</si>
  <si>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</si>
  <si>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</si>
  <si>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</si>
  <si>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</si>
  <si>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</si>
  <si>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</si>
  <si>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</si>
  <si>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</si>
  <si>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</si>
  <si>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</si>
  <si>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</si>
  <si>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</si>
  <si>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</si>
  <si>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r>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t>
    </r>
    <r>
      <rPr>
        <sz val="10"/>
        <color theme="1"/>
        <rFont val="Times New Roman"/>
        <family val="1"/>
        <charset val="204"/>
      </rPr>
      <t>Согласно технической спецификации</t>
    </r>
    <r>
      <rPr>
        <sz val="10"/>
        <color rgb="FF222222"/>
        <rFont val="Times New Roman"/>
        <family val="1"/>
        <charset val="204"/>
      </rPr>
      <t xml:space="preserve">                                                                                       </t>
    </r>
  </si>
  <si>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</si>
  <si>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</si>
  <si>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</si>
  <si>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</si>
  <si>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</si>
  <si>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</si>
  <si>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</si>
  <si>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</si>
  <si>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</si>
  <si>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</si>
  <si>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</si>
  <si>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</si>
  <si>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</si>
  <si>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</si>
  <si>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</si>
  <si>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</si>
  <si>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</si>
  <si>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</si>
  <si>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</si>
  <si>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</si>
  <si>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</si>
  <si>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</si>
  <si>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</si>
  <si>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</si>
  <si>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</si>
  <si>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</si>
  <si>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</si>
  <si>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</si>
  <si>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</si>
  <si>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</si>
  <si>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</si>
  <si>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Перевозка обучающихся АОО «Назарбаев Университет». Не менее 500 часов. Согласно технической спецификации.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</si>
  <si>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</si>
  <si>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</si>
  <si>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</si>
  <si>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</si>
  <si>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</si>
  <si>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</si>
  <si>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</si>
  <si>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</si>
  <si>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</si>
  <si>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</si>
  <si>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</si>
  <si>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</si>
  <si>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</si>
  <si>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</si>
  <si>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</si>
  <si>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</si>
  <si>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</si>
  <si>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</si>
  <si>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</si>
  <si>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</si>
  <si>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</si>
  <si>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</si>
  <si>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</si>
  <si>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</si>
  <si>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</si>
  <si>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</si>
  <si>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</si>
  <si>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</si>
  <si>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</si>
  <si>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</si>
  <si>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</si>
  <si>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</si>
  <si>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</si>
  <si>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</si>
  <si>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</si>
  <si>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</si>
  <si>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</si>
  <si>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</si>
  <si>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</si>
  <si>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</si>
  <si>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</si>
  <si>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</si>
  <si>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</si>
  <si>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</si>
  <si>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</si>
  <si>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</si>
  <si>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</si>
  <si>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</si>
  <si>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</si>
  <si>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</si>
  <si>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</si>
  <si>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</si>
  <si>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</si>
  <si>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</si>
  <si>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</si>
  <si>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</si>
  <si>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</si>
  <si>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</si>
  <si>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</si>
  <si>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</si>
  <si>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</si>
  <si>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</si>
  <si>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</si>
  <si>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</si>
  <si>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</si>
  <si>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</si>
  <si>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</si>
  <si>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</si>
  <si>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</si>
  <si>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</si>
  <si>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</si>
  <si>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</si>
  <si>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</si>
  <si>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</si>
  <si>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</si>
  <si>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</si>
  <si>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</si>
  <si>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</si>
  <si>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</si>
  <si>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</si>
  <si>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</si>
  <si>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</si>
  <si>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</si>
  <si>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</si>
  <si>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</si>
  <si>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</si>
  <si>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</si>
  <si>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</si>
  <si>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</si>
  <si>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</si>
  <si>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</si>
  <si>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</si>
  <si>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</si>
  <si>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</si>
  <si>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</si>
  <si>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</si>
  <si>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</si>
  <si>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</si>
  <si>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</si>
  <si>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</si>
  <si>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</si>
  <si>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</si>
  <si>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</si>
  <si>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</si>
  <si>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</si>
  <si>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</si>
  <si>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</si>
  <si>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</si>
  <si>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</si>
  <si>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</si>
  <si>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</si>
  <si>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</si>
  <si>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</si>
  <si>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</si>
  <si>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</si>
  <si>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</si>
  <si>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</si>
  <si>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</si>
  <si>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</si>
  <si>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</si>
  <si>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</si>
  <si>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</si>
  <si>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</si>
  <si>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</si>
  <si>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</si>
  <si>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</si>
  <si>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</si>
  <si>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</si>
  <si>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</si>
  <si>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</si>
  <si>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</si>
  <si>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</si>
  <si>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</si>
  <si>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</si>
  <si>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</si>
  <si>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</si>
  <si>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</si>
  <si>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</si>
  <si>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</si>
  <si>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</si>
  <si>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</si>
  <si>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</si>
  <si>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</si>
  <si>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</si>
  <si>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</si>
  <si>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</si>
  <si>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</si>
  <si>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</si>
  <si>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</si>
  <si>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</si>
  <si>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</si>
  <si>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</si>
  <si>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</si>
  <si>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</si>
  <si>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</si>
  <si>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</si>
  <si>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</si>
  <si>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</si>
  <si>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</si>
  <si>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</si>
  <si>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</si>
  <si>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</si>
  <si>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</si>
  <si>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</si>
  <si>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</si>
  <si>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</si>
  <si>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</si>
  <si>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</si>
  <si>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</si>
  <si>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</si>
  <si>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</si>
  <si>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</si>
  <si>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</si>
  <si>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</si>
  <si>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</si>
  <si>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</si>
  <si>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</si>
  <si>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</si>
  <si>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</si>
  <si>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</si>
  <si>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</si>
  <si>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</si>
  <si>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</si>
  <si>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</si>
  <si>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от  «29» января 2014 года  №8</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</si>
  <si>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Полная техническая характеристика согласно технической спецификации.                                                                                                                                                                                                                                                                                                                                                         </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</si>
  <si>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пятьсот двадцать девять) человек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</si>
  <si>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</si>
  <si>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</si>
  <si>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</si>
  <si>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</si>
  <si>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г. Астана, пр. Кабанбай батыра, 53; пр.Туран, 34/1, ул. Сыганак, 2, ул. Жанибек Керей хандары, 3</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</si>
</sst>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_р_."/>
    <numFmt numFmtId="202" formatCode="#,##0.00_ ;\-#,##0.00\ "/>
  </numFmts>
  <fonts count="4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sz val="8"/>
      <name val="Times New Roman"/>
      <family val="1"/>
      <charset val="204"/>
    </font>
    <font>
      <sz val="10"/>
      <color rgb="FF222222"/>
      <name val="Times New Roman"/>
      <family val="1"/>
      <charset val="204"/>
    </font>
    <font>
      <b/>
      <sz val="10"/>
      <color indexed="63"/>
      <name val="Times New Roman"/>
      <family val="1"/>
      <charset val="204"/>
    </font>
    <font>
      <sz val="10"/>
      <color rgb="FF333333"/>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0" fontId="6" fillId="0" borderId="0"/>
  </cellStyleXfs>
  <cellXfs count="98">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31" fillId="2" borderId="0" xfId="0" applyFont="1" applyFill="1"/>
    <xf numFmtId="199" fontId="30" fillId="2" borderId="0" xfId="189"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3" fontId="8"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199" fontId="32" fillId="2" borderId="1" xfId="189" applyNumberFormat="1" applyFont="1" applyFill="1" applyBorder="1" applyAlignment="1">
      <alignment horizontal="center" vertical="center" wrapText="1"/>
    </xf>
    <xf numFmtId="201" fontId="29" fillId="2" borderId="1" xfId="2" applyNumberFormat="1" applyFont="1" applyFill="1" applyBorder="1" applyAlignment="1">
      <alignment horizontal="center" vertical="center" wrapText="1"/>
    </xf>
    <xf numFmtId="0" fontId="35"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6" xfId="0"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8" fillId="2" borderId="1" xfId="0" applyNumberFormat="1" applyFont="1" applyFill="1" applyBorder="1" applyAlignment="1">
      <alignment horizontal="center" vertical="center" wrapText="1"/>
    </xf>
    <xf numFmtId="43" fontId="8" fillId="2" borderId="0" xfId="189" applyNumberFormat="1" applyFont="1" applyFill="1" applyBorder="1"/>
    <xf numFmtId="0" fontId="8" fillId="2" borderId="0" xfId="0" applyFont="1" applyFill="1" applyBorder="1" applyAlignment="1">
      <alignment horizontal="center"/>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 xfId="0" applyFont="1" applyFill="1" applyBorder="1" applyAlignment="1">
      <alignment horizontal="center" vertical="center" wrapText="1"/>
    </xf>
    <xf numFmtId="43" fontId="8" fillId="2" borderId="3" xfId="189" applyFont="1" applyFill="1" applyBorder="1" applyAlignment="1">
      <alignment horizontal="center" vertical="center" wrapText="1"/>
    </xf>
    <xf numFmtId="202" fontId="8" fillId="2" borderId="5" xfId="189" applyNumberFormat="1"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199" fontId="8" fillId="2" borderId="5" xfId="189"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43" fontId="8" fillId="2" borderId="7" xfId="189" applyFont="1" applyFill="1" applyBorder="1" applyAlignment="1">
      <alignment horizontal="center" vertical="center" wrapText="1"/>
    </xf>
    <xf numFmtId="202" fontId="8" fillId="2" borderId="9" xfId="189" applyNumberFormat="1" applyFont="1" applyFill="1" applyBorder="1" applyAlignment="1">
      <alignment horizontal="center" vertical="center" wrapText="1"/>
    </xf>
    <xf numFmtId="2" fontId="34" fillId="2" borderId="6" xfId="192" applyNumberFormat="1" applyFont="1" applyFill="1" applyBorder="1" applyAlignment="1">
      <alignment horizontal="center" vertical="center" wrapText="1"/>
    </xf>
    <xf numFmtId="4" fontId="34" fillId="2" borderId="6" xfId="192" applyNumberFormat="1" applyFont="1" applyFill="1" applyBorder="1" applyAlignment="1">
      <alignment horizontal="center" vertical="center" wrapText="1"/>
    </xf>
    <xf numFmtId="202" fontId="8" fillId="2" borderId="1" xfId="189" applyNumberFormat="1" applyFont="1" applyFill="1" applyBorder="1" applyAlignment="1">
      <alignment horizontal="center" vertical="center" wrapText="1"/>
    </xf>
    <xf numFmtId="4" fontId="34" fillId="2" borderId="1" xfId="192" applyNumberFormat="1" applyFont="1" applyFill="1" applyBorder="1" applyAlignment="1">
      <alignment horizontal="center" vertical="center" wrapText="1"/>
    </xf>
    <xf numFmtId="0" fontId="33"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33" fillId="2" borderId="7" xfId="0" applyFont="1" applyFill="1" applyBorder="1" applyAlignment="1">
      <alignment horizontal="center" vertical="center" wrapText="1"/>
    </xf>
    <xf numFmtId="2" fontId="32" fillId="2" borderId="7" xfId="0" applyNumberFormat="1" applyFont="1" applyFill="1" applyBorder="1" applyAlignment="1">
      <alignment horizontal="center" vertical="center" wrapText="1"/>
    </xf>
    <xf numFmtId="3" fontId="32" fillId="2" borderId="7" xfId="0" applyNumberFormat="1" applyFont="1" applyFill="1" applyBorder="1" applyAlignment="1">
      <alignment horizontal="center" vertical="center" wrapText="1"/>
    </xf>
    <xf numFmtId="4" fontId="32" fillId="2" borderId="7" xfId="0" applyNumberFormat="1" applyFont="1" applyFill="1" applyBorder="1" applyAlignment="1">
      <alignment horizontal="center" vertical="center" wrapText="1"/>
    </xf>
    <xf numFmtId="2" fontId="34" fillId="2" borderId="1" xfId="192"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32" fillId="2" borderId="1" xfId="0" applyFont="1" applyFill="1" applyBorder="1" applyAlignment="1">
      <alignment vertical="center" wrapText="1"/>
    </xf>
    <xf numFmtId="0" fontId="32" fillId="2" borderId="0" xfId="0" applyFont="1" applyFill="1" applyAlignment="1">
      <alignment horizontal="center" vertical="center"/>
    </xf>
    <xf numFmtId="0" fontId="32" fillId="2" borderId="1" xfId="0" applyFont="1" applyFill="1" applyBorder="1" applyAlignment="1">
      <alignment horizontal="center" vertical="center"/>
    </xf>
    <xf numFmtId="14" fontId="32" fillId="2" borderId="1" xfId="189" applyNumberFormat="1" applyFont="1" applyFill="1" applyBorder="1" applyAlignment="1">
      <alignment horizontal="center" vertical="center" wrapText="1"/>
    </xf>
    <xf numFmtId="199" fontId="32" fillId="2" borderId="7" xfId="189"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lignment vertical="center" wrapText="1"/>
    </xf>
    <xf numFmtId="4" fontId="37" fillId="2" borderId="6" xfId="192"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2" fontId="32" fillId="0" borderId="1" xfId="0" applyNumberFormat="1" applyFont="1" applyBorder="1" applyAlignment="1">
      <alignment horizontal="center" vertical="center" wrapText="1"/>
    </xf>
    <xf numFmtId="0" fontId="39" fillId="3" borderId="1" xfId="0" applyFont="1" applyFill="1" applyBorder="1" applyAlignment="1">
      <alignment vertical="center" wrapText="1"/>
    </xf>
    <xf numFmtId="4" fontId="32" fillId="0" borderId="1" xfId="0" applyNumberFormat="1"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49" fontId="29" fillId="2" borderId="3"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29" fillId="2" borderId="6" xfId="0"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0"/>
  <sheetViews>
    <sheetView tabSelected="1" topLeftCell="A143" zoomScaleNormal="100" workbookViewId="0">
      <selection activeCell="D146" sqref="D146"/>
    </sheetView>
  </sheetViews>
  <sheetFormatPr defaultRowHeight="12.75" x14ac:dyDescent="0.2"/>
  <cols>
    <col min="1" max="1" width="5.42578125" style="27" customWidth="1"/>
    <col min="2" max="2" width="20.42578125" style="29" customWidth="1"/>
    <col min="3" max="3" width="11.42578125" style="27" customWidth="1"/>
    <col min="4" max="4" width="41.5703125" style="30" customWidth="1"/>
    <col min="5" max="5" width="9" style="36" customWidth="1"/>
    <col min="6" max="6" width="14.140625" style="31" customWidth="1"/>
    <col min="7" max="7" width="14" style="31" customWidth="1"/>
    <col min="8" max="8" width="18.5703125" style="31" customWidth="1"/>
    <col min="9" max="9" width="19" style="31" customWidth="1"/>
    <col min="10" max="10" width="14.28515625" style="35" customWidth="1"/>
    <col min="11" max="11" width="14.7109375" style="35" customWidth="1"/>
    <col min="12" max="12" width="14.5703125" style="33" customWidth="1"/>
    <col min="13" max="16384" width="9.140625" style="2"/>
  </cols>
  <sheetData>
    <row r="1" spans="1:12" x14ac:dyDescent="0.2">
      <c r="B1" s="27"/>
      <c r="D1" s="27"/>
      <c r="F1" s="28"/>
      <c r="G1" s="28"/>
      <c r="H1" s="28"/>
      <c r="I1" s="28"/>
      <c r="J1" s="3" t="s">
        <v>29</v>
      </c>
      <c r="K1" s="4"/>
      <c r="L1" s="27"/>
    </row>
    <row r="2" spans="1:12" x14ac:dyDescent="0.2">
      <c r="B2" s="27"/>
      <c r="D2" s="27"/>
      <c r="F2" s="28"/>
      <c r="G2" s="28"/>
      <c r="H2" s="28"/>
      <c r="I2" s="28"/>
      <c r="J2" s="3" t="s">
        <v>36</v>
      </c>
      <c r="K2" s="4"/>
      <c r="L2" s="27"/>
    </row>
    <row r="3" spans="1:12" x14ac:dyDescent="0.2">
      <c r="B3" s="27"/>
      <c r="D3" s="27"/>
      <c r="F3" s="28"/>
      <c r="G3" s="28"/>
      <c r="H3" s="28"/>
      <c r="I3" s="28"/>
      <c r="J3" s="3" t="s">
        <v>3</v>
      </c>
      <c r="K3" s="4"/>
      <c r="L3" s="27"/>
    </row>
    <row r="4" spans="1:12" x14ac:dyDescent="0.2">
      <c r="B4" s="27"/>
      <c r="D4" s="27"/>
      <c r="F4" s="28"/>
      <c r="G4" s="28"/>
      <c r="H4" s="28"/>
      <c r="I4" s="28"/>
      <c r="J4" s="3" t="s">
        <v>21</v>
      </c>
      <c r="K4" s="4"/>
      <c r="L4" s="27"/>
    </row>
    <row r="5" spans="1:12" x14ac:dyDescent="0.2">
      <c r="B5" s="27"/>
      <c r="D5" s="27"/>
      <c r="F5" s="28"/>
      <c r="G5" s="28"/>
      <c r="H5" s="28"/>
      <c r="I5" s="28"/>
      <c r="J5" s="3" t="s">
        <v>241</v>
      </c>
      <c r="K5" s="4"/>
      <c r="L5" s="27"/>
    </row>
    <row r="6" spans="1:12" s="23" customFormat="1" x14ac:dyDescent="0.2">
      <c r="A6" s="27"/>
      <c r="B6" s="27"/>
      <c r="C6" s="27"/>
      <c r="D6" s="27"/>
      <c r="E6" s="36"/>
      <c r="F6" s="28"/>
      <c r="G6" s="28"/>
      <c r="H6" s="28"/>
      <c r="I6" s="28"/>
      <c r="J6" s="32" t="s">
        <v>35</v>
      </c>
      <c r="K6" s="4"/>
      <c r="L6" s="27"/>
    </row>
    <row r="7" spans="1:12" x14ac:dyDescent="0.2">
      <c r="B7" s="27"/>
      <c r="D7" s="27"/>
      <c r="F7" s="28"/>
      <c r="G7" s="28"/>
      <c r="H7" s="28"/>
      <c r="I7" s="28"/>
      <c r="J7" s="3" t="s">
        <v>397</v>
      </c>
      <c r="K7" s="4"/>
      <c r="L7" s="27"/>
    </row>
    <row r="8" spans="1:12" s="23" customFormat="1" x14ac:dyDescent="0.2">
      <c r="A8" s="27"/>
      <c r="B8" s="27"/>
      <c r="C8" s="27"/>
      <c r="D8" s="27"/>
      <c r="E8" s="36"/>
      <c r="F8" s="28"/>
      <c r="G8" s="28"/>
      <c r="H8" s="28"/>
      <c r="I8" s="28"/>
      <c r="J8" s="32" t="s">
        <v>360</v>
      </c>
      <c r="K8" s="27"/>
      <c r="L8" s="27"/>
    </row>
    <row r="9" spans="1:12" s="23" customFormat="1" x14ac:dyDescent="0.2">
      <c r="A9" s="27"/>
      <c r="B9" s="27"/>
      <c r="C9" s="27"/>
      <c r="D9" s="27"/>
      <c r="E9" s="36"/>
      <c r="F9" s="28"/>
      <c r="G9" s="28"/>
      <c r="H9" s="28"/>
      <c r="I9" s="28"/>
      <c r="J9" s="33" t="s">
        <v>361</v>
      </c>
      <c r="K9" s="27"/>
      <c r="L9" s="27"/>
    </row>
    <row r="10" spans="1:12" s="23" customFormat="1" x14ac:dyDescent="0.2">
      <c r="A10" s="27"/>
      <c r="B10" s="27"/>
      <c r="C10" s="27"/>
      <c r="D10" s="27"/>
      <c r="E10" s="36"/>
      <c r="F10" s="28"/>
      <c r="G10" s="28"/>
      <c r="H10" s="28"/>
      <c r="I10" s="28"/>
      <c r="J10" s="33"/>
      <c r="K10" s="27"/>
      <c r="L10" s="27"/>
    </row>
    <row r="11" spans="1:12" ht="80.25" customHeight="1" x14ac:dyDescent="0.2">
      <c r="A11" s="5" t="s">
        <v>18</v>
      </c>
      <c r="B11" s="5" t="s">
        <v>4</v>
      </c>
      <c r="C11" s="5" t="s">
        <v>5</v>
      </c>
      <c r="D11" s="6" t="s">
        <v>327</v>
      </c>
      <c r="E11" s="5" t="s">
        <v>6</v>
      </c>
      <c r="F11" s="7" t="s">
        <v>0</v>
      </c>
      <c r="G11" s="7" t="s">
        <v>7</v>
      </c>
      <c r="H11" s="7" t="s">
        <v>19</v>
      </c>
      <c r="I11" s="7" t="s">
        <v>20</v>
      </c>
      <c r="J11" s="1" t="s">
        <v>1</v>
      </c>
      <c r="K11" s="1" t="s">
        <v>2</v>
      </c>
      <c r="L11" s="22" t="s">
        <v>34</v>
      </c>
    </row>
    <row r="12" spans="1:12" s="25" customFormat="1" x14ac:dyDescent="0.2">
      <c r="A12" s="24">
        <v>1</v>
      </c>
      <c r="B12" s="24">
        <v>2</v>
      </c>
      <c r="C12" s="24">
        <v>3</v>
      </c>
      <c r="D12" s="24">
        <v>4</v>
      </c>
      <c r="E12" s="24">
        <v>5</v>
      </c>
      <c r="F12" s="7">
        <v>6</v>
      </c>
      <c r="G12" s="7">
        <v>7</v>
      </c>
      <c r="H12" s="7">
        <v>8</v>
      </c>
      <c r="I12" s="7">
        <v>9</v>
      </c>
      <c r="J12" s="24">
        <v>10</v>
      </c>
      <c r="K12" s="24">
        <v>11</v>
      </c>
      <c r="L12" s="24">
        <v>12</v>
      </c>
    </row>
    <row r="13" spans="1:12" s="8" customFormat="1" x14ac:dyDescent="0.2">
      <c r="A13" s="83" t="s">
        <v>13</v>
      </c>
      <c r="B13" s="83"/>
      <c r="C13" s="83"/>
      <c r="D13" s="83"/>
      <c r="E13" s="83"/>
      <c r="F13" s="83"/>
      <c r="G13" s="83"/>
      <c r="H13" s="83"/>
      <c r="I13" s="83"/>
      <c r="J13" s="83"/>
      <c r="K13" s="83"/>
      <c r="L13" s="10"/>
    </row>
    <row r="14" spans="1:12" s="9" customFormat="1" x14ac:dyDescent="0.25">
      <c r="A14" s="96" t="s">
        <v>14</v>
      </c>
      <c r="B14" s="96"/>
      <c r="C14" s="96"/>
      <c r="D14" s="96"/>
      <c r="E14" s="96"/>
      <c r="F14" s="96"/>
      <c r="G14" s="96"/>
      <c r="H14" s="96"/>
      <c r="I14" s="96"/>
      <c r="J14" s="96"/>
      <c r="K14" s="16"/>
      <c r="L14" s="66"/>
    </row>
    <row r="15" spans="1:12" s="12" customFormat="1" ht="87.75" customHeight="1" x14ac:dyDescent="0.25">
      <c r="A15" s="18">
        <v>1</v>
      </c>
      <c r="B15" s="10" t="s">
        <v>40</v>
      </c>
      <c r="C15" s="10" t="s">
        <v>31</v>
      </c>
      <c r="D15" s="10" t="s">
        <v>343</v>
      </c>
      <c r="E15" s="10" t="s">
        <v>32</v>
      </c>
      <c r="F15" s="46">
        <v>3498049</v>
      </c>
      <c r="G15" s="46">
        <f>H15/F15</f>
        <v>91.08</v>
      </c>
      <c r="H15" s="46">
        <v>318602302.92000002</v>
      </c>
      <c r="I15" s="46">
        <f>H15*1.12</f>
        <v>356834579.27040005</v>
      </c>
      <c r="J15" s="67" t="s">
        <v>41</v>
      </c>
      <c r="K15" s="10" t="s">
        <v>22</v>
      </c>
      <c r="L15" s="10"/>
    </row>
    <row r="16" spans="1:12" s="12" customFormat="1" ht="69" customHeight="1" x14ac:dyDescent="0.25">
      <c r="A16" s="18">
        <v>2</v>
      </c>
      <c r="B16" s="11" t="s">
        <v>141</v>
      </c>
      <c r="C16" s="11" t="s">
        <v>77</v>
      </c>
      <c r="D16" s="11" t="s">
        <v>182</v>
      </c>
      <c r="E16" s="11" t="s">
        <v>142</v>
      </c>
      <c r="F16" s="46">
        <v>2800</v>
      </c>
      <c r="G16" s="46">
        <v>77</v>
      </c>
      <c r="H16" s="46">
        <f t="shared" ref="H16:H55" si="0">F16*G16</f>
        <v>215600</v>
      </c>
      <c r="I16" s="46">
        <f>H16*1.12</f>
        <v>241472.00000000003</v>
      </c>
      <c r="J16" s="11" t="s">
        <v>107</v>
      </c>
      <c r="K16" s="15" t="s">
        <v>143</v>
      </c>
      <c r="L16" s="10"/>
    </row>
    <row r="17" spans="1:12" s="12" customFormat="1" ht="118.5" customHeight="1" x14ac:dyDescent="0.25">
      <c r="A17" s="18">
        <v>3</v>
      </c>
      <c r="B17" s="11" t="s">
        <v>145</v>
      </c>
      <c r="C17" s="11" t="s">
        <v>77</v>
      </c>
      <c r="D17" s="10" t="s">
        <v>144</v>
      </c>
      <c r="E17" s="11" t="s">
        <v>142</v>
      </c>
      <c r="F17" s="46">
        <v>15872</v>
      </c>
      <c r="G17" s="46">
        <v>477</v>
      </c>
      <c r="H17" s="46">
        <f t="shared" si="0"/>
        <v>7570944</v>
      </c>
      <c r="I17" s="46">
        <f>H17*1.12</f>
        <v>8479457.2800000012</v>
      </c>
      <c r="J17" s="11" t="s">
        <v>107</v>
      </c>
      <c r="K17" s="15" t="s">
        <v>143</v>
      </c>
      <c r="L17" s="10"/>
    </row>
    <row r="18" spans="1:12" s="12" customFormat="1" ht="114" customHeight="1" x14ac:dyDescent="0.25">
      <c r="A18" s="18">
        <v>4</v>
      </c>
      <c r="B18" s="10" t="s">
        <v>146</v>
      </c>
      <c r="C18" s="11" t="s">
        <v>77</v>
      </c>
      <c r="D18" s="12" t="s">
        <v>183</v>
      </c>
      <c r="E18" s="10" t="s">
        <v>142</v>
      </c>
      <c r="F18" s="46">
        <v>60</v>
      </c>
      <c r="G18" s="46">
        <v>1120</v>
      </c>
      <c r="H18" s="46">
        <f t="shared" si="0"/>
        <v>67200</v>
      </c>
      <c r="I18" s="46">
        <f t="shared" ref="I18:I54" si="1">H18*1.12</f>
        <v>75264</v>
      </c>
      <c r="J18" s="11" t="s">
        <v>147</v>
      </c>
      <c r="K18" s="11" t="s">
        <v>22</v>
      </c>
      <c r="L18" s="10"/>
    </row>
    <row r="19" spans="1:12" s="12" customFormat="1" ht="100.5" customHeight="1" x14ac:dyDescent="0.25">
      <c r="A19" s="18">
        <v>5</v>
      </c>
      <c r="B19" s="10" t="s">
        <v>184</v>
      </c>
      <c r="C19" s="11" t="s">
        <v>77</v>
      </c>
      <c r="D19" s="10" t="s">
        <v>185</v>
      </c>
      <c r="E19" s="10" t="s">
        <v>149</v>
      </c>
      <c r="F19" s="46">
        <v>10</v>
      </c>
      <c r="G19" s="46">
        <v>1800</v>
      </c>
      <c r="H19" s="46">
        <f t="shared" si="0"/>
        <v>18000</v>
      </c>
      <c r="I19" s="46">
        <f t="shared" si="1"/>
        <v>20160.000000000004</v>
      </c>
      <c r="J19" s="11" t="s">
        <v>147</v>
      </c>
      <c r="K19" s="11" t="s">
        <v>22</v>
      </c>
      <c r="L19" s="10"/>
    </row>
    <row r="20" spans="1:12" s="12" customFormat="1" ht="114" customHeight="1" x14ac:dyDescent="0.25">
      <c r="A20" s="18">
        <v>6</v>
      </c>
      <c r="B20" s="10" t="s">
        <v>148</v>
      </c>
      <c r="C20" s="11" t="s">
        <v>77</v>
      </c>
      <c r="D20" s="10" t="s">
        <v>186</v>
      </c>
      <c r="E20" s="10" t="s">
        <v>142</v>
      </c>
      <c r="F20" s="46">
        <v>2</v>
      </c>
      <c r="G20" s="46">
        <v>37382</v>
      </c>
      <c r="H20" s="46">
        <f t="shared" si="0"/>
        <v>74764</v>
      </c>
      <c r="I20" s="46">
        <f t="shared" si="1"/>
        <v>83735.680000000008</v>
      </c>
      <c r="J20" s="11" t="s">
        <v>147</v>
      </c>
      <c r="K20" s="11" t="s">
        <v>22</v>
      </c>
      <c r="L20" s="10"/>
    </row>
    <row r="21" spans="1:12" s="12" customFormat="1" ht="243" customHeight="1" x14ac:dyDescent="0.25">
      <c r="A21" s="18">
        <v>7</v>
      </c>
      <c r="B21" s="10" t="s">
        <v>242</v>
      </c>
      <c r="C21" s="11" t="s">
        <v>77</v>
      </c>
      <c r="D21" s="10" t="s">
        <v>311</v>
      </c>
      <c r="E21" s="10" t="s">
        <v>142</v>
      </c>
      <c r="F21" s="46">
        <v>2</v>
      </c>
      <c r="G21" s="46">
        <v>1607142.855</v>
      </c>
      <c r="H21" s="46">
        <f t="shared" si="0"/>
        <v>3214285.71</v>
      </c>
      <c r="I21" s="46">
        <f t="shared" si="1"/>
        <v>3599999.9952000002</v>
      </c>
      <c r="J21" s="10" t="s">
        <v>304</v>
      </c>
      <c r="K21" s="11" t="s">
        <v>22</v>
      </c>
      <c r="L21" s="10"/>
    </row>
    <row r="22" spans="1:12" s="12" customFormat="1" ht="123.75" customHeight="1" x14ac:dyDescent="0.25">
      <c r="A22" s="18">
        <v>8</v>
      </c>
      <c r="B22" s="10" t="s">
        <v>243</v>
      </c>
      <c r="C22" s="11" t="s">
        <v>77</v>
      </c>
      <c r="D22" s="10" t="s">
        <v>244</v>
      </c>
      <c r="E22" s="10" t="s">
        <v>142</v>
      </c>
      <c r="F22" s="46">
        <v>2</v>
      </c>
      <c r="G22" s="46">
        <v>53571.43</v>
      </c>
      <c r="H22" s="46">
        <f t="shared" si="0"/>
        <v>107142.86</v>
      </c>
      <c r="I22" s="46">
        <f t="shared" si="1"/>
        <v>120000.00320000001</v>
      </c>
      <c r="J22" s="10" t="s">
        <v>305</v>
      </c>
      <c r="K22" s="11" t="s">
        <v>22</v>
      </c>
      <c r="L22" s="10"/>
    </row>
    <row r="23" spans="1:12" s="12" customFormat="1" ht="194.25" customHeight="1" x14ac:dyDescent="0.25">
      <c r="A23" s="18">
        <v>9</v>
      </c>
      <c r="B23" s="10" t="s">
        <v>245</v>
      </c>
      <c r="C23" s="11" t="s">
        <v>77</v>
      </c>
      <c r="D23" s="10" t="s">
        <v>246</v>
      </c>
      <c r="E23" s="10" t="s">
        <v>142</v>
      </c>
      <c r="F23" s="46">
        <v>3</v>
      </c>
      <c r="G23" s="46">
        <v>34642.856666666667</v>
      </c>
      <c r="H23" s="46">
        <f t="shared" si="0"/>
        <v>103928.57</v>
      </c>
      <c r="I23" s="46">
        <f t="shared" si="1"/>
        <v>116399.99840000003</v>
      </c>
      <c r="J23" s="10" t="s">
        <v>304</v>
      </c>
      <c r="K23" s="11" t="s">
        <v>22</v>
      </c>
      <c r="L23" s="10"/>
    </row>
    <row r="24" spans="1:12" s="12" customFormat="1" ht="90" customHeight="1" x14ac:dyDescent="0.25">
      <c r="A24" s="18">
        <v>10</v>
      </c>
      <c r="B24" s="10" t="s">
        <v>247</v>
      </c>
      <c r="C24" s="11" t="s">
        <v>77</v>
      </c>
      <c r="D24" s="10" t="s">
        <v>248</v>
      </c>
      <c r="E24" s="10" t="s">
        <v>142</v>
      </c>
      <c r="F24" s="46">
        <v>1</v>
      </c>
      <c r="G24" s="46">
        <v>267857.14</v>
      </c>
      <c r="H24" s="46">
        <f t="shared" si="0"/>
        <v>267857.14</v>
      </c>
      <c r="I24" s="46">
        <f t="shared" si="1"/>
        <v>299999.99680000002</v>
      </c>
      <c r="J24" s="10" t="s">
        <v>304</v>
      </c>
      <c r="K24" s="11" t="s">
        <v>22</v>
      </c>
      <c r="L24" s="10"/>
    </row>
    <row r="25" spans="1:12" s="12" customFormat="1" ht="109.5" customHeight="1" x14ac:dyDescent="0.25">
      <c r="A25" s="18">
        <v>11</v>
      </c>
      <c r="B25" s="10" t="s">
        <v>249</v>
      </c>
      <c r="C25" s="11" t="s">
        <v>77</v>
      </c>
      <c r="D25" s="10" t="s">
        <v>250</v>
      </c>
      <c r="E25" s="10" t="s">
        <v>142</v>
      </c>
      <c r="F25" s="46">
        <v>1</v>
      </c>
      <c r="G25" s="46">
        <v>85623.21</v>
      </c>
      <c r="H25" s="46">
        <f t="shared" si="0"/>
        <v>85623.21</v>
      </c>
      <c r="I25" s="46">
        <f t="shared" si="1"/>
        <v>95897.995200000019</v>
      </c>
      <c r="J25" s="10" t="s">
        <v>306</v>
      </c>
      <c r="K25" s="11" t="s">
        <v>22</v>
      </c>
      <c r="L25" s="10"/>
    </row>
    <row r="26" spans="1:12" s="12" customFormat="1" ht="90.75" customHeight="1" x14ac:dyDescent="0.25">
      <c r="A26" s="18">
        <v>12</v>
      </c>
      <c r="B26" s="10" t="s">
        <v>251</v>
      </c>
      <c r="C26" s="11" t="s">
        <v>77</v>
      </c>
      <c r="D26" s="11" t="s">
        <v>252</v>
      </c>
      <c r="E26" s="10" t="s">
        <v>253</v>
      </c>
      <c r="F26" s="46">
        <v>21</v>
      </c>
      <c r="G26" s="46">
        <v>625</v>
      </c>
      <c r="H26" s="46">
        <f t="shared" si="0"/>
        <v>13125</v>
      </c>
      <c r="I26" s="46">
        <f t="shared" si="1"/>
        <v>14700.000000000002</v>
      </c>
      <c r="J26" s="10" t="s">
        <v>305</v>
      </c>
      <c r="K26" s="11" t="s">
        <v>22</v>
      </c>
      <c r="L26" s="10"/>
    </row>
    <row r="27" spans="1:12" s="12" customFormat="1" ht="254.25" customHeight="1" x14ac:dyDescent="0.25">
      <c r="A27" s="18">
        <v>13</v>
      </c>
      <c r="B27" s="10" t="s">
        <v>254</v>
      </c>
      <c r="C27" s="11" t="s">
        <v>77</v>
      </c>
      <c r="D27" s="10" t="s">
        <v>312</v>
      </c>
      <c r="E27" s="10" t="s">
        <v>253</v>
      </c>
      <c r="F27" s="46">
        <v>21</v>
      </c>
      <c r="G27" s="46">
        <v>17200</v>
      </c>
      <c r="H27" s="46">
        <f t="shared" si="0"/>
        <v>361200</v>
      </c>
      <c r="I27" s="46">
        <f t="shared" si="1"/>
        <v>404544.00000000006</v>
      </c>
      <c r="J27" s="10" t="s">
        <v>307</v>
      </c>
      <c r="K27" s="11" t="s">
        <v>22</v>
      </c>
      <c r="L27" s="10"/>
    </row>
    <row r="28" spans="1:12" s="12" customFormat="1" ht="126" customHeight="1" x14ac:dyDescent="0.25">
      <c r="A28" s="18">
        <v>14</v>
      </c>
      <c r="B28" s="10" t="s">
        <v>255</v>
      </c>
      <c r="C28" s="11" t="s">
        <v>77</v>
      </c>
      <c r="D28" s="11" t="s">
        <v>256</v>
      </c>
      <c r="E28" s="10" t="s">
        <v>253</v>
      </c>
      <c r="F28" s="46">
        <v>21</v>
      </c>
      <c r="G28" s="46">
        <v>8549</v>
      </c>
      <c r="H28" s="46">
        <f t="shared" si="0"/>
        <v>179529</v>
      </c>
      <c r="I28" s="46">
        <f t="shared" si="1"/>
        <v>201072.48</v>
      </c>
      <c r="J28" s="10" t="s">
        <v>307</v>
      </c>
      <c r="K28" s="11" t="s">
        <v>22</v>
      </c>
      <c r="L28" s="10"/>
    </row>
    <row r="29" spans="1:12" s="12" customFormat="1" ht="90.75" customHeight="1" x14ac:dyDescent="0.25">
      <c r="A29" s="18">
        <v>15</v>
      </c>
      <c r="B29" s="10" t="s">
        <v>257</v>
      </c>
      <c r="C29" s="11" t="s">
        <v>77</v>
      </c>
      <c r="D29" s="11" t="s">
        <v>258</v>
      </c>
      <c r="E29" s="10" t="s">
        <v>142</v>
      </c>
      <c r="F29" s="46">
        <v>6</v>
      </c>
      <c r="G29" s="46">
        <v>2322</v>
      </c>
      <c r="H29" s="46">
        <f t="shared" si="0"/>
        <v>13932</v>
      </c>
      <c r="I29" s="46">
        <f t="shared" si="1"/>
        <v>15603.840000000002</v>
      </c>
      <c r="J29" s="10" t="s">
        <v>307</v>
      </c>
      <c r="K29" s="11" t="s">
        <v>22</v>
      </c>
      <c r="L29" s="10"/>
    </row>
    <row r="30" spans="1:12" s="12" customFormat="1" ht="166.5" customHeight="1" x14ac:dyDescent="0.25">
      <c r="A30" s="18">
        <v>16</v>
      </c>
      <c r="B30" s="10" t="s">
        <v>259</v>
      </c>
      <c r="C30" s="11" t="s">
        <v>77</v>
      </c>
      <c r="D30" s="11" t="s">
        <v>313</v>
      </c>
      <c r="E30" s="10" t="s">
        <v>142</v>
      </c>
      <c r="F30" s="46">
        <v>13</v>
      </c>
      <c r="G30" s="46">
        <v>39000</v>
      </c>
      <c r="H30" s="46">
        <f t="shared" si="0"/>
        <v>507000</v>
      </c>
      <c r="I30" s="46">
        <f t="shared" si="1"/>
        <v>567840</v>
      </c>
      <c r="J30" s="10" t="s">
        <v>307</v>
      </c>
      <c r="K30" s="11" t="s">
        <v>22</v>
      </c>
      <c r="L30" s="10"/>
    </row>
    <row r="31" spans="1:12" s="12" customFormat="1" ht="99" customHeight="1" x14ac:dyDescent="0.25">
      <c r="A31" s="18">
        <v>17</v>
      </c>
      <c r="B31" s="10" t="s">
        <v>260</v>
      </c>
      <c r="C31" s="11" t="s">
        <v>77</v>
      </c>
      <c r="D31" s="11" t="s">
        <v>314</v>
      </c>
      <c r="E31" s="10" t="s">
        <v>142</v>
      </c>
      <c r="F31" s="46">
        <v>8</v>
      </c>
      <c r="G31" s="46">
        <v>25000</v>
      </c>
      <c r="H31" s="46">
        <f t="shared" si="0"/>
        <v>200000</v>
      </c>
      <c r="I31" s="46">
        <f t="shared" si="1"/>
        <v>224000.00000000003</v>
      </c>
      <c r="J31" s="10" t="s">
        <v>307</v>
      </c>
      <c r="K31" s="11" t="s">
        <v>22</v>
      </c>
      <c r="L31" s="10"/>
    </row>
    <row r="32" spans="1:12" s="12" customFormat="1" ht="177" customHeight="1" x14ac:dyDescent="0.25">
      <c r="A32" s="18">
        <v>18</v>
      </c>
      <c r="B32" s="10" t="s">
        <v>261</v>
      </c>
      <c r="C32" s="11" t="s">
        <v>77</v>
      </c>
      <c r="D32" s="10" t="s">
        <v>315</v>
      </c>
      <c r="E32" s="10" t="s">
        <v>142</v>
      </c>
      <c r="F32" s="46">
        <v>4</v>
      </c>
      <c r="G32" s="46">
        <v>22035.715</v>
      </c>
      <c r="H32" s="46">
        <f t="shared" si="0"/>
        <v>88142.86</v>
      </c>
      <c r="I32" s="46">
        <f t="shared" si="1"/>
        <v>98720.003200000006</v>
      </c>
      <c r="J32" s="10" t="s">
        <v>308</v>
      </c>
      <c r="K32" s="11" t="s">
        <v>22</v>
      </c>
      <c r="L32" s="10"/>
    </row>
    <row r="33" spans="1:12" s="12" customFormat="1" ht="90.75" customHeight="1" x14ac:dyDescent="0.25">
      <c r="A33" s="18">
        <v>19</v>
      </c>
      <c r="B33" s="10" t="s">
        <v>262</v>
      </c>
      <c r="C33" s="11" t="s">
        <v>77</v>
      </c>
      <c r="D33" s="10" t="s">
        <v>316</v>
      </c>
      <c r="E33" s="10" t="s">
        <v>142</v>
      </c>
      <c r="F33" s="46">
        <v>21</v>
      </c>
      <c r="G33" s="46">
        <v>2233</v>
      </c>
      <c r="H33" s="46">
        <f t="shared" si="0"/>
        <v>46893</v>
      </c>
      <c r="I33" s="46">
        <f t="shared" si="1"/>
        <v>52520.160000000003</v>
      </c>
      <c r="J33" s="10" t="s">
        <v>307</v>
      </c>
      <c r="K33" s="11" t="s">
        <v>22</v>
      </c>
      <c r="L33" s="10"/>
    </row>
    <row r="34" spans="1:12" s="12" customFormat="1" ht="108" customHeight="1" x14ac:dyDescent="0.25">
      <c r="A34" s="18">
        <v>20</v>
      </c>
      <c r="B34" s="10" t="s">
        <v>263</v>
      </c>
      <c r="C34" s="11" t="s">
        <v>77</v>
      </c>
      <c r="D34" s="11" t="s">
        <v>337</v>
      </c>
      <c r="E34" s="10" t="s">
        <v>253</v>
      </c>
      <c r="F34" s="46">
        <v>21</v>
      </c>
      <c r="G34" s="46">
        <v>5000</v>
      </c>
      <c r="H34" s="46">
        <f t="shared" si="0"/>
        <v>105000</v>
      </c>
      <c r="I34" s="46">
        <f t="shared" si="1"/>
        <v>117600.00000000001</v>
      </c>
      <c r="J34" s="11" t="s">
        <v>309</v>
      </c>
      <c r="K34" s="11" t="s">
        <v>22</v>
      </c>
      <c r="L34" s="10" t="s">
        <v>331</v>
      </c>
    </row>
    <row r="35" spans="1:12" s="12" customFormat="1" ht="95.25" customHeight="1" x14ac:dyDescent="0.25">
      <c r="A35" s="18">
        <v>21</v>
      </c>
      <c r="B35" s="10" t="s">
        <v>264</v>
      </c>
      <c r="C35" s="11" t="s">
        <v>77</v>
      </c>
      <c r="D35" s="11" t="s">
        <v>317</v>
      </c>
      <c r="E35" s="10" t="s">
        <v>149</v>
      </c>
      <c r="F35" s="46">
        <v>150</v>
      </c>
      <c r="G35" s="46">
        <v>268</v>
      </c>
      <c r="H35" s="46">
        <f t="shared" si="0"/>
        <v>40200</v>
      </c>
      <c r="I35" s="46">
        <f t="shared" si="1"/>
        <v>45024.000000000007</v>
      </c>
      <c r="J35" s="10" t="s">
        <v>305</v>
      </c>
      <c r="K35" s="11" t="s">
        <v>22</v>
      </c>
      <c r="L35" s="10"/>
    </row>
    <row r="36" spans="1:12" s="12" customFormat="1" ht="87.75" customHeight="1" x14ac:dyDescent="0.25">
      <c r="A36" s="18">
        <v>22</v>
      </c>
      <c r="B36" s="10" t="s">
        <v>264</v>
      </c>
      <c r="C36" s="11" t="s">
        <v>77</v>
      </c>
      <c r="D36" s="11" t="s">
        <v>318</v>
      </c>
      <c r="E36" s="10" t="s">
        <v>149</v>
      </c>
      <c r="F36" s="46">
        <v>150</v>
      </c>
      <c r="G36" s="46">
        <v>447</v>
      </c>
      <c r="H36" s="46">
        <f t="shared" si="0"/>
        <v>67050</v>
      </c>
      <c r="I36" s="46">
        <f t="shared" si="1"/>
        <v>75096</v>
      </c>
      <c r="J36" s="10" t="s">
        <v>305</v>
      </c>
      <c r="K36" s="11" t="s">
        <v>22</v>
      </c>
      <c r="L36" s="10"/>
    </row>
    <row r="37" spans="1:12" s="12" customFormat="1" ht="108" customHeight="1" x14ac:dyDescent="0.25">
      <c r="A37" s="18">
        <v>23</v>
      </c>
      <c r="B37" s="10" t="s">
        <v>265</v>
      </c>
      <c r="C37" s="11" t="s">
        <v>77</v>
      </c>
      <c r="D37" s="11" t="s">
        <v>266</v>
      </c>
      <c r="E37" s="10" t="s">
        <v>286</v>
      </c>
      <c r="F37" s="46">
        <v>21</v>
      </c>
      <c r="G37" s="46">
        <v>746</v>
      </c>
      <c r="H37" s="46">
        <f t="shared" si="0"/>
        <v>15666</v>
      </c>
      <c r="I37" s="46">
        <f t="shared" si="1"/>
        <v>17545.920000000002</v>
      </c>
      <c r="J37" s="10" t="s">
        <v>305</v>
      </c>
      <c r="K37" s="11" t="s">
        <v>22</v>
      </c>
      <c r="L37" s="10"/>
    </row>
    <row r="38" spans="1:12" s="12" customFormat="1" ht="86.25" customHeight="1" x14ac:dyDescent="0.25">
      <c r="A38" s="18">
        <v>24</v>
      </c>
      <c r="B38" s="10" t="s">
        <v>267</v>
      </c>
      <c r="C38" s="11" t="s">
        <v>77</v>
      </c>
      <c r="D38" s="11" t="s">
        <v>268</v>
      </c>
      <c r="E38" s="10" t="s">
        <v>142</v>
      </c>
      <c r="F38" s="46">
        <v>21</v>
      </c>
      <c r="G38" s="46">
        <v>130</v>
      </c>
      <c r="H38" s="46">
        <f t="shared" si="0"/>
        <v>2730</v>
      </c>
      <c r="I38" s="46">
        <f t="shared" si="1"/>
        <v>3057.6000000000004</v>
      </c>
      <c r="J38" s="10" t="s">
        <v>305</v>
      </c>
      <c r="K38" s="11" t="s">
        <v>22</v>
      </c>
      <c r="L38" s="10"/>
    </row>
    <row r="39" spans="1:12" s="12" customFormat="1" ht="81.75" customHeight="1" x14ac:dyDescent="0.25">
      <c r="A39" s="18">
        <v>25</v>
      </c>
      <c r="B39" s="10" t="s">
        <v>269</v>
      </c>
      <c r="C39" s="11" t="s">
        <v>77</v>
      </c>
      <c r="D39" s="11" t="s">
        <v>270</v>
      </c>
      <c r="E39" s="10" t="s">
        <v>142</v>
      </c>
      <c r="F39" s="46">
        <v>15</v>
      </c>
      <c r="G39" s="46">
        <v>100</v>
      </c>
      <c r="H39" s="46">
        <f t="shared" si="0"/>
        <v>1500</v>
      </c>
      <c r="I39" s="46">
        <f t="shared" si="1"/>
        <v>1680.0000000000002</v>
      </c>
      <c r="J39" s="10" t="s">
        <v>305</v>
      </c>
      <c r="K39" s="11" t="s">
        <v>22</v>
      </c>
      <c r="L39" s="10"/>
    </row>
    <row r="40" spans="1:12" s="12" customFormat="1" ht="87" customHeight="1" x14ac:dyDescent="0.25">
      <c r="A40" s="18">
        <v>26</v>
      </c>
      <c r="B40" s="10" t="s">
        <v>271</v>
      </c>
      <c r="C40" s="11" t="s">
        <v>77</v>
      </c>
      <c r="D40" s="11" t="s">
        <v>272</v>
      </c>
      <c r="E40" s="10" t="s">
        <v>142</v>
      </c>
      <c r="F40" s="46">
        <v>21</v>
      </c>
      <c r="G40" s="46">
        <v>514</v>
      </c>
      <c r="H40" s="46">
        <f t="shared" si="0"/>
        <v>10794</v>
      </c>
      <c r="I40" s="46">
        <f t="shared" si="1"/>
        <v>12089.28</v>
      </c>
      <c r="J40" s="10" t="s">
        <v>305</v>
      </c>
      <c r="K40" s="11" t="s">
        <v>22</v>
      </c>
      <c r="L40" s="10"/>
    </row>
    <row r="41" spans="1:12" s="12" customFormat="1" ht="90" customHeight="1" x14ac:dyDescent="0.25">
      <c r="A41" s="18">
        <v>27</v>
      </c>
      <c r="B41" s="10" t="s">
        <v>273</v>
      </c>
      <c r="C41" s="11" t="s">
        <v>77</v>
      </c>
      <c r="D41" s="11" t="s">
        <v>274</v>
      </c>
      <c r="E41" s="10" t="s">
        <v>275</v>
      </c>
      <c r="F41" s="46">
        <v>150</v>
      </c>
      <c r="G41" s="46">
        <v>150</v>
      </c>
      <c r="H41" s="46">
        <f t="shared" si="0"/>
        <v>22500</v>
      </c>
      <c r="I41" s="46">
        <f t="shared" si="1"/>
        <v>25200.000000000004</v>
      </c>
      <c r="J41" s="10" t="s">
        <v>305</v>
      </c>
      <c r="K41" s="11" t="s">
        <v>22</v>
      </c>
      <c r="L41" s="10"/>
    </row>
    <row r="42" spans="1:12" s="12" customFormat="1" ht="86.25" customHeight="1" x14ac:dyDescent="0.25">
      <c r="A42" s="18">
        <v>28</v>
      </c>
      <c r="B42" s="10" t="s">
        <v>276</v>
      </c>
      <c r="C42" s="11" t="s">
        <v>77</v>
      </c>
      <c r="D42" s="11" t="s">
        <v>277</v>
      </c>
      <c r="E42" s="10" t="s">
        <v>149</v>
      </c>
      <c r="F42" s="46">
        <v>1</v>
      </c>
      <c r="G42" s="46">
        <v>9821.43</v>
      </c>
      <c r="H42" s="46">
        <f t="shared" si="0"/>
        <v>9821.43</v>
      </c>
      <c r="I42" s="46">
        <f t="shared" si="1"/>
        <v>11000.001600000001</v>
      </c>
      <c r="J42" s="10" t="s">
        <v>305</v>
      </c>
      <c r="K42" s="11" t="s">
        <v>22</v>
      </c>
      <c r="L42" s="10"/>
    </row>
    <row r="43" spans="1:12" s="12" customFormat="1" ht="87.75" customHeight="1" x14ac:dyDescent="0.25">
      <c r="A43" s="18">
        <v>29</v>
      </c>
      <c r="B43" s="10" t="s">
        <v>278</v>
      </c>
      <c r="C43" s="11" t="s">
        <v>77</v>
      </c>
      <c r="D43" s="11" t="s">
        <v>279</v>
      </c>
      <c r="E43" s="10" t="s">
        <v>149</v>
      </c>
      <c r="F43" s="46">
        <v>1</v>
      </c>
      <c r="G43" s="46">
        <v>5357.14</v>
      </c>
      <c r="H43" s="46">
        <f t="shared" si="0"/>
        <v>5357.14</v>
      </c>
      <c r="I43" s="46">
        <f t="shared" si="1"/>
        <v>5999.9968000000008</v>
      </c>
      <c r="J43" s="10" t="s">
        <v>305</v>
      </c>
      <c r="K43" s="11" t="s">
        <v>22</v>
      </c>
      <c r="L43" s="10"/>
    </row>
    <row r="44" spans="1:12" s="12" customFormat="1" ht="84.75" customHeight="1" x14ac:dyDescent="0.25">
      <c r="A44" s="18">
        <v>30</v>
      </c>
      <c r="B44" s="10" t="s">
        <v>280</v>
      </c>
      <c r="C44" s="11" t="s">
        <v>77</v>
      </c>
      <c r="D44" s="10" t="s">
        <v>281</v>
      </c>
      <c r="E44" s="10" t="s">
        <v>142</v>
      </c>
      <c r="F44" s="46">
        <v>104</v>
      </c>
      <c r="G44" s="46">
        <v>60</v>
      </c>
      <c r="H44" s="46">
        <f t="shared" si="0"/>
        <v>6240</v>
      </c>
      <c r="I44" s="46">
        <f t="shared" si="1"/>
        <v>6988.8000000000011</v>
      </c>
      <c r="J44" s="10" t="s">
        <v>305</v>
      </c>
      <c r="K44" s="11" t="s">
        <v>22</v>
      </c>
      <c r="L44" s="10"/>
    </row>
    <row r="45" spans="1:12" s="12" customFormat="1" ht="108" customHeight="1" x14ac:dyDescent="0.25">
      <c r="A45" s="18">
        <v>31</v>
      </c>
      <c r="B45" s="10" t="s">
        <v>282</v>
      </c>
      <c r="C45" s="11" t="s">
        <v>77</v>
      </c>
      <c r="D45" s="10" t="s">
        <v>319</v>
      </c>
      <c r="E45" s="10" t="s">
        <v>286</v>
      </c>
      <c r="F45" s="46">
        <v>2</v>
      </c>
      <c r="G45" s="46">
        <v>4100</v>
      </c>
      <c r="H45" s="46">
        <f t="shared" si="0"/>
        <v>8200</v>
      </c>
      <c r="I45" s="46">
        <f t="shared" si="1"/>
        <v>9184</v>
      </c>
      <c r="J45" s="10" t="s">
        <v>305</v>
      </c>
      <c r="K45" s="11" t="s">
        <v>22</v>
      </c>
      <c r="L45" s="10"/>
    </row>
    <row r="46" spans="1:12" s="12" customFormat="1" ht="89.25" customHeight="1" x14ac:dyDescent="0.25">
      <c r="A46" s="18">
        <v>32</v>
      </c>
      <c r="B46" s="10" t="s">
        <v>283</v>
      </c>
      <c r="C46" s="11" t="s">
        <v>77</v>
      </c>
      <c r="D46" s="11" t="s">
        <v>320</v>
      </c>
      <c r="E46" s="10" t="s">
        <v>286</v>
      </c>
      <c r="F46" s="46">
        <v>2</v>
      </c>
      <c r="G46" s="46">
        <v>400</v>
      </c>
      <c r="H46" s="46">
        <f t="shared" si="0"/>
        <v>800</v>
      </c>
      <c r="I46" s="46">
        <f t="shared" si="1"/>
        <v>896.00000000000011</v>
      </c>
      <c r="J46" s="10" t="s">
        <v>305</v>
      </c>
      <c r="K46" s="11" t="s">
        <v>22</v>
      </c>
      <c r="L46" s="10"/>
    </row>
    <row r="47" spans="1:12" s="12" customFormat="1" ht="116.25" customHeight="1" x14ac:dyDescent="0.25">
      <c r="A47" s="18">
        <v>33</v>
      </c>
      <c r="B47" s="10" t="s">
        <v>284</v>
      </c>
      <c r="C47" s="11" t="s">
        <v>77</v>
      </c>
      <c r="D47" s="10" t="s">
        <v>321</v>
      </c>
      <c r="E47" s="10" t="s">
        <v>32</v>
      </c>
      <c r="F47" s="46">
        <v>84</v>
      </c>
      <c r="G47" s="46">
        <v>120</v>
      </c>
      <c r="H47" s="46">
        <f t="shared" si="0"/>
        <v>10080</v>
      </c>
      <c r="I47" s="46">
        <f t="shared" si="1"/>
        <v>11289.6</v>
      </c>
      <c r="J47" s="10" t="s">
        <v>305</v>
      </c>
      <c r="K47" s="11" t="s">
        <v>22</v>
      </c>
      <c r="L47" s="10"/>
    </row>
    <row r="48" spans="1:12" s="12" customFormat="1" ht="99.75" customHeight="1" x14ac:dyDescent="0.25">
      <c r="A48" s="18">
        <v>34</v>
      </c>
      <c r="B48" s="10" t="s">
        <v>285</v>
      </c>
      <c r="C48" s="11" t="s">
        <v>77</v>
      </c>
      <c r="D48" s="11" t="s">
        <v>322</v>
      </c>
      <c r="E48" s="10" t="s">
        <v>286</v>
      </c>
      <c r="F48" s="46">
        <v>42</v>
      </c>
      <c r="G48" s="46">
        <v>180</v>
      </c>
      <c r="H48" s="46">
        <f t="shared" si="0"/>
        <v>7560</v>
      </c>
      <c r="I48" s="46">
        <f t="shared" si="1"/>
        <v>8467.2000000000007</v>
      </c>
      <c r="J48" s="10" t="s">
        <v>305</v>
      </c>
      <c r="K48" s="11" t="s">
        <v>22</v>
      </c>
      <c r="L48" s="10"/>
    </row>
    <row r="49" spans="1:12" s="12" customFormat="1" ht="110.25" customHeight="1" x14ac:dyDescent="0.25">
      <c r="A49" s="18">
        <v>35</v>
      </c>
      <c r="B49" s="10" t="s">
        <v>287</v>
      </c>
      <c r="C49" s="11" t="s">
        <v>77</v>
      </c>
      <c r="D49" s="10" t="s">
        <v>288</v>
      </c>
      <c r="E49" s="10" t="s">
        <v>286</v>
      </c>
      <c r="F49" s="46">
        <v>4</v>
      </c>
      <c r="G49" s="46">
        <v>4465</v>
      </c>
      <c r="H49" s="46">
        <f t="shared" si="0"/>
        <v>17860</v>
      </c>
      <c r="I49" s="46">
        <f t="shared" si="1"/>
        <v>20003.2</v>
      </c>
      <c r="J49" s="10" t="s">
        <v>305</v>
      </c>
      <c r="K49" s="11" t="s">
        <v>22</v>
      </c>
      <c r="L49" s="10"/>
    </row>
    <row r="50" spans="1:12" s="12" customFormat="1" ht="177.75" customHeight="1" x14ac:dyDescent="0.25">
      <c r="A50" s="18">
        <v>36</v>
      </c>
      <c r="B50" s="10" t="s">
        <v>289</v>
      </c>
      <c r="C50" s="11" t="s">
        <v>77</v>
      </c>
      <c r="D50" s="10" t="s">
        <v>290</v>
      </c>
      <c r="E50" s="10" t="s">
        <v>32</v>
      </c>
      <c r="F50" s="46">
        <v>100</v>
      </c>
      <c r="G50" s="46">
        <v>446</v>
      </c>
      <c r="H50" s="46">
        <f t="shared" si="0"/>
        <v>44600</v>
      </c>
      <c r="I50" s="46">
        <f t="shared" si="1"/>
        <v>49952.000000000007</v>
      </c>
      <c r="J50" s="10" t="s">
        <v>310</v>
      </c>
      <c r="K50" s="11" t="s">
        <v>22</v>
      </c>
      <c r="L50" s="10"/>
    </row>
    <row r="51" spans="1:12" s="12" customFormat="1" ht="87" customHeight="1" x14ac:dyDescent="0.25">
      <c r="A51" s="18">
        <v>37</v>
      </c>
      <c r="B51" s="10" t="s">
        <v>291</v>
      </c>
      <c r="C51" s="11" t="s">
        <v>77</v>
      </c>
      <c r="D51" s="10" t="s">
        <v>292</v>
      </c>
      <c r="E51" s="10" t="s">
        <v>32</v>
      </c>
      <c r="F51" s="46">
        <v>50</v>
      </c>
      <c r="G51" s="46">
        <v>500</v>
      </c>
      <c r="H51" s="46">
        <f t="shared" si="0"/>
        <v>25000</v>
      </c>
      <c r="I51" s="46">
        <f t="shared" si="1"/>
        <v>28000.000000000004</v>
      </c>
      <c r="J51" s="10" t="s">
        <v>305</v>
      </c>
      <c r="K51" s="11" t="s">
        <v>22</v>
      </c>
      <c r="L51" s="10"/>
    </row>
    <row r="52" spans="1:12" s="12" customFormat="1" ht="83.25" customHeight="1" x14ac:dyDescent="0.25">
      <c r="A52" s="18">
        <v>38</v>
      </c>
      <c r="B52" s="10" t="s">
        <v>293</v>
      </c>
      <c r="C52" s="11" t="s">
        <v>77</v>
      </c>
      <c r="D52" s="10" t="s">
        <v>294</v>
      </c>
      <c r="E52" s="10" t="s">
        <v>32</v>
      </c>
      <c r="F52" s="46">
        <v>50</v>
      </c>
      <c r="G52" s="46">
        <v>393</v>
      </c>
      <c r="H52" s="46">
        <f t="shared" si="0"/>
        <v>19650</v>
      </c>
      <c r="I52" s="46">
        <f t="shared" si="1"/>
        <v>22008.000000000004</v>
      </c>
      <c r="J52" s="10" t="s">
        <v>305</v>
      </c>
      <c r="K52" s="11" t="s">
        <v>22</v>
      </c>
      <c r="L52" s="10"/>
    </row>
    <row r="53" spans="1:12" s="12" customFormat="1" ht="81.75" customHeight="1" x14ac:dyDescent="0.25">
      <c r="A53" s="18">
        <v>39</v>
      </c>
      <c r="B53" s="10" t="s">
        <v>295</v>
      </c>
      <c r="C53" s="11" t="s">
        <v>77</v>
      </c>
      <c r="D53" s="10" t="s">
        <v>296</v>
      </c>
      <c r="E53" s="10" t="s">
        <v>32</v>
      </c>
      <c r="F53" s="46">
        <v>50</v>
      </c>
      <c r="G53" s="46">
        <v>536</v>
      </c>
      <c r="H53" s="46">
        <f t="shared" si="0"/>
        <v>26800</v>
      </c>
      <c r="I53" s="46">
        <f t="shared" si="1"/>
        <v>30016.000000000004</v>
      </c>
      <c r="J53" s="10" t="s">
        <v>303</v>
      </c>
      <c r="K53" s="11" t="s">
        <v>22</v>
      </c>
      <c r="L53" s="10"/>
    </row>
    <row r="54" spans="1:12" s="12" customFormat="1" ht="99.75" customHeight="1" x14ac:dyDescent="0.25">
      <c r="A54" s="18">
        <v>40</v>
      </c>
      <c r="B54" s="10" t="s">
        <v>297</v>
      </c>
      <c r="C54" s="11" t="s">
        <v>77</v>
      </c>
      <c r="D54" s="10" t="s">
        <v>298</v>
      </c>
      <c r="E54" s="10" t="s">
        <v>32</v>
      </c>
      <c r="F54" s="46">
        <v>10</v>
      </c>
      <c r="G54" s="46">
        <v>430</v>
      </c>
      <c r="H54" s="46">
        <f t="shared" si="0"/>
        <v>4300</v>
      </c>
      <c r="I54" s="46">
        <f t="shared" si="1"/>
        <v>4816.0000000000009</v>
      </c>
      <c r="J54" s="10" t="s">
        <v>305</v>
      </c>
      <c r="K54" s="11" t="s">
        <v>22</v>
      </c>
      <c r="L54" s="10"/>
    </row>
    <row r="55" spans="1:12" s="12" customFormat="1" ht="126" customHeight="1" x14ac:dyDescent="0.25">
      <c r="A55" s="18">
        <v>41</v>
      </c>
      <c r="B55" s="10" t="s">
        <v>299</v>
      </c>
      <c r="C55" s="11" t="s">
        <v>77</v>
      </c>
      <c r="D55" s="10" t="s">
        <v>300</v>
      </c>
      <c r="E55" s="10" t="s">
        <v>32</v>
      </c>
      <c r="F55" s="46">
        <v>10</v>
      </c>
      <c r="G55" s="46">
        <v>1786</v>
      </c>
      <c r="H55" s="46">
        <f t="shared" si="0"/>
        <v>17860</v>
      </c>
      <c r="I55" s="46">
        <f>H55*1.12</f>
        <v>20003.2</v>
      </c>
      <c r="J55" s="10" t="s">
        <v>305</v>
      </c>
      <c r="K55" s="11" t="s">
        <v>22</v>
      </c>
      <c r="L55" s="10"/>
    </row>
    <row r="56" spans="1:12" s="8" customFormat="1" x14ac:dyDescent="0.2">
      <c r="A56" s="83" t="s">
        <v>8</v>
      </c>
      <c r="B56" s="97"/>
      <c r="C56" s="97"/>
      <c r="D56" s="26"/>
      <c r="E56" s="10"/>
      <c r="F56" s="13"/>
      <c r="G56" s="13"/>
      <c r="H56" s="7">
        <f>SUM(H15:H55)</f>
        <v>332207038.83999997</v>
      </c>
      <c r="I56" s="38">
        <f>SUM(I15:I55)</f>
        <v>372071883.50080001</v>
      </c>
      <c r="J56" s="39"/>
      <c r="K56" s="20"/>
      <c r="L56" s="10"/>
    </row>
    <row r="57" spans="1:12" s="17" customFormat="1" x14ac:dyDescent="0.25">
      <c r="A57" s="87" t="s">
        <v>9</v>
      </c>
      <c r="B57" s="88"/>
      <c r="C57" s="88"/>
      <c r="D57" s="88"/>
      <c r="E57" s="88"/>
      <c r="F57" s="88"/>
      <c r="G57" s="88"/>
      <c r="H57" s="88"/>
      <c r="I57" s="88"/>
      <c r="J57" s="89"/>
      <c r="K57" s="16"/>
      <c r="L57" s="10"/>
    </row>
    <row r="58" spans="1:12" x14ac:dyDescent="0.2">
      <c r="A58" s="83" t="s">
        <v>10</v>
      </c>
      <c r="B58" s="83"/>
      <c r="C58" s="83"/>
      <c r="D58" s="10"/>
      <c r="E58" s="10"/>
      <c r="F58" s="13"/>
      <c r="G58" s="13"/>
      <c r="H58" s="7">
        <v>0</v>
      </c>
      <c r="I58" s="7">
        <v>0</v>
      </c>
      <c r="J58" s="20"/>
      <c r="K58" s="20"/>
      <c r="L58" s="10"/>
    </row>
    <row r="59" spans="1:12" s="17" customFormat="1" x14ac:dyDescent="0.25">
      <c r="A59" s="96" t="s">
        <v>11</v>
      </c>
      <c r="B59" s="96"/>
      <c r="C59" s="96"/>
      <c r="D59" s="96"/>
      <c r="E59" s="96"/>
      <c r="F59" s="96"/>
      <c r="G59" s="96"/>
      <c r="H59" s="96"/>
      <c r="I59" s="96"/>
      <c r="J59" s="96"/>
      <c r="K59" s="16"/>
      <c r="L59" s="19"/>
    </row>
    <row r="60" spans="1:12" s="17" customFormat="1" ht="85.5" customHeight="1" x14ac:dyDescent="0.25">
      <c r="A60" s="18" t="s">
        <v>28</v>
      </c>
      <c r="B60" s="68" t="s">
        <v>39</v>
      </c>
      <c r="C60" s="10" t="s">
        <v>31</v>
      </c>
      <c r="D60" s="10" t="s">
        <v>190</v>
      </c>
      <c r="E60" s="14" t="s">
        <v>25</v>
      </c>
      <c r="F60" s="69">
        <v>1</v>
      </c>
      <c r="G60" s="69"/>
      <c r="H60" s="46">
        <v>24587691.964285702</v>
      </c>
      <c r="I60" s="45">
        <f>H60*1.12</f>
        <v>27538214.999999989</v>
      </c>
      <c r="J60" s="11" t="s">
        <v>47</v>
      </c>
      <c r="K60" s="10" t="s">
        <v>30</v>
      </c>
      <c r="L60" s="19"/>
    </row>
    <row r="61" spans="1:12" s="17" customFormat="1" ht="127.5" x14ac:dyDescent="0.25">
      <c r="A61" s="18" t="s">
        <v>76</v>
      </c>
      <c r="B61" s="68" t="s">
        <v>155</v>
      </c>
      <c r="C61" s="10" t="s">
        <v>77</v>
      </c>
      <c r="D61" s="10" t="s">
        <v>191</v>
      </c>
      <c r="E61" s="14" t="s">
        <v>25</v>
      </c>
      <c r="F61" s="44">
        <v>1</v>
      </c>
      <c r="G61" s="44"/>
      <c r="H61" s="45">
        <v>8050560</v>
      </c>
      <c r="I61" s="45">
        <f>H61*1.12</f>
        <v>9016627.2000000011</v>
      </c>
      <c r="J61" s="11" t="s">
        <v>120</v>
      </c>
      <c r="K61" s="10" t="s">
        <v>22</v>
      </c>
      <c r="L61" s="19"/>
    </row>
    <row r="62" spans="1:12" s="17" customFormat="1" ht="95.25" customHeight="1" x14ac:dyDescent="0.25">
      <c r="A62" s="18" t="s">
        <v>108</v>
      </c>
      <c r="B62" s="11" t="s">
        <v>93</v>
      </c>
      <c r="C62" s="11" t="s">
        <v>77</v>
      </c>
      <c r="D62" s="10" t="s">
        <v>192</v>
      </c>
      <c r="E62" s="14" t="s">
        <v>25</v>
      </c>
      <c r="F62" s="44">
        <v>1</v>
      </c>
      <c r="G62" s="11"/>
      <c r="H62" s="45">
        <v>2100000</v>
      </c>
      <c r="I62" s="45">
        <f t="shared" ref="I62:I70" si="2">H62*1.12</f>
        <v>2352000</v>
      </c>
      <c r="J62" s="11" t="s">
        <v>107</v>
      </c>
      <c r="K62" s="11" t="s">
        <v>94</v>
      </c>
      <c r="L62" s="19"/>
    </row>
    <row r="63" spans="1:12" s="17" customFormat="1" ht="67.5" customHeight="1" x14ac:dyDescent="0.25">
      <c r="A63" s="18" t="s">
        <v>109</v>
      </c>
      <c r="B63" s="11" t="s">
        <v>95</v>
      </c>
      <c r="C63" s="11" t="s">
        <v>77</v>
      </c>
      <c r="D63" s="10" t="s">
        <v>212</v>
      </c>
      <c r="E63" s="14" t="s">
        <v>25</v>
      </c>
      <c r="F63" s="44">
        <v>1</v>
      </c>
      <c r="G63" s="11"/>
      <c r="H63" s="45">
        <v>2674000</v>
      </c>
      <c r="I63" s="45">
        <f t="shared" si="2"/>
        <v>2994880.0000000005</v>
      </c>
      <c r="J63" s="11" t="s">
        <v>107</v>
      </c>
      <c r="K63" s="11" t="s">
        <v>22</v>
      </c>
      <c r="L63" s="19"/>
    </row>
    <row r="64" spans="1:12" s="17" customFormat="1" ht="66.75" customHeight="1" x14ac:dyDescent="0.25">
      <c r="A64" s="18" t="s">
        <v>110</v>
      </c>
      <c r="B64" s="11" t="s">
        <v>96</v>
      </c>
      <c r="C64" s="11" t="s">
        <v>77</v>
      </c>
      <c r="D64" s="15" t="s">
        <v>97</v>
      </c>
      <c r="E64" s="14" t="s">
        <v>25</v>
      </c>
      <c r="F64" s="44">
        <v>1</v>
      </c>
      <c r="G64" s="48"/>
      <c r="H64" s="45">
        <v>390000</v>
      </c>
      <c r="I64" s="45">
        <f t="shared" si="2"/>
        <v>436800.00000000006</v>
      </c>
      <c r="J64" s="11" t="s">
        <v>107</v>
      </c>
      <c r="K64" s="11" t="s">
        <v>30</v>
      </c>
      <c r="L64" s="19"/>
    </row>
    <row r="65" spans="1:12" s="17" customFormat="1" ht="71.25" customHeight="1" x14ac:dyDescent="0.25">
      <c r="A65" s="18" t="s">
        <v>111</v>
      </c>
      <c r="B65" s="11" t="s">
        <v>98</v>
      </c>
      <c r="C65" s="11" t="s">
        <v>77</v>
      </c>
      <c r="D65" s="15" t="s">
        <v>333</v>
      </c>
      <c r="E65" s="14" t="s">
        <v>25</v>
      </c>
      <c r="F65" s="44">
        <v>1</v>
      </c>
      <c r="G65" s="48"/>
      <c r="H65" s="45">
        <v>483600</v>
      </c>
      <c r="I65" s="45">
        <f t="shared" si="2"/>
        <v>541632</v>
      </c>
      <c r="J65" s="11" t="s">
        <v>107</v>
      </c>
      <c r="K65" s="11" t="s">
        <v>30</v>
      </c>
      <c r="L65" s="19" t="s">
        <v>334</v>
      </c>
    </row>
    <row r="66" spans="1:12" s="17" customFormat="1" ht="71.25" customHeight="1" x14ac:dyDescent="0.25">
      <c r="A66" s="18" t="s">
        <v>112</v>
      </c>
      <c r="B66" s="11" t="s">
        <v>99</v>
      </c>
      <c r="C66" s="11" t="s">
        <v>77</v>
      </c>
      <c r="D66" s="15" t="s">
        <v>100</v>
      </c>
      <c r="E66" s="14" t="s">
        <v>25</v>
      </c>
      <c r="F66" s="44">
        <v>1</v>
      </c>
      <c r="G66" s="48"/>
      <c r="H66" s="45">
        <v>80600</v>
      </c>
      <c r="I66" s="45">
        <f t="shared" si="2"/>
        <v>90272.000000000015</v>
      </c>
      <c r="J66" s="11" t="s">
        <v>107</v>
      </c>
      <c r="K66" s="11" t="s">
        <v>30</v>
      </c>
      <c r="L66" s="19" t="s">
        <v>329</v>
      </c>
    </row>
    <row r="67" spans="1:12" s="17" customFormat="1" ht="87" customHeight="1" x14ac:dyDescent="0.25">
      <c r="A67" s="18" t="s">
        <v>113</v>
      </c>
      <c r="B67" s="11" t="s">
        <v>101</v>
      </c>
      <c r="C67" s="11" t="s">
        <v>77</v>
      </c>
      <c r="D67" s="15" t="s">
        <v>102</v>
      </c>
      <c r="E67" s="14" t="s">
        <v>25</v>
      </c>
      <c r="F67" s="44">
        <v>1</v>
      </c>
      <c r="G67" s="48"/>
      <c r="H67" s="45">
        <v>468000</v>
      </c>
      <c r="I67" s="45">
        <f t="shared" si="2"/>
        <v>524160.00000000006</v>
      </c>
      <c r="J67" s="11" t="s">
        <v>107</v>
      </c>
      <c r="K67" s="11" t="s">
        <v>30</v>
      </c>
      <c r="L67" s="19" t="s">
        <v>329</v>
      </c>
    </row>
    <row r="68" spans="1:12" s="17" customFormat="1" ht="84" customHeight="1" x14ac:dyDescent="0.25">
      <c r="A68" s="18" t="s">
        <v>114</v>
      </c>
      <c r="B68" s="11" t="s">
        <v>103</v>
      </c>
      <c r="C68" s="11" t="s">
        <v>77</v>
      </c>
      <c r="D68" s="15" t="s">
        <v>104</v>
      </c>
      <c r="E68" s="14" t="s">
        <v>25</v>
      </c>
      <c r="F68" s="44">
        <v>1</v>
      </c>
      <c r="G68" s="48"/>
      <c r="H68" s="45">
        <v>998400</v>
      </c>
      <c r="I68" s="45">
        <f t="shared" si="2"/>
        <v>1118208</v>
      </c>
      <c r="J68" s="11" t="s">
        <v>107</v>
      </c>
      <c r="K68" s="11" t="s">
        <v>30</v>
      </c>
      <c r="L68" s="19" t="s">
        <v>329</v>
      </c>
    </row>
    <row r="69" spans="1:12" s="17" customFormat="1" ht="79.5" customHeight="1" x14ac:dyDescent="0.25">
      <c r="A69" s="18" t="s">
        <v>115</v>
      </c>
      <c r="B69" s="11" t="s">
        <v>118</v>
      </c>
      <c r="C69" s="11" t="s">
        <v>77</v>
      </c>
      <c r="D69" s="15" t="s">
        <v>105</v>
      </c>
      <c r="E69" s="14" t="s">
        <v>25</v>
      </c>
      <c r="F69" s="44">
        <v>1</v>
      </c>
      <c r="G69" s="48"/>
      <c r="H69" s="45">
        <v>252000</v>
      </c>
      <c r="I69" s="45">
        <f t="shared" si="2"/>
        <v>282240</v>
      </c>
      <c r="J69" s="11" t="s">
        <v>107</v>
      </c>
      <c r="K69" s="11" t="s">
        <v>22</v>
      </c>
      <c r="L69" s="19"/>
    </row>
    <row r="70" spans="1:12" s="17" customFormat="1" ht="99.75" customHeight="1" x14ac:dyDescent="0.25">
      <c r="A70" s="18" t="s">
        <v>116</v>
      </c>
      <c r="B70" s="11" t="s">
        <v>118</v>
      </c>
      <c r="C70" s="11" t="s">
        <v>77</v>
      </c>
      <c r="D70" s="15" t="s">
        <v>330</v>
      </c>
      <c r="E70" s="14" t="s">
        <v>25</v>
      </c>
      <c r="F70" s="44">
        <v>1</v>
      </c>
      <c r="G70" s="48"/>
      <c r="H70" s="45">
        <v>690000</v>
      </c>
      <c r="I70" s="45">
        <f t="shared" si="2"/>
        <v>772800.00000000012</v>
      </c>
      <c r="J70" s="11" t="s">
        <v>107</v>
      </c>
      <c r="K70" s="11" t="s">
        <v>22</v>
      </c>
      <c r="L70" s="19" t="s">
        <v>331</v>
      </c>
    </row>
    <row r="71" spans="1:12" s="17" customFormat="1" ht="70.5" customHeight="1" x14ac:dyDescent="0.25">
      <c r="A71" s="18" t="s">
        <v>117</v>
      </c>
      <c r="B71" s="11" t="s">
        <v>119</v>
      </c>
      <c r="C71" s="11" t="s">
        <v>77</v>
      </c>
      <c r="D71" s="15" t="s">
        <v>193</v>
      </c>
      <c r="E71" s="14" t="s">
        <v>25</v>
      </c>
      <c r="F71" s="44">
        <v>1</v>
      </c>
      <c r="G71" s="48"/>
      <c r="H71" s="45">
        <v>667800</v>
      </c>
      <c r="I71" s="45">
        <f>H71*1.12</f>
        <v>747936.00000000012</v>
      </c>
      <c r="J71" s="11" t="s">
        <v>107</v>
      </c>
      <c r="K71" s="11" t="s">
        <v>22</v>
      </c>
      <c r="L71" s="19"/>
    </row>
    <row r="72" spans="1:12" s="17" customFormat="1" ht="221.25" customHeight="1" x14ac:dyDescent="0.25">
      <c r="A72" s="18" t="s">
        <v>121</v>
      </c>
      <c r="B72" s="10" t="s">
        <v>194</v>
      </c>
      <c r="C72" s="11" t="s">
        <v>77</v>
      </c>
      <c r="D72" s="11" t="s">
        <v>213</v>
      </c>
      <c r="E72" s="14" t="s">
        <v>25</v>
      </c>
      <c r="F72" s="44">
        <v>1</v>
      </c>
      <c r="G72" s="13"/>
      <c r="H72" s="45">
        <v>845300</v>
      </c>
      <c r="I72" s="45">
        <f t="shared" ref="I72:I80" si="3">H72*1.12</f>
        <v>946736.00000000012</v>
      </c>
      <c r="J72" s="11" t="s">
        <v>107</v>
      </c>
      <c r="K72" s="11" t="s">
        <v>128</v>
      </c>
      <c r="L72" s="19"/>
    </row>
    <row r="73" spans="1:12" s="17" customFormat="1" ht="216.75" x14ac:dyDescent="0.25">
      <c r="A73" s="18" t="s">
        <v>122</v>
      </c>
      <c r="B73" s="10" t="s">
        <v>195</v>
      </c>
      <c r="C73" s="11" t="s">
        <v>77</v>
      </c>
      <c r="D73" s="10" t="s">
        <v>196</v>
      </c>
      <c r="E73" s="14" t="s">
        <v>25</v>
      </c>
      <c r="F73" s="44">
        <v>1</v>
      </c>
      <c r="G73" s="13"/>
      <c r="H73" s="45">
        <v>1498000</v>
      </c>
      <c r="I73" s="45">
        <f t="shared" si="3"/>
        <v>1677760.0000000002</v>
      </c>
      <c r="J73" s="11" t="s">
        <v>107</v>
      </c>
      <c r="K73" s="11" t="s">
        <v>128</v>
      </c>
      <c r="L73" s="19"/>
    </row>
    <row r="74" spans="1:12" s="17" customFormat="1" ht="221.25" customHeight="1" x14ac:dyDescent="0.25">
      <c r="A74" s="18" t="s">
        <v>123</v>
      </c>
      <c r="B74" s="10" t="s">
        <v>197</v>
      </c>
      <c r="C74" s="11" t="s">
        <v>77</v>
      </c>
      <c r="D74" s="10" t="s">
        <v>198</v>
      </c>
      <c r="E74" s="14" t="s">
        <v>25</v>
      </c>
      <c r="F74" s="44">
        <v>1</v>
      </c>
      <c r="G74" s="13"/>
      <c r="H74" s="45">
        <v>1498000</v>
      </c>
      <c r="I74" s="45">
        <f t="shared" si="3"/>
        <v>1677760.0000000002</v>
      </c>
      <c r="J74" s="11" t="s">
        <v>107</v>
      </c>
      <c r="K74" s="11" t="s">
        <v>128</v>
      </c>
      <c r="L74" s="19"/>
    </row>
    <row r="75" spans="1:12" s="17" customFormat="1" ht="204" x14ac:dyDescent="0.25">
      <c r="A75" s="18" t="s">
        <v>124</v>
      </c>
      <c r="B75" s="10" t="s">
        <v>199</v>
      </c>
      <c r="C75" s="10" t="s">
        <v>77</v>
      </c>
      <c r="D75" s="10" t="s">
        <v>214</v>
      </c>
      <c r="E75" s="14" t="s">
        <v>25</v>
      </c>
      <c r="F75" s="69">
        <v>1</v>
      </c>
      <c r="G75" s="13"/>
      <c r="H75" s="46">
        <v>877400</v>
      </c>
      <c r="I75" s="45">
        <f t="shared" si="3"/>
        <v>982688.00000000012</v>
      </c>
      <c r="J75" s="11" t="s">
        <v>107</v>
      </c>
      <c r="K75" s="11" t="s">
        <v>128</v>
      </c>
      <c r="L75" s="19"/>
    </row>
    <row r="76" spans="1:12" s="17" customFormat="1" ht="210" customHeight="1" x14ac:dyDescent="0.25">
      <c r="A76" s="18" t="s">
        <v>125</v>
      </c>
      <c r="B76" s="11" t="s">
        <v>129</v>
      </c>
      <c r="C76" s="11" t="s">
        <v>77</v>
      </c>
      <c r="D76" s="11" t="s">
        <v>133</v>
      </c>
      <c r="E76" s="14" t="s">
        <v>25</v>
      </c>
      <c r="F76" s="44">
        <v>1</v>
      </c>
      <c r="G76" s="13"/>
      <c r="H76" s="45">
        <v>650000</v>
      </c>
      <c r="I76" s="45">
        <f t="shared" si="3"/>
        <v>728000.00000000012</v>
      </c>
      <c r="J76" s="11" t="s">
        <v>107</v>
      </c>
      <c r="K76" s="11" t="s">
        <v>130</v>
      </c>
      <c r="L76" s="19"/>
    </row>
    <row r="77" spans="1:12" s="17" customFormat="1" ht="216.75" x14ac:dyDescent="0.25">
      <c r="A77" s="18" t="s">
        <v>126</v>
      </c>
      <c r="B77" s="10" t="s">
        <v>131</v>
      </c>
      <c r="C77" s="11" t="s">
        <v>77</v>
      </c>
      <c r="D77" s="11" t="s">
        <v>215</v>
      </c>
      <c r="E77" s="14" t="s">
        <v>25</v>
      </c>
      <c r="F77" s="44">
        <v>1</v>
      </c>
      <c r="G77" s="37"/>
      <c r="H77" s="45">
        <v>2880000</v>
      </c>
      <c r="I77" s="45">
        <f t="shared" si="3"/>
        <v>3225600.0000000005</v>
      </c>
      <c r="J77" s="11" t="s">
        <v>107</v>
      </c>
      <c r="K77" s="11" t="s">
        <v>130</v>
      </c>
      <c r="L77" s="19"/>
    </row>
    <row r="78" spans="1:12" s="17" customFormat="1" ht="213" customHeight="1" x14ac:dyDescent="0.25">
      <c r="A78" s="18" t="s">
        <v>127</v>
      </c>
      <c r="B78" s="10" t="s">
        <v>200</v>
      </c>
      <c r="C78" s="11" t="s">
        <v>77</v>
      </c>
      <c r="D78" s="11" t="s">
        <v>216</v>
      </c>
      <c r="E78" s="14" t="s">
        <v>25</v>
      </c>
      <c r="F78" s="44">
        <v>1</v>
      </c>
      <c r="G78" s="37"/>
      <c r="H78" s="45">
        <v>600000</v>
      </c>
      <c r="I78" s="45">
        <f t="shared" si="3"/>
        <v>672000.00000000012</v>
      </c>
      <c r="J78" s="11" t="s">
        <v>107</v>
      </c>
      <c r="K78" s="11" t="s">
        <v>132</v>
      </c>
      <c r="L78" s="19"/>
    </row>
    <row r="79" spans="1:12" s="17" customFormat="1" ht="106.5" customHeight="1" x14ac:dyDescent="0.25">
      <c r="A79" s="18" t="s">
        <v>150</v>
      </c>
      <c r="B79" s="10" t="s">
        <v>152</v>
      </c>
      <c r="C79" s="11" t="s">
        <v>77</v>
      </c>
      <c r="D79" s="11" t="s">
        <v>201</v>
      </c>
      <c r="E79" s="14" t="s">
        <v>25</v>
      </c>
      <c r="F79" s="44">
        <v>1</v>
      </c>
      <c r="G79" s="13"/>
      <c r="H79" s="45">
        <v>5533200</v>
      </c>
      <c r="I79" s="45">
        <f t="shared" si="3"/>
        <v>6197184.0000000009</v>
      </c>
      <c r="J79" s="11" t="s">
        <v>147</v>
      </c>
      <c r="K79" s="11" t="s">
        <v>22</v>
      </c>
      <c r="L79" s="19"/>
    </row>
    <row r="80" spans="1:12" s="17" customFormat="1" ht="104.25" customHeight="1" x14ac:dyDescent="0.25">
      <c r="A80" s="18" t="s">
        <v>151</v>
      </c>
      <c r="B80" s="11" t="s">
        <v>153</v>
      </c>
      <c r="C80" s="11" t="s">
        <v>77</v>
      </c>
      <c r="D80" s="11" t="s">
        <v>202</v>
      </c>
      <c r="E80" s="14" t="s">
        <v>25</v>
      </c>
      <c r="F80" s="44">
        <v>1</v>
      </c>
      <c r="G80" s="13"/>
      <c r="H80" s="45">
        <v>2319900</v>
      </c>
      <c r="I80" s="45">
        <f t="shared" si="3"/>
        <v>2598288.0000000005</v>
      </c>
      <c r="J80" s="11" t="s">
        <v>147</v>
      </c>
      <c r="K80" s="11" t="s">
        <v>22</v>
      </c>
      <c r="L80" s="19"/>
    </row>
    <row r="81" spans="1:12" s="17" customFormat="1" ht="126" customHeight="1" x14ac:dyDescent="0.25">
      <c r="A81" s="18" t="s">
        <v>159</v>
      </c>
      <c r="B81" s="11" t="s">
        <v>203</v>
      </c>
      <c r="C81" s="41" t="s">
        <v>77</v>
      </c>
      <c r="D81" s="11" t="s">
        <v>165</v>
      </c>
      <c r="E81" s="14" t="s">
        <v>25</v>
      </c>
      <c r="F81" s="44">
        <v>1</v>
      </c>
      <c r="G81" s="42"/>
      <c r="H81" s="45">
        <v>178000</v>
      </c>
      <c r="I81" s="43">
        <f>H81*1.12</f>
        <v>199360.00000000003</v>
      </c>
      <c r="J81" s="11" t="s">
        <v>302</v>
      </c>
      <c r="K81" s="11" t="s">
        <v>166</v>
      </c>
      <c r="L81" s="19"/>
    </row>
    <row r="82" spans="1:12" s="17" customFormat="1" ht="200.25" customHeight="1" x14ac:dyDescent="0.25">
      <c r="A82" s="18" t="s">
        <v>160</v>
      </c>
      <c r="B82" s="11" t="s">
        <v>204</v>
      </c>
      <c r="C82" s="11" t="s">
        <v>77</v>
      </c>
      <c r="D82" s="10" t="s">
        <v>217</v>
      </c>
      <c r="E82" s="14" t="s">
        <v>25</v>
      </c>
      <c r="F82" s="44">
        <v>1</v>
      </c>
      <c r="G82" s="42"/>
      <c r="H82" s="45">
        <v>1726700</v>
      </c>
      <c r="I82" s="43">
        <f>H82*1.12</f>
        <v>1933904.0000000002</v>
      </c>
      <c r="J82" s="11" t="s">
        <v>302</v>
      </c>
      <c r="K82" s="11" t="s">
        <v>166</v>
      </c>
      <c r="L82" s="19"/>
    </row>
    <row r="83" spans="1:12" s="17" customFormat="1" ht="111" customHeight="1" x14ac:dyDescent="0.25">
      <c r="A83" s="18" t="s">
        <v>161</v>
      </c>
      <c r="B83" s="11" t="s">
        <v>205</v>
      </c>
      <c r="C83" s="41" t="s">
        <v>77</v>
      </c>
      <c r="D83" s="11" t="s">
        <v>218</v>
      </c>
      <c r="E83" s="14" t="s">
        <v>25</v>
      </c>
      <c r="F83" s="44">
        <v>1</v>
      </c>
      <c r="G83" s="42"/>
      <c r="H83" s="45">
        <v>178000</v>
      </c>
      <c r="I83" s="43">
        <f>H83*1.12</f>
        <v>199360.00000000003</v>
      </c>
      <c r="J83" s="11" t="s">
        <v>302</v>
      </c>
      <c r="K83" s="11" t="s">
        <v>239</v>
      </c>
      <c r="L83" s="19"/>
    </row>
    <row r="84" spans="1:12" s="17" customFormat="1" ht="207" customHeight="1" x14ac:dyDescent="0.25">
      <c r="A84" s="18" t="s">
        <v>162</v>
      </c>
      <c r="B84" s="11" t="s">
        <v>206</v>
      </c>
      <c r="C84" s="11" t="s">
        <v>77</v>
      </c>
      <c r="D84" s="11" t="s">
        <v>219</v>
      </c>
      <c r="E84" s="14" t="s">
        <v>25</v>
      </c>
      <c r="F84" s="44">
        <v>1</v>
      </c>
      <c r="G84" s="13"/>
      <c r="H84" s="45"/>
      <c r="I84" s="43"/>
      <c r="J84" s="11" t="s">
        <v>302</v>
      </c>
      <c r="K84" s="11" t="s">
        <v>238</v>
      </c>
      <c r="L84" s="19" t="s">
        <v>338</v>
      </c>
    </row>
    <row r="85" spans="1:12" s="17" customFormat="1" ht="111" customHeight="1" x14ac:dyDescent="0.25">
      <c r="A85" s="18" t="s">
        <v>163</v>
      </c>
      <c r="B85" s="10" t="s">
        <v>207</v>
      </c>
      <c r="C85" s="11" t="s">
        <v>77</v>
      </c>
      <c r="D85" s="11" t="s">
        <v>220</v>
      </c>
      <c r="E85" s="14" t="s">
        <v>25</v>
      </c>
      <c r="F85" s="44">
        <v>1</v>
      </c>
      <c r="G85" s="13"/>
      <c r="H85" s="45">
        <v>160000</v>
      </c>
      <c r="I85" s="43">
        <f t="shared" ref="I85:I87" si="4">H85*1.12</f>
        <v>179200.00000000003</v>
      </c>
      <c r="J85" s="11" t="s">
        <v>302</v>
      </c>
      <c r="K85" s="11" t="s">
        <v>238</v>
      </c>
      <c r="L85" s="19"/>
    </row>
    <row r="86" spans="1:12" s="17" customFormat="1" ht="126" customHeight="1" x14ac:dyDescent="0.25">
      <c r="A86" s="18" t="s">
        <v>164</v>
      </c>
      <c r="B86" s="11" t="s">
        <v>208</v>
      </c>
      <c r="C86" s="11" t="s">
        <v>77</v>
      </c>
      <c r="D86" s="11" t="s">
        <v>181</v>
      </c>
      <c r="E86" s="14" t="s">
        <v>25</v>
      </c>
      <c r="F86" s="44">
        <v>1</v>
      </c>
      <c r="G86" s="13"/>
      <c r="H86" s="45"/>
      <c r="I86" s="43"/>
      <c r="J86" s="11" t="s">
        <v>302</v>
      </c>
      <c r="K86" s="11" t="s">
        <v>237</v>
      </c>
      <c r="L86" s="19" t="s">
        <v>338</v>
      </c>
    </row>
    <row r="87" spans="1:12" s="17" customFormat="1" ht="91.5" customHeight="1" x14ac:dyDescent="0.25">
      <c r="A87" s="18" t="s">
        <v>187</v>
      </c>
      <c r="B87" s="11" t="s">
        <v>167</v>
      </c>
      <c r="C87" s="11" t="s">
        <v>77</v>
      </c>
      <c r="D87" s="10" t="s">
        <v>209</v>
      </c>
      <c r="E87" s="14" t="s">
        <v>25</v>
      </c>
      <c r="F87" s="44">
        <v>1</v>
      </c>
      <c r="G87" s="13"/>
      <c r="H87" s="45">
        <v>4600000</v>
      </c>
      <c r="I87" s="43">
        <f t="shared" si="4"/>
        <v>5152000.0000000009</v>
      </c>
      <c r="J87" s="11" t="s">
        <v>302</v>
      </c>
      <c r="K87" s="11" t="s">
        <v>22</v>
      </c>
      <c r="L87" s="19"/>
    </row>
    <row r="88" spans="1:12" s="17" customFormat="1" ht="76.5" customHeight="1" x14ac:dyDescent="0.25">
      <c r="A88" s="18" t="s">
        <v>188</v>
      </c>
      <c r="B88" s="10" t="s">
        <v>210</v>
      </c>
      <c r="C88" s="11" t="s">
        <v>31</v>
      </c>
      <c r="D88" s="11" t="s">
        <v>324</v>
      </c>
      <c r="E88" s="11" t="s">
        <v>25</v>
      </c>
      <c r="F88" s="44">
        <v>1</v>
      </c>
      <c r="G88" s="13"/>
      <c r="H88" s="45"/>
      <c r="I88" s="43"/>
      <c r="J88" s="11" t="s">
        <v>301</v>
      </c>
      <c r="K88" s="11" t="s">
        <v>128</v>
      </c>
      <c r="L88" s="19" t="s">
        <v>338</v>
      </c>
    </row>
    <row r="89" spans="1:12" s="17" customFormat="1" ht="76.5" customHeight="1" x14ac:dyDescent="0.25">
      <c r="A89" s="18" t="s">
        <v>189</v>
      </c>
      <c r="B89" s="11" t="s">
        <v>211</v>
      </c>
      <c r="C89" s="11" t="s">
        <v>31</v>
      </c>
      <c r="D89" s="11" t="s">
        <v>323</v>
      </c>
      <c r="E89" s="15" t="s">
        <v>25</v>
      </c>
      <c r="F89" s="44">
        <v>1</v>
      </c>
      <c r="G89" s="13"/>
      <c r="H89" s="45"/>
      <c r="I89" s="43"/>
      <c r="J89" s="11" t="s">
        <v>301</v>
      </c>
      <c r="K89" s="11" t="s">
        <v>237</v>
      </c>
      <c r="L89" s="19" t="s">
        <v>338</v>
      </c>
    </row>
    <row r="90" spans="1:12" s="17" customFormat="1" ht="76.5" customHeight="1" x14ac:dyDescent="0.25">
      <c r="A90" s="60" t="s">
        <v>332</v>
      </c>
      <c r="B90" s="51" t="s">
        <v>98</v>
      </c>
      <c r="C90" s="51" t="s">
        <v>77</v>
      </c>
      <c r="D90" s="61" t="s">
        <v>336</v>
      </c>
      <c r="E90" s="52" t="s">
        <v>25</v>
      </c>
      <c r="F90" s="62">
        <v>1</v>
      </c>
      <c r="G90" s="63"/>
      <c r="H90" s="64">
        <v>161200</v>
      </c>
      <c r="I90" s="64">
        <f>H90*1.12</f>
        <v>180544.00000000003</v>
      </c>
      <c r="J90" s="51" t="s">
        <v>107</v>
      </c>
      <c r="K90" s="51" t="s">
        <v>170</v>
      </c>
      <c r="L90" s="19"/>
    </row>
    <row r="91" spans="1:12" s="17" customFormat="1" ht="129.75" customHeight="1" x14ac:dyDescent="0.25">
      <c r="A91" s="11">
        <v>32</v>
      </c>
      <c r="B91" s="11" t="s">
        <v>368</v>
      </c>
      <c r="C91" s="11" t="s">
        <v>77</v>
      </c>
      <c r="D91" s="11" t="s">
        <v>369</v>
      </c>
      <c r="E91" s="11" t="s">
        <v>25</v>
      </c>
      <c r="F91" s="62">
        <v>1</v>
      </c>
      <c r="G91" s="70"/>
      <c r="H91" s="64">
        <v>540000</v>
      </c>
      <c r="I91" s="64">
        <f t="shared" ref="I91:I96" si="5">H91*1.12</f>
        <v>604800</v>
      </c>
      <c r="J91" s="11" t="s">
        <v>302</v>
      </c>
      <c r="K91" s="11" t="s">
        <v>22</v>
      </c>
      <c r="L91" s="50" t="s">
        <v>335</v>
      </c>
    </row>
    <row r="92" spans="1:12" s="17" customFormat="1" ht="96.75" customHeight="1" x14ac:dyDescent="0.25">
      <c r="A92" s="11">
        <v>33</v>
      </c>
      <c r="B92" s="11" t="s">
        <v>387</v>
      </c>
      <c r="C92" s="11" t="s">
        <v>77</v>
      </c>
      <c r="D92" s="11" t="s">
        <v>370</v>
      </c>
      <c r="E92" s="11" t="s">
        <v>25</v>
      </c>
      <c r="F92" s="62">
        <v>1</v>
      </c>
      <c r="G92" s="70"/>
      <c r="H92" s="64">
        <v>264000</v>
      </c>
      <c r="I92" s="64">
        <f t="shared" si="5"/>
        <v>295680</v>
      </c>
      <c r="J92" s="11" t="s">
        <v>371</v>
      </c>
      <c r="K92" s="11" t="s">
        <v>30</v>
      </c>
      <c r="L92" s="50" t="s">
        <v>335</v>
      </c>
    </row>
    <row r="93" spans="1:12" s="17" customFormat="1" ht="63.75" x14ac:dyDescent="0.25">
      <c r="A93" s="11">
        <v>34</v>
      </c>
      <c r="B93" s="11" t="s">
        <v>388</v>
      </c>
      <c r="C93" s="11" t="s">
        <v>77</v>
      </c>
      <c r="D93" s="11" t="s">
        <v>389</v>
      </c>
      <c r="E93" s="11" t="s">
        <v>25</v>
      </c>
      <c r="F93" s="62">
        <v>1</v>
      </c>
      <c r="G93" s="70"/>
      <c r="H93" s="64">
        <v>24000</v>
      </c>
      <c r="I93" s="64">
        <f t="shared" si="5"/>
        <v>26880.000000000004</v>
      </c>
      <c r="J93" s="11" t="s">
        <v>371</v>
      </c>
      <c r="K93" s="11" t="s">
        <v>30</v>
      </c>
      <c r="L93" s="50" t="s">
        <v>335</v>
      </c>
    </row>
    <row r="94" spans="1:12" s="17" customFormat="1" ht="63.75" x14ac:dyDescent="0.25">
      <c r="A94" s="11">
        <v>35</v>
      </c>
      <c r="B94" s="11" t="s">
        <v>390</v>
      </c>
      <c r="C94" s="11" t="s">
        <v>77</v>
      </c>
      <c r="D94" s="11" t="s">
        <v>391</v>
      </c>
      <c r="E94" s="11" t="s">
        <v>25</v>
      </c>
      <c r="F94" s="62">
        <v>1</v>
      </c>
      <c r="G94" s="70"/>
      <c r="H94" s="64">
        <v>36000</v>
      </c>
      <c r="I94" s="64">
        <f t="shared" si="5"/>
        <v>40320.000000000007</v>
      </c>
      <c r="J94" s="11" t="s">
        <v>371</v>
      </c>
      <c r="K94" s="11" t="s">
        <v>30</v>
      </c>
      <c r="L94" s="50" t="s">
        <v>335</v>
      </c>
    </row>
    <row r="95" spans="1:12" s="17" customFormat="1" ht="147.75" customHeight="1" x14ac:dyDescent="0.25">
      <c r="A95" s="11">
        <v>36</v>
      </c>
      <c r="B95" s="11" t="s">
        <v>372</v>
      </c>
      <c r="C95" s="11" t="s">
        <v>31</v>
      </c>
      <c r="D95" s="11" t="s">
        <v>392</v>
      </c>
      <c r="E95" s="11" t="s">
        <v>346</v>
      </c>
      <c r="F95" s="62">
        <v>1</v>
      </c>
      <c r="G95" s="70"/>
      <c r="H95" s="64">
        <v>9550600</v>
      </c>
      <c r="I95" s="64">
        <f t="shared" si="5"/>
        <v>10696672.000000002</v>
      </c>
      <c r="J95" s="11" t="s">
        <v>371</v>
      </c>
      <c r="K95" s="11" t="s">
        <v>30</v>
      </c>
      <c r="L95" s="50" t="s">
        <v>335</v>
      </c>
    </row>
    <row r="96" spans="1:12" s="17" customFormat="1" ht="72" customHeight="1" x14ac:dyDescent="0.25">
      <c r="A96" s="11">
        <v>37</v>
      </c>
      <c r="B96" s="11" t="s">
        <v>393</v>
      </c>
      <c r="C96" s="11" t="s">
        <v>31</v>
      </c>
      <c r="D96" s="11" t="s">
        <v>394</v>
      </c>
      <c r="E96" s="11" t="s">
        <v>346</v>
      </c>
      <c r="F96" s="62">
        <v>1</v>
      </c>
      <c r="G96" s="70"/>
      <c r="H96" s="64">
        <v>157500</v>
      </c>
      <c r="I96" s="64">
        <f t="shared" si="5"/>
        <v>176400.00000000003</v>
      </c>
      <c r="J96" s="11" t="s">
        <v>371</v>
      </c>
      <c r="K96" s="11" t="s">
        <v>170</v>
      </c>
      <c r="L96" s="50" t="s">
        <v>335</v>
      </c>
    </row>
    <row r="97" spans="1:12" ht="12" customHeight="1" x14ac:dyDescent="0.2">
      <c r="A97" s="91" t="s">
        <v>33</v>
      </c>
      <c r="B97" s="94"/>
      <c r="C97" s="95"/>
      <c r="D97" s="10"/>
      <c r="E97" s="10"/>
      <c r="F97" s="13"/>
      <c r="G97" s="13"/>
      <c r="H97" s="7">
        <f>SUM(H60:H96)</f>
        <v>75720451.964285702</v>
      </c>
      <c r="I97" s="7">
        <f>SUM(I60:I96)</f>
        <v>84806906.199999988</v>
      </c>
      <c r="J97" s="20"/>
      <c r="K97" s="20"/>
      <c r="L97" s="10"/>
    </row>
    <row r="98" spans="1:12" x14ac:dyDescent="0.2">
      <c r="A98" s="83" t="s">
        <v>12</v>
      </c>
      <c r="B98" s="83"/>
      <c r="C98" s="83"/>
      <c r="D98" s="10"/>
      <c r="E98" s="10"/>
      <c r="F98" s="13"/>
      <c r="G98" s="13"/>
      <c r="H98" s="7">
        <f>H97+H58+H56</f>
        <v>407927490.80428565</v>
      </c>
      <c r="I98" s="7">
        <f>I97+I58+I56</f>
        <v>456878789.7008</v>
      </c>
      <c r="J98" s="20"/>
      <c r="K98" s="20"/>
      <c r="L98" s="10"/>
    </row>
    <row r="99" spans="1:12" x14ac:dyDescent="0.2">
      <c r="A99" s="83" t="s">
        <v>15</v>
      </c>
      <c r="B99" s="83"/>
      <c r="C99" s="83"/>
      <c r="D99" s="83"/>
      <c r="E99" s="83"/>
      <c r="F99" s="83"/>
      <c r="G99" s="83"/>
      <c r="H99" s="83"/>
      <c r="I99" s="83"/>
      <c r="J99" s="83"/>
      <c r="K99" s="83"/>
      <c r="L99" s="10"/>
    </row>
    <row r="100" spans="1:12" s="17" customFormat="1" x14ac:dyDescent="0.25">
      <c r="A100" s="96" t="s">
        <v>14</v>
      </c>
      <c r="B100" s="96"/>
      <c r="C100" s="96"/>
      <c r="D100" s="96"/>
      <c r="E100" s="96"/>
      <c r="F100" s="96"/>
      <c r="G100" s="96"/>
      <c r="H100" s="96"/>
      <c r="I100" s="96"/>
      <c r="J100" s="96"/>
      <c r="K100" s="16"/>
      <c r="L100" s="19"/>
    </row>
    <row r="101" spans="1:12" s="12" customFormat="1" ht="87" customHeight="1" x14ac:dyDescent="0.25">
      <c r="A101" s="18">
        <v>1</v>
      </c>
      <c r="B101" s="10" t="s">
        <v>40</v>
      </c>
      <c r="C101" s="10" t="s">
        <v>42</v>
      </c>
      <c r="D101" s="10" t="s">
        <v>23</v>
      </c>
      <c r="E101" s="71" t="s">
        <v>32</v>
      </c>
      <c r="F101" s="13">
        <v>842000</v>
      </c>
      <c r="G101" s="72">
        <v>91.08</v>
      </c>
      <c r="H101" s="13">
        <f>F101*G101</f>
        <v>76689360</v>
      </c>
      <c r="I101" s="43">
        <f>H101*1.12</f>
        <v>85892083.200000003</v>
      </c>
      <c r="J101" s="10" t="s">
        <v>43</v>
      </c>
      <c r="K101" s="21" t="s">
        <v>22</v>
      </c>
      <c r="L101" s="10"/>
    </row>
    <row r="102" spans="1:12" s="12" customFormat="1" ht="83.25" customHeight="1" x14ac:dyDescent="0.25">
      <c r="A102" s="18">
        <v>2</v>
      </c>
      <c r="B102" s="21" t="s">
        <v>134</v>
      </c>
      <c r="C102" s="21" t="s">
        <v>37</v>
      </c>
      <c r="D102" s="21" t="s">
        <v>135</v>
      </c>
      <c r="E102" s="21" t="s">
        <v>136</v>
      </c>
      <c r="F102" s="13">
        <f>H102/G102</f>
        <v>13711259.167333867</v>
      </c>
      <c r="G102" s="72">
        <v>12.49</v>
      </c>
      <c r="H102" s="13">
        <v>171253627</v>
      </c>
      <c r="I102" s="43">
        <f t="shared" ref="I102:I104" si="6">H102*1.12</f>
        <v>191804062.24000001</v>
      </c>
      <c r="J102" s="11" t="s">
        <v>154</v>
      </c>
      <c r="K102" s="21" t="s">
        <v>22</v>
      </c>
      <c r="L102" s="34"/>
    </row>
    <row r="103" spans="1:12" s="12" customFormat="1" ht="83.25" customHeight="1" x14ac:dyDescent="0.25">
      <c r="A103" s="18">
        <v>3</v>
      </c>
      <c r="B103" s="21" t="s">
        <v>137</v>
      </c>
      <c r="C103" s="21" t="s">
        <v>37</v>
      </c>
      <c r="D103" s="21" t="s">
        <v>135</v>
      </c>
      <c r="E103" s="21" t="s">
        <v>136</v>
      </c>
      <c r="F103" s="13">
        <f t="shared" ref="F103:F104" si="7">H103/G103</f>
        <v>419872.85828662931</v>
      </c>
      <c r="G103" s="72">
        <v>12.49</v>
      </c>
      <c r="H103" s="13">
        <v>5244212</v>
      </c>
      <c r="I103" s="43">
        <f t="shared" si="6"/>
        <v>5873517.4400000004</v>
      </c>
      <c r="J103" s="11" t="s">
        <v>154</v>
      </c>
      <c r="K103" s="21" t="s">
        <v>138</v>
      </c>
      <c r="L103" s="34"/>
    </row>
    <row r="104" spans="1:12" s="12" customFormat="1" ht="83.25" customHeight="1" x14ac:dyDescent="0.25">
      <c r="A104" s="18">
        <v>4</v>
      </c>
      <c r="B104" s="11" t="s">
        <v>139</v>
      </c>
      <c r="C104" s="21" t="s">
        <v>37</v>
      </c>
      <c r="D104" s="21" t="s">
        <v>135</v>
      </c>
      <c r="E104" s="21" t="s">
        <v>136</v>
      </c>
      <c r="F104" s="13">
        <f t="shared" si="7"/>
        <v>586524.73979183345</v>
      </c>
      <c r="G104" s="72">
        <v>12.49</v>
      </c>
      <c r="H104" s="13">
        <v>7325694</v>
      </c>
      <c r="I104" s="43">
        <f t="shared" si="6"/>
        <v>8204777.2800000012</v>
      </c>
      <c r="J104" s="11" t="s">
        <v>154</v>
      </c>
      <c r="K104" s="11" t="s">
        <v>140</v>
      </c>
      <c r="L104" s="34"/>
    </row>
    <row r="105" spans="1:12" s="12" customFormat="1" ht="87" customHeight="1" x14ac:dyDescent="0.25">
      <c r="A105" s="18" t="s">
        <v>110</v>
      </c>
      <c r="B105" s="10" t="s">
        <v>40</v>
      </c>
      <c r="C105" s="10" t="s">
        <v>42</v>
      </c>
      <c r="D105" s="10" t="s">
        <v>396</v>
      </c>
      <c r="E105" s="71" t="s">
        <v>32</v>
      </c>
      <c r="F105" s="13">
        <v>670000</v>
      </c>
      <c r="G105" s="72">
        <v>91.08</v>
      </c>
      <c r="H105" s="13">
        <f>F105*G105</f>
        <v>61023600</v>
      </c>
      <c r="I105" s="43">
        <f>H105*1.12</f>
        <v>68346432</v>
      </c>
      <c r="J105" s="10" t="s">
        <v>395</v>
      </c>
      <c r="K105" s="21" t="s">
        <v>22</v>
      </c>
      <c r="L105" s="10"/>
    </row>
    <row r="106" spans="1:12" x14ac:dyDescent="0.2">
      <c r="A106" s="84" t="s">
        <v>8</v>
      </c>
      <c r="B106" s="85"/>
      <c r="C106" s="86"/>
      <c r="D106" s="26"/>
      <c r="E106" s="11"/>
      <c r="F106" s="37"/>
      <c r="G106" s="13"/>
      <c r="H106" s="38">
        <f>SUM(H101:H105)</f>
        <v>321536493</v>
      </c>
      <c r="I106" s="38">
        <f>SUM(I101:I105)</f>
        <v>360120872.15999997</v>
      </c>
      <c r="J106" s="39"/>
      <c r="K106" s="39"/>
      <c r="L106" s="10"/>
    </row>
    <row r="107" spans="1:12" s="17" customFormat="1" x14ac:dyDescent="0.25">
      <c r="A107" s="87" t="s">
        <v>9</v>
      </c>
      <c r="B107" s="88"/>
      <c r="C107" s="88"/>
      <c r="D107" s="88"/>
      <c r="E107" s="88"/>
      <c r="F107" s="88"/>
      <c r="G107" s="88"/>
      <c r="H107" s="88"/>
      <c r="I107" s="88"/>
      <c r="J107" s="89"/>
      <c r="K107" s="16"/>
      <c r="L107" s="19"/>
    </row>
    <row r="108" spans="1:12" x14ac:dyDescent="0.2">
      <c r="A108" s="90" t="s">
        <v>10</v>
      </c>
      <c r="B108" s="90"/>
      <c r="C108" s="90"/>
      <c r="D108" s="19"/>
      <c r="E108" s="19"/>
      <c r="F108" s="13"/>
      <c r="G108" s="13"/>
      <c r="H108" s="7">
        <v>0</v>
      </c>
      <c r="I108" s="7">
        <v>0</v>
      </c>
      <c r="J108" s="20"/>
      <c r="K108" s="20"/>
      <c r="L108" s="10"/>
    </row>
    <row r="109" spans="1:12" s="17" customFormat="1" x14ac:dyDescent="0.25">
      <c r="A109" s="90" t="s">
        <v>11</v>
      </c>
      <c r="B109" s="90"/>
      <c r="C109" s="90"/>
      <c r="D109" s="90"/>
      <c r="E109" s="90"/>
      <c r="F109" s="90"/>
      <c r="G109" s="90"/>
      <c r="H109" s="90"/>
      <c r="I109" s="90"/>
      <c r="J109" s="90"/>
      <c r="K109" s="16"/>
      <c r="L109" s="19"/>
    </row>
    <row r="110" spans="1:12" s="17" customFormat="1" ht="72.75" customHeight="1" x14ac:dyDescent="0.25">
      <c r="A110" s="18">
        <v>1</v>
      </c>
      <c r="B110" s="21" t="s">
        <v>44</v>
      </c>
      <c r="C110" s="21" t="s">
        <v>37</v>
      </c>
      <c r="D110" s="21" t="s">
        <v>44</v>
      </c>
      <c r="E110" s="15" t="s">
        <v>24</v>
      </c>
      <c r="F110" s="56">
        <v>177679</v>
      </c>
      <c r="G110" s="56">
        <v>112.58</v>
      </c>
      <c r="H110" s="56">
        <f>F110*G110</f>
        <v>20003101.82</v>
      </c>
      <c r="I110" s="56">
        <f>H110*1.12</f>
        <v>22403474.038400002</v>
      </c>
      <c r="J110" s="21" t="s">
        <v>45</v>
      </c>
      <c r="K110" s="21" t="s">
        <v>22</v>
      </c>
      <c r="L110" s="19"/>
    </row>
    <row r="111" spans="1:12" s="17" customFormat="1" ht="73.5" customHeight="1" x14ac:dyDescent="0.25">
      <c r="A111" s="18">
        <v>2</v>
      </c>
      <c r="B111" s="21" t="s">
        <v>46</v>
      </c>
      <c r="C111" s="21" t="s">
        <v>37</v>
      </c>
      <c r="D111" s="21" t="s">
        <v>46</v>
      </c>
      <c r="E111" s="21" t="s">
        <v>24</v>
      </c>
      <c r="F111" s="56">
        <v>177679</v>
      </c>
      <c r="G111" s="56">
        <v>107.8</v>
      </c>
      <c r="H111" s="56">
        <f>F111*G111</f>
        <v>19153796.199999999</v>
      </c>
      <c r="I111" s="56">
        <f>H111*1.12</f>
        <v>21452251.744000003</v>
      </c>
      <c r="J111" s="21" t="s">
        <v>45</v>
      </c>
      <c r="K111" s="21" t="s">
        <v>22</v>
      </c>
      <c r="L111" s="19"/>
    </row>
    <row r="112" spans="1:12" s="17" customFormat="1" ht="72" customHeight="1" x14ac:dyDescent="0.25">
      <c r="A112" s="18">
        <v>3</v>
      </c>
      <c r="B112" s="15" t="s">
        <v>48</v>
      </c>
      <c r="C112" s="21" t="s">
        <v>37</v>
      </c>
      <c r="D112" s="15" t="s">
        <v>52</v>
      </c>
      <c r="E112" s="15" t="s">
        <v>25</v>
      </c>
      <c r="F112" s="56">
        <v>1</v>
      </c>
      <c r="G112" s="56"/>
      <c r="H112" s="56">
        <f>[1]комм.усл!$I$8</f>
        <v>1447262.4347999999</v>
      </c>
      <c r="I112" s="56">
        <f>H112*1.12</f>
        <v>1620933.9269760002</v>
      </c>
      <c r="J112" s="21" t="s">
        <v>45</v>
      </c>
      <c r="K112" s="15" t="s">
        <v>26</v>
      </c>
      <c r="L112" s="19"/>
    </row>
    <row r="113" spans="1:12" s="17" customFormat="1" ht="73.5" customHeight="1" x14ac:dyDescent="0.25">
      <c r="A113" s="18">
        <v>4</v>
      </c>
      <c r="B113" s="15" t="s">
        <v>49</v>
      </c>
      <c r="C113" s="21" t="s">
        <v>37</v>
      </c>
      <c r="D113" s="15" t="s">
        <v>53</v>
      </c>
      <c r="E113" s="15" t="s">
        <v>25</v>
      </c>
      <c r="F113" s="56">
        <v>1</v>
      </c>
      <c r="G113" s="56"/>
      <c r="H113" s="56">
        <f>[1]комм.усл!$I$9</f>
        <v>2939751.8206874998</v>
      </c>
      <c r="I113" s="56">
        <f t="shared" ref="I113:I131" si="8">H113*1.12</f>
        <v>3292522.0391700002</v>
      </c>
      <c r="J113" s="21" t="s">
        <v>45</v>
      </c>
      <c r="K113" s="15" t="s">
        <v>27</v>
      </c>
      <c r="L113" s="19"/>
    </row>
    <row r="114" spans="1:12" s="17" customFormat="1" ht="72" customHeight="1" x14ac:dyDescent="0.25">
      <c r="A114" s="18">
        <v>5</v>
      </c>
      <c r="B114" s="15" t="s">
        <v>50</v>
      </c>
      <c r="C114" s="21" t="s">
        <v>37</v>
      </c>
      <c r="D114" s="15" t="s">
        <v>54</v>
      </c>
      <c r="E114" s="15" t="s">
        <v>25</v>
      </c>
      <c r="F114" s="56">
        <v>1</v>
      </c>
      <c r="G114" s="56"/>
      <c r="H114" s="56">
        <f>[1]комм.усл!$I$38</f>
        <v>1004571.4285714285</v>
      </c>
      <c r="I114" s="56">
        <f t="shared" si="8"/>
        <v>1125120</v>
      </c>
      <c r="J114" s="21" t="s">
        <v>45</v>
      </c>
      <c r="K114" s="15" t="s">
        <v>26</v>
      </c>
      <c r="L114" s="19"/>
    </row>
    <row r="115" spans="1:12" s="17" customFormat="1" ht="84" customHeight="1" x14ac:dyDescent="0.25">
      <c r="A115" s="18">
        <v>6</v>
      </c>
      <c r="B115" s="15" t="s">
        <v>51</v>
      </c>
      <c r="C115" s="21" t="s">
        <v>37</v>
      </c>
      <c r="D115" s="15" t="s">
        <v>55</v>
      </c>
      <c r="E115" s="15" t="s">
        <v>25</v>
      </c>
      <c r="F115" s="56">
        <v>1</v>
      </c>
      <c r="G115" s="56"/>
      <c r="H115" s="56">
        <f>[1]комм.усл!$I$43</f>
        <v>384000</v>
      </c>
      <c r="I115" s="56">
        <f t="shared" si="8"/>
        <v>430080.00000000006</v>
      </c>
      <c r="J115" s="21" t="s">
        <v>45</v>
      </c>
      <c r="K115" s="15" t="s">
        <v>26</v>
      </c>
      <c r="L115" s="19"/>
    </row>
    <row r="116" spans="1:12" s="17" customFormat="1" ht="77.25" customHeight="1" x14ac:dyDescent="0.25">
      <c r="A116" s="18">
        <v>7</v>
      </c>
      <c r="B116" s="15" t="s">
        <v>57</v>
      </c>
      <c r="C116" s="21" t="s">
        <v>37</v>
      </c>
      <c r="D116" s="15" t="s">
        <v>56</v>
      </c>
      <c r="E116" s="15" t="s">
        <v>25</v>
      </c>
      <c r="F116" s="56">
        <v>1</v>
      </c>
      <c r="G116" s="56"/>
      <c r="H116" s="56">
        <f>[1]комм.усл!$I$51</f>
        <v>4600108.2240000004</v>
      </c>
      <c r="I116" s="56">
        <f t="shared" si="8"/>
        <v>5152121.2108800011</v>
      </c>
      <c r="J116" s="21" t="s">
        <v>45</v>
      </c>
      <c r="K116" s="15" t="s">
        <v>26</v>
      </c>
      <c r="L116" s="19"/>
    </row>
    <row r="117" spans="1:12" s="17" customFormat="1" ht="77.25" customHeight="1" x14ac:dyDescent="0.25">
      <c r="A117" s="18">
        <v>8</v>
      </c>
      <c r="B117" s="15" t="s">
        <v>58</v>
      </c>
      <c r="C117" s="21" t="s">
        <v>37</v>
      </c>
      <c r="D117" s="15" t="s">
        <v>59</v>
      </c>
      <c r="E117" s="15" t="s">
        <v>25</v>
      </c>
      <c r="F117" s="56">
        <v>1</v>
      </c>
      <c r="G117" s="56"/>
      <c r="H117" s="45">
        <v>1125000</v>
      </c>
      <c r="I117" s="56">
        <f t="shared" si="8"/>
        <v>1260000.0000000002</v>
      </c>
      <c r="J117" s="21" t="s">
        <v>45</v>
      </c>
      <c r="K117" s="15" t="s">
        <v>26</v>
      </c>
      <c r="L117" s="19"/>
    </row>
    <row r="118" spans="1:12" s="17" customFormat="1" ht="70.5" customHeight="1" x14ac:dyDescent="0.25">
      <c r="A118" s="18">
        <v>9</v>
      </c>
      <c r="B118" s="15" t="s">
        <v>60</v>
      </c>
      <c r="C118" s="21" t="s">
        <v>37</v>
      </c>
      <c r="D118" s="15" t="s">
        <v>61</v>
      </c>
      <c r="E118" s="15" t="s">
        <v>25</v>
      </c>
      <c r="F118" s="56">
        <v>1</v>
      </c>
      <c r="G118" s="56"/>
      <c r="H118" s="45">
        <v>77400</v>
      </c>
      <c r="I118" s="56">
        <f t="shared" si="8"/>
        <v>86688.000000000015</v>
      </c>
      <c r="J118" s="21" t="s">
        <v>45</v>
      </c>
      <c r="K118" s="15" t="s">
        <v>26</v>
      </c>
      <c r="L118" s="19"/>
    </row>
    <row r="119" spans="1:12" s="17" customFormat="1" ht="89.25" customHeight="1" x14ac:dyDescent="0.25">
      <c r="A119" s="18">
        <v>10</v>
      </c>
      <c r="B119" s="15" t="s">
        <v>221</v>
      </c>
      <c r="C119" s="21" t="s">
        <v>37</v>
      </c>
      <c r="D119" s="15" t="s">
        <v>222</v>
      </c>
      <c r="E119" s="15" t="s">
        <v>25</v>
      </c>
      <c r="F119" s="56">
        <v>1</v>
      </c>
      <c r="G119" s="56"/>
      <c r="H119" s="56">
        <f>[1]комм.усл!$I$54</f>
        <v>22755361.795199998</v>
      </c>
      <c r="I119" s="56">
        <f t="shared" si="8"/>
        <v>25486005.210623998</v>
      </c>
      <c r="J119" s="21" t="s">
        <v>45</v>
      </c>
      <c r="K119" s="15" t="s">
        <v>27</v>
      </c>
      <c r="L119" s="19"/>
    </row>
    <row r="120" spans="1:12" s="17" customFormat="1" ht="89.25" customHeight="1" x14ac:dyDescent="0.25">
      <c r="A120" s="18">
        <v>11</v>
      </c>
      <c r="B120" s="15" t="s">
        <v>62</v>
      </c>
      <c r="C120" s="21" t="s">
        <v>37</v>
      </c>
      <c r="D120" s="15" t="s">
        <v>63</v>
      </c>
      <c r="E120" s="15" t="s">
        <v>25</v>
      </c>
      <c r="F120" s="56">
        <v>1</v>
      </c>
      <c r="G120" s="56"/>
      <c r="H120" s="56">
        <f>[1]комм.усл!$I$55</f>
        <v>1440000</v>
      </c>
      <c r="I120" s="56">
        <f t="shared" si="8"/>
        <v>1612800.0000000002</v>
      </c>
      <c r="J120" s="21" t="s">
        <v>45</v>
      </c>
      <c r="K120" s="15" t="s">
        <v>27</v>
      </c>
      <c r="L120" s="19"/>
    </row>
    <row r="121" spans="1:12" s="17" customFormat="1" ht="76.5" customHeight="1" x14ac:dyDescent="0.25">
      <c r="A121" s="18">
        <v>12</v>
      </c>
      <c r="B121" s="15" t="s">
        <v>64</v>
      </c>
      <c r="C121" s="21" t="s">
        <v>38</v>
      </c>
      <c r="D121" s="15" t="s">
        <v>65</v>
      </c>
      <c r="E121" s="15" t="s">
        <v>25</v>
      </c>
      <c r="F121" s="56">
        <v>1</v>
      </c>
      <c r="G121" s="56"/>
      <c r="H121" s="56">
        <f>'[1]услуги связи'!$G$11</f>
        <v>689142.85714285704</v>
      </c>
      <c r="I121" s="56">
        <f t="shared" si="8"/>
        <v>771840</v>
      </c>
      <c r="J121" s="21" t="s">
        <v>45</v>
      </c>
      <c r="K121" s="15" t="s">
        <v>26</v>
      </c>
      <c r="L121" s="19"/>
    </row>
    <row r="122" spans="1:12" s="17" customFormat="1" ht="73.5" customHeight="1" x14ac:dyDescent="0.25">
      <c r="A122" s="18">
        <v>13</v>
      </c>
      <c r="B122" s="15" t="s">
        <v>66</v>
      </c>
      <c r="C122" s="21" t="s">
        <v>38</v>
      </c>
      <c r="D122" s="15" t="s">
        <v>67</v>
      </c>
      <c r="E122" s="15" t="s">
        <v>25</v>
      </c>
      <c r="F122" s="56">
        <v>1</v>
      </c>
      <c r="G122" s="56"/>
      <c r="H122" s="56">
        <f>'[1]услуги связи'!$G$19</f>
        <v>3154285.7142857141</v>
      </c>
      <c r="I122" s="56">
        <f>H122*1.12</f>
        <v>3532800</v>
      </c>
      <c r="J122" s="21" t="s">
        <v>45</v>
      </c>
      <c r="K122" s="15" t="s">
        <v>26</v>
      </c>
      <c r="L122" s="19"/>
    </row>
    <row r="123" spans="1:12" s="17" customFormat="1" ht="70.5" customHeight="1" x14ac:dyDescent="0.25">
      <c r="A123" s="18">
        <v>14</v>
      </c>
      <c r="B123" s="15" t="s">
        <v>68</v>
      </c>
      <c r="C123" s="21" t="s">
        <v>38</v>
      </c>
      <c r="D123" s="15" t="s">
        <v>69</v>
      </c>
      <c r="E123" s="15" t="s">
        <v>25</v>
      </c>
      <c r="F123" s="56">
        <v>1</v>
      </c>
      <c r="G123" s="56"/>
      <c r="H123" s="56">
        <f>'[1]услуги связи'!$G$27</f>
        <v>644571.42857142852</v>
      </c>
      <c r="I123" s="56">
        <f>H123*1.12</f>
        <v>721920</v>
      </c>
      <c r="J123" s="21" t="s">
        <v>45</v>
      </c>
      <c r="K123" s="15" t="s">
        <v>26</v>
      </c>
      <c r="L123" s="19"/>
    </row>
    <row r="124" spans="1:12" s="17" customFormat="1" ht="102" customHeight="1" x14ac:dyDescent="0.25">
      <c r="A124" s="18">
        <v>15</v>
      </c>
      <c r="B124" s="15" t="s">
        <v>90</v>
      </c>
      <c r="C124" s="21" t="s">
        <v>72</v>
      </c>
      <c r="D124" s="15" t="s">
        <v>70</v>
      </c>
      <c r="E124" s="15" t="s">
        <v>25</v>
      </c>
      <c r="F124" s="56">
        <v>1</v>
      </c>
      <c r="G124" s="56"/>
      <c r="H124" s="56">
        <v>10803543.2142857</v>
      </c>
      <c r="I124" s="56">
        <f t="shared" si="8"/>
        <v>12099968.399999985</v>
      </c>
      <c r="J124" s="21" t="s">
        <v>45</v>
      </c>
      <c r="K124" s="15" t="s">
        <v>27</v>
      </c>
      <c r="L124" s="19"/>
    </row>
    <row r="125" spans="1:12" s="17" customFormat="1" ht="103.5" customHeight="1" x14ac:dyDescent="0.25">
      <c r="A125" s="18">
        <v>16</v>
      </c>
      <c r="B125" s="15" t="s">
        <v>71</v>
      </c>
      <c r="C125" s="21" t="s">
        <v>223</v>
      </c>
      <c r="D125" s="15" t="s">
        <v>73</v>
      </c>
      <c r="E125" s="15" t="s">
        <v>25</v>
      </c>
      <c r="F125" s="56">
        <v>1</v>
      </c>
      <c r="G125" s="56"/>
      <c r="H125" s="56">
        <v>2611250</v>
      </c>
      <c r="I125" s="56">
        <f t="shared" si="8"/>
        <v>2924600.0000000005</v>
      </c>
      <c r="J125" s="15" t="s">
        <v>74</v>
      </c>
      <c r="K125" s="15" t="s">
        <v>75</v>
      </c>
      <c r="L125" s="19"/>
    </row>
    <row r="126" spans="1:12" s="17" customFormat="1" ht="180.75" customHeight="1" x14ac:dyDescent="0.25">
      <c r="A126" s="18">
        <v>17</v>
      </c>
      <c r="B126" s="15" t="s">
        <v>79</v>
      </c>
      <c r="C126" s="21" t="s">
        <v>80</v>
      </c>
      <c r="D126" s="15" t="s">
        <v>89</v>
      </c>
      <c r="E126" s="15" t="s">
        <v>25</v>
      </c>
      <c r="F126" s="56">
        <v>1</v>
      </c>
      <c r="G126" s="56"/>
      <c r="H126" s="56">
        <v>10282272</v>
      </c>
      <c r="I126" s="56">
        <f t="shared" si="8"/>
        <v>11516144.640000001</v>
      </c>
      <c r="J126" s="40" t="s">
        <v>78</v>
      </c>
      <c r="K126" s="10" t="s">
        <v>22</v>
      </c>
      <c r="L126" s="19"/>
    </row>
    <row r="127" spans="1:12" s="17" customFormat="1" ht="178.5" customHeight="1" x14ac:dyDescent="0.25">
      <c r="A127" s="18">
        <v>18</v>
      </c>
      <c r="B127" s="15" t="s">
        <v>81</v>
      </c>
      <c r="C127" s="21" t="s">
        <v>224</v>
      </c>
      <c r="D127" s="15" t="s">
        <v>158</v>
      </c>
      <c r="E127" s="15" t="s">
        <v>25</v>
      </c>
      <c r="F127" s="56">
        <v>1</v>
      </c>
      <c r="G127" s="56"/>
      <c r="H127" s="56">
        <v>8171904</v>
      </c>
      <c r="I127" s="56">
        <f t="shared" si="8"/>
        <v>9152532.4800000004</v>
      </c>
      <c r="J127" s="40" t="s">
        <v>78</v>
      </c>
      <c r="K127" s="10" t="s">
        <v>82</v>
      </c>
      <c r="L127" s="19"/>
    </row>
    <row r="128" spans="1:12" s="17" customFormat="1" ht="79.5" customHeight="1" x14ac:dyDescent="0.25">
      <c r="A128" s="18">
        <v>19</v>
      </c>
      <c r="B128" s="15" t="s">
        <v>83</v>
      </c>
      <c r="C128" s="21" t="s">
        <v>80</v>
      </c>
      <c r="D128" s="15" t="s">
        <v>352</v>
      </c>
      <c r="E128" s="15" t="s">
        <v>25</v>
      </c>
      <c r="F128" s="56">
        <v>1</v>
      </c>
      <c r="G128" s="56"/>
      <c r="H128" s="56">
        <v>6044495</v>
      </c>
      <c r="I128" s="56">
        <f t="shared" si="8"/>
        <v>6769834.4000000004</v>
      </c>
      <c r="J128" s="40" t="s">
        <v>78</v>
      </c>
      <c r="K128" s="10" t="s">
        <v>84</v>
      </c>
      <c r="L128" s="19"/>
    </row>
    <row r="129" spans="1:12" s="17" customFormat="1" ht="101.25" customHeight="1" x14ac:dyDescent="0.25">
      <c r="A129" s="18">
        <v>20</v>
      </c>
      <c r="B129" s="15" t="s">
        <v>85</v>
      </c>
      <c r="C129" s="21" t="s">
        <v>224</v>
      </c>
      <c r="D129" s="15" t="s">
        <v>91</v>
      </c>
      <c r="E129" s="15" t="s">
        <v>25</v>
      </c>
      <c r="F129" s="56">
        <v>1</v>
      </c>
      <c r="G129" s="56"/>
      <c r="H129" s="56">
        <v>4397511</v>
      </c>
      <c r="I129" s="56">
        <f t="shared" si="8"/>
        <v>4925212.32</v>
      </c>
      <c r="J129" s="40" t="s">
        <v>328</v>
      </c>
      <c r="K129" s="10" t="s">
        <v>88</v>
      </c>
      <c r="L129" s="19"/>
    </row>
    <row r="130" spans="1:12" s="17" customFormat="1" ht="108" customHeight="1" x14ac:dyDescent="0.25">
      <c r="A130" s="18">
        <v>21</v>
      </c>
      <c r="B130" s="15" t="s">
        <v>156</v>
      </c>
      <c r="C130" s="21" t="s">
        <v>86</v>
      </c>
      <c r="D130" s="15" t="s">
        <v>157</v>
      </c>
      <c r="E130" s="15" t="s">
        <v>25</v>
      </c>
      <c r="F130" s="56">
        <v>1</v>
      </c>
      <c r="G130" s="56"/>
      <c r="H130" s="56">
        <v>3312375</v>
      </c>
      <c r="I130" s="56">
        <f t="shared" si="8"/>
        <v>3709860.0000000005</v>
      </c>
      <c r="J130" s="40" t="s">
        <v>78</v>
      </c>
      <c r="K130" s="15" t="s">
        <v>87</v>
      </c>
      <c r="L130" s="19"/>
    </row>
    <row r="131" spans="1:12" s="17" customFormat="1" ht="96.75" customHeight="1" x14ac:dyDescent="0.25">
      <c r="A131" s="18">
        <v>22</v>
      </c>
      <c r="B131" s="11" t="s">
        <v>92</v>
      </c>
      <c r="C131" s="11" t="s">
        <v>230</v>
      </c>
      <c r="D131" s="11" t="s">
        <v>403</v>
      </c>
      <c r="E131" s="15" t="s">
        <v>25</v>
      </c>
      <c r="F131" s="56">
        <v>1</v>
      </c>
      <c r="G131" s="56"/>
      <c r="H131" s="56">
        <v>11100000</v>
      </c>
      <c r="I131" s="43">
        <f t="shared" si="8"/>
        <v>12432000.000000002</v>
      </c>
      <c r="J131" s="11" t="s">
        <v>107</v>
      </c>
      <c r="K131" s="11" t="s">
        <v>404</v>
      </c>
      <c r="L131" s="19"/>
    </row>
    <row r="132" spans="1:12" s="17" customFormat="1" ht="87" customHeight="1" x14ac:dyDescent="0.25">
      <c r="A132" s="18">
        <v>23</v>
      </c>
      <c r="B132" s="11" t="s">
        <v>168</v>
      </c>
      <c r="C132" s="11" t="s">
        <v>169</v>
      </c>
      <c r="D132" s="10" t="s">
        <v>225</v>
      </c>
      <c r="E132" s="15" t="s">
        <v>25</v>
      </c>
      <c r="F132" s="56">
        <v>1</v>
      </c>
      <c r="G132" s="56"/>
      <c r="H132" s="56">
        <v>24121875</v>
      </c>
      <c r="I132" s="56">
        <f>H132*1.12</f>
        <v>27016500.000000004</v>
      </c>
      <c r="J132" s="40" t="s">
        <v>78</v>
      </c>
      <c r="K132" s="11" t="s">
        <v>170</v>
      </c>
      <c r="L132" s="19"/>
    </row>
    <row r="133" spans="1:12" s="17" customFormat="1" ht="127.5" x14ac:dyDescent="0.25">
      <c r="A133" s="18">
        <v>24</v>
      </c>
      <c r="B133" s="47" t="s">
        <v>226</v>
      </c>
      <c r="C133" s="11" t="s">
        <v>106</v>
      </c>
      <c r="D133" s="47" t="s">
        <v>180</v>
      </c>
      <c r="E133" s="15" t="s">
        <v>25</v>
      </c>
      <c r="F133" s="56">
        <v>1</v>
      </c>
      <c r="G133" s="56"/>
      <c r="H133" s="56">
        <v>7600008</v>
      </c>
      <c r="I133" s="56">
        <f t="shared" ref="I133:I139" si="9">H133*1.12</f>
        <v>8512008.9600000009</v>
      </c>
      <c r="J133" s="15" t="s">
        <v>171</v>
      </c>
      <c r="K133" s="15" t="s">
        <v>172</v>
      </c>
      <c r="L133" s="19"/>
    </row>
    <row r="134" spans="1:12" s="17" customFormat="1" ht="120" customHeight="1" x14ac:dyDescent="0.25">
      <c r="A134" s="18">
        <v>25</v>
      </c>
      <c r="B134" s="47" t="s">
        <v>227</v>
      </c>
      <c r="C134" s="11" t="s">
        <v>106</v>
      </c>
      <c r="D134" s="47" t="s">
        <v>173</v>
      </c>
      <c r="E134" s="15" t="s">
        <v>25</v>
      </c>
      <c r="F134" s="56">
        <v>1</v>
      </c>
      <c r="G134" s="56"/>
      <c r="H134" s="56">
        <v>5743500</v>
      </c>
      <c r="I134" s="56">
        <f t="shared" si="9"/>
        <v>6432720.0000000009</v>
      </c>
      <c r="J134" s="15" t="s">
        <v>171</v>
      </c>
      <c r="K134" s="15" t="s">
        <v>174</v>
      </c>
      <c r="L134" s="19"/>
    </row>
    <row r="135" spans="1:12" s="17" customFormat="1" ht="105" customHeight="1" x14ac:dyDescent="0.25">
      <c r="A135" s="18">
        <v>26</v>
      </c>
      <c r="B135" s="47" t="s">
        <v>228</v>
      </c>
      <c r="C135" s="11" t="s">
        <v>106</v>
      </c>
      <c r="D135" s="47" t="s">
        <v>175</v>
      </c>
      <c r="E135" s="15" t="s">
        <v>25</v>
      </c>
      <c r="F135" s="56">
        <v>1</v>
      </c>
      <c r="G135" s="56"/>
      <c r="H135" s="56">
        <v>5464800</v>
      </c>
      <c r="I135" s="56">
        <f t="shared" si="9"/>
        <v>6120576.0000000009</v>
      </c>
      <c r="J135" s="15" t="s">
        <v>171</v>
      </c>
      <c r="K135" s="15" t="s">
        <v>174</v>
      </c>
      <c r="L135" s="19"/>
    </row>
    <row r="136" spans="1:12" s="17" customFormat="1" ht="153" x14ac:dyDescent="0.25">
      <c r="A136" s="18">
        <v>27</v>
      </c>
      <c r="B136" s="10" t="s">
        <v>229</v>
      </c>
      <c r="C136" s="11" t="s">
        <v>230</v>
      </c>
      <c r="D136" s="47" t="s">
        <v>231</v>
      </c>
      <c r="E136" s="15" t="s">
        <v>25</v>
      </c>
      <c r="F136" s="56">
        <v>1</v>
      </c>
      <c r="G136" s="56"/>
      <c r="H136" s="56">
        <v>2447048</v>
      </c>
      <c r="I136" s="56">
        <f t="shared" si="9"/>
        <v>2740693.7600000002</v>
      </c>
      <c r="J136" s="11" t="s">
        <v>176</v>
      </c>
      <c r="K136" s="15" t="s">
        <v>177</v>
      </c>
      <c r="L136" s="19"/>
    </row>
    <row r="137" spans="1:12" s="17" customFormat="1" ht="165.75" x14ac:dyDescent="0.25">
      <c r="A137" s="18">
        <v>28</v>
      </c>
      <c r="B137" s="10" t="s">
        <v>232</v>
      </c>
      <c r="C137" s="11" t="s">
        <v>230</v>
      </c>
      <c r="D137" s="47" t="s">
        <v>231</v>
      </c>
      <c r="E137" s="15" t="s">
        <v>25</v>
      </c>
      <c r="F137" s="56">
        <v>1</v>
      </c>
      <c r="G137" s="56"/>
      <c r="H137" s="56">
        <v>1350000</v>
      </c>
      <c r="I137" s="56">
        <f t="shared" si="9"/>
        <v>1512000.0000000002</v>
      </c>
      <c r="J137" s="15" t="s">
        <v>176</v>
      </c>
      <c r="K137" s="15" t="s">
        <v>178</v>
      </c>
      <c r="L137" s="19"/>
    </row>
    <row r="138" spans="1:12" s="17" customFormat="1" ht="102.75" customHeight="1" x14ac:dyDescent="0.25">
      <c r="A138" s="18">
        <v>29</v>
      </c>
      <c r="B138" s="10" t="s">
        <v>233</v>
      </c>
      <c r="C138" s="11" t="s">
        <v>230</v>
      </c>
      <c r="D138" s="47" t="s">
        <v>173</v>
      </c>
      <c r="E138" s="15" t="s">
        <v>25</v>
      </c>
      <c r="F138" s="56">
        <v>1</v>
      </c>
      <c r="G138" s="56"/>
      <c r="H138" s="56">
        <v>282636</v>
      </c>
      <c r="I138" s="56">
        <f t="shared" si="9"/>
        <v>316552.32000000001</v>
      </c>
      <c r="J138" s="15" t="s">
        <v>176</v>
      </c>
      <c r="K138" s="15" t="s">
        <v>179</v>
      </c>
      <c r="L138" s="19"/>
    </row>
    <row r="139" spans="1:12" s="17" customFormat="1" ht="142.5" customHeight="1" x14ac:dyDescent="0.25">
      <c r="A139" s="18">
        <v>30</v>
      </c>
      <c r="B139" s="10" t="s">
        <v>234</v>
      </c>
      <c r="C139" s="11" t="s">
        <v>230</v>
      </c>
      <c r="D139" s="47" t="s">
        <v>326</v>
      </c>
      <c r="E139" s="15" t="s">
        <v>25</v>
      </c>
      <c r="F139" s="56">
        <v>1</v>
      </c>
      <c r="G139" s="56"/>
      <c r="H139" s="56">
        <v>324000</v>
      </c>
      <c r="I139" s="56">
        <f t="shared" si="9"/>
        <v>362880.00000000006</v>
      </c>
      <c r="J139" s="15" t="s">
        <v>176</v>
      </c>
      <c r="K139" s="15" t="s">
        <v>178</v>
      </c>
      <c r="L139" s="19"/>
    </row>
    <row r="140" spans="1:12" s="17" customFormat="1" ht="78.75" customHeight="1" x14ac:dyDescent="0.25">
      <c r="A140" s="18">
        <v>31</v>
      </c>
      <c r="B140" s="21" t="s">
        <v>210</v>
      </c>
      <c r="C140" s="21" t="s">
        <v>235</v>
      </c>
      <c r="D140" s="11" t="s">
        <v>324</v>
      </c>
      <c r="E140" s="15" t="s">
        <v>25</v>
      </c>
      <c r="F140" s="56">
        <v>1</v>
      </c>
      <c r="G140" s="56"/>
      <c r="H140" s="56"/>
      <c r="I140" s="56"/>
      <c r="J140" s="15" t="s">
        <v>240</v>
      </c>
      <c r="K140" s="15" t="s">
        <v>178</v>
      </c>
      <c r="L140" s="19" t="s">
        <v>338</v>
      </c>
    </row>
    <row r="141" spans="1:12" s="17" customFormat="1" ht="73.5" customHeight="1" x14ac:dyDescent="0.25">
      <c r="A141" s="18">
        <v>32</v>
      </c>
      <c r="B141" s="21" t="s">
        <v>236</v>
      </c>
      <c r="C141" s="21" t="s">
        <v>235</v>
      </c>
      <c r="D141" s="73" t="s">
        <v>325</v>
      </c>
      <c r="E141" s="21" t="s">
        <v>25</v>
      </c>
      <c r="F141" s="56">
        <v>1</v>
      </c>
      <c r="G141" s="56"/>
      <c r="H141" s="56"/>
      <c r="I141" s="56"/>
      <c r="J141" s="15" t="s">
        <v>240</v>
      </c>
      <c r="K141" s="11" t="s">
        <v>341</v>
      </c>
      <c r="L141" s="19" t="s">
        <v>338</v>
      </c>
    </row>
    <row r="142" spans="1:12" s="17" customFormat="1" ht="204" customHeight="1" x14ac:dyDescent="0.25">
      <c r="A142" s="18">
        <v>33</v>
      </c>
      <c r="B142" s="51" t="s">
        <v>206</v>
      </c>
      <c r="C142" s="74" t="s">
        <v>339</v>
      </c>
      <c r="D142" s="51" t="s">
        <v>342</v>
      </c>
      <c r="E142" s="52" t="s">
        <v>25</v>
      </c>
      <c r="F142" s="62">
        <v>1</v>
      </c>
      <c r="G142" s="53"/>
      <c r="H142" s="64">
        <v>756250</v>
      </c>
      <c r="I142" s="54">
        <f>H142*1.12</f>
        <v>847000.00000000012</v>
      </c>
      <c r="J142" s="51" t="s">
        <v>302</v>
      </c>
      <c r="K142" s="51" t="s">
        <v>340</v>
      </c>
      <c r="L142" s="19"/>
    </row>
    <row r="143" spans="1:12" s="17" customFormat="1" ht="63.75" x14ac:dyDescent="0.25">
      <c r="A143" s="49">
        <v>34</v>
      </c>
      <c r="B143" s="75" t="s">
        <v>344</v>
      </c>
      <c r="C143" s="15" t="s">
        <v>37</v>
      </c>
      <c r="D143" s="75" t="s">
        <v>345</v>
      </c>
      <c r="E143" s="15" t="s">
        <v>346</v>
      </c>
      <c r="F143" s="44">
        <v>1</v>
      </c>
      <c r="G143" s="76"/>
      <c r="H143" s="45">
        <v>2181889</v>
      </c>
      <c r="I143" s="54">
        <f t="shared" ref="I143:I148" si="10">H143*1.12</f>
        <v>2443715.6800000002</v>
      </c>
      <c r="J143" s="15" t="s">
        <v>347</v>
      </c>
      <c r="K143" s="15" t="s">
        <v>348</v>
      </c>
      <c r="L143" s="50"/>
    </row>
    <row r="144" spans="1:12" s="17" customFormat="1" ht="63.75" x14ac:dyDescent="0.25">
      <c r="A144" s="49">
        <v>35</v>
      </c>
      <c r="B144" s="75" t="s">
        <v>349</v>
      </c>
      <c r="C144" s="15" t="s">
        <v>37</v>
      </c>
      <c r="D144" s="75" t="s">
        <v>350</v>
      </c>
      <c r="E144" s="15" t="s">
        <v>346</v>
      </c>
      <c r="F144" s="44">
        <v>1</v>
      </c>
      <c r="G144" s="76"/>
      <c r="H144" s="45">
        <v>5157193</v>
      </c>
      <c r="I144" s="54">
        <f t="shared" si="10"/>
        <v>5776056.1600000001</v>
      </c>
      <c r="J144" s="15" t="s">
        <v>347</v>
      </c>
      <c r="K144" s="15" t="s">
        <v>351</v>
      </c>
      <c r="L144" s="50"/>
    </row>
    <row r="145" spans="1:12" s="17" customFormat="1" ht="76.5" x14ac:dyDescent="0.25">
      <c r="A145" s="49">
        <v>36</v>
      </c>
      <c r="B145" s="78" t="s">
        <v>400</v>
      </c>
      <c r="C145" s="79" t="s">
        <v>339</v>
      </c>
      <c r="D145" s="78" t="s">
        <v>401</v>
      </c>
      <c r="E145" s="79" t="s">
        <v>346</v>
      </c>
      <c r="F145" s="80">
        <v>1</v>
      </c>
      <c r="G145" s="81"/>
      <c r="H145" s="82">
        <v>147678720</v>
      </c>
      <c r="I145" s="57">
        <f t="shared" si="10"/>
        <v>165400166.40000001</v>
      </c>
      <c r="J145" s="79" t="s">
        <v>402</v>
      </c>
      <c r="K145" s="79" t="s">
        <v>30</v>
      </c>
      <c r="L145" s="50"/>
    </row>
    <row r="146" spans="1:12" s="17" customFormat="1" ht="186.75" customHeight="1" x14ac:dyDescent="0.25">
      <c r="A146" s="49">
        <v>37</v>
      </c>
      <c r="B146" s="15" t="s">
        <v>353</v>
      </c>
      <c r="C146" s="21" t="s">
        <v>339</v>
      </c>
      <c r="D146" s="15" t="s">
        <v>356</v>
      </c>
      <c r="E146" s="15" t="s">
        <v>25</v>
      </c>
      <c r="F146" s="44">
        <v>1</v>
      </c>
      <c r="G146" s="55"/>
      <c r="H146" s="56">
        <v>1336607.1399999999</v>
      </c>
      <c r="I146" s="57">
        <f t="shared" si="10"/>
        <v>1496999.9968000001</v>
      </c>
      <c r="J146" s="15" t="s">
        <v>347</v>
      </c>
      <c r="K146" s="56" t="s">
        <v>354</v>
      </c>
      <c r="L146" s="20"/>
    </row>
    <row r="147" spans="1:12" s="17" customFormat="1" ht="405" customHeight="1" x14ac:dyDescent="0.25">
      <c r="A147" s="49">
        <v>38</v>
      </c>
      <c r="B147" s="15" t="s">
        <v>355</v>
      </c>
      <c r="C147" s="21" t="s">
        <v>339</v>
      </c>
      <c r="D147" s="15" t="s">
        <v>357</v>
      </c>
      <c r="E147" s="15" t="s">
        <v>25</v>
      </c>
      <c r="F147" s="44">
        <v>1</v>
      </c>
      <c r="G147" s="55"/>
      <c r="H147" s="58">
        <v>1129464.29</v>
      </c>
      <c r="I147" s="57">
        <f t="shared" si="10"/>
        <v>1265000.0048000002</v>
      </c>
      <c r="J147" s="15" t="s">
        <v>347</v>
      </c>
      <c r="K147" s="56" t="s">
        <v>354</v>
      </c>
      <c r="L147" s="20"/>
    </row>
    <row r="148" spans="1:12" s="17" customFormat="1" ht="126.75" customHeight="1" x14ac:dyDescent="0.25">
      <c r="A148" s="49">
        <v>39</v>
      </c>
      <c r="B148" s="15" t="s">
        <v>359</v>
      </c>
      <c r="C148" s="21" t="s">
        <v>339</v>
      </c>
      <c r="D148" s="15" t="s">
        <v>358</v>
      </c>
      <c r="E148" s="11" t="s">
        <v>25</v>
      </c>
      <c r="F148" s="44">
        <v>1</v>
      </c>
      <c r="G148" s="55"/>
      <c r="H148" s="58">
        <v>779464.29</v>
      </c>
      <c r="I148" s="58">
        <f t="shared" si="10"/>
        <v>873000.00480000011</v>
      </c>
      <c r="J148" s="15" t="s">
        <v>347</v>
      </c>
      <c r="K148" s="56" t="s">
        <v>354</v>
      </c>
      <c r="L148" s="20"/>
    </row>
    <row r="149" spans="1:12" s="17" customFormat="1" ht="126.75" customHeight="1" x14ac:dyDescent="0.25">
      <c r="A149" s="49">
        <v>40</v>
      </c>
      <c r="B149" s="15" t="s">
        <v>363</v>
      </c>
      <c r="C149" s="21" t="s">
        <v>362</v>
      </c>
      <c r="D149" s="59" t="s">
        <v>364</v>
      </c>
      <c r="E149" s="11" t="s">
        <v>25</v>
      </c>
      <c r="F149" s="44">
        <v>1</v>
      </c>
      <c r="G149" s="55"/>
      <c r="H149" s="56">
        <v>1248000</v>
      </c>
      <c r="I149" s="56">
        <f>H149*1.12</f>
        <v>1397760.0000000002</v>
      </c>
      <c r="J149" s="15" t="s">
        <v>365</v>
      </c>
      <c r="K149" s="56" t="s">
        <v>22</v>
      </c>
      <c r="L149" s="20"/>
    </row>
    <row r="150" spans="1:12" s="17" customFormat="1" ht="126.75" customHeight="1" x14ac:dyDescent="0.25">
      <c r="A150" s="49">
        <v>41</v>
      </c>
      <c r="B150" s="15" t="s">
        <v>366</v>
      </c>
      <c r="C150" s="21" t="s">
        <v>362</v>
      </c>
      <c r="D150" s="15" t="s">
        <v>367</v>
      </c>
      <c r="E150" s="11" t="s">
        <v>25</v>
      </c>
      <c r="F150" s="44">
        <v>1</v>
      </c>
      <c r="G150" s="65"/>
      <c r="H150" s="58">
        <v>1523340</v>
      </c>
      <c r="I150" s="58">
        <f>H150*1.12</f>
        <v>1706140.8</v>
      </c>
      <c r="J150" s="15" t="s">
        <v>365</v>
      </c>
      <c r="K150" s="58" t="s">
        <v>22</v>
      </c>
      <c r="L150" s="20"/>
    </row>
    <row r="151" spans="1:12" s="17" customFormat="1" ht="93.75" customHeight="1" x14ac:dyDescent="0.25">
      <c r="A151" s="49">
        <v>42</v>
      </c>
      <c r="B151" s="11" t="s">
        <v>373</v>
      </c>
      <c r="C151" s="15" t="s">
        <v>362</v>
      </c>
      <c r="D151" s="11" t="s">
        <v>374</v>
      </c>
      <c r="E151" s="15" t="s">
        <v>25</v>
      </c>
      <c r="F151" s="62">
        <v>1</v>
      </c>
      <c r="G151" s="70"/>
      <c r="H151" s="58">
        <v>21568500</v>
      </c>
      <c r="I151" s="58">
        <f t="shared" ref="I151:I157" si="11">H151*1.12</f>
        <v>24156720.000000004</v>
      </c>
      <c r="J151" s="15" t="s">
        <v>302</v>
      </c>
      <c r="K151" s="75" t="s">
        <v>22</v>
      </c>
      <c r="L151" s="20" t="s">
        <v>335</v>
      </c>
    </row>
    <row r="152" spans="1:12" s="17" customFormat="1" ht="96.75" customHeight="1" x14ac:dyDescent="0.25">
      <c r="A152" s="49">
        <v>43</v>
      </c>
      <c r="B152" s="11" t="s">
        <v>375</v>
      </c>
      <c r="C152" s="15" t="s">
        <v>362</v>
      </c>
      <c r="D152" s="11" t="s">
        <v>399</v>
      </c>
      <c r="E152" s="15" t="s">
        <v>25</v>
      </c>
      <c r="F152" s="62">
        <v>1</v>
      </c>
      <c r="G152" s="70"/>
      <c r="H152" s="58">
        <v>11761813</v>
      </c>
      <c r="I152" s="58">
        <f t="shared" si="11"/>
        <v>13173230.560000001</v>
      </c>
      <c r="J152" s="15" t="s">
        <v>302</v>
      </c>
      <c r="K152" s="75" t="s">
        <v>22</v>
      </c>
      <c r="L152" s="20" t="s">
        <v>335</v>
      </c>
    </row>
    <row r="153" spans="1:12" s="17" customFormat="1" ht="70.5" customHeight="1" x14ac:dyDescent="0.25">
      <c r="A153" s="49">
        <v>44</v>
      </c>
      <c r="B153" s="11" t="s">
        <v>376</v>
      </c>
      <c r="C153" s="15" t="s">
        <v>339</v>
      </c>
      <c r="D153" s="15" t="s">
        <v>377</v>
      </c>
      <c r="E153" s="15" t="s">
        <v>346</v>
      </c>
      <c r="F153" s="62">
        <v>1</v>
      </c>
      <c r="G153" s="70"/>
      <c r="H153" s="58">
        <v>888214.29</v>
      </c>
      <c r="I153" s="58">
        <f t="shared" si="11"/>
        <v>994800.00480000011</v>
      </c>
      <c r="J153" s="15" t="s">
        <v>378</v>
      </c>
      <c r="K153" s="15" t="s">
        <v>22</v>
      </c>
      <c r="L153" s="20" t="s">
        <v>335</v>
      </c>
    </row>
    <row r="154" spans="1:12" s="17" customFormat="1" ht="96" customHeight="1" x14ac:dyDescent="0.25">
      <c r="A154" s="49">
        <v>45</v>
      </c>
      <c r="B154" s="11" t="s">
        <v>379</v>
      </c>
      <c r="C154" s="15" t="s">
        <v>339</v>
      </c>
      <c r="D154" s="15" t="s">
        <v>386</v>
      </c>
      <c r="E154" s="15" t="s">
        <v>346</v>
      </c>
      <c r="F154" s="62">
        <v>1</v>
      </c>
      <c r="G154" s="70"/>
      <c r="H154" s="58">
        <v>484000</v>
      </c>
      <c r="I154" s="58">
        <f t="shared" si="11"/>
        <v>542080</v>
      </c>
      <c r="J154" s="15" t="s">
        <v>378</v>
      </c>
      <c r="K154" s="15" t="s">
        <v>22</v>
      </c>
      <c r="L154" s="20" t="s">
        <v>335</v>
      </c>
    </row>
    <row r="155" spans="1:12" s="17" customFormat="1" ht="68.25" customHeight="1" x14ac:dyDescent="0.25">
      <c r="A155" s="49">
        <v>46</v>
      </c>
      <c r="B155" s="11" t="s">
        <v>380</v>
      </c>
      <c r="C155" s="15" t="s">
        <v>381</v>
      </c>
      <c r="D155" s="11" t="s">
        <v>382</v>
      </c>
      <c r="E155" s="11" t="s">
        <v>25</v>
      </c>
      <c r="F155" s="62">
        <v>1</v>
      </c>
      <c r="G155" s="70"/>
      <c r="H155" s="58">
        <v>528042</v>
      </c>
      <c r="I155" s="58">
        <f t="shared" si="11"/>
        <v>591407.04</v>
      </c>
      <c r="J155" s="11" t="s">
        <v>371</v>
      </c>
      <c r="K155" s="11" t="s">
        <v>22</v>
      </c>
      <c r="L155" s="20" t="s">
        <v>335</v>
      </c>
    </row>
    <row r="156" spans="1:12" s="17" customFormat="1" ht="70.5" customHeight="1" x14ac:dyDescent="0.25">
      <c r="A156" s="49">
        <v>47</v>
      </c>
      <c r="B156" s="11" t="s">
        <v>383</v>
      </c>
      <c r="C156" s="15" t="s">
        <v>381</v>
      </c>
      <c r="D156" s="11" t="s">
        <v>384</v>
      </c>
      <c r="E156" s="11" t="s">
        <v>346</v>
      </c>
      <c r="F156" s="62">
        <v>1</v>
      </c>
      <c r="G156" s="70"/>
      <c r="H156" s="58">
        <v>119440</v>
      </c>
      <c r="I156" s="58">
        <f t="shared" si="11"/>
        <v>133772.80000000002</v>
      </c>
      <c r="J156" s="11" t="s">
        <v>371</v>
      </c>
      <c r="K156" s="11" t="s">
        <v>22</v>
      </c>
      <c r="L156" s="20" t="s">
        <v>335</v>
      </c>
    </row>
    <row r="157" spans="1:12" s="17" customFormat="1" ht="123" customHeight="1" x14ac:dyDescent="0.25">
      <c r="A157" s="49">
        <v>48</v>
      </c>
      <c r="B157" s="11" t="s">
        <v>385</v>
      </c>
      <c r="C157" s="15" t="s">
        <v>339</v>
      </c>
      <c r="D157" s="11" t="s">
        <v>398</v>
      </c>
      <c r="E157" s="11" t="s">
        <v>346</v>
      </c>
      <c r="F157" s="44">
        <v>1</v>
      </c>
      <c r="G157" s="70"/>
      <c r="H157" s="58">
        <v>3125000</v>
      </c>
      <c r="I157" s="58">
        <f t="shared" si="11"/>
        <v>3500000.0000000005</v>
      </c>
      <c r="J157" s="15" t="s">
        <v>176</v>
      </c>
      <c r="K157" s="15" t="s">
        <v>340</v>
      </c>
      <c r="L157" s="20" t="s">
        <v>335</v>
      </c>
    </row>
    <row r="158" spans="1:12" ht="12.75" customHeight="1" x14ac:dyDescent="0.2">
      <c r="A158" s="91" t="s">
        <v>33</v>
      </c>
      <c r="B158" s="92"/>
      <c r="C158" s="93"/>
      <c r="D158" s="26"/>
      <c r="E158" s="26"/>
      <c r="F158" s="13"/>
      <c r="G158" s="37"/>
      <c r="H158" s="77">
        <f>SUM(H110:H157)</f>
        <v>383741507.94754463</v>
      </c>
      <c r="I158" s="77">
        <f>SUM(I110:I157)</f>
        <v>429790488.90125012</v>
      </c>
      <c r="J158" s="39"/>
      <c r="K158" s="39"/>
      <c r="L158" s="10"/>
    </row>
    <row r="159" spans="1:12" ht="12.75" customHeight="1" x14ac:dyDescent="0.2">
      <c r="A159" s="91" t="s">
        <v>16</v>
      </c>
      <c r="B159" s="94"/>
      <c r="C159" s="95"/>
      <c r="D159" s="10"/>
      <c r="E159" s="10"/>
      <c r="F159" s="13"/>
      <c r="G159" s="13"/>
      <c r="H159" s="77">
        <f>H158+H108+H106</f>
        <v>705278000.94754457</v>
      </c>
      <c r="I159" s="77">
        <f>I158+I108+I106</f>
        <v>789911361.06125009</v>
      </c>
      <c r="J159" s="20"/>
      <c r="K159" s="20"/>
      <c r="L159" s="10"/>
    </row>
    <row r="160" spans="1:12" ht="16.5" customHeight="1" x14ac:dyDescent="0.2">
      <c r="A160" s="83" t="s">
        <v>17</v>
      </c>
      <c r="B160" s="83"/>
      <c r="C160" s="83"/>
      <c r="D160" s="10"/>
      <c r="E160" s="10"/>
      <c r="F160" s="13"/>
      <c r="G160" s="13"/>
      <c r="H160" s="77">
        <f>H159+H98</f>
        <v>1113205491.7518301</v>
      </c>
      <c r="I160" s="77">
        <f>I159+I98</f>
        <v>1246790150.7620502</v>
      </c>
      <c r="J160" s="20"/>
      <c r="K160" s="20"/>
      <c r="L160" s="20"/>
    </row>
  </sheetData>
  <autoFilter ref="A12:L160"/>
  <mergeCells count="17">
    <mergeCell ref="A100:J100"/>
    <mergeCell ref="A13:K13"/>
    <mergeCell ref="A14:J14"/>
    <mergeCell ref="A56:C56"/>
    <mergeCell ref="A57:J57"/>
    <mergeCell ref="A58:C58"/>
    <mergeCell ref="A59:J59"/>
    <mergeCell ref="A97:C97"/>
    <mergeCell ref="A98:C98"/>
    <mergeCell ref="A99:K99"/>
    <mergeCell ref="A160:C160"/>
    <mergeCell ref="A106:C106"/>
    <mergeCell ref="A107:J107"/>
    <mergeCell ref="A108:C108"/>
    <mergeCell ref="A109:J109"/>
    <mergeCell ref="A158:C158"/>
    <mergeCell ref="A159:C15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2013-11-21T10:53:16Z</cp:lastPrinted>
  <dcterms:created xsi:type="dcterms:W3CDTF">2011-06-29T08:00:36Z</dcterms:created>
  <dcterms:modified xsi:type="dcterms:W3CDTF">2014-03-05T03:56:34Z</dcterms:modified>
</cp:coreProperties>
</file>