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140" yWindow="90" windowWidth="13875" windowHeight="11685"/>
  </bookViews>
  <sheets>
    <sheet name="ПЗ 2" sheetId="12" r:id="rId1"/>
    <sheet name="Лист1" sheetId="11" r:id="rId2"/>
  </sheets>
  <definedNames>
    <definedName name="_xlnm.Print_Area" localSheetId="0">'ПЗ 2'!$A$1:$L$143</definedName>
  </definedNames>
  <calcPr calcId="144525"/>
</workbook>
</file>

<file path=xl/calcChain.xml><?xml version="1.0" encoding="utf-8"?>
<calcChain xmlns="http://schemas.openxmlformats.org/spreadsheetml/2006/main">
  <c r="H140" i="12" l="1"/>
  <c r="I139" i="12"/>
  <c r="I140" i="12"/>
  <c r="I138" i="12"/>
  <c r="H105" i="12" l="1"/>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H56" i="12"/>
  <c r="I56" i="12" s="1"/>
  <c r="H55" i="12"/>
  <c r="I55" i="12" s="1"/>
  <c r="H54" i="12"/>
  <c r="I54" i="12" s="1"/>
  <c r="H53" i="12"/>
  <c r="I53" i="12" s="1"/>
  <c r="H52" i="12"/>
  <c r="I52" i="12" s="1"/>
  <c r="H51" i="12"/>
  <c r="I51" i="12" s="1"/>
  <c r="H50" i="12"/>
  <c r="I50" i="12" s="1"/>
  <c r="H49" i="12"/>
  <c r="I49" i="12" s="1"/>
  <c r="H48" i="12"/>
  <c r="I48" i="12" s="1"/>
  <c r="H47" i="12"/>
  <c r="I47" i="12" s="1"/>
  <c r="H46" i="12"/>
  <c r="I46" i="12" s="1"/>
  <c r="H45" i="12"/>
  <c r="I45" i="12" s="1"/>
  <c r="H44" i="12"/>
  <c r="I44" i="12" s="1"/>
  <c r="H43" i="12"/>
  <c r="I43" i="12" s="1"/>
  <c r="H42" i="12"/>
  <c r="I42" i="12" s="1"/>
  <c r="H41" i="12"/>
  <c r="I41" i="12" s="1"/>
  <c r="H40" i="12"/>
  <c r="I40" i="12" s="1"/>
  <c r="H39" i="12"/>
  <c r="I39" i="12" s="1"/>
  <c r="H38" i="12"/>
  <c r="I38" i="12" s="1"/>
  <c r="H106" i="12" l="1"/>
  <c r="I106" i="12" s="1"/>
  <c r="H107" i="12"/>
  <c r="H108" i="12"/>
  <c r="I108" i="12" s="1"/>
  <c r="H109" i="12"/>
  <c r="I109" i="12" s="1"/>
  <c r="H110" i="12"/>
  <c r="I110" i="12" s="1"/>
  <c r="H111" i="12"/>
  <c r="I111" i="12" s="1"/>
  <c r="H112" i="12"/>
  <c r="I112" i="12" s="1"/>
  <c r="H113" i="12"/>
  <c r="I113" i="12" s="1"/>
  <c r="I117" i="12"/>
  <c r="I118" i="12"/>
  <c r="I119" i="12"/>
  <c r="I120" i="12"/>
  <c r="I121" i="12"/>
  <c r="I122" i="12"/>
  <c r="I125" i="12"/>
  <c r="I126" i="12"/>
  <c r="I127" i="12"/>
  <c r="I128" i="12"/>
  <c r="I129" i="12"/>
  <c r="I130" i="12"/>
  <c r="I131" i="12"/>
  <c r="I132" i="12"/>
  <c r="I133" i="12"/>
  <c r="I134" i="12"/>
  <c r="I135" i="12"/>
  <c r="I136" i="12"/>
  <c r="I137" i="12"/>
  <c r="H123" i="12" l="1"/>
  <c r="I123" i="12"/>
  <c r="I107" i="12"/>
  <c r="I19" i="12" l="1"/>
  <c r="H21" i="12"/>
  <c r="G20" i="12"/>
  <c r="H20" i="12" s="1"/>
  <c r="I20" i="12" s="1"/>
  <c r="G19" i="12"/>
  <c r="H19" i="12" s="1"/>
  <c r="I21" i="12" l="1"/>
  <c r="I33" i="12"/>
  <c r="I32" i="12"/>
  <c r="I31" i="12"/>
  <c r="I30" i="12"/>
  <c r="I29" i="12"/>
  <c r="I28" i="12"/>
  <c r="I27" i="12"/>
  <c r="I25" i="12"/>
  <c r="H25" i="12"/>
  <c r="H18" i="12"/>
  <c r="I18" i="12" s="1"/>
  <c r="H17" i="12"/>
  <c r="I17" i="12" s="1"/>
  <c r="H16" i="12"/>
  <c r="I16" i="12" s="1"/>
  <c r="H15" i="12"/>
  <c r="I15" i="12" s="1"/>
  <c r="H14" i="12"/>
  <c r="I12" i="12"/>
  <c r="H22" i="12" l="1"/>
  <c r="I114" i="12"/>
  <c r="I141" i="12" s="1"/>
  <c r="H114" i="12"/>
  <c r="H141" i="12" s="1"/>
  <c r="I34" i="12"/>
  <c r="H34" i="12"/>
  <c r="I14" i="12"/>
  <c r="I22" i="12" s="1"/>
  <c r="H35" i="12" l="1"/>
  <c r="H142" i="12" s="1"/>
  <c r="I35" i="12"/>
  <c r="I142" i="12" s="1"/>
</calcChain>
</file>

<file path=xl/sharedStrings.xml><?xml version="1.0" encoding="utf-8"?>
<sst xmlns="http://schemas.openxmlformats.org/spreadsheetml/2006/main" count="800" uniqueCount="297">
  <si>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</si>
  <si>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</si>
  <si>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</si>
  <si>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</si>
  <si>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</si>
  <si>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</si>
  <si>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</si>
  <si>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</si>
  <si>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</si>
  <si>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</si>
  <si>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</si>
  <si>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</si>
  <si>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</si>
  <si>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</si>
  <si>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</si>
  <si>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</si>
  <si>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</si>
  <si>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</si>
  <si>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</si>
  <si>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</si>
  <si>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</si>
  <si>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</si>
  <si>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</si>
  <si>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</si>
  <si>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</si>
  <si>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</si>
  <si>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</si>
  <si>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</si>
  <si>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</si>
  <si>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</si>
  <si>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</si>
  <si>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</si>
  <si>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</si>
  <si>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</si>
  <si>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</si>
  <si>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</si>
  <si>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</si>
  <si>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</si>
  <si>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</si>
  <si>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</si>
  <si>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</si>
  <si>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</si>
  <si>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</si>
  <si>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</si>
  <si>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</si>
  <si>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</si>
  <si>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</si>
  <si>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</si>
  <si>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</si>
  <si>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</si>
  <si>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</si>
  <si>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</si>
  <si>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</si>
  <si>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</si>
  <si>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</si>
  <si>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</si>
  <si>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</si>
  <si>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</si>
  <si>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</si>
  <si>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</si>
  <si>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</si>
  <si>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</si>
  <si>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</si>
  <si>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</si>
  <si>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</si>
  <si>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</si>
  <si>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</si>
  <si>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</si>
  <si>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</si>
  <si>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</si>
  <si>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</si>
  <si>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</si>
  <si>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</si>
  <si>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</si>
  <si>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</si>
  <si>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</si>
  <si>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</si>
  <si>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</si>
  <si>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</si>
  <si>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</si>
  <si>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</si>
  <si>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</si>
  <si>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</si>
  <si>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</si>
  <si>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</si>
  <si>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</si>
  <si>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</si>
  <si>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</si>
  <si>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</si>
  <si>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</si>
  <si>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</si>
  <si>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</si>
  <si>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</si>
  <si>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</si>
  <si>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</si>
  <si>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Работы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</si>
  <si>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</si>
  <si>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</si>
  <si>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</si>
  <si>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</si>
  <si>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</si>
  <si>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</si>
  <si>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</si>
  <si>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</si>
  <si>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</si>
  <si>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</si>
  <si>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</si>
  <si>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</si>
  <si>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</si>
  <si>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</si>
  <si>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</si>
  <si>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</si>
  <si>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</si>
  <si>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</si>
  <si>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</si>
  <si>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</si>
  <si>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</si>
  <si>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</si>
  <si>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</si>
  <si>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Предоставление материала (плацента человека). Подписание информационного согласия у донора, работа с донором, подбор здорового донора</t>
  </si>
  <si>
    <t>в течение 6 месяцев со дня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</si>
  <si>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</si>
  <si>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</si>
  <si>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</si>
  <si>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</si>
  <si>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</si>
  <si>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</si>
  <si>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</si>
  <si>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</si>
  <si>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</si>
  <si>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 xml:space="preserve">г. Астана, Национальный Научный Центр Материнства и детства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</si>
  <si>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</si>
  <si>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</si>
  <si>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</si>
  <si>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</si>
  <si>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</si>
  <si>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</si>
  <si>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Услуги по определению химической структуры синтезированных соединении на Ядерно-магнитном резонансном спектрометре</t>
  </si>
  <si>
    <t>г. Усть-Каменогорск</t>
  </si>
  <si>
    <t xml:space="preserve">Обеспечение переодическими изданиями  </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</si>
  <si>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</si>
  <si>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</si>
  <si>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</si>
  <si>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</si>
  <si>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</si>
  <si>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</si>
  <si>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</si>
  <si>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</si>
  <si>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</si>
  <si>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</si>
  <si>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</si>
  <si>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</si>
  <si>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</si>
  <si>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</si>
  <si>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</si>
  <si>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</si>
  <si>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</si>
  <si>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</si>
  <si>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</si>
  <si>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</si>
  <si>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</si>
  <si>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</si>
  <si>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</si>
  <si>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</si>
  <si>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</si>
  <si>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</si>
  <si>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</si>
  <si>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</si>
  <si>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</si>
  <si>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</si>
  <si>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</si>
  <si>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</si>
  <si>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</si>
  <si>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</si>
  <si>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</si>
  <si>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</si>
  <si>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</si>
  <si>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</si>
  <si>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</si>
  <si>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</si>
  <si>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</si>
  <si>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</si>
  <si>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</si>
  <si>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</si>
  <si>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</si>
  <si>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</si>
  <si>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</si>
  <si>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</si>
  <si>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</si>
  <si>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</si>
  <si>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</si>
  <si>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</si>
  <si>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</si>
  <si>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</si>
  <si>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</si>
  <si>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</si>
  <si>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</si>
  <si>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</si>
  <si>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</si>
  <si>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</si>
  <si>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</si>
  <si>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</si>
  <si>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</si>
  <si>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</si>
  <si>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</si>
  <si>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</si>
  <si>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</si>
  <si>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</si>
  <si>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</si>
  <si>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</si>
  <si>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</si>
  <si>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</si>
  <si>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</si>
  <si>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</si>
  <si>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</si>
  <si>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</si>
  <si>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</si>
  <si>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</si>
  <si>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</si>
  <si>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</si>
  <si>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</si>
  <si>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</si>
  <si>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</si>
  <si>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</si>
  <si>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</si>
  <si>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</si>
  <si>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</si>
  <si>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</si>
  <si>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</si>
  <si>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</si>
  <si>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</si>
  <si>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</si>
  <si>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</si>
  <si>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</si>
  <si>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</si>
  <si>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</si>
  <si>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</si>
  <si>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</si>
  <si>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</si>
  <si>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</si>
  <si>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</si>
  <si>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</si>
  <si>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</si>
  <si>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</si>
  <si>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</si>
  <si>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</si>
  <si>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</si>
  <si>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</si>
  <si>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</si>
  <si>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</si>
  <si>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</si>
  <si>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</si>
  <si>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</si>
  <si>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</si>
  <si>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</si>
  <si>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</si>
  <si>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</si>
  <si>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</si>
  <si>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</si>
  <si>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</si>
  <si>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</si>
  <si>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</si>
  <si>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</si>
  <si>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</si>
  <si>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</si>
  <si>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</si>
  <si>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</si>
  <si>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</si>
  <si>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</si>
  <si>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</si>
  <si>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</si>
  <si>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</si>
  <si>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</si>
  <si>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</si>
  <si>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</si>
  <si>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</si>
  <si>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</si>
  <si>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</si>
  <si>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</si>
  <si>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</si>
  <si>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</si>
  <si>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</si>
  <si>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</si>
  <si>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</si>
  <si>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</si>
  <si>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</si>
  <si>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</si>
  <si>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</si>
  <si>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</si>
  <si>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</si>
  <si>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</si>
  <si>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</si>
  <si>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Предоставление мобильной сотовой связи оператора Beeline</t>
  </si>
  <si>
    <t>Сотовая связь</t>
  </si>
  <si>
    <t>подпункт 34</t>
  </si>
  <si>
    <t>Предоставление мобильной сотовой связи оператора Kcell</t>
  </si>
  <si>
    <r>
      <t xml:space="preserve"> к  Приказу  Генерального директора частного учреждения «Nazarbayev University Research and Innovation System»  от</t>
    </r>
    <r>
      <rPr>
        <b/>
        <sz val="11"/>
        <rFont val="Times New Roman"/>
        <family val="1"/>
        <charset val="204"/>
      </rPr>
      <t xml:space="preserve">  28 февраля 2013 года №21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</si>
</sst>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19"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1"/>
      <color rgb="FF22222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cellStyleXfs>
  <cellXfs count="124">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3" fontId="11"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3" borderId="2" xfId="2" applyNumberFormat="1" applyFont="1" applyFill="1" applyBorder="1" applyAlignment="1">
      <alignment horizontal="center" vertical="center" wrapText="1"/>
    </xf>
    <xf numFmtId="3" fontId="3" fillId="5" borderId="2" xfId="2"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3" fontId="10" fillId="5" borderId="2"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xf>
    <xf numFmtId="3" fontId="2" fillId="3" borderId="1" xfId="2" applyNumberFormat="1" applyFont="1" applyFill="1" applyBorder="1" applyAlignment="1">
      <alignment horizontal="center" vertical="center" wrapText="1"/>
    </xf>
    <xf numFmtId="0" fontId="10" fillId="5" borderId="1" xfId="0" applyFont="1" applyFill="1" applyBorder="1"/>
    <xf numFmtId="3" fontId="2" fillId="4" borderId="2" xfId="2" applyNumberFormat="1" applyFont="1" applyFill="1" applyBorder="1" applyAlignment="1">
      <alignment horizontal="center" vertical="center" wrapText="1"/>
    </xf>
    <xf numFmtId="0" fontId="10" fillId="4" borderId="1" xfId="0" applyFont="1" applyFill="1" applyBorder="1" applyAlignment="1">
      <alignment horizontal="center" vertical="center"/>
    </xf>
    <xf numFmtId="3" fontId="2" fillId="5" borderId="2" xfId="2" applyNumberFormat="1" applyFont="1" applyFill="1" applyBorder="1" applyAlignment="1">
      <alignment horizontal="center" vertical="center" wrapText="1"/>
    </xf>
    <xf numFmtId="3"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2" fillId="2" borderId="1" xfId="1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5"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65" fontId="4" fillId="0" borderId="1" xfId="0" applyNumberFormat="1" applyFont="1" applyFill="1" applyBorder="1" applyAlignment="1">
      <alignment horizontal="center" vertical="center" wrapText="1"/>
    </xf>
    <xf numFmtId="0" fontId="8" fillId="0" borderId="1" xfId="0" applyFont="1" applyBorder="1" applyAlignment="1">
      <alignment horizontal="center" vertical="top" wrapTex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5" fontId="4" fillId="0" borderId="10"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2" borderId="8" xfId="0" applyFont="1" applyFill="1" applyBorder="1" applyAlignment="1">
      <alignment horizontal="left"/>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3" fontId="18" fillId="2" borderId="1" xfId="0" applyNumberFormat="1"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3" fontId="18"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0" fontId="9" fillId="5" borderId="5" xfId="4" applyNumberFormat="1" applyFont="1" applyFill="1" applyBorder="1" applyAlignment="1">
      <alignment horizontal="center" vertical="center" wrapText="1"/>
    </xf>
    <xf numFmtId="0" fontId="9" fillId="5" borderId="7" xfId="4" applyNumberFormat="1" applyFont="1" applyFill="1" applyBorder="1" applyAlignment="1">
      <alignment horizontal="center" vertical="center" wrapText="1"/>
    </xf>
    <xf numFmtId="0" fontId="9" fillId="5" borderId="6" xfId="4"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1" fillId="5" borderId="5" xfId="2" applyNumberFormat="1" applyFont="1" applyFill="1" applyBorder="1" applyAlignment="1">
      <alignment horizontal="center" vertical="center" wrapText="1"/>
    </xf>
    <xf numFmtId="3" fontId="11" fillId="5" borderId="7" xfId="2" applyNumberFormat="1" applyFont="1" applyFill="1" applyBorder="1" applyAlignment="1">
      <alignment horizontal="center" vertical="center" wrapText="1"/>
    </xf>
    <xf numFmtId="3" fontId="11" fillId="5" borderId="6" xfId="2" applyNumberFormat="1"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3" fontId="3" fillId="2" borderId="9" xfId="1" applyNumberFormat="1" applyFont="1" applyFill="1" applyBorder="1" applyAlignment="1">
      <alignment horizontal="center" vertical="center" wrapText="1"/>
    </xf>
    <xf numFmtId="3" fontId="15" fillId="3" borderId="5" xfId="2" applyNumberFormat="1" applyFont="1" applyFill="1" applyBorder="1" applyAlignment="1">
      <alignment horizontal="center" vertical="center" wrapText="1"/>
    </xf>
    <xf numFmtId="3" fontId="15" fillId="3" borderId="7" xfId="2" applyNumberFormat="1" applyFont="1" applyFill="1" applyBorder="1" applyAlignment="1">
      <alignment horizontal="center" vertical="center" wrapText="1"/>
    </xf>
    <xf numFmtId="3" fontId="15" fillId="3" borderId="6" xfId="2" applyNumberFormat="1" applyFont="1" applyFill="1" applyBorder="1" applyAlignment="1">
      <alignment horizontal="center" vertical="center" wrapText="1"/>
    </xf>
  </cellXfs>
  <cellStyles count="11">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1"/>
  <sheetViews>
    <sheetView tabSelected="1" view="pageBreakPreview" topLeftCell="G137" zoomScaleNormal="90" zoomScaleSheetLayoutView="100" workbookViewId="0">
      <selection activeCell="I139" sqref="I139"/>
    </sheetView>
  </sheetViews>
  <sheetFormatPr defaultRowHeight="15" x14ac:dyDescent="0.25"/>
  <cols>
    <col min="1" max="1" width="6.42578125" style="3" customWidth="1"/>
    <col min="2" max="2" width="24" style="17" customWidth="1"/>
    <col min="3" max="3" width="14.7109375" style="3" customWidth="1"/>
    <col min="4" max="4" width="42.85546875" style="16" customWidth="1"/>
    <col min="5" max="5" width="14.42578125" style="3" customWidth="1"/>
    <col min="6" max="6" width="8.140625" style="3" customWidth="1"/>
    <col min="7" max="7" width="14.85546875" style="9" bestFit="1" customWidth="1"/>
    <col min="8" max="8" width="19" style="9" customWidth="1"/>
    <col min="9" max="9" width="19.85546875" style="9" customWidth="1"/>
    <col min="10" max="10" width="25.140625" style="17" customWidth="1"/>
    <col min="11" max="11" width="16.5703125" style="17" customWidth="1"/>
    <col min="12" max="12" width="20.140625" style="17" customWidth="1"/>
    <col min="13" max="13" width="32.85546875" style="3" customWidth="1"/>
    <col min="14" max="16384" width="9.140625" style="3"/>
  </cols>
  <sheetData>
    <row r="1" spans="1:12" x14ac:dyDescent="0.25">
      <c r="A1" s="1" t="s">
        <v>0</v>
      </c>
      <c r="B1" s="1"/>
      <c r="C1" s="1"/>
      <c r="D1" s="1"/>
      <c r="E1" s="1"/>
      <c r="F1" s="1"/>
      <c r="G1" s="1"/>
      <c r="H1" s="1"/>
      <c r="I1" s="1"/>
      <c r="J1" s="118" t="s">
        <v>74</v>
      </c>
      <c r="K1" s="118"/>
      <c r="L1" s="118"/>
    </row>
    <row r="2" spans="1:12" x14ac:dyDescent="0.25">
      <c r="A2" s="1"/>
      <c r="B2" s="1"/>
      <c r="C2" s="1"/>
      <c r="D2" s="1"/>
      <c r="E2" s="1"/>
      <c r="F2" s="1"/>
      <c r="G2" s="1"/>
      <c r="H2" s="1"/>
      <c r="I2" s="1"/>
      <c r="J2" s="118"/>
      <c r="K2" s="118"/>
      <c r="L2" s="118"/>
    </row>
    <row r="3" spans="1:12" x14ac:dyDescent="0.25">
      <c r="A3" s="1"/>
      <c r="B3" s="1"/>
      <c r="C3" s="1"/>
      <c r="D3" s="1"/>
      <c r="E3" s="1"/>
      <c r="F3" s="1"/>
      <c r="G3" s="1"/>
      <c r="H3" s="1"/>
      <c r="I3" s="1"/>
      <c r="J3" s="118"/>
      <c r="K3" s="118"/>
      <c r="L3" s="118"/>
    </row>
    <row r="4" spans="1:12" ht="64.5" customHeight="1" x14ac:dyDescent="0.25">
      <c r="A4" s="1"/>
      <c r="B4" s="1"/>
      <c r="C4" s="1"/>
      <c r="D4" s="1"/>
      <c r="E4" s="1"/>
      <c r="F4" s="1"/>
      <c r="G4" s="1"/>
      <c r="H4" s="1"/>
      <c r="I4" s="1"/>
      <c r="J4" s="119" t="s">
        <v>296</v>
      </c>
      <c r="K4" s="119"/>
      <c r="L4" s="119"/>
    </row>
    <row r="5" spans="1:12" x14ac:dyDescent="0.25">
      <c r="A5" s="1"/>
      <c r="B5" s="1"/>
      <c r="C5" s="1"/>
      <c r="D5" s="1"/>
      <c r="E5" s="1"/>
      <c r="F5" s="1"/>
      <c r="G5" s="1"/>
      <c r="H5" s="1"/>
      <c r="I5" s="1"/>
      <c r="J5" s="48"/>
      <c r="K5" s="48"/>
      <c r="L5" s="48"/>
    </row>
    <row r="6" spans="1:12" ht="15" customHeight="1" x14ac:dyDescent="0.25">
      <c r="A6" s="1"/>
      <c r="B6" s="1"/>
      <c r="C6" s="119" t="s">
        <v>73</v>
      </c>
      <c r="D6" s="119"/>
      <c r="E6" s="119"/>
      <c r="F6" s="119"/>
      <c r="G6" s="119"/>
      <c r="H6" s="119"/>
      <c r="I6" s="119"/>
      <c r="J6" s="1"/>
      <c r="K6" s="1"/>
      <c r="L6" s="10"/>
    </row>
    <row r="7" spans="1:12" ht="15" customHeight="1" x14ac:dyDescent="0.25">
      <c r="A7" s="37"/>
      <c r="B7" s="37"/>
      <c r="C7" s="37"/>
      <c r="D7" s="120" t="s">
        <v>72</v>
      </c>
      <c r="E7" s="120"/>
      <c r="F7" s="120"/>
      <c r="G7" s="120"/>
      <c r="H7" s="120"/>
      <c r="I7" s="120"/>
      <c r="J7" s="37"/>
      <c r="K7" s="37"/>
      <c r="L7" s="37"/>
    </row>
    <row r="8" spans="1:12" ht="71.25" x14ac:dyDescent="0.25">
      <c r="A8" s="2" t="s">
        <v>1</v>
      </c>
      <c r="B8" s="2" t="s">
        <v>19</v>
      </c>
      <c r="C8" s="2" t="s">
        <v>2</v>
      </c>
      <c r="D8" s="2" t="s">
        <v>20</v>
      </c>
      <c r="E8" s="2" t="s">
        <v>3</v>
      </c>
      <c r="F8" s="2" t="s">
        <v>4</v>
      </c>
      <c r="G8" s="2" t="s">
        <v>5</v>
      </c>
      <c r="H8" s="2" t="s">
        <v>8</v>
      </c>
      <c r="I8" s="2" t="s">
        <v>9</v>
      </c>
      <c r="J8" s="2" t="s">
        <v>6</v>
      </c>
      <c r="K8" s="4" t="s">
        <v>18</v>
      </c>
      <c r="L8" s="2" t="s">
        <v>7</v>
      </c>
    </row>
    <row r="9" spans="1:12" ht="73.5" customHeight="1" x14ac:dyDescent="0.25">
      <c r="A9" s="20"/>
      <c r="B9" s="121" t="s">
        <v>35</v>
      </c>
      <c r="C9" s="122"/>
      <c r="D9" s="122"/>
      <c r="E9" s="122"/>
      <c r="F9" s="122"/>
      <c r="G9" s="122"/>
      <c r="H9" s="122"/>
      <c r="I9" s="122"/>
      <c r="J9" s="122"/>
      <c r="K9" s="122"/>
      <c r="L9" s="123"/>
    </row>
    <row r="10" spans="1:12" ht="27.75" customHeight="1" x14ac:dyDescent="0.25">
      <c r="A10" s="21"/>
      <c r="B10" s="115" t="s">
        <v>27</v>
      </c>
      <c r="C10" s="116"/>
      <c r="D10" s="116"/>
      <c r="E10" s="116"/>
      <c r="F10" s="116"/>
      <c r="G10" s="116"/>
      <c r="H10" s="116"/>
      <c r="I10" s="116"/>
      <c r="J10" s="116"/>
      <c r="K10" s="116"/>
      <c r="L10" s="117"/>
    </row>
    <row r="11" spans="1:12" ht="34.5" hidden="1" customHeight="1" x14ac:dyDescent="0.25">
      <c r="A11" s="46"/>
      <c r="B11" s="7"/>
      <c r="C11" s="7"/>
      <c r="D11" s="45"/>
      <c r="E11" s="7"/>
      <c r="F11" s="7"/>
      <c r="G11" s="8"/>
      <c r="H11" s="5"/>
      <c r="I11" s="5"/>
      <c r="J11" s="7"/>
      <c r="K11" s="7"/>
      <c r="L11" s="7"/>
    </row>
    <row r="12" spans="1:12" ht="409.5" customHeight="1" x14ac:dyDescent="0.25">
      <c r="A12" s="109">
        <v>1</v>
      </c>
      <c r="B12" s="111" t="s">
        <v>101</v>
      </c>
      <c r="C12" s="112" t="s">
        <v>102</v>
      </c>
      <c r="D12" s="113" t="s">
        <v>121</v>
      </c>
      <c r="E12" s="114" t="s">
        <v>11</v>
      </c>
      <c r="F12" s="108">
        <v>1</v>
      </c>
      <c r="G12" s="95">
        <v>122968000</v>
      </c>
      <c r="H12" s="96">
        <v>122968000</v>
      </c>
      <c r="I12" s="98">
        <f>H12*1.12</f>
        <v>137724160</v>
      </c>
      <c r="J12" s="100" t="s">
        <v>132</v>
      </c>
      <c r="K12" s="100" t="s">
        <v>17</v>
      </c>
      <c r="L12" s="100" t="s">
        <v>14</v>
      </c>
    </row>
    <row r="13" spans="1:12" ht="337.5" customHeight="1" x14ac:dyDescent="0.25">
      <c r="A13" s="110"/>
      <c r="B13" s="111"/>
      <c r="C13" s="112"/>
      <c r="D13" s="113"/>
      <c r="E13" s="114"/>
      <c r="F13" s="108"/>
      <c r="G13" s="95"/>
      <c r="H13" s="97"/>
      <c r="I13" s="99"/>
      <c r="J13" s="101"/>
      <c r="K13" s="101"/>
      <c r="L13" s="101"/>
    </row>
    <row r="14" spans="1:12" ht="188.25" customHeight="1" x14ac:dyDescent="0.25">
      <c r="A14" s="40">
        <v>2</v>
      </c>
      <c r="B14" s="38" t="s">
        <v>107</v>
      </c>
      <c r="C14" s="54" t="s">
        <v>13</v>
      </c>
      <c r="D14" s="53" t="s">
        <v>108</v>
      </c>
      <c r="E14" s="56" t="s">
        <v>109</v>
      </c>
      <c r="F14" s="59">
        <v>1</v>
      </c>
      <c r="G14" s="43">
        <v>2166793.75</v>
      </c>
      <c r="H14" s="5">
        <f t="shared" ref="H14:H18" si="0">F14*G14</f>
        <v>2166793.75</v>
      </c>
      <c r="I14" s="5">
        <f t="shared" ref="I14:I21" si="1">H14*1.12</f>
        <v>2426809</v>
      </c>
      <c r="J14" s="53" t="s">
        <v>110</v>
      </c>
      <c r="K14" s="7" t="s">
        <v>17</v>
      </c>
      <c r="L14" s="7" t="s">
        <v>14</v>
      </c>
    </row>
    <row r="15" spans="1:12" ht="159" customHeight="1" x14ac:dyDescent="0.25">
      <c r="A15" s="40">
        <v>3</v>
      </c>
      <c r="B15" s="38" t="s">
        <v>111</v>
      </c>
      <c r="C15" s="54" t="s">
        <v>13</v>
      </c>
      <c r="D15" s="53" t="s">
        <v>291</v>
      </c>
      <c r="E15" s="56" t="s">
        <v>109</v>
      </c>
      <c r="F15" s="59">
        <v>1</v>
      </c>
      <c r="G15" s="43">
        <v>1949399</v>
      </c>
      <c r="H15" s="5">
        <f t="shared" si="0"/>
        <v>1949399</v>
      </c>
      <c r="I15" s="5">
        <f t="shared" si="1"/>
        <v>2183326.8800000004</v>
      </c>
      <c r="J15" s="53" t="s">
        <v>110</v>
      </c>
      <c r="K15" s="7" t="s">
        <v>17</v>
      </c>
      <c r="L15" s="7" t="s">
        <v>14</v>
      </c>
    </row>
    <row r="16" spans="1:12" ht="129" customHeight="1" x14ac:dyDescent="0.25">
      <c r="A16" s="40">
        <v>4</v>
      </c>
      <c r="B16" s="38" t="s">
        <v>112</v>
      </c>
      <c r="C16" s="54" t="s">
        <v>13</v>
      </c>
      <c r="D16" s="53" t="s">
        <v>113</v>
      </c>
      <c r="E16" s="56" t="s">
        <v>109</v>
      </c>
      <c r="F16" s="59">
        <v>1</v>
      </c>
      <c r="G16" s="43">
        <v>1520719.64</v>
      </c>
      <c r="H16" s="5">
        <f t="shared" si="0"/>
        <v>1520719.64</v>
      </c>
      <c r="I16" s="5">
        <f t="shared" si="1"/>
        <v>1703205.9968000001</v>
      </c>
      <c r="J16" s="53" t="s">
        <v>110</v>
      </c>
      <c r="K16" s="7" t="s">
        <v>17</v>
      </c>
      <c r="L16" s="7" t="s">
        <v>14</v>
      </c>
    </row>
    <row r="17" spans="1:12" ht="150.75" customHeight="1" x14ac:dyDescent="0.25">
      <c r="A17" s="40">
        <v>5</v>
      </c>
      <c r="B17" s="53" t="s">
        <v>114</v>
      </c>
      <c r="C17" s="54" t="s">
        <v>13</v>
      </c>
      <c r="D17" s="55" t="s">
        <v>115</v>
      </c>
      <c r="E17" s="56" t="s">
        <v>109</v>
      </c>
      <c r="F17" s="59">
        <v>1</v>
      </c>
      <c r="G17" s="43">
        <v>523321.43</v>
      </c>
      <c r="H17" s="5">
        <f t="shared" si="0"/>
        <v>523321.43</v>
      </c>
      <c r="I17" s="5">
        <f t="shared" si="1"/>
        <v>586120.00160000008</v>
      </c>
      <c r="J17" s="53" t="s">
        <v>110</v>
      </c>
      <c r="K17" s="7" t="s">
        <v>17</v>
      </c>
      <c r="L17" s="7" t="s">
        <v>14</v>
      </c>
    </row>
    <row r="18" spans="1:12" ht="99" customHeight="1" x14ac:dyDescent="0.25">
      <c r="A18" s="40">
        <v>6</v>
      </c>
      <c r="B18" s="53" t="s">
        <v>116</v>
      </c>
      <c r="C18" s="54" t="s">
        <v>13</v>
      </c>
      <c r="D18" s="55" t="s">
        <v>117</v>
      </c>
      <c r="E18" s="56" t="s">
        <v>109</v>
      </c>
      <c r="F18" s="59">
        <v>1</v>
      </c>
      <c r="G18" s="43">
        <v>4101750</v>
      </c>
      <c r="H18" s="5">
        <f t="shared" si="0"/>
        <v>4101750</v>
      </c>
      <c r="I18" s="5">
        <f t="shared" si="1"/>
        <v>4593960</v>
      </c>
      <c r="J18" s="53" t="s">
        <v>118</v>
      </c>
      <c r="K18" s="7" t="s">
        <v>17</v>
      </c>
      <c r="L18" s="7" t="s">
        <v>14</v>
      </c>
    </row>
    <row r="19" spans="1:12" ht="99" customHeight="1" x14ac:dyDescent="0.25">
      <c r="A19" s="52">
        <v>7</v>
      </c>
      <c r="B19" s="53" t="s">
        <v>149</v>
      </c>
      <c r="C19" s="53" t="s">
        <v>13</v>
      </c>
      <c r="D19" s="53" t="s">
        <v>146</v>
      </c>
      <c r="E19" s="53" t="s">
        <v>16</v>
      </c>
      <c r="F19" s="53">
        <v>2</v>
      </c>
      <c r="G19" s="8">
        <f>300000+25000</f>
        <v>325000</v>
      </c>
      <c r="H19" s="5">
        <f>F19*G19</f>
        <v>650000</v>
      </c>
      <c r="I19" s="5">
        <f t="shared" si="1"/>
        <v>728000.00000000012</v>
      </c>
      <c r="J19" s="8" t="s">
        <v>63</v>
      </c>
      <c r="K19" s="7" t="s">
        <v>17</v>
      </c>
      <c r="L19" s="53" t="s">
        <v>14</v>
      </c>
    </row>
    <row r="20" spans="1:12" ht="99" customHeight="1" x14ac:dyDescent="0.25">
      <c r="A20" s="52">
        <v>8</v>
      </c>
      <c r="B20" s="53" t="s">
        <v>149</v>
      </c>
      <c r="C20" s="53" t="s">
        <v>13</v>
      </c>
      <c r="D20" s="53" t="s">
        <v>147</v>
      </c>
      <c r="E20" s="53" t="s">
        <v>16</v>
      </c>
      <c r="F20" s="53">
        <v>1</v>
      </c>
      <c r="G20" s="8">
        <f>385000+25000</f>
        <v>410000</v>
      </c>
      <c r="H20" s="5">
        <f>F20*G20</f>
        <v>410000</v>
      </c>
      <c r="I20" s="5">
        <f t="shared" si="1"/>
        <v>459200.00000000006</v>
      </c>
      <c r="J20" s="8" t="s">
        <v>63</v>
      </c>
      <c r="K20" s="7" t="s">
        <v>17</v>
      </c>
      <c r="L20" s="53" t="s">
        <v>14</v>
      </c>
    </row>
    <row r="21" spans="1:12" ht="99" customHeight="1" x14ac:dyDescent="0.25">
      <c r="A21" s="52">
        <v>9</v>
      </c>
      <c r="B21" s="53" t="s">
        <v>148</v>
      </c>
      <c r="C21" s="53" t="s">
        <v>13</v>
      </c>
      <c r="D21" s="53" t="s">
        <v>290</v>
      </c>
      <c r="E21" s="53" t="s">
        <v>16</v>
      </c>
      <c r="F21" s="53">
        <v>6</v>
      </c>
      <c r="G21" s="8">
        <v>15000</v>
      </c>
      <c r="H21" s="5">
        <f>F21*G21</f>
        <v>90000</v>
      </c>
      <c r="I21" s="5">
        <f t="shared" si="1"/>
        <v>100800.00000000001</v>
      </c>
      <c r="J21" s="8" t="s">
        <v>63</v>
      </c>
      <c r="K21" s="7" t="s">
        <v>17</v>
      </c>
      <c r="L21" s="53" t="s">
        <v>14</v>
      </c>
    </row>
    <row r="22" spans="1:12" s="11" customFormat="1" ht="28.5" customHeight="1" x14ac:dyDescent="0.3">
      <c r="A22" s="22"/>
      <c r="B22" s="102" t="s">
        <v>29</v>
      </c>
      <c r="C22" s="103"/>
      <c r="D22" s="103"/>
      <c r="E22" s="103"/>
      <c r="F22" s="103"/>
      <c r="G22" s="104"/>
      <c r="H22" s="23">
        <f>H21+H20+H19+H18+H17+H16+H15+H14+H12</f>
        <v>134379983.81999999</v>
      </c>
      <c r="I22" s="23">
        <f>SUM(I12:I21)</f>
        <v>150505581.8784</v>
      </c>
      <c r="J22" s="24"/>
      <c r="K22" s="25"/>
      <c r="L22" s="25"/>
    </row>
    <row r="23" spans="1:12" s="11" customFormat="1" ht="28.5" customHeight="1" x14ac:dyDescent="0.3">
      <c r="A23" s="26"/>
      <c r="B23" s="105" t="s">
        <v>38</v>
      </c>
      <c r="C23" s="106"/>
      <c r="D23" s="106"/>
      <c r="E23" s="106"/>
      <c r="F23" s="106"/>
      <c r="G23" s="106"/>
      <c r="H23" s="106"/>
      <c r="I23" s="106"/>
      <c r="J23" s="106"/>
      <c r="K23" s="106"/>
      <c r="L23" s="107"/>
    </row>
    <row r="24" spans="1:12" ht="1.5" hidden="1" customHeight="1" x14ac:dyDescent="0.25">
      <c r="A24" s="46"/>
      <c r="B24" s="6"/>
      <c r="C24" s="47"/>
      <c r="D24" s="6"/>
      <c r="E24" s="6"/>
      <c r="F24" s="6"/>
      <c r="G24" s="8"/>
      <c r="H24" s="8"/>
      <c r="I24" s="8"/>
      <c r="J24" s="45"/>
      <c r="K24" s="7"/>
      <c r="L24" s="7"/>
    </row>
    <row r="25" spans="1:12" s="11" customFormat="1" ht="28.5" customHeight="1" x14ac:dyDescent="0.3">
      <c r="A25" s="22"/>
      <c r="B25" s="102" t="s">
        <v>39</v>
      </c>
      <c r="C25" s="103"/>
      <c r="D25" s="103"/>
      <c r="E25" s="103"/>
      <c r="F25" s="103"/>
      <c r="G25" s="103"/>
      <c r="H25" s="23">
        <f>H24</f>
        <v>0</v>
      </c>
      <c r="I25" s="23">
        <f>I24</f>
        <v>0</v>
      </c>
      <c r="J25" s="24" t="s">
        <v>0</v>
      </c>
      <c r="K25" s="25"/>
      <c r="L25" s="25"/>
    </row>
    <row r="26" spans="1:12" s="11" customFormat="1" ht="23.25" customHeight="1" x14ac:dyDescent="0.3">
      <c r="A26" s="26"/>
      <c r="B26" s="79" t="s">
        <v>28</v>
      </c>
      <c r="C26" s="80"/>
      <c r="D26" s="80"/>
      <c r="E26" s="80"/>
      <c r="F26" s="80"/>
      <c r="G26" s="80"/>
      <c r="H26" s="80"/>
      <c r="I26" s="80"/>
      <c r="J26" s="80"/>
      <c r="K26" s="80"/>
      <c r="L26" s="81"/>
    </row>
    <row r="27" spans="1:12" ht="79.5" customHeight="1" x14ac:dyDescent="0.25">
      <c r="A27" s="52">
        <v>1</v>
      </c>
      <c r="B27" s="6" t="s">
        <v>68</v>
      </c>
      <c r="C27" s="54" t="s">
        <v>13</v>
      </c>
      <c r="D27" s="6" t="s">
        <v>68</v>
      </c>
      <c r="E27" s="53" t="s">
        <v>10</v>
      </c>
      <c r="F27" s="59">
        <v>1</v>
      </c>
      <c r="G27" s="59"/>
      <c r="H27" s="5">
        <v>2053200</v>
      </c>
      <c r="I27" s="5">
        <f t="shared" ref="I27:I33" si="2">H27*1.12</f>
        <v>2299584</v>
      </c>
      <c r="J27" s="53" t="s">
        <v>62</v>
      </c>
      <c r="K27" s="53"/>
      <c r="L27" s="39" t="s">
        <v>14</v>
      </c>
    </row>
    <row r="28" spans="1:12" ht="51.75" customHeight="1" x14ac:dyDescent="0.25">
      <c r="A28" s="52">
        <v>2</v>
      </c>
      <c r="B28" s="40" t="s">
        <v>40</v>
      </c>
      <c r="C28" s="54" t="s">
        <v>13</v>
      </c>
      <c r="D28" s="40" t="s">
        <v>69</v>
      </c>
      <c r="E28" s="56" t="s">
        <v>10</v>
      </c>
      <c r="F28" s="56">
        <v>1</v>
      </c>
      <c r="G28" s="5"/>
      <c r="H28" s="5">
        <v>2823080</v>
      </c>
      <c r="I28" s="5">
        <f t="shared" si="2"/>
        <v>3161849.6</v>
      </c>
      <c r="J28" s="53" t="s">
        <v>41</v>
      </c>
      <c r="K28" s="53"/>
      <c r="L28" s="39" t="s">
        <v>15</v>
      </c>
    </row>
    <row r="29" spans="1:12" ht="47.25" customHeight="1" x14ac:dyDescent="0.25">
      <c r="A29" s="52">
        <v>3</v>
      </c>
      <c r="B29" s="38" t="s">
        <v>21</v>
      </c>
      <c r="C29" s="54" t="s">
        <v>13</v>
      </c>
      <c r="D29" s="38" t="s">
        <v>46</v>
      </c>
      <c r="E29" s="56" t="s">
        <v>10</v>
      </c>
      <c r="F29" s="56">
        <v>1</v>
      </c>
      <c r="G29" s="5"/>
      <c r="H29" s="5">
        <v>2640000</v>
      </c>
      <c r="I29" s="5">
        <f t="shared" si="2"/>
        <v>2956800.0000000005</v>
      </c>
      <c r="J29" s="53" t="s">
        <v>61</v>
      </c>
      <c r="K29" s="53"/>
      <c r="L29" s="39" t="s">
        <v>47</v>
      </c>
    </row>
    <row r="30" spans="1:12" ht="67.5" customHeight="1" x14ac:dyDescent="0.25">
      <c r="A30" s="52">
        <v>4</v>
      </c>
      <c r="B30" s="38" t="s">
        <v>12</v>
      </c>
      <c r="C30" s="54" t="s">
        <v>13</v>
      </c>
      <c r="D30" s="38" t="s">
        <v>48</v>
      </c>
      <c r="E30" s="56" t="s">
        <v>10</v>
      </c>
      <c r="F30" s="56">
        <v>1</v>
      </c>
      <c r="G30" s="5"/>
      <c r="H30" s="5">
        <v>2520000</v>
      </c>
      <c r="I30" s="5">
        <f t="shared" si="2"/>
        <v>2822400.0000000005</v>
      </c>
      <c r="J30" s="53" t="s">
        <v>61</v>
      </c>
      <c r="K30" s="53"/>
      <c r="L30" s="39" t="s">
        <v>49</v>
      </c>
    </row>
    <row r="31" spans="1:12" ht="72" customHeight="1" x14ac:dyDescent="0.25">
      <c r="A31" s="52">
        <v>5</v>
      </c>
      <c r="B31" s="53" t="s">
        <v>26</v>
      </c>
      <c r="C31" s="7" t="s">
        <v>13</v>
      </c>
      <c r="D31" s="53" t="s">
        <v>50</v>
      </c>
      <c r="E31" s="7" t="s">
        <v>10</v>
      </c>
      <c r="F31" s="53">
        <v>1</v>
      </c>
      <c r="G31" s="8"/>
      <c r="H31" s="42">
        <v>1031100</v>
      </c>
      <c r="I31" s="57">
        <f t="shared" si="2"/>
        <v>1154832</v>
      </c>
      <c r="J31" s="7" t="s">
        <v>62</v>
      </c>
      <c r="K31" s="7"/>
      <c r="L31" s="7" t="s">
        <v>14</v>
      </c>
    </row>
    <row r="32" spans="1:12" ht="114" customHeight="1" x14ac:dyDescent="0.25">
      <c r="A32" s="52">
        <v>6</v>
      </c>
      <c r="B32" s="7" t="s">
        <v>70</v>
      </c>
      <c r="C32" s="54" t="s">
        <v>13</v>
      </c>
      <c r="D32" s="7" t="s">
        <v>55</v>
      </c>
      <c r="E32" s="7" t="s">
        <v>10</v>
      </c>
      <c r="F32" s="53">
        <v>1</v>
      </c>
      <c r="G32" s="8"/>
      <c r="H32" s="5">
        <v>339286</v>
      </c>
      <c r="I32" s="5">
        <f t="shared" si="2"/>
        <v>380000.32000000007</v>
      </c>
      <c r="J32" s="53" t="s">
        <v>56</v>
      </c>
      <c r="K32" s="7"/>
      <c r="L32" s="7" t="s">
        <v>14</v>
      </c>
    </row>
    <row r="33" spans="1:12" ht="105" customHeight="1" x14ac:dyDescent="0.25">
      <c r="A33" s="52">
        <v>7</v>
      </c>
      <c r="B33" s="7" t="s">
        <v>57</v>
      </c>
      <c r="C33" s="54" t="s">
        <v>13</v>
      </c>
      <c r="D33" s="7" t="s">
        <v>71</v>
      </c>
      <c r="E33" s="7" t="s">
        <v>10</v>
      </c>
      <c r="F33" s="53">
        <v>1</v>
      </c>
      <c r="G33" s="8"/>
      <c r="H33" s="5">
        <v>3750000</v>
      </c>
      <c r="I33" s="5">
        <f t="shared" si="2"/>
        <v>4200000</v>
      </c>
      <c r="J33" s="53" t="s">
        <v>62</v>
      </c>
      <c r="K33" s="7"/>
      <c r="L33" s="7" t="s">
        <v>14</v>
      </c>
    </row>
    <row r="34" spans="1:12" s="11" customFormat="1" ht="22.5" customHeight="1" x14ac:dyDescent="0.3">
      <c r="A34" s="27"/>
      <c r="B34" s="82" t="s">
        <v>30</v>
      </c>
      <c r="C34" s="83"/>
      <c r="D34" s="83"/>
      <c r="E34" s="83"/>
      <c r="F34" s="83"/>
      <c r="G34" s="84"/>
      <c r="H34" s="28">
        <f>SUM(H27:H33)</f>
        <v>15156666</v>
      </c>
      <c r="I34" s="28">
        <f>SUM(I27:I33)</f>
        <v>16975465.920000002</v>
      </c>
      <c r="J34" s="24"/>
      <c r="K34" s="25"/>
      <c r="L34" s="25"/>
    </row>
    <row r="35" spans="1:12" s="11" customFormat="1" ht="24" customHeight="1" x14ac:dyDescent="0.3">
      <c r="A35" s="27"/>
      <c r="B35" s="82" t="s">
        <v>31</v>
      </c>
      <c r="C35" s="83"/>
      <c r="D35" s="83"/>
      <c r="E35" s="83"/>
      <c r="F35" s="83"/>
      <c r="G35" s="84"/>
      <c r="H35" s="28">
        <f>H22+H34+H25</f>
        <v>149536649.81999999</v>
      </c>
      <c r="I35" s="28">
        <f>I22+I34+I25</f>
        <v>167481047.79839998</v>
      </c>
      <c r="J35" s="24"/>
      <c r="K35" s="25"/>
      <c r="L35" s="25"/>
    </row>
    <row r="36" spans="1:12" ht="43.5" customHeight="1" x14ac:dyDescent="0.25">
      <c r="A36" s="29"/>
      <c r="B36" s="76" t="s">
        <v>34</v>
      </c>
      <c r="C36" s="77"/>
      <c r="D36" s="77"/>
      <c r="E36" s="77"/>
      <c r="F36" s="77"/>
      <c r="G36" s="77"/>
      <c r="H36" s="77"/>
      <c r="I36" s="77"/>
      <c r="J36" s="77"/>
      <c r="K36" s="77"/>
      <c r="L36" s="78"/>
    </row>
    <row r="37" spans="1:12" s="11" customFormat="1" ht="26.25" customHeight="1" x14ac:dyDescent="0.3">
      <c r="A37" s="30"/>
      <c r="B37" s="79" t="s">
        <v>27</v>
      </c>
      <c r="C37" s="80"/>
      <c r="D37" s="80"/>
      <c r="E37" s="80"/>
      <c r="F37" s="80"/>
      <c r="G37" s="80"/>
      <c r="H37" s="80"/>
      <c r="I37" s="80"/>
      <c r="J37" s="80"/>
      <c r="K37" s="80"/>
      <c r="L37" s="81"/>
    </row>
    <row r="38" spans="1:12" ht="82.5" customHeight="1" x14ac:dyDescent="0.25">
      <c r="A38" s="60">
        <v>1</v>
      </c>
      <c r="B38" s="61" t="s">
        <v>152</v>
      </c>
      <c r="C38" s="54" t="s">
        <v>36</v>
      </c>
      <c r="D38" s="61" t="s">
        <v>219</v>
      </c>
      <c r="E38" s="62" t="s">
        <v>16</v>
      </c>
      <c r="F38" s="69">
        <v>66</v>
      </c>
      <c r="G38" s="69">
        <v>73.288700000000006</v>
      </c>
      <c r="H38" s="5">
        <f t="shared" ref="H38:H101" si="3">F38*G38</f>
        <v>4837.0542000000005</v>
      </c>
      <c r="I38" s="5">
        <f>H38*1.12</f>
        <v>5417.500704000001</v>
      </c>
      <c r="J38" s="53" t="s">
        <v>62</v>
      </c>
      <c r="K38" s="7" t="s">
        <v>17</v>
      </c>
      <c r="L38" s="7" t="s">
        <v>14</v>
      </c>
    </row>
    <row r="39" spans="1:12" ht="72.75" customHeight="1" x14ac:dyDescent="0.25">
      <c r="A39" s="60">
        <v>2</v>
      </c>
      <c r="B39" s="61" t="s">
        <v>153</v>
      </c>
      <c r="C39" s="54" t="s">
        <v>36</v>
      </c>
      <c r="D39" s="61" t="s">
        <v>266</v>
      </c>
      <c r="E39" s="62" t="s">
        <v>16</v>
      </c>
      <c r="F39" s="69">
        <v>197</v>
      </c>
      <c r="G39" s="69">
        <v>340.80360000000002</v>
      </c>
      <c r="H39" s="5">
        <f t="shared" si="3"/>
        <v>67138.309200000003</v>
      </c>
      <c r="I39" s="5">
        <f t="shared" ref="I39:I102" si="4">H39*1.12</f>
        <v>75194.906304000004</v>
      </c>
      <c r="J39" s="53" t="s">
        <v>62</v>
      </c>
      <c r="K39" s="7" t="s">
        <v>17</v>
      </c>
      <c r="L39" s="7" t="s">
        <v>14</v>
      </c>
    </row>
    <row r="40" spans="1:12" ht="60.75" customHeight="1" x14ac:dyDescent="0.25">
      <c r="A40" s="60">
        <v>3</v>
      </c>
      <c r="B40" s="61" t="s">
        <v>154</v>
      </c>
      <c r="C40" s="54" t="s">
        <v>36</v>
      </c>
      <c r="D40" s="61" t="s">
        <v>220</v>
      </c>
      <c r="E40" s="62" t="s">
        <v>16</v>
      </c>
      <c r="F40" s="69">
        <v>394</v>
      </c>
      <c r="G40" s="69">
        <v>299.55360000000002</v>
      </c>
      <c r="H40" s="5">
        <f t="shared" si="3"/>
        <v>118024.11840000001</v>
      </c>
      <c r="I40" s="5">
        <f t="shared" si="4"/>
        <v>132187.01260800002</v>
      </c>
      <c r="J40" s="53" t="s">
        <v>62</v>
      </c>
      <c r="K40" s="7" t="s">
        <v>17</v>
      </c>
      <c r="L40" s="7" t="s">
        <v>14</v>
      </c>
    </row>
    <row r="41" spans="1:12" ht="69" customHeight="1" x14ac:dyDescent="0.25">
      <c r="A41" s="60">
        <v>4</v>
      </c>
      <c r="B41" s="63" t="s">
        <v>155</v>
      </c>
      <c r="C41" s="54" t="s">
        <v>36</v>
      </c>
      <c r="D41" s="63" t="s">
        <v>267</v>
      </c>
      <c r="E41" s="62" t="s">
        <v>16</v>
      </c>
      <c r="F41" s="69">
        <v>985</v>
      </c>
      <c r="G41" s="69">
        <v>343.75</v>
      </c>
      <c r="H41" s="5">
        <f t="shared" si="3"/>
        <v>338593.75</v>
      </c>
      <c r="I41" s="5">
        <f t="shared" si="4"/>
        <v>379225.00000000006</v>
      </c>
      <c r="J41" s="53" t="s">
        <v>62</v>
      </c>
      <c r="K41" s="7" t="s">
        <v>17</v>
      </c>
      <c r="L41" s="7" t="s">
        <v>14</v>
      </c>
    </row>
    <row r="42" spans="1:12" ht="53.25" customHeight="1" x14ac:dyDescent="0.25">
      <c r="A42" s="60">
        <v>5</v>
      </c>
      <c r="B42" s="63" t="s">
        <v>156</v>
      </c>
      <c r="C42" s="54" t="s">
        <v>36</v>
      </c>
      <c r="D42" s="63" t="s">
        <v>221</v>
      </c>
      <c r="E42" s="62" t="s">
        <v>261</v>
      </c>
      <c r="F42" s="70">
        <v>2364</v>
      </c>
      <c r="G42" s="69">
        <v>638.39290000000005</v>
      </c>
      <c r="H42" s="5">
        <f t="shared" si="3"/>
        <v>1509160.8156000001</v>
      </c>
      <c r="I42" s="5">
        <f t="shared" si="4"/>
        <v>1690260.1134720002</v>
      </c>
      <c r="J42" s="53" t="s">
        <v>62</v>
      </c>
      <c r="K42" s="7" t="s">
        <v>17</v>
      </c>
      <c r="L42" s="7" t="s">
        <v>14</v>
      </c>
    </row>
    <row r="43" spans="1:12" ht="48" customHeight="1" x14ac:dyDescent="0.25">
      <c r="A43" s="60">
        <v>6</v>
      </c>
      <c r="B43" s="63" t="s">
        <v>157</v>
      </c>
      <c r="C43" s="54" t="s">
        <v>36</v>
      </c>
      <c r="D43" s="63" t="s">
        <v>157</v>
      </c>
      <c r="E43" s="62" t="s">
        <v>261</v>
      </c>
      <c r="F43" s="69">
        <v>197</v>
      </c>
      <c r="G43" s="69">
        <v>1276.7856999999999</v>
      </c>
      <c r="H43" s="5">
        <f t="shared" si="3"/>
        <v>251526.78289999999</v>
      </c>
      <c r="I43" s="5">
        <f t="shared" si="4"/>
        <v>281709.99684800004</v>
      </c>
      <c r="J43" s="53" t="s">
        <v>62</v>
      </c>
      <c r="K43" s="7" t="s">
        <v>17</v>
      </c>
      <c r="L43" s="7" t="s">
        <v>14</v>
      </c>
    </row>
    <row r="44" spans="1:12" ht="53.25" customHeight="1" x14ac:dyDescent="0.25">
      <c r="A44" s="60">
        <v>7</v>
      </c>
      <c r="B44" s="63" t="s">
        <v>158</v>
      </c>
      <c r="C44" s="54" t="s">
        <v>36</v>
      </c>
      <c r="D44" s="63" t="s">
        <v>222</v>
      </c>
      <c r="E44" s="62" t="s">
        <v>16</v>
      </c>
      <c r="F44" s="69">
        <v>45</v>
      </c>
      <c r="G44" s="69">
        <v>230.8</v>
      </c>
      <c r="H44" s="5">
        <f t="shared" si="3"/>
        <v>10386</v>
      </c>
      <c r="I44" s="5">
        <f t="shared" si="4"/>
        <v>11632.320000000002</v>
      </c>
      <c r="J44" s="53" t="s">
        <v>62</v>
      </c>
      <c r="K44" s="7" t="s">
        <v>17</v>
      </c>
      <c r="L44" s="7" t="s">
        <v>14</v>
      </c>
    </row>
    <row r="45" spans="1:12" ht="58.5" customHeight="1" x14ac:dyDescent="0.25">
      <c r="A45" s="60">
        <v>8</v>
      </c>
      <c r="B45" s="63" t="s">
        <v>159</v>
      </c>
      <c r="C45" s="54" t="s">
        <v>36</v>
      </c>
      <c r="D45" s="63" t="s">
        <v>223</v>
      </c>
      <c r="E45" s="62" t="s">
        <v>16</v>
      </c>
      <c r="F45" s="69">
        <v>90</v>
      </c>
      <c r="G45" s="69">
        <v>44.2</v>
      </c>
      <c r="H45" s="5">
        <f t="shared" si="3"/>
        <v>3978.0000000000005</v>
      </c>
      <c r="I45" s="5">
        <f t="shared" si="4"/>
        <v>4455.3600000000006</v>
      </c>
      <c r="J45" s="53" t="s">
        <v>62</v>
      </c>
      <c r="K45" s="7" t="s">
        <v>17</v>
      </c>
      <c r="L45" s="7" t="s">
        <v>14</v>
      </c>
    </row>
    <row r="46" spans="1:12" ht="49.5" customHeight="1" x14ac:dyDescent="0.25">
      <c r="A46" s="60">
        <v>9</v>
      </c>
      <c r="B46" s="63" t="s">
        <v>160</v>
      </c>
      <c r="C46" s="54" t="s">
        <v>36</v>
      </c>
      <c r="D46" s="63" t="s">
        <v>224</v>
      </c>
      <c r="E46" s="62" t="s">
        <v>16</v>
      </c>
      <c r="F46" s="70">
        <v>6000</v>
      </c>
      <c r="G46" s="69">
        <v>5.8929</v>
      </c>
      <c r="H46" s="5">
        <f t="shared" si="3"/>
        <v>35357.4</v>
      </c>
      <c r="I46" s="5">
        <f t="shared" si="4"/>
        <v>39600.288000000008</v>
      </c>
      <c r="J46" s="53" t="s">
        <v>62</v>
      </c>
      <c r="K46" s="7" t="s">
        <v>17</v>
      </c>
      <c r="L46" s="7" t="s">
        <v>14</v>
      </c>
    </row>
    <row r="47" spans="1:12" ht="45" x14ac:dyDescent="0.25">
      <c r="A47" s="60">
        <v>10</v>
      </c>
      <c r="B47" s="63" t="s">
        <v>161</v>
      </c>
      <c r="C47" s="54" t="s">
        <v>36</v>
      </c>
      <c r="D47" s="63" t="s">
        <v>225</v>
      </c>
      <c r="E47" s="62" t="s">
        <v>261</v>
      </c>
      <c r="F47" s="69">
        <v>394</v>
      </c>
      <c r="G47" s="69">
        <v>29.464300000000001</v>
      </c>
      <c r="H47" s="5">
        <f t="shared" si="3"/>
        <v>11608.9342</v>
      </c>
      <c r="I47" s="5">
        <f t="shared" si="4"/>
        <v>13002.006304</v>
      </c>
      <c r="J47" s="53" t="s">
        <v>62</v>
      </c>
      <c r="K47" s="7" t="s">
        <v>17</v>
      </c>
      <c r="L47" s="7" t="s">
        <v>14</v>
      </c>
    </row>
    <row r="48" spans="1:12" ht="70.5" customHeight="1" x14ac:dyDescent="0.25">
      <c r="A48" s="60">
        <v>11</v>
      </c>
      <c r="B48" s="63" t="s">
        <v>162</v>
      </c>
      <c r="C48" s="54" t="s">
        <v>36</v>
      </c>
      <c r="D48" s="63" t="s">
        <v>268</v>
      </c>
      <c r="E48" s="62" t="s">
        <v>16</v>
      </c>
      <c r="F48" s="69">
        <v>99</v>
      </c>
      <c r="G48" s="69">
        <v>998.93</v>
      </c>
      <c r="H48" s="5">
        <f t="shared" si="3"/>
        <v>98894.069999999992</v>
      </c>
      <c r="I48" s="5">
        <f t="shared" si="4"/>
        <v>110761.3584</v>
      </c>
      <c r="J48" s="53" t="s">
        <v>62</v>
      </c>
      <c r="K48" s="7" t="s">
        <v>17</v>
      </c>
      <c r="L48" s="7" t="s">
        <v>14</v>
      </c>
    </row>
    <row r="49" spans="1:12" ht="70.5" customHeight="1" x14ac:dyDescent="0.25">
      <c r="A49" s="60">
        <v>12</v>
      </c>
      <c r="B49" s="63" t="s">
        <v>163</v>
      </c>
      <c r="C49" s="54" t="s">
        <v>36</v>
      </c>
      <c r="D49" s="63" t="s">
        <v>269</v>
      </c>
      <c r="E49" s="62" t="s">
        <v>16</v>
      </c>
      <c r="F49" s="69">
        <v>99</v>
      </c>
      <c r="G49" s="69">
        <v>318.38</v>
      </c>
      <c r="H49" s="5">
        <f t="shared" si="3"/>
        <v>31519.62</v>
      </c>
      <c r="I49" s="5">
        <f t="shared" si="4"/>
        <v>35301.974399999999</v>
      </c>
      <c r="J49" s="53" t="s">
        <v>62</v>
      </c>
      <c r="K49" s="7" t="s">
        <v>17</v>
      </c>
      <c r="L49" s="7" t="s">
        <v>14</v>
      </c>
    </row>
    <row r="50" spans="1:12" ht="53.25" customHeight="1" x14ac:dyDescent="0.25">
      <c r="A50" s="60">
        <v>13</v>
      </c>
      <c r="B50" s="63" t="s">
        <v>164</v>
      </c>
      <c r="C50" s="54" t="s">
        <v>36</v>
      </c>
      <c r="D50" s="63" t="s">
        <v>270</v>
      </c>
      <c r="E50" s="62" t="s">
        <v>16</v>
      </c>
      <c r="F50" s="69">
        <v>103</v>
      </c>
      <c r="G50" s="69">
        <v>58</v>
      </c>
      <c r="H50" s="5">
        <f t="shared" si="3"/>
        <v>5974</v>
      </c>
      <c r="I50" s="5">
        <f t="shared" si="4"/>
        <v>6690.880000000001</v>
      </c>
      <c r="J50" s="53" t="s">
        <v>62</v>
      </c>
      <c r="K50" s="7" t="s">
        <v>17</v>
      </c>
      <c r="L50" s="7" t="s">
        <v>14</v>
      </c>
    </row>
    <row r="51" spans="1:12" ht="54" customHeight="1" x14ac:dyDescent="0.25">
      <c r="A51" s="60">
        <v>14</v>
      </c>
      <c r="B51" s="63" t="s">
        <v>165</v>
      </c>
      <c r="C51" s="54" t="s">
        <v>36</v>
      </c>
      <c r="D51" s="64" t="s">
        <v>226</v>
      </c>
      <c r="E51" s="62" t="s">
        <v>16</v>
      </c>
      <c r="F51" s="69">
        <v>197</v>
      </c>
      <c r="G51" s="69">
        <v>584.375</v>
      </c>
      <c r="H51" s="5">
        <f t="shared" si="3"/>
        <v>115121.875</v>
      </c>
      <c r="I51" s="5">
        <f t="shared" si="4"/>
        <v>128936.50000000001</v>
      </c>
      <c r="J51" s="53" t="s">
        <v>62</v>
      </c>
      <c r="K51" s="7" t="s">
        <v>17</v>
      </c>
      <c r="L51" s="7" t="s">
        <v>14</v>
      </c>
    </row>
    <row r="52" spans="1:12" ht="51.75" customHeight="1" x14ac:dyDescent="0.25">
      <c r="A52" s="60">
        <v>15</v>
      </c>
      <c r="B52" s="63" t="s">
        <v>166</v>
      </c>
      <c r="C52" s="54" t="s">
        <v>36</v>
      </c>
      <c r="D52" s="63" t="s">
        <v>271</v>
      </c>
      <c r="E52" s="62" t="s">
        <v>16</v>
      </c>
      <c r="F52" s="69">
        <v>60</v>
      </c>
      <c r="G52" s="69">
        <v>1178.57</v>
      </c>
      <c r="H52" s="5">
        <f t="shared" si="3"/>
        <v>70714.2</v>
      </c>
      <c r="I52" s="5">
        <f t="shared" si="4"/>
        <v>79199.90400000001</v>
      </c>
      <c r="J52" s="53" t="s">
        <v>62</v>
      </c>
      <c r="K52" s="7" t="s">
        <v>17</v>
      </c>
      <c r="L52" s="7" t="s">
        <v>14</v>
      </c>
    </row>
    <row r="53" spans="1:12" ht="45" x14ac:dyDescent="0.25">
      <c r="A53" s="60">
        <v>16</v>
      </c>
      <c r="B53" s="63" t="s">
        <v>167</v>
      </c>
      <c r="C53" s="54" t="s">
        <v>36</v>
      </c>
      <c r="D53" s="63" t="s">
        <v>272</v>
      </c>
      <c r="E53" s="62" t="s">
        <v>16</v>
      </c>
      <c r="F53" s="69">
        <v>60</v>
      </c>
      <c r="G53" s="69">
        <v>530.36</v>
      </c>
      <c r="H53" s="5">
        <f t="shared" si="3"/>
        <v>31821.600000000002</v>
      </c>
      <c r="I53" s="5">
        <f t="shared" si="4"/>
        <v>35640.192000000003</v>
      </c>
      <c r="J53" s="53" t="s">
        <v>62</v>
      </c>
      <c r="K53" s="7" t="s">
        <v>17</v>
      </c>
      <c r="L53" s="7" t="s">
        <v>14</v>
      </c>
    </row>
    <row r="54" spans="1:12" ht="58.5" customHeight="1" x14ac:dyDescent="0.25">
      <c r="A54" s="60">
        <v>17</v>
      </c>
      <c r="B54" s="63" t="s">
        <v>168</v>
      </c>
      <c r="C54" s="54" t="s">
        <v>36</v>
      </c>
      <c r="D54" s="63" t="s">
        <v>227</v>
      </c>
      <c r="E54" s="62" t="s">
        <v>16</v>
      </c>
      <c r="F54" s="70">
        <v>3940</v>
      </c>
      <c r="G54" s="69">
        <v>22.589300000000001</v>
      </c>
      <c r="H54" s="5">
        <f t="shared" si="3"/>
        <v>89001.842000000004</v>
      </c>
      <c r="I54" s="5">
        <f t="shared" si="4"/>
        <v>99682.063040000008</v>
      </c>
      <c r="J54" s="53" t="s">
        <v>62</v>
      </c>
      <c r="K54" s="7" t="s">
        <v>17</v>
      </c>
      <c r="L54" s="7" t="s">
        <v>14</v>
      </c>
    </row>
    <row r="55" spans="1:12" ht="54.75" customHeight="1" x14ac:dyDescent="0.25">
      <c r="A55" s="60">
        <v>18</v>
      </c>
      <c r="B55" s="63" t="s">
        <v>169</v>
      </c>
      <c r="C55" s="54" t="s">
        <v>36</v>
      </c>
      <c r="D55" s="63" t="s">
        <v>228</v>
      </c>
      <c r="E55" s="62" t="s">
        <v>16</v>
      </c>
      <c r="F55" s="70">
        <v>5910</v>
      </c>
      <c r="G55" s="69">
        <v>8.6755999999999993</v>
      </c>
      <c r="H55" s="5">
        <f t="shared" si="3"/>
        <v>51272.795999999995</v>
      </c>
      <c r="I55" s="5">
        <f t="shared" si="4"/>
        <v>57425.531519999997</v>
      </c>
      <c r="J55" s="53" t="s">
        <v>62</v>
      </c>
      <c r="K55" s="7" t="s">
        <v>17</v>
      </c>
      <c r="L55" s="7" t="s">
        <v>14</v>
      </c>
    </row>
    <row r="56" spans="1:12" ht="138" customHeight="1" x14ac:dyDescent="0.25">
      <c r="A56" s="60">
        <v>19</v>
      </c>
      <c r="B56" s="63" t="s">
        <v>170</v>
      </c>
      <c r="C56" s="54" t="s">
        <v>36</v>
      </c>
      <c r="D56" s="63" t="s">
        <v>273</v>
      </c>
      <c r="E56" s="62" t="s">
        <v>16</v>
      </c>
      <c r="F56" s="69">
        <v>197</v>
      </c>
      <c r="G56" s="69">
        <v>2795.18</v>
      </c>
      <c r="H56" s="5">
        <f t="shared" si="3"/>
        <v>550650.46</v>
      </c>
      <c r="I56" s="5">
        <f t="shared" si="4"/>
        <v>616728.51520000002</v>
      </c>
      <c r="J56" s="53" t="s">
        <v>62</v>
      </c>
      <c r="K56" s="7" t="s">
        <v>17</v>
      </c>
      <c r="L56" s="7" t="s">
        <v>14</v>
      </c>
    </row>
    <row r="57" spans="1:12" ht="45" x14ac:dyDescent="0.25">
      <c r="A57" s="60">
        <v>20</v>
      </c>
      <c r="B57" s="63" t="s">
        <v>171</v>
      </c>
      <c r="C57" s="54" t="s">
        <v>36</v>
      </c>
      <c r="D57" s="63" t="s">
        <v>229</v>
      </c>
      <c r="E57" s="62" t="s">
        <v>16</v>
      </c>
      <c r="F57" s="69">
        <v>100</v>
      </c>
      <c r="G57" s="69">
        <v>265.18</v>
      </c>
      <c r="H57" s="5">
        <f t="shared" si="3"/>
        <v>26518</v>
      </c>
      <c r="I57" s="5">
        <f t="shared" si="4"/>
        <v>29700.160000000003</v>
      </c>
      <c r="J57" s="53" t="s">
        <v>62</v>
      </c>
      <c r="K57" s="7" t="s">
        <v>17</v>
      </c>
      <c r="L57" s="7" t="s">
        <v>14</v>
      </c>
    </row>
    <row r="58" spans="1:12" ht="62.25" customHeight="1" x14ac:dyDescent="0.25">
      <c r="A58" s="60">
        <v>21</v>
      </c>
      <c r="B58" s="63" t="s">
        <v>172</v>
      </c>
      <c r="C58" s="54" t="s">
        <v>36</v>
      </c>
      <c r="D58" s="63" t="s">
        <v>230</v>
      </c>
      <c r="E58" s="62" t="s">
        <v>16</v>
      </c>
      <c r="F58" s="69">
        <v>591</v>
      </c>
      <c r="G58" s="69">
        <v>17.678599999999999</v>
      </c>
      <c r="H58" s="5">
        <f t="shared" si="3"/>
        <v>10448.052599999999</v>
      </c>
      <c r="I58" s="5">
        <f t="shared" si="4"/>
        <v>11701.818912000001</v>
      </c>
      <c r="J58" s="53" t="s">
        <v>62</v>
      </c>
      <c r="K58" s="7" t="s">
        <v>17</v>
      </c>
      <c r="L58" s="7" t="s">
        <v>14</v>
      </c>
    </row>
    <row r="59" spans="1:12" ht="59.25" customHeight="1" x14ac:dyDescent="0.25">
      <c r="A59" s="60">
        <v>22</v>
      </c>
      <c r="B59" s="63" t="s">
        <v>173</v>
      </c>
      <c r="C59" s="54" t="s">
        <v>36</v>
      </c>
      <c r="D59" s="63" t="s">
        <v>231</v>
      </c>
      <c r="E59" s="62" t="s">
        <v>16</v>
      </c>
      <c r="F59" s="69">
        <v>394</v>
      </c>
      <c r="G59" s="69">
        <v>139.46430000000001</v>
      </c>
      <c r="H59" s="5">
        <f t="shared" si="3"/>
        <v>54948.934200000003</v>
      </c>
      <c r="I59" s="5">
        <f t="shared" si="4"/>
        <v>61542.806304000012</v>
      </c>
      <c r="J59" s="53" t="s">
        <v>62</v>
      </c>
      <c r="K59" s="7" t="s">
        <v>17</v>
      </c>
      <c r="L59" s="7" t="s">
        <v>14</v>
      </c>
    </row>
    <row r="60" spans="1:12" ht="54.75" customHeight="1" x14ac:dyDescent="0.25">
      <c r="A60" s="60">
        <v>23</v>
      </c>
      <c r="B60" s="63" t="s">
        <v>174</v>
      </c>
      <c r="C60" s="54" t="s">
        <v>36</v>
      </c>
      <c r="D60" s="63" t="s">
        <v>232</v>
      </c>
      <c r="E60" s="62" t="s">
        <v>16</v>
      </c>
      <c r="F60" s="69">
        <v>591</v>
      </c>
      <c r="G60" s="69">
        <v>132.59</v>
      </c>
      <c r="H60" s="5">
        <f t="shared" si="3"/>
        <v>78360.69</v>
      </c>
      <c r="I60" s="5">
        <f t="shared" si="4"/>
        <v>87763.972800000018</v>
      </c>
      <c r="J60" s="53" t="s">
        <v>62</v>
      </c>
      <c r="K60" s="7" t="s">
        <v>17</v>
      </c>
      <c r="L60" s="7" t="s">
        <v>14</v>
      </c>
    </row>
    <row r="61" spans="1:12" ht="45" x14ac:dyDescent="0.25">
      <c r="A61" s="60">
        <v>24</v>
      </c>
      <c r="B61" s="63" t="s">
        <v>175</v>
      </c>
      <c r="C61" s="54" t="s">
        <v>36</v>
      </c>
      <c r="D61" s="65" t="s">
        <v>233</v>
      </c>
      <c r="E61" s="62" t="s">
        <v>16</v>
      </c>
      <c r="F61" s="69">
        <v>600</v>
      </c>
      <c r="G61" s="69">
        <v>28.482099999999999</v>
      </c>
      <c r="H61" s="5">
        <f t="shared" si="3"/>
        <v>17089.259999999998</v>
      </c>
      <c r="I61" s="5">
        <f t="shared" si="4"/>
        <v>19139.9712</v>
      </c>
      <c r="J61" s="53" t="s">
        <v>62</v>
      </c>
      <c r="K61" s="7" t="s">
        <v>17</v>
      </c>
      <c r="L61" s="7" t="s">
        <v>14</v>
      </c>
    </row>
    <row r="62" spans="1:12" ht="78" customHeight="1" x14ac:dyDescent="0.25">
      <c r="A62" s="60">
        <v>25</v>
      </c>
      <c r="B62" s="63" t="s">
        <v>274</v>
      </c>
      <c r="C62" s="54" t="s">
        <v>36</v>
      </c>
      <c r="D62" s="63" t="s">
        <v>234</v>
      </c>
      <c r="E62" s="62" t="s">
        <v>16</v>
      </c>
      <c r="F62" s="69">
        <v>600</v>
      </c>
      <c r="G62" s="69">
        <v>12</v>
      </c>
      <c r="H62" s="5">
        <f t="shared" si="3"/>
        <v>7200</v>
      </c>
      <c r="I62" s="5">
        <f t="shared" si="4"/>
        <v>8064.0000000000009</v>
      </c>
      <c r="J62" s="53" t="s">
        <v>62</v>
      </c>
      <c r="K62" s="7" t="s">
        <v>17</v>
      </c>
      <c r="L62" s="7" t="s">
        <v>14</v>
      </c>
    </row>
    <row r="63" spans="1:12" ht="74.25" customHeight="1" x14ac:dyDescent="0.25">
      <c r="A63" s="60">
        <v>26</v>
      </c>
      <c r="B63" s="63" t="s">
        <v>176</v>
      </c>
      <c r="C63" s="54" t="s">
        <v>36</v>
      </c>
      <c r="D63" s="63" t="s">
        <v>235</v>
      </c>
      <c r="E63" s="62" t="s">
        <v>16</v>
      </c>
      <c r="F63" s="69">
        <v>66</v>
      </c>
      <c r="G63" s="69">
        <v>108.46729999999999</v>
      </c>
      <c r="H63" s="5">
        <f t="shared" si="3"/>
        <v>7158.8417999999992</v>
      </c>
      <c r="I63" s="5">
        <f t="shared" si="4"/>
        <v>8017.9028159999998</v>
      </c>
      <c r="J63" s="53" t="s">
        <v>62</v>
      </c>
      <c r="K63" s="7" t="s">
        <v>17</v>
      </c>
      <c r="L63" s="7" t="s">
        <v>14</v>
      </c>
    </row>
    <row r="64" spans="1:12" ht="70.5" customHeight="1" x14ac:dyDescent="0.25">
      <c r="A64" s="60">
        <v>27</v>
      </c>
      <c r="B64" s="63" t="s">
        <v>177</v>
      </c>
      <c r="C64" s="54" t="s">
        <v>36</v>
      </c>
      <c r="D64" s="53" t="s">
        <v>236</v>
      </c>
      <c r="E64" s="62" t="s">
        <v>16</v>
      </c>
      <c r="F64" s="69">
        <v>66</v>
      </c>
      <c r="G64" s="69">
        <v>899.00789999999995</v>
      </c>
      <c r="H64" s="5">
        <f t="shared" si="3"/>
        <v>59334.521399999998</v>
      </c>
      <c r="I64" s="5">
        <f t="shared" si="4"/>
        <v>66454.663968000008</v>
      </c>
      <c r="J64" s="53" t="s">
        <v>62</v>
      </c>
      <c r="K64" s="7" t="s">
        <v>17</v>
      </c>
      <c r="L64" s="7" t="s">
        <v>14</v>
      </c>
    </row>
    <row r="65" spans="1:12" ht="45" x14ac:dyDescent="0.25">
      <c r="A65" s="60">
        <v>28</v>
      </c>
      <c r="B65" s="63" t="s">
        <v>178</v>
      </c>
      <c r="C65" s="54" t="s">
        <v>36</v>
      </c>
      <c r="D65" s="63" t="s">
        <v>275</v>
      </c>
      <c r="E65" s="62" t="s">
        <v>16</v>
      </c>
      <c r="F65" s="69">
        <v>66</v>
      </c>
      <c r="G65" s="69">
        <v>938.09519999999998</v>
      </c>
      <c r="H65" s="5">
        <f t="shared" si="3"/>
        <v>61914.283199999998</v>
      </c>
      <c r="I65" s="5">
        <f t="shared" si="4"/>
        <v>69343.997184000007</v>
      </c>
      <c r="J65" s="53" t="s">
        <v>62</v>
      </c>
      <c r="K65" s="7" t="s">
        <v>17</v>
      </c>
      <c r="L65" s="7" t="s">
        <v>14</v>
      </c>
    </row>
    <row r="66" spans="1:12" ht="49.5" customHeight="1" x14ac:dyDescent="0.25">
      <c r="A66" s="60">
        <v>29</v>
      </c>
      <c r="B66" s="63" t="s">
        <v>179</v>
      </c>
      <c r="C66" s="54" t="s">
        <v>36</v>
      </c>
      <c r="D66" s="63" t="s">
        <v>237</v>
      </c>
      <c r="E66" s="62" t="s">
        <v>16</v>
      </c>
      <c r="F66" s="69">
        <v>99</v>
      </c>
      <c r="G66" s="69">
        <v>39.090000000000003</v>
      </c>
      <c r="H66" s="5">
        <f t="shared" si="3"/>
        <v>3869.9100000000003</v>
      </c>
      <c r="I66" s="5">
        <f t="shared" si="4"/>
        <v>4334.2992000000004</v>
      </c>
      <c r="J66" s="53" t="s">
        <v>62</v>
      </c>
      <c r="K66" s="7" t="s">
        <v>17</v>
      </c>
      <c r="L66" s="7" t="s">
        <v>14</v>
      </c>
    </row>
    <row r="67" spans="1:12" ht="74.25" customHeight="1" x14ac:dyDescent="0.25">
      <c r="A67" s="60">
        <v>30</v>
      </c>
      <c r="B67" s="63" t="s">
        <v>180</v>
      </c>
      <c r="C67" s="54" t="s">
        <v>36</v>
      </c>
      <c r="D67" s="63" t="s">
        <v>276</v>
      </c>
      <c r="E67" s="62" t="s">
        <v>16</v>
      </c>
      <c r="F67" s="69">
        <v>591</v>
      </c>
      <c r="G67" s="69">
        <v>14.732100000000001</v>
      </c>
      <c r="H67" s="5">
        <f t="shared" si="3"/>
        <v>8706.6711000000014</v>
      </c>
      <c r="I67" s="5">
        <f t="shared" si="4"/>
        <v>9751.4716320000025</v>
      </c>
      <c r="J67" s="53" t="s">
        <v>62</v>
      </c>
      <c r="K67" s="7" t="s">
        <v>17</v>
      </c>
      <c r="L67" s="7" t="s">
        <v>14</v>
      </c>
    </row>
    <row r="68" spans="1:12" ht="68.25" customHeight="1" x14ac:dyDescent="0.25">
      <c r="A68" s="60">
        <v>31</v>
      </c>
      <c r="B68" s="63" t="s">
        <v>181</v>
      </c>
      <c r="C68" s="54" t="s">
        <v>36</v>
      </c>
      <c r="D68" s="63" t="s">
        <v>238</v>
      </c>
      <c r="E68" s="62" t="s">
        <v>16</v>
      </c>
      <c r="F68" s="69">
        <v>788</v>
      </c>
      <c r="G68" s="69">
        <v>88.392899999999997</v>
      </c>
      <c r="H68" s="5">
        <f t="shared" si="3"/>
        <v>69653.605199999991</v>
      </c>
      <c r="I68" s="5">
        <f t="shared" si="4"/>
        <v>78012.037823999999</v>
      </c>
      <c r="J68" s="53" t="s">
        <v>62</v>
      </c>
      <c r="K68" s="7" t="s">
        <v>17</v>
      </c>
      <c r="L68" s="7" t="s">
        <v>14</v>
      </c>
    </row>
    <row r="69" spans="1:12" ht="87.75" customHeight="1" x14ac:dyDescent="0.25">
      <c r="A69" s="60">
        <v>32</v>
      </c>
      <c r="B69" s="63" t="s">
        <v>182</v>
      </c>
      <c r="C69" s="54" t="s">
        <v>36</v>
      </c>
      <c r="D69" s="63" t="s">
        <v>277</v>
      </c>
      <c r="E69" s="62" t="s">
        <v>16</v>
      </c>
      <c r="F69" s="69">
        <v>30</v>
      </c>
      <c r="G69" s="69">
        <v>346.5</v>
      </c>
      <c r="H69" s="5">
        <f t="shared" si="3"/>
        <v>10395</v>
      </c>
      <c r="I69" s="5">
        <f t="shared" si="4"/>
        <v>11642.400000000001</v>
      </c>
      <c r="J69" s="53" t="s">
        <v>62</v>
      </c>
      <c r="K69" s="7" t="s">
        <v>17</v>
      </c>
      <c r="L69" s="7" t="s">
        <v>14</v>
      </c>
    </row>
    <row r="70" spans="1:12" ht="85.5" customHeight="1" x14ac:dyDescent="0.25">
      <c r="A70" s="60">
        <v>33</v>
      </c>
      <c r="B70" s="63" t="s">
        <v>183</v>
      </c>
      <c r="C70" s="54" t="s">
        <v>36</v>
      </c>
      <c r="D70" s="63" t="s">
        <v>239</v>
      </c>
      <c r="E70" s="62" t="s">
        <v>16</v>
      </c>
      <c r="F70" s="69">
        <v>66</v>
      </c>
      <c r="G70" s="69">
        <v>169.05</v>
      </c>
      <c r="H70" s="5">
        <f t="shared" si="3"/>
        <v>11157.300000000001</v>
      </c>
      <c r="I70" s="5">
        <f t="shared" si="4"/>
        <v>12496.176000000003</v>
      </c>
      <c r="J70" s="53" t="s">
        <v>62</v>
      </c>
      <c r="K70" s="7" t="s">
        <v>17</v>
      </c>
      <c r="L70" s="7" t="s">
        <v>14</v>
      </c>
    </row>
    <row r="71" spans="1:12" ht="150" customHeight="1" x14ac:dyDescent="0.25">
      <c r="A71" s="60">
        <v>34</v>
      </c>
      <c r="B71" s="63" t="s">
        <v>184</v>
      </c>
      <c r="C71" s="54" t="s">
        <v>36</v>
      </c>
      <c r="D71" s="66" t="s">
        <v>278</v>
      </c>
      <c r="E71" s="62" t="s">
        <v>16</v>
      </c>
      <c r="F71" s="69">
        <v>49</v>
      </c>
      <c r="G71" s="69">
        <v>1758.12</v>
      </c>
      <c r="H71" s="5">
        <f t="shared" si="3"/>
        <v>86147.87999999999</v>
      </c>
      <c r="I71" s="5">
        <f t="shared" si="4"/>
        <v>96485.625599999999</v>
      </c>
      <c r="J71" s="53" t="s">
        <v>62</v>
      </c>
      <c r="K71" s="7" t="s">
        <v>17</v>
      </c>
      <c r="L71" s="7" t="s">
        <v>14</v>
      </c>
    </row>
    <row r="72" spans="1:12" ht="129.75" customHeight="1" x14ac:dyDescent="0.25">
      <c r="A72" s="60">
        <v>35</v>
      </c>
      <c r="B72" s="63" t="s">
        <v>185</v>
      </c>
      <c r="C72" s="54" t="s">
        <v>36</v>
      </c>
      <c r="D72" s="67" t="s">
        <v>240</v>
      </c>
      <c r="E72" s="62" t="s">
        <v>16</v>
      </c>
      <c r="F72" s="69">
        <v>49</v>
      </c>
      <c r="G72" s="69">
        <v>15269.29</v>
      </c>
      <c r="H72" s="5">
        <f t="shared" si="3"/>
        <v>748195.21000000008</v>
      </c>
      <c r="I72" s="5">
        <f t="shared" si="4"/>
        <v>837978.63520000014</v>
      </c>
      <c r="J72" s="53" t="s">
        <v>62</v>
      </c>
      <c r="K72" s="7" t="s">
        <v>17</v>
      </c>
      <c r="L72" s="7" t="s">
        <v>14</v>
      </c>
    </row>
    <row r="73" spans="1:12" ht="55.5" customHeight="1" x14ac:dyDescent="0.25">
      <c r="A73" s="60">
        <v>36</v>
      </c>
      <c r="B73" s="63" t="s">
        <v>186</v>
      </c>
      <c r="C73" s="54" t="s">
        <v>36</v>
      </c>
      <c r="D73" s="63" t="s">
        <v>279</v>
      </c>
      <c r="E73" s="62" t="s">
        <v>16</v>
      </c>
      <c r="F73" s="69">
        <v>30</v>
      </c>
      <c r="G73" s="69">
        <v>1144</v>
      </c>
      <c r="H73" s="5">
        <f t="shared" si="3"/>
        <v>34320</v>
      </c>
      <c r="I73" s="5">
        <f t="shared" si="4"/>
        <v>38438.400000000001</v>
      </c>
      <c r="J73" s="53" t="s">
        <v>62</v>
      </c>
      <c r="K73" s="7" t="s">
        <v>17</v>
      </c>
      <c r="L73" s="7" t="s">
        <v>14</v>
      </c>
    </row>
    <row r="74" spans="1:12" ht="45" x14ac:dyDescent="0.25">
      <c r="A74" s="60">
        <v>37</v>
      </c>
      <c r="B74" s="63" t="s">
        <v>187</v>
      </c>
      <c r="C74" s="54" t="s">
        <v>36</v>
      </c>
      <c r="D74" s="63" t="s">
        <v>187</v>
      </c>
      <c r="E74" s="62" t="s">
        <v>16</v>
      </c>
      <c r="F74" s="69">
        <v>985</v>
      </c>
      <c r="G74" s="69">
        <v>515.625</v>
      </c>
      <c r="H74" s="5">
        <f t="shared" si="3"/>
        <v>507890.625</v>
      </c>
      <c r="I74" s="5">
        <f t="shared" si="4"/>
        <v>568837.5</v>
      </c>
      <c r="J74" s="53" t="s">
        <v>62</v>
      </c>
      <c r="K74" s="7" t="s">
        <v>17</v>
      </c>
      <c r="L74" s="7" t="s">
        <v>14</v>
      </c>
    </row>
    <row r="75" spans="1:12" ht="57" customHeight="1" x14ac:dyDescent="0.25">
      <c r="A75" s="60">
        <v>38</v>
      </c>
      <c r="B75" s="63" t="s">
        <v>188</v>
      </c>
      <c r="C75" s="54" t="s">
        <v>36</v>
      </c>
      <c r="D75" s="67" t="s">
        <v>241</v>
      </c>
      <c r="E75" s="62" t="s">
        <v>16</v>
      </c>
      <c r="F75" s="69">
        <v>394</v>
      </c>
      <c r="G75" s="69">
        <v>198</v>
      </c>
      <c r="H75" s="5">
        <f t="shared" si="3"/>
        <v>78012</v>
      </c>
      <c r="I75" s="5">
        <f t="shared" si="4"/>
        <v>87373.440000000002</v>
      </c>
      <c r="J75" s="53" t="s">
        <v>62</v>
      </c>
      <c r="K75" s="7" t="s">
        <v>17</v>
      </c>
      <c r="L75" s="7" t="s">
        <v>14</v>
      </c>
    </row>
    <row r="76" spans="1:12" ht="45" x14ac:dyDescent="0.25">
      <c r="A76" s="60">
        <v>39</v>
      </c>
      <c r="B76" s="63" t="s">
        <v>189</v>
      </c>
      <c r="C76" s="54" t="s">
        <v>36</v>
      </c>
      <c r="D76" s="67" t="s">
        <v>242</v>
      </c>
      <c r="E76" s="62" t="s">
        <v>16</v>
      </c>
      <c r="F76" s="69">
        <v>394</v>
      </c>
      <c r="G76" s="69">
        <v>591.79999999999995</v>
      </c>
      <c r="H76" s="5">
        <f t="shared" si="3"/>
        <v>233169.19999999998</v>
      </c>
      <c r="I76" s="5">
        <f t="shared" si="4"/>
        <v>261149.50400000002</v>
      </c>
      <c r="J76" s="53" t="s">
        <v>62</v>
      </c>
      <c r="K76" s="7" t="s">
        <v>17</v>
      </c>
      <c r="L76" s="7" t="s">
        <v>14</v>
      </c>
    </row>
    <row r="77" spans="1:12" ht="45" x14ac:dyDescent="0.25">
      <c r="A77" s="60">
        <v>40</v>
      </c>
      <c r="B77" s="63" t="s">
        <v>190</v>
      </c>
      <c r="C77" s="54" t="s">
        <v>36</v>
      </c>
      <c r="D77" s="65" t="s">
        <v>280</v>
      </c>
      <c r="E77" s="62" t="s">
        <v>16</v>
      </c>
      <c r="F77" s="69">
        <v>394</v>
      </c>
      <c r="G77" s="69">
        <v>34.375</v>
      </c>
      <c r="H77" s="5">
        <f t="shared" si="3"/>
        <v>13543.75</v>
      </c>
      <c r="I77" s="5">
        <f t="shared" si="4"/>
        <v>15169.000000000002</v>
      </c>
      <c r="J77" s="53" t="s">
        <v>62</v>
      </c>
      <c r="K77" s="7" t="s">
        <v>17</v>
      </c>
      <c r="L77" s="7" t="s">
        <v>14</v>
      </c>
    </row>
    <row r="78" spans="1:12" ht="45" x14ac:dyDescent="0.25">
      <c r="A78" s="60">
        <v>41</v>
      </c>
      <c r="B78" s="63" t="s">
        <v>191</v>
      </c>
      <c r="C78" s="54" t="s">
        <v>36</v>
      </c>
      <c r="D78" s="67" t="s">
        <v>243</v>
      </c>
      <c r="E78" s="62" t="s">
        <v>16</v>
      </c>
      <c r="F78" s="69">
        <v>197</v>
      </c>
      <c r="G78" s="69">
        <v>149.28569999999999</v>
      </c>
      <c r="H78" s="5">
        <f t="shared" si="3"/>
        <v>29409.282899999998</v>
      </c>
      <c r="I78" s="5">
        <f t="shared" si="4"/>
        <v>32938.396848000004</v>
      </c>
      <c r="J78" s="53" t="s">
        <v>62</v>
      </c>
      <c r="K78" s="7" t="s">
        <v>17</v>
      </c>
      <c r="L78" s="7" t="s">
        <v>14</v>
      </c>
    </row>
    <row r="79" spans="1:12" ht="45" x14ac:dyDescent="0.25">
      <c r="A79" s="60">
        <v>42</v>
      </c>
      <c r="B79" s="63" t="s">
        <v>192</v>
      </c>
      <c r="C79" s="54" t="s">
        <v>36</v>
      </c>
      <c r="D79" s="63" t="s">
        <v>281</v>
      </c>
      <c r="E79" s="62" t="s">
        <v>16</v>
      </c>
      <c r="F79" s="69">
        <v>39</v>
      </c>
      <c r="G79" s="69">
        <v>7687.69</v>
      </c>
      <c r="H79" s="5">
        <f t="shared" si="3"/>
        <v>299819.90999999997</v>
      </c>
      <c r="I79" s="5">
        <f t="shared" si="4"/>
        <v>335798.29920000001</v>
      </c>
      <c r="J79" s="53" t="s">
        <v>264</v>
      </c>
      <c r="K79" s="7" t="s">
        <v>17</v>
      </c>
      <c r="L79" s="7" t="s">
        <v>14</v>
      </c>
    </row>
    <row r="80" spans="1:12" ht="45" x14ac:dyDescent="0.25">
      <c r="A80" s="60">
        <v>43</v>
      </c>
      <c r="B80" s="63" t="s">
        <v>193</v>
      </c>
      <c r="C80" s="54" t="s">
        <v>36</v>
      </c>
      <c r="D80" s="63" t="s">
        <v>244</v>
      </c>
      <c r="E80" s="62" t="s">
        <v>16</v>
      </c>
      <c r="F80" s="69">
        <v>197</v>
      </c>
      <c r="G80" s="69">
        <v>392.8571</v>
      </c>
      <c r="H80" s="5">
        <f t="shared" si="3"/>
        <v>77392.848700000002</v>
      </c>
      <c r="I80" s="5">
        <f t="shared" si="4"/>
        <v>86679.990544000015</v>
      </c>
      <c r="J80" s="53" t="s">
        <v>62</v>
      </c>
      <c r="K80" s="7" t="s">
        <v>17</v>
      </c>
      <c r="L80" s="7" t="s">
        <v>14</v>
      </c>
    </row>
    <row r="81" spans="1:12" ht="60" customHeight="1" x14ac:dyDescent="0.25">
      <c r="A81" s="60">
        <v>44</v>
      </c>
      <c r="B81" s="63" t="s">
        <v>194</v>
      </c>
      <c r="C81" s="54" t="s">
        <v>36</v>
      </c>
      <c r="D81" s="63" t="s">
        <v>282</v>
      </c>
      <c r="E81" s="62" t="s">
        <v>16</v>
      </c>
      <c r="F81" s="69">
        <v>120</v>
      </c>
      <c r="G81" s="69">
        <v>385.98</v>
      </c>
      <c r="H81" s="5">
        <f t="shared" si="3"/>
        <v>46317.600000000006</v>
      </c>
      <c r="I81" s="5">
        <f t="shared" si="4"/>
        <v>51875.712000000014</v>
      </c>
      <c r="J81" s="53" t="s">
        <v>62</v>
      </c>
      <c r="K81" s="7" t="s">
        <v>17</v>
      </c>
      <c r="L81" s="7" t="s">
        <v>14</v>
      </c>
    </row>
    <row r="82" spans="1:12" ht="45" x14ac:dyDescent="0.25">
      <c r="A82" s="60">
        <v>45</v>
      </c>
      <c r="B82" s="63" t="s">
        <v>195</v>
      </c>
      <c r="C82" s="54" t="s">
        <v>36</v>
      </c>
      <c r="D82" s="63" t="s">
        <v>265</v>
      </c>
      <c r="E82" s="62" t="s">
        <v>16</v>
      </c>
      <c r="F82" s="69">
        <v>197</v>
      </c>
      <c r="G82" s="69">
        <v>649</v>
      </c>
      <c r="H82" s="5">
        <f t="shared" si="3"/>
        <v>127853</v>
      </c>
      <c r="I82" s="5">
        <f t="shared" si="4"/>
        <v>143195.36000000002</v>
      </c>
      <c r="J82" s="53" t="s">
        <v>62</v>
      </c>
      <c r="K82" s="7" t="s">
        <v>17</v>
      </c>
      <c r="L82" s="7" t="s">
        <v>14</v>
      </c>
    </row>
    <row r="83" spans="1:12" ht="66.75" customHeight="1" x14ac:dyDescent="0.25">
      <c r="A83" s="60">
        <v>46</v>
      </c>
      <c r="B83" s="63" t="s">
        <v>196</v>
      </c>
      <c r="C83" s="54" t="s">
        <v>36</v>
      </c>
      <c r="D83" s="63" t="s">
        <v>245</v>
      </c>
      <c r="E83" s="62" t="s">
        <v>16</v>
      </c>
      <c r="F83" s="69">
        <v>66</v>
      </c>
      <c r="G83" s="69">
        <v>195.44</v>
      </c>
      <c r="H83" s="5">
        <f t="shared" si="3"/>
        <v>12899.039999999999</v>
      </c>
      <c r="I83" s="5">
        <f t="shared" si="4"/>
        <v>14446.924800000001</v>
      </c>
      <c r="J83" s="53" t="s">
        <v>62</v>
      </c>
      <c r="K83" s="7" t="s">
        <v>17</v>
      </c>
      <c r="L83" s="7" t="s">
        <v>14</v>
      </c>
    </row>
    <row r="84" spans="1:12" ht="99.75" customHeight="1" x14ac:dyDescent="0.25">
      <c r="A84" s="60">
        <v>47</v>
      </c>
      <c r="B84" s="63" t="s">
        <v>197</v>
      </c>
      <c r="C84" s="54" t="s">
        <v>36</v>
      </c>
      <c r="D84" s="63" t="s">
        <v>283</v>
      </c>
      <c r="E84" s="62" t="s">
        <v>16</v>
      </c>
      <c r="F84" s="69">
        <v>788</v>
      </c>
      <c r="G84" s="69">
        <v>50.089300000000001</v>
      </c>
      <c r="H84" s="5">
        <f t="shared" si="3"/>
        <v>39470.368399999999</v>
      </c>
      <c r="I84" s="5">
        <f t="shared" si="4"/>
        <v>44206.812608</v>
      </c>
      <c r="J84" s="53" t="s">
        <v>62</v>
      </c>
      <c r="K84" s="7" t="s">
        <v>17</v>
      </c>
      <c r="L84" s="7" t="s">
        <v>14</v>
      </c>
    </row>
    <row r="85" spans="1:12" ht="58.5" customHeight="1" x14ac:dyDescent="0.25">
      <c r="A85" s="60">
        <v>48</v>
      </c>
      <c r="B85" s="63" t="s">
        <v>198</v>
      </c>
      <c r="C85" s="54" t="s">
        <v>36</v>
      </c>
      <c r="D85" s="63" t="s">
        <v>246</v>
      </c>
      <c r="E85" s="62" t="s">
        <v>261</v>
      </c>
      <c r="F85" s="69">
        <v>197</v>
      </c>
      <c r="G85" s="69">
        <v>180.71430000000001</v>
      </c>
      <c r="H85" s="5">
        <f t="shared" si="3"/>
        <v>35600.717100000002</v>
      </c>
      <c r="I85" s="5">
        <f t="shared" si="4"/>
        <v>39872.803152000008</v>
      </c>
      <c r="J85" s="53" t="s">
        <v>62</v>
      </c>
      <c r="K85" s="7" t="s">
        <v>17</v>
      </c>
      <c r="L85" s="7" t="s">
        <v>14</v>
      </c>
    </row>
    <row r="86" spans="1:12" ht="58.5" customHeight="1" x14ac:dyDescent="0.25">
      <c r="A86" s="60">
        <v>49</v>
      </c>
      <c r="B86" s="63" t="s">
        <v>199</v>
      </c>
      <c r="C86" s="54" t="s">
        <v>36</v>
      </c>
      <c r="D86" s="63" t="s">
        <v>284</v>
      </c>
      <c r="E86" s="62" t="s">
        <v>16</v>
      </c>
      <c r="F86" s="69">
        <v>197</v>
      </c>
      <c r="G86" s="69">
        <v>51.07</v>
      </c>
      <c r="H86" s="5">
        <f t="shared" si="3"/>
        <v>10060.790000000001</v>
      </c>
      <c r="I86" s="5">
        <f t="shared" si="4"/>
        <v>11268.084800000002</v>
      </c>
      <c r="J86" s="53" t="s">
        <v>62</v>
      </c>
      <c r="K86" s="7" t="s">
        <v>17</v>
      </c>
      <c r="L86" s="7" t="s">
        <v>14</v>
      </c>
    </row>
    <row r="87" spans="1:12" ht="70.5" customHeight="1" x14ac:dyDescent="0.25">
      <c r="A87" s="60">
        <v>50</v>
      </c>
      <c r="B87" s="63" t="s">
        <v>200</v>
      </c>
      <c r="C87" s="54" t="s">
        <v>36</v>
      </c>
      <c r="D87" s="63" t="s">
        <v>247</v>
      </c>
      <c r="E87" s="62" t="s">
        <v>16</v>
      </c>
      <c r="F87" s="69">
        <v>49</v>
      </c>
      <c r="G87" s="69">
        <v>239.88</v>
      </c>
      <c r="H87" s="5">
        <f t="shared" si="3"/>
        <v>11754.119999999999</v>
      </c>
      <c r="I87" s="5">
        <f t="shared" si="4"/>
        <v>13164.6144</v>
      </c>
      <c r="J87" s="53" t="s">
        <v>62</v>
      </c>
      <c r="K87" s="7" t="s">
        <v>17</v>
      </c>
      <c r="L87" s="7" t="s">
        <v>14</v>
      </c>
    </row>
    <row r="88" spans="1:12" ht="70.5" customHeight="1" x14ac:dyDescent="0.25">
      <c r="A88" s="60">
        <v>51</v>
      </c>
      <c r="B88" s="63" t="s">
        <v>201</v>
      </c>
      <c r="C88" s="54" t="s">
        <v>36</v>
      </c>
      <c r="D88" s="63" t="s">
        <v>248</v>
      </c>
      <c r="E88" s="62" t="s">
        <v>16</v>
      </c>
      <c r="F88" s="69">
        <v>49</v>
      </c>
      <c r="G88" s="69">
        <v>207.3</v>
      </c>
      <c r="H88" s="5">
        <f t="shared" si="3"/>
        <v>10157.700000000001</v>
      </c>
      <c r="I88" s="5">
        <f t="shared" si="4"/>
        <v>11376.624000000002</v>
      </c>
      <c r="J88" s="53" t="s">
        <v>62</v>
      </c>
      <c r="K88" s="7" t="s">
        <v>17</v>
      </c>
      <c r="L88" s="7" t="s">
        <v>14</v>
      </c>
    </row>
    <row r="89" spans="1:12" ht="53.25" customHeight="1" x14ac:dyDescent="0.25">
      <c r="A89" s="60">
        <v>52</v>
      </c>
      <c r="B89" s="63" t="s">
        <v>202</v>
      </c>
      <c r="C89" s="54" t="s">
        <v>36</v>
      </c>
      <c r="D89" s="63" t="s">
        <v>249</v>
      </c>
      <c r="E89" s="62" t="s">
        <v>262</v>
      </c>
      <c r="F89" s="69">
        <v>788</v>
      </c>
      <c r="G89" s="69">
        <v>58.928600000000003</v>
      </c>
      <c r="H89" s="5">
        <f t="shared" si="3"/>
        <v>46435.736799999999</v>
      </c>
      <c r="I89" s="5">
        <f t="shared" si="4"/>
        <v>52008.025216000002</v>
      </c>
      <c r="J89" s="53" t="s">
        <v>62</v>
      </c>
      <c r="K89" s="7" t="s">
        <v>17</v>
      </c>
      <c r="L89" s="7" t="s">
        <v>14</v>
      </c>
    </row>
    <row r="90" spans="1:12" ht="45" x14ac:dyDescent="0.25">
      <c r="A90" s="60">
        <v>53</v>
      </c>
      <c r="B90" s="63" t="s">
        <v>203</v>
      </c>
      <c r="C90" s="54" t="s">
        <v>36</v>
      </c>
      <c r="D90" s="63" t="s">
        <v>250</v>
      </c>
      <c r="E90" s="62" t="s">
        <v>262</v>
      </c>
      <c r="F90" s="69">
        <v>790</v>
      </c>
      <c r="G90" s="69">
        <v>31.428599999999999</v>
      </c>
      <c r="H90" s="5">
        <f t="shared" si="3"/>
        <v>24828.594000000001</v>
      </c>
      <c r="I90" s="5">
        <f t="shared" si="4"/>
        <v>27808.025280000005</v>
      </c>
      <c r="J90" s="53" t="s">
        <v>62</v>
      </c>
      <c r="K90" s="7" t="s">
        <v>17</v>
      </c>
      <c r="L90" s="7" t="s">
        <v>14</v>
      </c>
    </row>
    <row r="91" spans="1:12" ht="71.25" customHeight="1" x14ac:dyDescent="0.25">
      <c r="A91" s="60">
        <v>54</v>
      </c>
      <c r="B91" s="63" t="s">
        <v>204</v>
      </c>
      <c r="C91" s="54" t="s">
        <v>36</v>
      </c>
      <c r="D91" s="65" t="s">
        <v>285</v>
      </c>
      <c r="E91" s="62" t="s">
        <v>16</v>
      </c>
      <c r="F91" s="69">
        <v>985</v>
      </c>
      <c r="G91" s="69">
        <v>39.285699999999999</v>
      </c>
      <c r="H91" s="5">
        <f t="shared" si="3"/>
        <v>38696.414499999999</v>
      </c>
      <c r="I91" s="5">
        <f t="shared" si="4"/>
        <v>43339.984240000005</v>
      </c>
      <c r="J91" s="53" t="s">
        <v>62</v>
      </c>
      <c r="K91" s="7" t="s">
        <v>17</v>
      </c>
      <c r="L91" s="7" t="s">
        <v>14</v>
      </c>
    </row>
    <row r="92" spans="1:12" ht="45" x14ac:dyDescent="0.25">
      <c r="A92" s="60">
        <v>55</v>
      </c>
      <c r="B92" s="63" t="s">
        <v>205</v>
      </c>
      <c r="C92" s="54" t="s">
        <v>36</v>
      </c>
      <c r="D92" s="63" t="s">
        <v>251</v>
      </c>
      <c r="E92" s="62" t="s">
        <v>16</v>
      </c>
      <c r="F92" s="69">
        <v>90</v>
      </c>
      <c r="G92" s="69">
        <v>170.5</v>
      </c>
      <c r="H92" s="5">
        <f t="shared" si="3"/>
        <v>15345</v>
      </c>
      <c r="I92" s="5">
        <f t="shared" si="4"/>
        <v>17186.400000000001</v>
      </c>
      <c r="J92" s="53" t="s">
        <v>62</v>
      </c>
      <c r="K92" s="7" t="s">
        <v>17</v>
      </c>
      <c r="L92" s="7" t="s">
        <v>14</v>
      </c>
    </row>
    <row r="93" spans="1:12" ht="45" x14ac:dyDescent="0.25">
      <c r="A93" s="60">
        <v>56</v>
      </c>
      <c r="B93" s="63" t="s">
        <v>206</v>
      </c>
      <c r="C93" s="54" t="s">
        <v>36</v>
      </c>
      <c r="D93" s="63" t="s">
        <v>252</v>
      </c>
      <c r="E93" s="62" t="s">
        <v>16</v>
      </c>
      <c r="F93" s="70">
        <v>90</v>
      </c>
      <c r="G93" s="69">
        <v>110</v>
      </c>
      <c r="H93" s="5">
        <f t="shared" si="3"/>
        <v>9900</v>
      </c>
      <c r="I93" s="5">
        <f t="shared" si="4"/>
        <v>11088.000000000002</v>
      </c>
      <c r="J93" s="53" t="s">
        <v>62</v>
      </c>
      <c r="K93" s="7" t="s">
        <v>17</v>
      </c>
      <c r="L93" s="7" t="s">
        <v>14</v>
      </c>
    </row>
    <row r="94" spans="1:12" ht="49.5" customHeight="1" x14ac:dyDescent="0.25">
      <c r="A94" s="60">
        <v>57</v>
      </c>
      <c r="B94" s="63" t="s">
        <v>207</v>
      </c>
      <c r="C94" s="54" t="s">
        <v>36</v>
      </c>
      <c r="D94" s="63" t="s">
        <v>253</v>
      </c>
      <c r="E94" s="62" t="s">
        <v>263</v>
      </c>
      <c r="F94" s="70">
        <v>1576</v>
      </c>
      <c r="G94" s="69">
        <v>49.107100000000003</v>
      </c>
      <c r="H94" s="5">
        <f t="shared" si="3"/>
        <v>77392.789600000004</v>
      </c>
      <c r="I94" s="5">
        <f t="shared" si="4"/>
        <v>86679.924352000016</v>
      </c>
      <c r="J94" s="53" t="s">
        <v>62</v>
      </c>
      <c r="K94" s="7" t="s">
        <v>17</v>
      </c>
      <c r="L94" s="7" t="s">
        <v>14</v>
      </c>
    </row>
    <row r="95" spans="1:12" ht="45" x14ac:dyDescent="0.25">
      <c r="A95" s="60">
        <v>58</v>
      </c>
      <c r="B95" s="63" t="s">
        <v>208</v>
      </c>
      <c r="C95" s="54" t="s">
        <v>36</v>
      </c>
      <c r="D95" s="63" t="s">
        <v>254</v>
      </c>
      <c r="E95" s="62" t="s">
        <v>263</v>
      </c>
      <c r="F95" s="69">
        <v>394</v>
      </c>
      <c r="G95" s="69">
        <v>84.464299999999994</v>
      </c>
      <c r="H95" s="5">
        <f t="shared" si="3"/>
        <v>33278.934199999996</v>
      </c>
      <c r="I95" s="5">
        <f t="shared" si="4"/>
        <v>37272.406303999996</v>
      </c>
      <c r="J95" s="53" t="s">
        <v>62</v>
      </c>
      <c r="K95" s="7" t="s">
        <v>17</v>
      </c>
      <c r="L95" s="7" t="s">
        <v>14</v>
      </c>
    </row>
    <row r="96" spans="1:12" ht="51.75" customHeight="1" x14ac:dyDescent="0.25">
      <c r="A96" s="60">
        <v>59</v>
      </c>
      <c r="B96" s="63" t="s">
        <v>209</v>
      </c>
      <c r="C96" s="54" t="s">
        <v>36</v>
      </c>
      <c r="D96" s="63" t="s">
        <v>255</v>
      </c>
      <c r="E96" s="62" t="s">
        <v>261</v>
      </c>
      <c r="F96" s="69">
        <v>788</v>
      </c>
      <c r="G96" s="69">
        <v>242</v>
      </c>
      <c r="H96" s="5">
        <f t="shared" si="3"/>
        <v>190696</v>
      </c>
      <c r="I96" s="5">
        <f t="shared" si="4"/>
        <v>213579.52000000002</v>
      </c>
      <c r="J96" s="53" t="s">
        <v>62</v>
      </c>
      <c r="K96" s="7" t="s">
        <v>17</v>
      </c>
      <c r="L96" s="7" t="s">
        <v>14</v>
      </c>
    </row>
    <row r="97" spans="1:12" ht="66.75" customHeight="1" x14ac:dyDescent="0.25">
      <c r="A97" s="60">
        <v>60</v>
      </c>
      <c r="B97" s="63" t="s">
        <v>210</v>
      </c>
      <c r="C97" s="54" t="s">
        <v>36</v>
      </c>
      <c r="D97" s="63" t="s">
        <v>286</v>
      </c>
      <c r="E97" s="62" t="s">
        <v>261</v>
      </c>
      <c r="F97" s="69">
        <v>788</v>
      </c>
      <c r="G97" s="69">
        <v>242</v>
      </c>
      <c r="H97" s="5">
        <f t="shared" si="3"/>
        <v>190696</v>
      </c>
      <c r="I97" s="5">
        <f t="shared" si="4"/>
        <v>213579.52000000002</v>
      </c>
      <c r="J97" s="53" t="s">
        <v>62</v>
      </c>
      <c r="K97" s="7" t="s">
        <v>17</v>
      </c>
      <c r="L97" s="7" t="s">
        <v>14</v>
      </c>
    </row>
    <row r="98" spans="1:12" ht="108.75" customHeight="1" x14ac:dyDescent="0.25">
      <c r="A98" s="60">
        <v>61</v>
      </c>
      <c r="B98" s="63" t="s">
        <v>211</v>
      </c>
      <c r="C98" s="54" t="s">
        <v>36</v>
      </c>
      <c r="D98" s="63" t="s">
        <v>287</v>
      </c>
      <c r="E98" s="62" t="s">
        <v>16</v>
      </c>
      <c r="F98" s="69">
        <v>591</v>
      </c>
      <c r="G98" s="69">
        <v>39.285699999999999</v>
      </c>
      <c r="H98" s="5">
        <f t="shared" si="3"/>
        <v>23217.848699999999</v>
      </c>
      <c r="I98" s="5">
        <f t="shared" si="4"/>
        <v>26003.990544</v>
      </c>
      <c r="J98" s="53" t="s">
        <v>62</v>
      </c>
      <c r="K98" s="7" t="s">
        <v>17</v>
      </c>
      <c r="L98" s="7" t="s">
        <v>14</v>
      </c>
    </row>
    <row r="99" spans="1:12" ht="64.5" customHeight="1" x14ac:dyDescent="0.25">
      <c r="A99" s="60">
        <v>62</v>
      </c>
      <c r="B99" s="63" t="s">
        <v>212</v>
      </c>
      <c r="C99" s="54" t="s">
        <v>36</v>
      </c>
      <c r="D99" s="63" t="s">
        <v>288</v>
      </c>
      <c r="E99" s="62" t="s">
        <v>16</v>
      </c>
      <c r="F99" s="70">
        <v>49</v>
      </c>
      <c r="G99" s="69">
        <v>5330.63</v>
      </c>
      <c r="H99" s="5">
        <f t="shared" si="3"/>
        <v>261200.87</v>
      </c>
      <c r="I99" s="5">
        <f t="shared" si="4"/>
        <v>292544.97440000001</v>
      </c>
      <c r="J99" s="53" t="s">
        <v>62</v>
      </c>
      <c r="K99" s="7" t="s">
        <v>17</v>
      </c>
      <c r="L99" s="7" t="s">
        <v>14</v>
      </c>
    </row>
    <row r="100" spans="1:12" ht="75" customHeight="1" x14ac:dyDescent="0.25">
      <c r="A100" s="60">
        <v>63</v>
      </c>
      <c r="B100" s="63" t="s">
        <v>213</v>
      </c>
      <c r="C100" s="54" t="s">
        <v>36</v>
      </c>
      <c r="D100" s="63" t="s">
        <v>256</v>
      </c>
      <c r="E100" s="62" t="s">
        <v>16</v>
      </c>
      <c r="F100" s="70">
        <v>1773</v>
      </c>
      <c r="G100" s="69">
        <v>16.696400000000001</v>
      </c>
      <c r="H100" s="5">
        <f t="shared" si="3"/>
        <v>29602.717200000003</v>
      </c>
      <c r="I100" s="5">
        <f t="shared" si="4"/>
        <v>33155.043264000007</v>
      </c>
      <c r="J100" s="53" t="s">
        <v>62</v>
      </c>
      <c r="K100" s="7" t="s">
        <v>17</v>
      </c>
      <c r="L100" s="7" t="s">
        <v>14</v>
      </c>
    </row>
    <row r="101" spans="1:12" ht="51.75" customHeight="1" x14ac:dyDescent="0.25">
      <c r="A101" s="60">
        <v>64</v>
      </c>
      <c r="B101" s="63" t="s">
        <v>214</v>
      </c>
      <c r="C101" s="54" t="s">
        <v>36</v>
      </c>
      <c r="D101" s="68" t="s">
        <v>257</v>
      </c>
      <c r="E101" s="62" t="s">
        <v>16</v>
      </c>
      <c r="F101" s="69">
        <v>394</v>
      </c>
      <c r="G101" s="69">
        <v>55</v>
      </c>
      <c r="H101" s="5">
        <f t="shared" si="3"/>
        <v>21670</v>
      </c>
      <c r="I101" s="5">
        <f t="shared" si="4"/>
        <v>24270.400000000001</v>
      </c>
      <c r="J101" s="53" t="s">
        <v>62</v>
      </c>
      <c r="K101" s="7" t="s">
        <v>17</v>
      </c>
      <c r="L101" s="7" t="s">
        <v>14</v>
      </c>
    </row>
    <row r="102" spans="1:12" ht="53.25" customHeight="1" x14ac:dyDescent="0.25">
      <c r="A102" s="60">
        <v>65</v>
      </c>
      <c r="B102" s="63" t="s">
        <v>215</v>
      </c>
      <c r="C102" s="54" t="s">
        <v>36</v>
      </c>
      <c r="D102" s="63" t="s">
        <v>258</v>
      </c>
      <c r="E102" s="62" t="s">
        <v>16</v>
      </c>
      <c r="F102" s="69">
        <v>99</v>
      </c>
      <c r="G102" s="69">
        <v>21</v>
      </c>
      <c r="H102" s="5">
        <f t="shared" ref="H102:H105" si="5">F102*G102</f>
        <v>2079</v>
      </c>
      <c r="I102" s="5">
        <f t="shared" si="4"/>
        <v>2328.48</v>
      </c>
      <c r="J102" s="53" t="s">
        <v>62</v>
      </c>
      <c r="K102" s="7" t="s">
        <v>17</v>
      </c>
      <c r="L102" s="7" t="s">
        <v>14</v>
      </c>
    </row>
    <row r="103" spans="1:12" ht="45" x14ac:dyDescent="0.25">
      <c r="A103" s="60">
        <v>66</v>
      </c>
      <c r="B103" s="63" t="s">
        <v>216</v>
      </c>
      <c r="C103" s="54" t="s">
        <v>36</v>
      </c>
      <c r="D103" s="63" t="s">
        <v>259</v>
      </c>
      <c r="E103" s="62" t="s">
        <v>16</v>
      </c>
      <c r="F103" s="69">
        <v>60</v>
      </c>
      <c r="G103" s="69">
        <v>83.48</v>
      </c>
      <c r="H103" s="5">
        <f t="shared" si="5"/>
        <v>5008.8</v>
      </c>
      <c r="I103" s="5">
        <f t="shared" ref="I103:I105" si="6">H103*1.12</f>
        <v>5609.8560000000007</v>
      </c>
      <c r="J103" s="53" t="s">
        <v>62</v>
      </c>
      <c r="K103" s="7" t="s">
        <v>17</v>
      </c>
      <c r="L103" s="7" t="s">
        <v>14</v>
      </c>
    </row>
    <row r="104" spans="1:12" ht="45" x14ac:dyDescent="0.25">
      <c r="A104" s="60">
        <v>67</v>
      </c>
      <c r="B104" s="63" t="s">
        <v>217</v>
      </c>
      <c r="C104" s="54" t="s">
        <v>36</v>
      </c>
      <c r="D104" s="63" t="s">
        <v>260</v>
      </c>
      <c r="E104" s="62" t="s">
        <v>261</v>
      </c>
      <c r="F104" s="69">
        <v>197</v>
      </c>
      <c r="G104" s="69">
        <v>533.30359999999996</v>
      </c>
      <c r="H104" s="5">
        <f t="shared" si="5"/>
        <v>105060.80919999999</v>
      </c>
      <c r="I104" s="5">
        <f t="shared" si="6"/>
        <v>117668.106304</v>
      </c>
      <c r="J104" s="53" t="s">
        <v>62</v>
      </c>
      <c r="K104" s="7" t="s">
        <v>17</v>
      </c>
      <c r="L104" s="7" t="s">
        <v>14</v>
      </c>
    </row>
    <row r="105" spans="1:12" ht="45" x14ac:dyDescent="0.25">
      <c r="A105" s="60">
        <v>68</v>
      </c>
      <c r="B105" s="63" t="s">
        <v>218</v>
      </c>
      <c r="C105" s="54" t="s">
        <v>36</v>
      </c>
      <c r="D105" s="63" t="s">
        <v>289</v>
      </c>
      <c r="E105" s="62" t="s">
        <v>261</v>
      </c>
      <c r="F105" s="69">
        <v>394</v>
      </c>
      <c r="G105" s="69">
        <v>222.2</v>
      </c>
      <c r="H105" s="5">
        <f t="shared" si="5"/>
        <v>87546.799999999988</v>
      </c>
      <c r="I105" s="5">
        <f t="shared" si="6"/>
        <v>98052.415999999997</v>
      </c>
      <c r="J105" s="53" t="s">
        <v>62</v>
      </c>
      <c r="K105" s="7" t="s">
        <v>17</v>
      </c>
      <c r="L105" s="7" t="s">
        <v>14</v>
      </c>
    </row>
    <row r="106" spans="1:12" ht="74.25" customHeight="1" x14ac:dyDescent="0.25">
      <c r="A106" s="60">
        <v>69</v>
      </c>
      <c r="B106" s="38" t="s">
        <v>22</v>
      </c>
      <c r="C106" s="54" t="s">
        <v>36</v>
      </c>
      <c r="D106" s="38" t="s">
        <v>140</v>
      </c>
      <c r="E106" s="56" t="s">
        <v>23</v>
      </c>
      <c r="F106" s="56">
        <v>2366</v>
      </c>
      <c r="G106" s="5">
        <v>446</v>
      </c>
      <c r="H106" s="5">
        <f t="shared" ref="H106:H112" si="7">F106*G106</f>
        <v>1055236</v>
      </c>
      <c r="I106" s="5">
        <f t="shared" ref="I106:I111" si="8">H106*1.12</f>
        <v>1181864.32</v>
      </c>
      <c r="J106" s="53" t="s">
        <v>62</v>
      </c>
      <c r="K106" s="53" t="s">
        <v>17</v>
      </c>
      <c r="L106" s="39" t="s">
        <v>14</v>
      </c>
    </row>
    <row r="107" spans="1:12" ht="83.25" customHeight="1" x14ac:dyDescent="0.25">
      <c r="A107" s="60">
        <v>70</v>
      </c>
      <c r="B107" s="38" t="s">
        <v>43</v>
      </c>
      <c r="C107" s="54" t="s">
        <v>36</v>
      </c>
      <c r="D107" s="38" t="s">
        <v>44</v>
      </c>
      <c r="E107" s="56" t="s">
        <v>16</v>
      </c>
      <c r="F107" s="56">
        <v>75</v>
      </c>
      <c r="G107" s="5">
        <v>2232</v>
      </c>
      <c r="H107" s="5">
        <f t="shared" si="7"/>
        <v>167400</v>
      </c>
      <c r="I107" s="5">
        <f t="shared" si="8"/>
        <v>187488.00000000003</v>
      </c>
      <c r="J107" s="53" t="s">
        <v>45</v>
      </c>
      <c r="K107" s="53" t="s">
        <v>17</v>
      </c>
      <c r="L107" s="39" t="s">
        <v>14</v>
      </c>
    </row>
    <row r="108" spans="1:12" ht="73.5" customHeight="1" x14ac:dyDescent="0.25">
      <c r="A108" s="60">
        <v>71</v>
      </c>
      <c r="B108" s="38" t="s">
        <v>51</v>
      </c>
      <c r="C108" s="54" t="s">
        <v>52</v>
      </c>
      <c r="D108" s="38" t="s">
        <v>53</v>
      </c>
      <c r="E108" s="56" t="s">
        <v>54</v>
      </c>
      <c r="F108" s="56">
        <v>1</v>
      </c>
      <c r="G108" s="5">
        <v>680750</v>
      </c>
      <c r="H108" s="5">
        <f t="shared" si="7"/>
        <v>680750</v>
      </c>
      <c r="I108" s="5">
        <f t="shared" si="8"/>
        <v>762440.00000000012</v>
      </c>
      <c r="J108" s="53" t="s">
        <v>63</v>
      </c>
      <c r="K108" s="53" t="s">
        <v>17</v>
      </c>
      <c r="L108" s="39" t="s">
        <v>14</v>
      </c>
    </row>
    <row r="109" spans="1:12" ht="128.25" customHeight="1" x14ac:dyDescent="0.25">
      <c r="A109" s="60">
        <v>72</v>
      </c>
      <c r="B109" s="38" t="s">
        <v>98</v>
      </c>
      <c r="C109" s="54" t="s">
        <v>99</v>
      </c>
      <c r="D109" s="38" t="s">
        <v>53</v>
      </c>
      <c r="E109" s="56" t="s">
        <v>54</v>
      </c>
      <c r="F109" s="56">
        <v>1</v>
      </c>
      <c r="G109" s="5">
        <v>16101000</v>
      </c>
      <c r="H109" s="5">
        <f t="shared" si="7"/>
        <v>16101000</v>
      </c>
      <c r="I109" s="5">
        <f t="shared" si="8"/>
        <v>18033120</v>
      </c>
      <c r="J109" s="53" t="s">
        <v>100</v>
      </c>
      <c r="K109" s="53" t="s">
        <v>17</v>
      </c>
      <c r="L109" s="39" t="s">
        <v>14</v>
      </c>
    </row>
    <row r="110" spans="1:12" ht="128.25" customHeight="1" x14ac:dyDescent="0.25">
      <c r="A110" s="60">
        <v>73</v>
      </c>
      <c r="B110" s="38" t="s">
        <v>103</v>
      </c>
      <c r="C110" s="54" t="s">
        <v>52</v>
      </c>
      <c r="D110" s="38" t="s">
        <v>127</v>
      </c>
      <c r="E110" s="56" t="s">
        <v>54</v>
      </c>
      <c r="F110" s="56">
        <v>1</v>
      </c>
      <c r="G110" s="5">
        <v>1203485.3600000001</v>
      </c>
      <c r="H110" s="5">
        <f t="shared" si="7"/>
        <v>1203485.3600000001</v>
      </c>
      <c r="I110" s="5">
        <f t="shared" si="8"/>
        <v>1347903.6032000002</v>
      </c>
      <c r="J110" s="53" t="s">
        <v>100</v>
      </c>
      <c r="K110" s="53" t="s">
        <v>17</v>
      </c>
      <c r="L110" s="39" t="s">
        <v>14</v>
      </c>
    </row>
    <row r="111" spans="1:12" ht="128.25" customHeight="1" x14ac:dyDescent="0.25">
      <c r="A111" s="60">
        <v>74</v>
      </c>
      <c r="B111" s="38" t="s">
        <v>150</v>
      </c>
      <c r="C111" s="54" t="s">
        <v>52</v>
      </c>
      <c r="D111" s="38" t="s">
        <v>151</v>
      </c>
      <c r="E111" s="56" t="s">
        <v>54</v>
      </c>
      <c r="F111" s="56">
        <v>1</v>
      </c>
      <c r="G111" s="5">
        <v>752299.11</v>
      </c>
      <c r="H111" s="5">
        <f t="shared" si="7"/>
        <v>752299.11</v>
      </c>
      <c r="I111" s="5">
        <f t="shared" si="8"/>
        <v>842575.00320000004</v>
      </c>
      <c r="J111" s="53" t="s">
        <v>100</v>
      </c>
      <c r="K111" s="53" t="s">
        <v>17</v>
      </c>
      <c r="L111" s="39" t="s">
        <v>14</v>
      </c>
    </row>
    <row r="112" spans="1:12" ht="128.25" customHeight="1" x14ac:dyDescent="0.25">
      <c r="A112" s="60">
        <v>75</v>
      </c>
      <c r="B112" s="38" t="s">
        <v>141</v>
      </c>
      <c r="C112" s="54" t="s">
        <v>52</v>
      </c>
      <c r="D112" s="38" t="s">
        <v>142</v>
      </c>
      <c r="E112" s="56" t="s">
        <v>54</v>
      </c>
      <c r="F112" s="56">
        <v>1</v>
      </c>
      <c r="G112" s="5">
        <v>154441002</v>
      </c>
      <c r="H112" s="5">
        <f t="shared" si="7"/>
        <v>154441002</v>
      </c>
      <c r="I112" s="5">
        <f>H112*1.12</f>
        <v>172973922.24000001</v>
      </c>
      <c r="J112" s="53" t="s">
        <v>75</v>
      </c>
      <c r="K112" s="53" t="s">
        <v>17</v>
      </c>
      <c r="L112" s="39" t="s">
        <v>14</v>
      </c>
    </row>
    <row r="113" spans="1:12" ht="128.25" customHeight="1" x14ac:dyDescent="0.25">
      <c r="A113" s="60">
        <v>76</v>
      </c>
      <c r="B113" s="38" t="s">
        <v>144</v>
      </c>
      <c r="C113" s="54" t="s">
        <v>52</v>
      </c>
      <c r="D113" s="38" t="s">
        <v>145</v>
      </c>
      <c r="E113" s="56" t="s">
        <v>54</v>
      </c>
      <c r="F113" s="56">
        <v>1</v>
      </c>
      <c r="G113" s="5">
        <v>1164085</v>
      </c>
      <c r="H113" s="5">
        <f>F113*G113</f>
        <v>1164085</v>
      </c>
      <c r="I113" s="5">
        <f>H113*1.12</f>
        <v>1303775.2000000002</v>
      </c>
      <c r="J113" s="53" t="s">
        <v>86</v>
      </c>
      <c r="K113" s="53" t="s">
        <v>17</v>
      </c>
      <c r="L113" s="39" t="s">
        <v>14</v>
      </c>
    </row>
    <row r="114" spans="1:12" s="11" customFormat="1" ht="35.25" customHeight="1" x14ac:dyDescent="0.3">
      <c r="A114" s="31"/>
      <c r="B114" s="82" t="s">
        <v>29</v>
      </c>
      <c r="C114" s="83"/>
      <c r="D114" s="83"/>
      <c r="E114" s="83"/>
      <c r="F114" s="83"/>
      <c r="G114" s="84"/>
      <c r="H114" s="28">
        <f>SUM(H38:H113)</f>
        <v>182952264.52329999</v>
      </c>
      <c r="I114" s="28">
        <f>SUM(I38:I113)</f>
        <v>204906536.266096</v>
      </c>
      <c r="J114" s="24"/>
      <c r="K114" s="32" t="s">
        <v>0</v>
      </c>
      <c r="L114" s="25"/>
    </row>
    <row r="115" spans="1:12" s="11" customFormat="1" ht="32.25" customHeight="1" x14ac:dyDescent="0.3">
      <c r="A115" s="33"/>
      <c r="B115" s="85" t="s">
        <v>38</v>
      </c>
      <c r="C115" s="86"/>
      <c r="D115" s="86"/>
      <c r="E115" s="86"/>
      <c r="F115" s="86"/>
      <c r="G115" s="86"/>
      <c r="H115" s="86"/>
      <c r="I115" s="86"/>
      <c r="J115" s="86"/>
      <c r="K115" s="86"/>
      <c r="L115" s="87"/>
    </row>
    <row r="116" spans="1:12" ht="108" hidden="1" customHeight="1" x14ac:dyDescent="0.25">
      <c r="A116" s="46"/>
      <c r="B116" s="7"/>
      <c r="C116" s="47"/>
      <c r="D116" s="7"/>
      <c r="E116" s="15"/>
      <c r="F116" s="15"/>
      <c r="G116" s="50"/>
      <c r="H116" s="50"/>
      <c r="I116" s="49"/>
      <c r="J116" s="45"/>
      <c r="K116" s="7"/>
      <c r="L116" s="7"/>
    </row>
    <row r="117" spans="1:12" ht="119.25" customHeight="1" x14ac:dyDescent="0.25">
      <c r="A117" s="46">
        <v>1</v>
      </c>
      <c r="B117" s="7" t="s">
        <v>76</v>
      </c>
      <c r="C117" s="47" t="s">
        <v>77</v>
      </c>
      <c r="D117" s="7" t="s">
        <v>122</v>
      </c>
      <c r="E117" s="15" t="s">
        <v>79</v>
      </c>
      <c r="F117" s="15">
        <v>1</v>
      </c>
      <c r="G117" s="50"/>
      <c r="H117" s="50">
        <v>18451200</v>
      </c>
      <c r="I117" s="49">
        <f t="shared" ref="I117:I122" si="9">H117*1.12</f>
        <v>20665344.000000004</v>
      </c>
      <c r="J117" s="45" t="s">
        <v>80</v>
      </c>
      <c r="K117" s="7"/>
      <c r="L117" s="7" t="s">
        <v>82</v>
      </c>
    </row>
    <row r="118" spans="1:12" ht="108" customHeight="1" x14ac:dyDescent="0.25">
      <c r="A118" s="46">
        <v>2</v>
      </c>
      <c r="B118" s="7" t="s">
        <v>78</v>
      </c>
      <c r="C118" s="47" t="s">
        <v>77</v>
      </c>
      <c r="D118" s="7" t="s">
        <v>123</v>
      </c>
      <c r="E118" s="15" t="s">
        <v>79</v>
      </c>
      <c r="F118" s="15">
        <v>1</v>
      </c>
      <c r="G118" s="50"/>
      <c r="H118" s="50">
        <v>3689000</v>
      </c>
      <c r="I118" s="49">
        <f t="shared" si="9"/>
        <v>4131680.0000000005</v>
      </c>
      <c r="J118" s="45" t="s">
        <v>81</v>
      </c>
      <c r="K118" s="7"/>
      <c r="L118" s="7" t="s">
        <v>83</v>
      </c>
    </row>
    <row r="119" spans="1:12" ht="126" customHeight="1" x14ac:dyDescent="0.25">
      <c r="A119" s="46">
        <v>3</v>
      </c>
      <c r="B119" s="7" t="s">
        <v>84</v>
      </c>
      <c r="C119" s="47" t="s">
        <v>77</v>
      </c>
      <c r="D119" s="7" t="s">
        <v>128</v>
      </c>
      <c r="E119" s="15" t="s">
        <v>79</v>
      </c>
      <c r="F119" s="15">
        <v>1</v>
      </c>
      <c r="G119" s="50"/>
      <c r="H119" s="50">
        <v>14918000</v>
      </c>
      <c r="I119" s="49">
        <f t="shared" si="9"/>
        <v>16708160.000000002</v>
      </c>
      <c r="J119" s="51" t="s">
        <v>143</v>
      </c>
      <c r="K119" s="7"/>
      <c r="L119" s="7" t="s">
        <v>87</v>
      </c>
    </row>
    <row r="120" spans="1:12" ht="108" customHeight="1" x14ac:dyDescent="0.25">
      <c r="A120" s="46">
        <v>4</v>
      </c>
      <c r="B120" s="7" t="s">
        <v>85</v>
      </c>
      <c r="C120" s="47" t="s">
        <v>77</v>
      </c>
      <c r="D120" s="7" t="s">
        <v>129</v>
      </c>
      <c r="E120" s="15" t="s">
        <v>79</v>
      </c>
      <c r="F120" s="15">
        <v>1</v>
      </c>
      <c r="G120" s="50"/>
      <c r="H120" s="50">
        <v>450000</v>
      </c>
      <c r="I120" s="49">
        <f t="shared" si="9"/>
        <v>504000.00000000006</v>
      </c>
      <c r="J120" s="45" t="s">
        <v>81</v>
      </c>
      <c r="K120" s="7"/>
      <c r="L120" s="39" t="s">
        <v>14</v>
      </c>
    </row>
    <row r="121" spans="1:12" ht="165" customHeight="1" x14ac:dyDescent="0.25">
      <c r="A121" s="46">
        <v>5</v>
      </c>
      <c r="B121" s="7" t="s">
        <v>95</v>
      </c>
      <c r="C121" s="47" t="s">
        <v>77</v>
      </c>
      <c r="D121" s="7" t="s">
        <v>95</v>
      </c>
      <c r="E121" s="15" t="s">
        <v>79</v>
      </c>
      <c r="F121" s="15">
        <v>1</v>
      </c>
      <c r="G121" s="50"/>
      <c r="H121" s="50">
        <v>9937500</v>
      </c>
      <c r="I121" s="49">
        <f t="shared" si="9"/>
        <v>11130000.000000002</v>
      </c>
      <c r="J121" s="45" t="s">
        <v>75</v>
      </c>
      <c r="K121" s="7"/>
      <c r="L121" s="39" t="s">
        <v>14</v>
      </c>
    </row>
    <row r="122" spans="1:12" ht="165" customHeight="1" x14ac:dyDescent="0.25">
      <c r="A122" s="46">
        <v>6</v>
      </c>
      <c r="B122" s="7" t="s">
        <v>76</v>
      </c>
      <c r="C122" s="47" t="s">
        <v>77</v>
      </c>
      <c r="D122" s="7" t="s">
        <v>119</v>
      </c>
      <c r="E122" s="15" t="s">
        <v>79</v>
      </c>
      <c r="F122" s="15">
        <v>1</v>
      </c>
      <c r="G122" s="50"/>
      <c r="H122" s="50">
        <v>1000000</v>
      </c>
      <c r="I122" s="49">
        <f t="shared" si="9"/>
        <v>1120000</v>
      </c>
      <c r="J122" s="45" t="s">
        <v>120</v>
      </c>
      <c r="K122" s="7"/>
      <c r="L122" s="39" t="s">
        <v>130</v>
      </c>
    </row>
    <row r="123" spans="1:12" s="11" customFormat="1" ht="37.5" customHeight="1" x14ac:dyDescent="0.3">
      <c r="A123" s="31"/>
      <c r="B123" s="88" t="s">
        <v>39</v>
      </c>
      <c r="C123" s="89"/>
      <c r="D123" s="89"/>
      <c r="E123" s="89"/>
      <c r="F123" s="89"/>
      <c r="G123" s="90"/>
      <c r="H123" s="34">
        <f>SUM(H117:H122)</f>
        <v>48445700</v>
      </c>
      <c r="I123" s="34">
        <f>SUM(I117:I122)</f>
        <v>54259184.000000007</v>
      </c>
      <c r="J123" s="35"/>
      <c r="K123" s="35"/>
      <c r="L123" s="35"/>
    </row>
    <row r="124" spans="1:12" ht="29.25" customHeight="1" x14ac:dyDescent="0.25">
      <c r="A124" s="33"/>
      <c r="B124" s="79" t="s">
        <v>28</v>
      </c>
      <c r="C124" s="80"/>
      <c r="D124" s="80"/>
      <c r="E124" s="80"/>
      <c r="F124" s="80"/>
      <c r="G124" s="80"/>
      <c r="H124" s="80"/>
      <c r="I124" s="80"/>
      <c r="J124" s="80"/>
      <c r="K124" s="80"/>
      <c r="L124" s="81"/>
    </row>
    <row r="125" spans="1:12" ht="72.75" customHeight="1" x14ac:dyDescent="0.25">
      <c r="A125" s="40">
        <v>1</v>
      </c>
      <c r="B125" s="6" t="s">
        <v>64</v>
      </c>
      <c r="C125" s="54" t="s">
        <v>36</v>
      </c>
      <c r="D125" s="6" t="s">
        <v>64</v>
      </c>
      <c r="E125" s="56" t="s">
        <v>10</v>
      </c>
      <c r="F125" s="59">
        <v>1</v>
      </c>
      <c r="G125" s="59"/>
      <c r="H125" s="5">
        <v>2638393</v>
      </c>
      <c r="I125" s="5">
        <f t="shared" ref="I125:I139" si="10">H125*1.12</f>
        <v>2955000.16</v>
      </c>
      <c r="J125" s="53" t="s">
        <v>42</v>
      </c>
      <c r="K125" s="53"/>
      <c r="L125" s="39" t="s">
        <v>15</v>
      </c>
    </row>
    <row r="126" spans="1:12" ht="97.5" customHeight="1" x14ac:dyDescent="0.25">
      <c r="A126" s="40">
        <v>2</v>
      </c>
      <c r="B126" s="7" t="s">
        <v>24</v>
      </c>
      <c r="C126" s="54" t="s">
        <v>37</v>
      </c>
      <c r="D126" s="7" t="s">
        <v>24</v>
      </c>
      <c r="E126" s="58" t="s">
        <v>10</v>
      </c>
      <c r="F126" s="58">
        <v>1</v>
      </c>
      <c r="G126" s="41"/>
      <c r="H126" s="42">
        <v>487672</v>
      </c>
      <c r="I126" s="57">
        <f t="shared" si="10"/>
        <v>546192.64000000001</v>
      </c>
      <c r="J126" s="7" t="s">
        <v>59</v>
      </c>
      <c r="K126" s="7"/>
      <c r="L126" s="7" t="s">
        <v>14</v>
      </c>
    </row>
    <row r="127" spans="1:12" ht="93.75" customHeight="1" x14ac:dyDescent="0.25">
      <c r="A127" s="40">
        <v>3</v>
      </c>
      <c r="B127" s="53" t="s">
        <v>25</v>
      </c>
      <c r="C127" s="54" t="s">
        <v>37</v>
      </c>
      <c r="D127" s="7" t="s">
        <v>58</v>
      </c>
      <c r="E127" s="58" t="s">
        <v>10</v>
      </c>
      <c r="F127" s="58">
        <v>1</v>
      </c>
      <c r="G127" s="8"/>
      <c r="H127" s="42">
        <v>22350000</v>
      </c>
      <c r="I127" s="57">
        <f t="shared" si="10"/>
        <v>25032000.000000004</v>
      </c>
      <c r="J127" s="7" t="s">
        <v>60</v>
      </c>
      <c r="K127" s="7"/>
      <c r="L127" s="7" t="s">
        <v>14</v>
      </c>
    </row>
    <row r="128" spans="1:12" ht="93.75" customHeight="1" x14ac:dyDescent="0.25">
      <c r="A128" s="40">
        <v>4</v>
      </c>
      <c r="B128" s="53" t="s">
        <v>65</v>
      </c>
      <c r="C128" s="54" t="s">
        <v>36</v>
      </c>
      <c r="D128" s="7" t="s">
        <v>66</v>
      </c>
      <c r="E128" s="58" t="s">
        <v>10</v>
      </c>
      <c r="F128" s="58">
        <v>1</v>
      </c>
      <c r="G128" s="8"/>
      <c r="H128" s="5">
        <v>6900000</v>
      </c>
      <c r="I128" s="5">
        <f t="shared" si="10"/>
        <v>7728000.0000000009</v>
      </c>
      <c r="J128" s="53" t="s">
        <v>62</v>
      </c>
      <c r="K128" s="7"/>
      <c r="L128" s="7" t="s">
        <v>14</v>
      </c>
    </row>
    <row r="129" spans="1:12" ht="213.75" customHeight="1" x14ac:dyDescent="0.25">
      <c r="A129" s="40">
        <v>5</v>
      </c>
      <c r="B129" s="7" t="s">
        <v>88</v>
      </c>
      <c r="C129" s="54" t="s">
        <v>77</v>
      </c>
      <c r="D129" s="7" t="s">
        <v>89</v>
      </c>
      <c r="E129" s="58" t="s">
        <v>10</v>
      </c>
      <c r="F129" s="58">
        <v>1</v>
      </c>
      <c r="G129" s="8"/>
      <c r="H129" s="5">
        <v>5000000</v>
      </c>
      <c r="I129" s="5">
        <f t="shared" si="10"/>
        <v>5600000.0000000009</v>
      </c>
      <c r="J129" s="53" t="s">
        <v>92</v>
      </c>
      <c r="K129" s="7"/>
      <c r="L129" s="7" t="s">
        <v>93</v>
      </c>
    </row>
    <row r="130" spans="1:12" ht="224.25" customHeight="1" x14ac:dyDescent="0.25">
      <c r="A130" s="40">
        <v>6</v>
      </c>
      <c r="B130" s="7" t="s">
        <v>90</v>
      </c>
      <c r="C130" s="54" t="s">
        <v>77</v>
      </c>
      <c r="D130" s="7" t="s">
        <v>91</v>
      </c>
      <c r="E130" s="58" t="s">
        <v>10</v>
      </c>
      <c r="F130" s="58">
        <v>1</v>
      </c>
      <c r="G130" s="8"/>
      <c r="H130" s="5">
        <v>5000000</v>
      </c>
      <c r="I130" s="5">
        <f t="shared" si="10"/>
        <v>5600000.0000000009</v>
      </c>
      <c r="J130" s="53" t="s">
        <v>92</v>
      </c>
      <c r="K130" s="7"/>
      <c r="L130" s="7" t="s">
        <v>94</v>
      </c>
    </row>
    <row r="131" spans="1:12" ht="178.5" customHeight="1" x14ac:dyDescent="0.25">
      <c r="A131" s="40">
        <v>7</v>
      </c>
      <c r="B131" s="53" t="s">
        <v>124</v>
      </c>
      <c r="C131" s="54" t="s">
        <v>77</v>
      </c>
      <c r="D131" s="15" t="s">
        <v>131</v>
      </c>
      <c r="E131" s="58" t="s">
        <v>10</v>
      </c>
      <c r="F131" s="58">
        <v>1</v>
      </c>
      <c r="G131" s="8"/>
      <c r="H131" s="5">
        <v>3732000</v>
      </c>
      <c r="I131" s="5">
        <f t="shared" si="10"/>
        <v>4179840.0000000005</v>
      </c>
      <c r="J131" s="53" t="s">
        <v>75</v>
      </c>
      <c r="K131" s="7"/>
      <c r="L131" s="53" t="s">
        <v>133</v>
      </c>
    </row>
    <row r="132" spans="1:12" ht="208.5" customHeight="1" x14ac:dyDescent="0.25">
      <c r="A132" s="40">
        <v>8</v>
      </c>
      <c r="B132" s="53" t="s">
        <v>125</v>
      </c>
      <c r="C132" s="54" t="s">
        <v>77</v>
      </c>
      <c r="D132" s="53" t="s">
        <v>96</v>
      </c>
      <c r="E132" s="58" t="s">
        <v>10</v>
      </c>
      <c r="F132" s="58">
        <v>1</v>
      </c>
      <c r="G132" s="8"/>
      <c r="H132" s="5">
        <v>1200000</v>
      </c>
      <c r="I132" s="5">
        <f t="shared" si="10"/>
        <v>1344000.0000000002</v>
      </c>
      <c r="J132" s="53" t="s">
        <v>75</v>
      </c>
      <c r="K132" s="7"/>
      <c r="L132" s="53" t="s">
        <v>133</v>
      </c>
    </row>
    <row r="133" spans="1:12" ht="147" customHeight="1" x14ac:dyDescent="0.25">
      <c r="A133" s="40">
        <v>9</v>
      </c>
      <c r="B133" s="44" t="s">
        <v>126</v>
      </c>
      <c r="C133" s="54" t="s">
        <v>77</v>
      </c>
      <c r="D133" s="44" t="s">
        <v>97</v>
      </c>
      <c r="E133" s="58" t="s">
        <v>10</v>
      </c>
      <c r="F133" s="58">
        <v>1</v>
      </c>
      <c r="G133" s="8"/>
      <c r="H133" s="5">
        <v>6054500</v>
      </c>
      <c r="I133" s="5">
        <f t="shared" si="10"/>
        <v>6781040.0000000009</v>
      </c>
      <c r="J133" s="53" t="s">
        <v>75</v>
      </c>
      <c r="K133" s="7"/>
      <c r="L133" s="44" t="s">
        <v>134</v>
      </c>
    </row>
    <row r="134" spans="1:12" ht="189.75" customHeight="1" x14ac:dyDescent="0.25">
      <c r="A134" s="40">
        <v>10</v>
      </c>
      <c r="B134" s="44" t="s">
        <v>104</v>
      </c>
      <c r="C134" s="54" t="s">
        <v>106</v>
      </c>
      <c r="D134" s="44" t="s">
        <v>104</v>
      </c>
      <c r="E134" s="58" t="s">
        <v>10</v>
      </c>
      <c r="F134" s="58">
        <v>1</v>
      </c>
      <c r="G134" s="8"/>
      <c r="H134" s="5">
        <v>420000</v>
      </c>
      <c r="I134" s="5">
        <f t="shared" si="10"/>
        <v>470400.00000000006</v>
      </c>
      <c r="J134" s="53" t="s">
        <v>75</v>
      </c>
      <c r="K134" s="7"/>
      <c r="L134" s="7" t="s">
        <v>135</v>
      </c>
    </row>
    <row r="135" spans="1:12" ht="180" customHeight="1" x14ac:dyDescent="0.25">
      <c r="A135" s="40">
        <v>11</v>
      </c>
      <c r="B135" s="44" t="s">
        <v>105</v>
      </c>
      <c r="C135" s="54" t="s">
        <v>106</v>
      </c>
      <c r="D135" s="44" t="s">
        <v>105</v>
      </c>
      <c r="E135" s="58" t="s">
        <v>10</v>
      </c>
      <c r="F135" s="58">
        <v>1</v>
      </c>
      <c r="G135" s="8"/>
      <c r="H135" s="5">
        <v>100000</v>
      </c>
      <c r="I135" s="5">
        <f t="shared" si="10"/>
        <v>112000.00000000001</v>
      </c>
      <c r="J135" s="53" t="s">
        <v>75</v>
      </c>
      <c r="K135" s="7"/>
      <c r="L135" s="7" t="s">
        <v>135</v>
      </c>
    </row>
    <row r="136" spans="1:12" ht="170.25" customHeight="1" x14ac:dyDescent="0.25">
      <c r="A136" s="40">
        <v>12</v>
      </c>
      <c r="B136" s="44" t="s">
        <v>136</v>
      </c>
      <c r="C136" s="54" t="s">
        <v>77</v>
      </c>
      <c r="D136" s="44" t="s">
        <v>137</v>
      </c>
      <c r="E136" s="58" t="s">
        <v>10</v>
      </c>
      <c r="F136" s="58">
        <v>1</v>
      </c>
      <c r="G136" s="8"/>
      <c r="H136" s="5">
        <v>900000</v>
      </c>
      <c r="I136" s="5">
        <f t="shared" si="10"/>
        <v>1008000.0000000001</v>
      </c>
      <c r="J136" s="53" t="s">
        <v>75</v>
      </c>
      <c r="K136" s="7"/>
      <c r="L136" s="7" t="s">
        <v>138</v>
      </c>
    </row>
    <row r="137" spans="1:12" ht="89.25" customHeight="1" x14ac:dyDescent="0.25">
      <c r="A137" s="40">
        <v>13</v>
      </c>
      <c r="B137" s="44" t="s">
        <v>139</v>
      </c>
      <c r="C137" s="54" t="s">
        <v>36</v>
      </c>
      <c r="D137" s="44" t="s">
        <v>139</v>
      </c>
      <c r="E137" s="58" t="s">
        <v>10</v>
      </c>
      <c r="F137" s="58">
        <v>1</v>
      </c>
      <c r="G137" s="8"/>
      <c r="H137" s="5">
        <v>57523</v>
      </c>
      <c r="I137" s="5">
        <f t="shared" si="10"/>
        <v>64425.760000000009</v>
      </c>
      <c r="J137" s="53" t="s">
        <v>62</v>
      </c>
      <c r="K137" s="7"/>
      <c r="L137" s="39" t="s">
        <v>14</v>
      </c>
    </row>
    <row r="138" spans="1:12" ht="89.25" customHeight="1" x14ac:dyDescent="0.25">
      <c r="A138" s="40">
        <v>14</v>
      </c>
      <c r="B138" s="44" t="s">
        <v>293</v>
      </c>
      <c r="C138" s="73" t="s">
        <v>294</v>
      </c>
      <c r="D138" s="44" t="s">
        <v>292</v>
      </c>
      <c r="E138" s="74" t="s">
        <v>10</v>
      </c>
      <c r="F138" s="74">
        <v>1</v>
      </c>
      <c r="G138" s="8"/>
      <c r="H138" s="5">
        <v>125000</v>
      </c>
      <c r="I138" s="5">
        <f t="shared" si="10"/>
        <v>140000</v>
      </c>
      <c r="J138" s="72" t="s">
        <v>61</v>
      </c>
      <c r="K138" s="7"/>
      <c r="L138" s="39" t="s">
        <v>14</v>
      </c>
    </row>
    <row r="139" spans="1:12" ht="89.25" customHeight="1" x14ac:dyDescent="0.25">
      <c r="A139" s="40">
        <v>15</v>
      </c>
      <c r="B139" s="44" t="s">
        <v>293</v>
      </c>
      <c r="C139" s="73" t="s">
        <v>294</v>
      </c>
      <c r="D139" s="44" t="s">
        <v>295</v>
      </c>
      <c r="E139" s="74" t="s">
        <v>10</v>
      </c>
      <c r="F139" s="74">
        <v>1</v>
      </c>
      <c r="G139" s="8"/>
      <c r="H139" s="5">
        <v>500000</v>
      </c>
      <c r="I139" s="5">
        <f t="shared" si="10"/>
        <v>560000</v>
      </c>
      <c r="J139" s="72" t="s">
        <v>61</v>
      </c>
      <c r="K139" s="7"/>
      <c r="L139" s="39" t="s">
        <v>14</v>
      </c>
    </row>
    <row r="140" spans="1:12" s="12" customFormat="1" ht="27.75" customHeight="1" x14ac:dyDescent="0.25">
      <c r="A140" s="36"/>
      <c r="B140" s="91" t="s">
        <v>30</v>
      </c>
      <c r="C140" s="91"/>
      <c r="D140" s="91"/>
      <c r="E140" s="91"/>
      <c r="F140" s="91"/>
      <c r="G140" s="91"/>
      <c r="H140" s="28">
        <f>SUM(H125:H139)</f>
        <v>55465088</v>
      </c>
      <c r="I140" s="28">
        <f>SUM(I125:I139)</f>
        <v>62120898.560000002</v>
      </c>
      <c r="J140" s="32"/>
      <c r="K140" s="32"/>
      <c r="L140" s="32"/>
    </row>
    <row r="141" spans="1:12" s="12" customFormat="1" ht="29.25" customHeight="1" x14ac:dyDescent="0.25">
      <c r="A141" s="36"/>
      <c r="B141" s="91" t="s">
        <v>32</v>
      </c>
      <c r="C141" s="91"/>
      <c r="D141" s="91"/>
      <c r="E141" s="91"/>
      <c r="F141" s="91"/>
      <c r="G141" s="91"/>
      <c r="H141" s="28">
        <f>H114+H140+H123</f>
        <v>286863052.52329999</v>
      </c>
      <c r="I141" s="28">
        <f>I114+I140+I123</f>
        <v>321286618.826096</v>
      </c>
      <c r="J141" s="32"/>
      <c r="K141" s="32"/>
      <c r="L141" s="32"/>
    </row>
    <row r="142" spans="1:12" s="12" customFormat="1" ht="32.25" customHeight="1" x14ac:dyDescent="0.25">
      <c r="A142" s="13"/>
      <c r="B142" s="92" t="s">
        <v>33</v>
      </c>
      <c r="C142" s="93"/>
      <c r="D142" s="93"/>
      <c r="E142" s="93"/>
      <c r="F142" s="93"/>
      <c r="G142" s="94"/>
      <c r="H142" s="14">
        <f>H35+H141</f>
        <v>436399702.34329998</v>
      </c>
      <c r="I142" s="14">
        <f>I141+I35</f>
        <v>488767666.62449598</v>
      </c>
      <c r="J142" s="18"/>
      <c r="K142" s="19"/>
      <c r="L142" s="19"/>
    </row>
    <row r="143" spans="1:12" ht="33.75" customHeight="1" x14ac:dyDescent="0.25">
      <c r="A143" s="75" t="s">
        <v>67</v>
      </c>
      <c r="B143" s="75"/>
      <c r="C143" s="75"/>
      <c r="D143" s="75"/>
      <c r="E143" s="75"/>
      <c r="F143" s="75"/>
      <c r="G143" s="75"/>
      <c r="H143" s="75"/>
      <c r="I143" s="75"/>
      <c r="J143" s="75"/>
      <c r="K143" s="75"/>
      <c r="L143" s="75"/>
    </row>
    <row r="151" spans="3:3" x14ac:dyDescent="0.25">
      <c r="C151" s="71"/>
    </row>
  </sheetData>
  <mergeCells count="34">
    <mergeCell ref="B10:L10"/>
    <mergeCell ref="J1:L3"/>
    <mergeCell ref="J4:L4"/>
    <mergeCell ref="C6:I6"/>
    <mergeCell ref="D7:I7"/>
    <mergeCell ref="B9:L9"/>
    <mergeCell ref="A12:A13"/>
    <mergeCell ref="B12:B13"/>
    <mergeCell ref="C12:C13"/>
    <mergeCell ref="D12:D13"/>
    <mergeCell ref="E12:E13"/>
    <mergeCell ref="B35:G35"/>
    <mergeCell ref="G12:G13"/>
    <mergeCell ref="H12:H13"/>
    <mergeCell ref="I12:I13"/>
    <mergeCell ref="J12:J13"/>
    <mergeCell ref="B22:G22"/>
    <mergeCell ref="B23:L23"/>
    <mergeCell ref="B25:G25"/>
    <mergeCell ref="B26:L26"/>
    <mergeCell ref="B34:G34"/>
    <mergeCell ref="K12:K13"/>
    <mergeCell ref="L12:L13"/>
    <mergeCell ref="F12:F13"/>
    <mergeCell ref="A143:L143"/>
    <mergeCell ref="B36:L36"/>
    <mergeCell ref="B37:L37"/>
    <mergeCell ref="B114:G114"/>
    <mergeCell ref="B115:L115"/>
    <mergeCell ref="B123:G123"/>
    <mergeCell ref="B124:L124"/>
    <mergeCell ref="B140:G140"/>
    <mergeCell ref="B141:G141"/>
    <mergeCell ref="B142:G142"/>
  </mergeCells>
  <pageMargins left="0.11811023622047245" right="0.31496062992125984" top="0.74803149606299213" bottom="0.74803149606299213" header="0.31496062992125984" footer="0.31496062992125984"/>
  <pageSetup paperSize="9" scale="60" fitToHeight="0" orientation="landscape" r:id="rId1"/>
  <rowBreaks count="1" manualBreakCount="1">
    <brk id="2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 width="15.42578125" customWidth="1"/>
  </cols>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 2</vt:lpstr>
      <vt:lpstr>Лист1</vt:lpstr>
      <vt:lpstr>'ПЗ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2013-03-13T05:43:05Z</cp:lastPrinted>
  <dcterms:created xsi:type="dcterms:W3CDTF">2012-01-05T05:15:13Z</dcterms:created>
  <dcterms:modified xsi:type="dcterms:W3CDTF">2013-03-13T09:18:49Z</dcterms:modified>
</cp:coreProperties>
</file>