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05" windowWidth="23895" windowHeight="9870"/>
  </bookViews>
  <sheets>
    <sheet name="ПЗ" sheetId="7" r:id="rId1"/>
    <sheet name="Лист1" sheetId="11" r:id="rId2"/>
  </sheets>
  <definedNames>
    <definedName name="_xlnm.Print_Area" localSheetId="0">ПЗ!$A$1:$L$194</definedName>
  </definedNames>
  <calcPr calcId="144525" refMode="R1C1"/>
</workbook>
</file>

<file path=xl/calcChain.xml><?xml version="1.0" encoding="utf-8"?>
<calcChain xmlns="http://schemas.openxmlformats.org/spreadsheetml/2006/main">
  <c r="H190" i="7" l="1"/>
  <c r="I190" i="7" l="1"/>
  <c r="I166" i="7" l="1"/>
  <c r="H166" i="7"/>
  <c r="H165" i="7" l="1"/>
  <c r="I165" i="7" l="1"/>
  <c r="I163" i="7"/>
  <c r="I164" i="7"/>
  <c r="H162" i="7"/>
  <c r="I162" i="7" s="1"/>
  <c r="H189" i="7" l="1"/>
  <c r="I189" i="7" s="1"/>
  <c r="H161" i="7"/>
  <c r="I161" i="7" s="1"/>
  <c r="H160" i="7" l="1"/>
  <c r="I160" i="7" s="1"/>
  <c r="H159" i="7"/>
  <c r="I159" i="7" s="1"/>
  <c r="H188" i="7" l="1"/>
  <c r="I188" i="7" s="1"/>
  <c r="H158" i="7" l="1"/>
  <c r="I158" i="7" s="1"/>
  <c r="H157" i="7" l="1"/>
  <c r="I157" i="7" s="1"/>
  <c r="H156" i="7"/>
  <c r="I156" i="7"/>
  <c r="H155" i="7"/>
  <c r="I155" i="7" l="1"/>
  <c r="H154" i="7" l="1"/>
  <c r="I154" i="7" s="1"/>
  <c r="I153" i="7"/>
  <c r="H152" i="7"/>
  <c r="I152" i="7" s="1"/>
  <c r="H174" i="7"/>
  <c r="I174" i="7" s="1"/>
  <c r="H173" i="7"/>
  <c r="I173" i="7" s="1"/>
  <c r="H151" i="7" l="1"/>
  <c r="I151" i="7" s="1"/>
  <c r="H150" i="7" l="1"/>
  <c r="I150" i="7" s="1"/>
  <c r="H149" i="7"/>
  <c r="I149" i="7"/>
  <c r="H148" i="7"/>
  <c r="I148" i="7"/>
  <c r="H172" i="7" l="1"/>
  <c r="I172" i="7" s="1"/>
  <c r="H147" i="7" l="1"/>
  <c r="I147" i="7" s="1"/>
  <c r="H187" i="7" l="1"/>
  <c r="I187" i="7" s="1"/>
  <c r="H146" i="7" l="1"/>
  <c r="I146" i="7" s="1"/>
  <c r="H145" i="7"/>
  <c r="I145" i="7" s="1"/>
  <c r="H171" i="7"/>
  <c r="I171" i="7" s="1"/>
  <c r="H144" i="7"/>
  <c r="I144" i="7" s="1"/>
  <c r="H143" i="7"/>
  <c r="I143" i="7" s="1"/>
  <c r="H142" i="7"/>
  <c r="I142" i="7" s="1"/>
  <c r="H141" i="7"/>
  <c r="I141" i="7" s="1"/>
  <c r="H140" i="7"/>
  <c r="I140" i="7" s="1"/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70" i="7"/>
  <c r="I170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69" i="7" l="1"/>
  <c r="H175" i="7" s="1"/>
  <c r="H121" i="7"/>
  <c r="I169" i="7" l="1"/>
  <c r="I175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86" i="7" l="1"/>
  <c r="I186" i="7" s="1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191" i="7" l="1"/>
  <c r="H167" i="7"/>
  <c r="I63" i="7"/>
  <c r="I70" i="7" s="1"/>
  <c r="H70" i="7"/>
  <c r="H54" i="7"/>
  <c r="I177" i="7"/>
  <c r="I191" i="7" s="1"/>
  <c r="I75" i="7"/>
  <c r="I167" i="7" s="1"/>
  <c r="I15" i="7"/>
  <c r="I54" i="7" s="1"/>
  <c r="H71" i="7" l="1"/>
  <c r="I71" i="7"/>
  <c r="I192" i="7"/>
  <c r="H192" i="7"/>
  <c r="I193" i="7" l="1"/>
  <c r="H193" i="7"/>
</calcChain>
</file>

<file path=xl/sharedStrings.xml><?xml version="1.0" encoding="utf-8"?>
<sst xmlns="http://schemas.openxmlformats.org/spreadsheetml/2006/main" count="1180" uniqueCount="347">
  <si>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</si>
  <si>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</si>
  <si>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</si>
  <si>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</si>
  <si>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</si>
  <si>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</si>
  <si>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</si>
  <si>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</si>
  <si>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</si>
  <si>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</si>
  <si>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</si>
  <si>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</si>
  <si>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</si>
  <si>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</si>
  <si>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</si>
  <si>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</si>
  <si>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</si>
  <si>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</si>
  <si>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</si>
  <si>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</si>
  <si>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</si>
  <si>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</si>
  <si>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</si>
  <si>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</si>
  <si>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</si>
  <si>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</si>
  <si>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</si>
  <si>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</si>
  <si>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</si>
  <si>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</si>
  <si>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</si>
  <si>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</si>
  <si>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</si>
  <si>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</si>
  <si>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</si>
  <si>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</si>
  <si>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</si>
  <si>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</si>
  <si>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</si>
  <si>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</si>
  <si>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</si>
  <si>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</si>
  <si>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</si>
  <si>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</si>
  <si>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</si>
  <si>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</si>
  <si>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</si>
  <si>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</si>
  <si>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</si>
  <si>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</si>
  <si>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</si>
  <si>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</si>
  <si>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</si>
  <si>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</si>
  <si>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</si>
  <si>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</si>
  <si>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</si>
  <si>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</si>
  <si>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</si>
  <si>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</si>
  <si>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</si>
  <si>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</si>
  <si>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</si>
  <si>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</si>
  <si>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</si>
  <si>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</si>
  <si>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</si>
  <si>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</si>
  <si>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</si>
  <si>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</si>
  <si>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</si>
  <si>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</si>
  <si>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</si>
  <si>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</si>
  <si>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</si>
  <si>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</si>
  <si>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</si>
  <si>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</si>
  <si>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</si>
  <si>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</si>
  <si>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</si>
  <si>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</si>
  <si>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</si>
  <si>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</si>
  <si>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</si>
  <si>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</si>
  <si>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</si>
  <si>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</si>
  <si>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</si>
  <si>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</si>
  <si>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</si>
  <si>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</si>
  <si>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</si>
  <si>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</si>
  <si>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</si>
  <si>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</si>
  <si>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</si>
  <si>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</si>
  <si>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</si>
  <si>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</si>
  <si>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</si>
  <si>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</si>
  <si>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</si>
  <si>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</si>
  <si>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</si>
  <si>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</si>
  <si>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</si>
  <si>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</si>
  <si>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</si>
  <si>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</si>
  <si>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</si>
  <si>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</si>
  <si>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</si>
  <si>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</si>
  <si>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</si>
  <si>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</si>
  <si>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</si>
  <si>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</si>
  <si>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</si>
  <si>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</si>
  <si>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</si>
  <si>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</si>
  <si>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</si>
  <si>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</si>
  <si>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</si>
  <si>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</si>
  <si>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</si>
  <si>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</si>
  <si>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</si>
  <si>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</si>
  <si>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</si>
  <si>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</si>
  <si>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</si>
  <si>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</si>
  <si>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</si>
  <si>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</si>
  <si>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</si>
  <si>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</si>
  <si>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</si>
  <si>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</si>
  <si>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</si>
  <si>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</si>
  <si>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</si>
  <si>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</si>
  <si>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</si>
  <si>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</si>
  <si>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</si>
  <si>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</si>
  <si>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</si>
  <si>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</si>
  <si>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</si>
  <si>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</si>
  <si>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</si>
  <si>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</si>
  <si>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</si>
  <si>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</si>
  <si>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</si>
  <si>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</si>
  <si>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</si>
  <si>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</si>
  <si>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</si>
  <si>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</si>
  <si>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</si>
  <si>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</si>
  <si>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</si>
  <si>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</si>
  <si>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</si>
  <si>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</si>
  <si>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</si>
  <si>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</si>
  <si>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</si>
  <si>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</si>
  <si>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</si>
  <si>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</si>
  <si>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</si>
  <si>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</si>
  <si>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</si>
  <si>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</si>
  <si>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</si>
  <si>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</si>
  <si>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</si>
  <si>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</si>
  <si>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</si>
  <si>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</si>
  <si>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</si>
  <si>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</si>
  <si>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</si>
  <si>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</si>
  <si>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</si>
  <si>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</si>
  <si>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</si>
  <si>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</si>
  <si>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</si>
  <si>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</si>
  <si>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</si>
  <si>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</si>
  <si>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</si>
  <si>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</si>
  <si>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</si>
  <si>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</si>
  <si>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</si>
  <si>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</si>
  <si>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</si>
  <si>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</si>
  <si>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</si>
  <si>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</si>
  <si>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</si>
  <si>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</si>
  <si>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</si>
  <si>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</si>
  <si>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</si>
  <si>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</si>
  <si>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</si>
  <si>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</si>
  <si>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</si>
  <si>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</si>
  <si>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</si>
  <si>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</si>
  <si>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</si>
  <si>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</si>
  <si>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</si>
  <si>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</si>
  <si>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</si>
  <si>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</si>
  <si>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</si>
  <si>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</si>
  <si>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</si>
  <si>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</si>
  <si>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</si>
  <si>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</si>
  <si>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</si>
  <si>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</si>
  <si>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</si>
  <si>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</si>
  <si>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</si>
  <si>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</si>
  <si>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</si>
  <si>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</si>
  <si>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</si>
  <si>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</si>
  <si>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</si>
  <si>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</si>
  <si>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</si>
  <si>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</si>
  <si>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</si>
  <si>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</si>
  <si>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</si>
  <si>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</si>
  <si>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</si>
  <si>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</si>
  <si>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</si>
  <si>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</si>
  <si>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</si>
  <si>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</si>
  <si>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</si>
  <si>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</si>
  <si>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</si>
  <si>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</si>
  <si>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</si>
  <si>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</si>
  <si>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</si>
  <si>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</si>
  <si>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</si>
  <si>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</si>
  <si>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</si>
  <si>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</si>
  <si>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</si>
  <si>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</si>
  <si>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</si>
  <si>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</si>
  <si>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</si>
  <si>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</si>
  <si>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</si>
  <si>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</si>
  <si>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</si>
  <si>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</si>
  <si>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</si>
  <si>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</si>
  <si>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</si>
  <si>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</si>
  <si>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</si>
  <si>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</si>
  <si>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</si>
  <si>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</si>
  <si>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</si>
  <si>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</si>
  <si>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</si>
  <si>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</si>
  <si>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</si>
  <si>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</si>
  <si>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</si>
  <si>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</si>
  <si>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</si>
  <si>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</si>
  <si>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</si>
  <si>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>10 декабря 2012 г.</t>
  </si>
  <si>
    <t>г. Эймс, штат Айова, США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</si>
  <si>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 комплект 1 </t>
  </si>
  <si>
    <t>Лего сенсор</t>
  </si>
  <si>
    <t>Датчик света 9844. Чувствительный датчик света NXT. Способность почувствовать интенсивный свет</t>
  </si>
  <si>
    <t>35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</si>
  <si>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3 </t>
  </si>
  <si>
    <t>до 13декабря 2012 года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</si>
  <si>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7</t>
  </si>
  <si>
    <t>Бурение экспериментальной скважины для использования в комплексе по гидроаккумулированию ветровой энергии</t>
  </si>
  <si>
    <t>Изготовление и монтаж экспериментального ветронасоса в комплексе по гидроаккумулированию ветровой энергии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</si>
  <si>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приборах" комплект 2 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</si>
  <si>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3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</si>
  <si>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4</t>
  </si>
  <si>
    <t>до 13 декабря 2012 года</t>
  </si>
  <si>
    <t>до 26 декабря 2012 года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</si>
  <si>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7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</si>
  <si>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8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</si>
  <si>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9</t>
  </si>
  <si>
    <t>до 20 декабря 2012 года</t>
  </si>
  <si>
    <t>до 25 декабря 2012 года</t>
  </si>
  <si>
    <t>Проведение научных исследований по теоретическому и компьютерному моделированию лазерного ультразвука по проекту
 "Детектирование фазового перехода в тугоплавких сплавах посредством наносекундной лазерной акустики"</t>
  </si>
  <si>
    <t>Альтенбергер штрассе, 69,
4040 г. Линц, Австрия</t>
  </si>
  <si>
    <t>Определение основных уравнений и наиболее подходящий метод дискретизации; дискретизация связанных  (уравнения  теплопроводность и акустического волнового  уравнения) в полярных координатах с помощью метода конечных разностей, где переменные приближаются на разнесенной сетке; включение свойств расплавленного металла в численном решении (согласно технической спецификации)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</si>
  <si>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2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</si>
  <si>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1</t>
  </si>
  <si>
    <t>Расходные материалы для проекта "Совместные исследования по преобразованию солнечной энергии": комплект 1</t>
  </si>
  <si>
    <t>Консультационные услуги по проекту «Разработка технологии получения нитрид галия в оптоэлектронных приборах»</t>
  </si>
  <si>
    <t>с даты вступления в силу договора по 14 декабря 2012 года</t>
  </si>
  <si>
    <t>Тринити колледж в Дублине, Грин колледж, Дублин 2 
Ирландия</t>
  </si>
  <si>
    <t>Расходные материалы для проекта "Дизайн и синтез органических нелинейно-оптических материалов": комплект 1</t>
  </si>
  <si>
    <r>
      <t>Интенсивное обучение технологии и процесса сверх-вакуума; интенсивное обучение выращивания стехиометрических пленок методом МВЕ, включая Fe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 xml:space="preserve">4 , </t>
    </r>
    <r>
      <rPr>
        <sz val="11"/>
        <color theme="1"/>
        <rFont val="Times New Roman"/>
        <family val="1"/>
        <charset val="204"/>
      </rPr>
      <t>V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; интенсивное обучение напряжений в пленках перечисленных выше; интенсивное обучение использования </t>
    </r>
    <r>
      <rPr>
        <i/>
        <sz val="11"/>
        <color theme="1"/>
        <rFont val="Times New Roman"/>
        <family val="1"/>
        <charset val="204"/>
      </rPr>
      <t>in situ</t>
    </r>
    <r>
      <rPr>
        <sz val="11"/>
        <color theme="1"/>
        <rFont val="Times New Roman"/>
        <family val="1"/>
        <charset val="204"/>
      </rPr>
      <t xml:space="preserve"> мониторинга выращивания, в  основном REflection High Energy Electron Diffraction (RHEED)</t>
    </r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</si>
  <si>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10</t>
  </si>
  <si>
    <t>Aналогово-цифровой преобразователь (32 канала)</t>
  </si>
  <si>
    <t>Подпункт 6</t>
  </si>
  <si>
    <t>Быстрый 32-канальный АЦП, высококачественное преобразование от 11 до 13 битов (2, 4, 8 k) со скользящей шкалой, 800 нс, 1.6 мкс, время преобразования 6.4 мкс для 32 каналов с разрешением 2k, 4k, 8k, диапазон входного сигнала, реестр выбирается 4V, 8V,10V, контрольная шина Mesytec для управления внешними модулями mesytec, режимы адресации: A24 / A32 , режимы передачи данных: D16 (реестры), D32, BLT32, MBLT64, CBLT, CMBLT64 , многоадресная рассылка для сброса событий и начала времени создания файла</t>
  </si>
  <si>
    <t>до 31 декабря</t>
  </si>
  <si>
    <t>Формирователь (16 каналов)</t>
  </si>
  <si>
    <r>
      <t xml:space="preserve">Формирователь </t>
    </r>
    <r>
      <rPr>
        <sz val="11"/>
        <color theme="1"/>
        <rFont val="Times New Roman"/>
        <family val="1"/>
        <charset val="204"/>
      </rPr>
      <t>с дифференциальным входным сигналом, формирующий/временной полосовой усилитель с дискриминатором и триггером на высокую множественность, 16-канальный модуль NIM, расчетная низкая мощность, формирующие усилители с восстановлением базовой линии, временные полосовые усилители, дискриминаторы переднего фронта, цифровая задержка 450 нс  для остановки времени,выход для триггера, триггер на высокую множественность, коэффициент регулируется от 1 до 600, низкий уровень шума: &lt; 7uV (коэффициент усиления=100 и время формирования = 2 мкс), низкая интегральная нелинейность</t>
    </r>
  </si>
  <si>
    <t>Подпункт 20</t>
  </si>
  <si>
    <t>Смесь пропана и бутана,технических</t>
  </si>
  <si>
    <t>л</t>
  </si>
  <si>
    <t>Модуль для селекторных импульсов и задержки</t>
  </si>
  <si>
    <t>Модуль для селекторных импульсов и задержки в IU NIM, каждый канал принимает стандарт NIM, количество дубликатных каналов - 8, задержка на выходе-регулируется от ˂70 до ˃1000 наносекунд или от  ˂0,4 до ˃10 мкс.Коэффициент температуры ˂0,04%/ ˚С от 0 до 50˚С. Длительность импульса на выходе - регулируется от ˂70 до ˃1000 наносекунд или от  ˂0,4 до ˃10 мкс. Коэффициент температуры ˂0,04%/ ˚С от 0 до 50˚С., время простоя - обычно равно времени задержки плюс длительность импульса на выходе плюс 20 наносекунд.</t>
  </si>
  <si>
    <t>Консультационные услуги по проекту «Разработка технологии получения нитрида галия в оптоэлектронных приборах». Этап 1.</t>
  </si>
  <si>
    <t>подпункт 6)</t>
  </si>
  <si>
    <t>ул. Академическая, д. 7, д. Афонино, Нижегородская обл., Кстовский район, 607680, Россия.</t>
  </si>
  <si>
    <t>Научно-исследовательская работа по проекту "Совместные исследования по преобразованию солнечной энергии"</t>
  </si>
  <si>
    <t xml:space="preserve"> со дня вступления в силу договора до 14 декабря 2012 года </t>
  </si>
  <si>
    <t xml:space="preserve">1. Оказание консультационных услуг при разработке технологии получения нитрида галлия для оптических и электронных приборов. 
2. Участие в существующих проектах, связанных с получением светодиодных и других материалов для микроэлектроники.
3. Оказание услуг по исследованию структуры и электро-физических свойств материалов рентгеноструктурным рентгенофазовым анализами (XRD).
4. Анализ толщины эпитаксиального слоя и масс-спектральный анализ материалов (ВИМС).
</t>
  </si>
  <si>
    <t>Сжиженный нефтяной (углеводородный) газ</t>
  </si>
  <si>
    <t xml:space="preserve">    Приложение к Приказу  Генерального директора частного учреждения «Центр энергетических исследований»  от 07 ноября 2012 года №173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</si>
</sst>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29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2" fillId="0" borderId="2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 wrapText="1"/>
    </xf>
    <xf numFmtId="3" fontId="2" fillId="0" borderId="7" xfId="1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3" fontId="3" fillId="2" borderId="0" xfId="2" applyNumberFormat="1" applyFont="1" applyFill="1" applyBorder="1" applyAlignment="1">
      <alignment horizontal="center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view="pageBreakPreview" zoomScale="70" zoomScaleNormal="90" zoomScaleSheetLayoutView="70" workbookViewId="0">
      <selection activeCell="P15" sqref="P15"/>
    </sheetView>
  </sheetViews>
  <sheetFormatPr defaultRowHeight="15" x14ac:dyDescent="0.25"/>
  <cols>
    <col min="1" max="1" width="6.42578125" style="10" customWidth="1"/>
    <col min="2" max="2" width="26.85546875" style="69" customWidth="1"/>
    <col min="3" max="3" width="17.28515625" style="10" customWidth="1"/>
    <col min="4" max="4" width="35.42578125" style="68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69" customWidth="1"/>
    <col min="11" max="11" width="16.5703125" style="69" customWidth="1"/>
    <col min="12" max="12" width="20.140625" style="69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12" t="s">
        <v>346</v>
      </c>
      <c r="K1" s="112"/>
      <c r="L1" s="112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12"/>
      <c r="K2" s="112"/>
      <c r="L2" s="11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12"/>
      <c r="K3" s="112"/>
      <c r="L3" s="112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08" t="s">
        <v>1</v>
      </c>
      <c r="K5" s="108"/>
      <c r="L5" s="108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08" t="s">
        <v>11</v>
      </c>
      <c r="K6" s="108"/>
      <c r="L6" s="108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08" t="s">
        <v>183</v>
      </c>
      <c r="K7" s="108"/>
      <c r="L7" s="108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08" t="s">
        <v>54</v>
      </c>
      <c r="K8" s="108"/>
      <c r="L8" s="108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119" t="s">
        <v>182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12" ht="15" customHeight="1" x14ac:dyDescent="0.2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58"/>
      <c r="B13" s="116" t="s">
        <v>191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8"/>
    </row>
    <row r="14" spans="1:12" ht="27.75" customHeight="1" x14ac:dyDescent="0.25">
      <c r="A14" s="60"/>
      <c r="B14" s="123" t="s">
        <v>180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5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2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45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75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0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4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4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18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3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35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18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7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45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41.25" customHeight="1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9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6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6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271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0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33.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99.7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251.2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168.75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4"/>
      <c r="B54" s="109" t="s">
        <v>184</v>
      </c>
      <c r="C54" s="110"/>
      <c r="D54" s="110"/>
      <c r="E54" s="110"/>
      <c r="F54" s="110"/>
      <c r="G54" s="111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5"/>
      <c r="B55" s="120" t="s">
        <v>220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2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4"/>
      <c r="B57" s="109" t="s">
        <v>225</v>
      </c>
      <c r="C57" s="110"/>
      <c r="D57" s="110"/>
      <c r="E57" s="110"/>
      <c r="F57" s="110"/>
      <c r="G57" s="110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5"/>
      <c r="B58" s="105" t="s">
        <v>181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7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235.5" customHeight="1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53.75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188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3"/>
      <c r="B70" s="91" t="s">
        <v>185</v>
      </c>
      <c r="C70" s="92"/>
      <c r="D70" s="92"/>
      <c r="E70" s="92"/>
      <c r="F70" s="92"/>
      <c r="G70" s="93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3"/>
      <c r="B71" s="91" t="s">
        <v>186</v>
      </c>
      <c r="C71" s="92"/>
      <c r="D71" s="92"/>
      <c r="E71" s="92"/>
      <c r="F71" s="92"/>
      <c r="G71" s="93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59"/>
      <c r="B72" s="113" t="s">
        <v>190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5"/>
    </row>
    <row r="73" spans="1:12" s="48" customFormat="1" ht="26.25" customHeight="1" x14ac:dyDescent="0.3">
      <c r="A73" s="66"/>
      <c r="B73" s="105" t="s">
        <v>180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7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45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45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45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45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35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05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60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4.5" customHeight="1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86.25" customHeight="1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82.5" customHeight="1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84.75" customHeight="1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9.75" customHeight="1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78.75" customHeight="1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02.75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54.5" customHeight="1" x14ac:dyDescent="0.25">
      <c r="A118" s="3">
        <v>45</v>
      </c>
      <c r="B118" s="12" t="s">
        <v>207</v>
      </c>
      <c r="C118" s="6" t="s">
        <v>199</v>
      </c>
      <c r="D118" s="55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5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05.7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61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170.25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185.2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275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ht="113.25" customHeight="1" x14ac:dyDescent="0.25">
      <c r="A140" s="3">
        <v>67</v>
      </c>
      <c r="B140" s="7" t="s">
        <v>276</v>
      </c>
      <c r="C140" s="6" t="s">
        <v>203</v>
      </c>
      <c r="D140" s="7" t="s">
        <v>179</v>
      </c>
      <c r="E140" s="13" t="s">
        <v>277</v>
      </c>
      <c r="F140" s="16">
        <v>2</v>
      </c>
      <c r="G140" s="17">
        <v>162053.5</v>
      </c>
      <c r="H140" s="17">
        <f>G140*F140</f>
        <v>324107</v>
      </c>
      <c r="I140" s="34">
        <f t="shared" si="11"/>
        <v>362999.84</v>
      </c>
      <c r="J140" s="7" t="s">
        <v>278</v>
      </c>
      <c r="K140" s="25" t="s">
        <v>33</v>
      </c>
      <c r="L140" s="7" t="s">
        <v>22</v>
      </c>
    </row>
    <row r="141" spans="1:12" ht="81.75" customHeight="1" x14ac:dyDescent="0.25">
      <c r="A141" s="3">
        <v>68</v>
      </c>
      <c r="B141" s="7" t="s">
        <v>279</v>
      </c>
      <c r="C141" s="6" t="s">
        <v>203</v>
      </c>
      <c r="D141" s="7" t="s">
        <v>179</v>
      </c>
      <c r="E141" s="13" t="s">
        <v>277</v>
      </c>
      <c r="F141" s="16">
        <v>2</v>
      </c>
      <c r="G141" s="17">
        <v>162053.5</v>
      </c>
      <c r="H141" s="17">
        <f t="shared" ref="H141:H161" si="12">G141*F141</f>
        <v>324107</v>
      </c>
      <c r="I141" s="34">
        <f t="shared" si="11"/>
        <v>362999.84</v>
      </c>
      <c r="J141" s="7" t="s">
        <v>278</v>
      </c>
      <c r="K141" s="25" t="s">
        <v>33</v>
      </c>
      <c r="L141" s="7" t="s">
        <v>22</v>
      </c>
    </row>
    <row r="142" spans="1:12" ht="96.75" customHeight="1" x14ac:dyDescent="0.25">
      <c r="A142" s="3">
        <v>69</v>
      </c>
      <c r="B142" s="7" t="s">
        <v>280</v>
      </c>
      <c r="C142" s="6" t="s">
        <v>203</v>
      </c>
      <c r="D142" s="7" t="s">
        <v>179</v>
      </c>
      <c r="E142" s="13" t="s">
        <v>277</v>
      </c>
      <c r="F142" s="16">
        <v>2</v>
      </c>
      <c r="G142" s="17">
        <v>162053.5</v>
      </c>
      <c r="H142" s="17">
        <f t="shared" si="12"/>
        <v>324107</v>
      </c>
      <c r="I142" s="34">
        <f t="shared" si="11"/>
        <v>362999.84</v>
      </c>
      <c r="J142" s="7" t="s">
        <v>278</v>
      </c>
      <c r="K142" s="25" t="s">
        <v>33</v>
      </c>
      <c r="L142" s="7" t="s">
        <v>22</v>
      </c>
    </row>
    <row r="143" spans="1:12" ht="108" customHeight="1" x14ac:dyDescent="0.25">
      <c r="A143" s="3">
        <v>70</v>
      </c>
      <c r="B143" s="7" t="s">
        <v>281</v>
      </c>
      <c r="C143" s="6" t="s">
        <v>203</v>
      </c>
      <c r="D143" s="7" t="s">
        <v>179</v>
      </c>
      <c r="E143" s="13" t="s">
        <v>277</v>
      </c>
      <c r="F143" s="16">
        <v>2</v>
      </c>
      <c r="G143" s="17">
        <v>162053.5</v>
      </c>
      <c r="H143" s="17">
        <f t="shared" si="12"/>
        <v>324107</v>
      </c>
      <c r="I143" s="34">
        <f t="shared" si="11"/>
        <v>362999.84</v>
      </c>
      <c r="J143" s="7" t="s">
        <v>278</v>
      </c>
      <c r="K143" s="25" t="s">
        <v>33</v>
      </c>
      <c r="L143" s="7" t="s">
        <v>22</v>
      </c>
    </row>
    <row r="144" spans="1:12" ht="84" customHeight="1" x14ac:dyDescent="0.25">
      <c r="A144" s="3">
        <v>71</v>
      </c>
      <c r="B144" s="7" t="s">
        <v>282</v>
      </c>
      <c r="C144" s="6" t="s">
        <v>203</v>
      </c>
      <c r="D144" s="72" t="s">
        <v>283</v>
      </c>
      <c r="E144" s="13" t="s">
        <v>63</v>
      </c>
      <c r="F144" s="16">
        <v>7</v>
      </c>
      <c r="G144" s="17">
        <v>89285.71</v>
      </c>
      <c r="H144" s="17">
        <f t="shared" si="12"/>
        <v>624999.97000000009</v>
      </c>
      <c r="I144" s="34">
        <f t="shared" si="11"/>
        <v>699999.96640000015</v>
      </c>
      <c r="J144" s="7" t="s">
        <v>215</v>
      </c>
      <c r="K144" s="25" t="s">
        <v>33</v>
      </c>
      <c r="L144" s="7" t="s">
        <v>22</v>
      </c>
    </row>
    <row r="145" spans="1:12" ht="153.75" customHeight="1" x14ac:dyDescent="0.25">
      <c r="A145" s="3">
        <v>72</v>
      </c>
      <c r="B145" s="12" t="s">
        <v>286</v>
      </c>
      <c r="C145" s="6" t="s">
        <v>203</v>
      </c>
      <c r="D145" s="7" t="s">
        <v>179</v>
      </c>
      <c r="E145" s="25" t="s">
        <v>13</v>
      </c>
      <c r="F145" s="7">
        <v>1</v>
      </c>
      <c r="G145" s="17">
        <v>458469</v>
      </c>
      <c r="H145" s="17">
        <f t="shared" si="12"/>
        <v>458469</v>
      </c>
      <c r="I145" s="34">
        <f t="shared" si="11"/>
        <v>513485.28</v>
      </c>
      <c r="J145" s="7" t="s">
        <v>217</v>
      </c>
      <c r="K145" s="25" t="s">
        <v>33</v>
      </c>
      <c r="L145" s="7" t="s">
        <v>22</v>
      </c>
    </row>
    <row r="146" spans="1:12" ht="133.5" customHeight="1" x14ac:dyDescent="0.25">
      <c r="A146" s="3">
        <v>73</v>
      </c>
      <c r="B146" s="12" t="s">
        <v>287</v>
      </c>
      <c r="C146" s="6" t="s">
        <v>199</v>
      </c>
      <c r="D146" s="7" t="s">
        <v>291</v>
      </c>
      <c r="E146" s="25" t="s">
        <v>63</v>
      </c>
      <c r="F146" s="7">
        <v>270</v>
      </c>
      <c r="G146" s="17">
        <v>3300</v>
      </c>
      <c r="H146" s="17">
        <f t="shared" si="12"/>
        <v>891000</v>
      </c>
      <c r="I146" s="34">
        <f t="shared" si="11"/>
        <v>997920.00000000012</v>
      </c>
      <c r="J146" s="7" t="s">
        <v>288</v>
      </c>
      <c r="K146" s="25" t="s">
        <v>33</v>
      </c>
      <c r="L146" s="7" t="s">
        <v>22</v>
      </c>
    </row>
    <row r="147" spans="1:12" ht="169.5" customHeight="1" x14ac:dyDescent="0.25">
      <c r="A147" s="3">
        <v>74</v>
      </c>
      <c r="B147" s="12" t="s">
        <v>292</v>
      </c>
      <c r="C147" s="6" t="s">
        <v>200</v>
      </c>
      <c r="D147" s="7" t="s">
        <v>293</v>
      </c>
      <c r="E147" s="25" t="s">
        <v>63</v>
      </c>
      <c r="F147" s="7">
        <v>12</v>
      </c>
      <c r="G147" s="17">
        <v>81400</v>
      </c>
      <c r="H147" s="17">
        <f t="shared" si="12"/>
        <v>976800</v>
      </c>
      <c r="I147" s="34">
        <f t="shared" si="11"/>
        <v>1094016</v>
      </c>
      <c r="J147" s="7" t="s">
        <v>294</v>
      </c>
      <c r="K147" s="25" t="s">
        <v>33</v>
      </c>
      <c r="L147" s="7" t="s">
        <v>22</v>
      </c>
    </row>
    <row r="148" spans="1:12" ht="169.5" customHeight="1" x14ac:dyDescent="0.25">
      <c r="A148" s="3">
        <v>75</v>
      </c>
      <c r="B148" s="7" t="s">
        <v>301</v>
      </c>
      <c r="C148" s="6" t="s">
        <v>199</v>
      </c>
      <c r="D148" s="7" t="s">
        <v>179</v>
      </c>
      <c r="E148" s="25" t="s">
        <v>13</v>
      </c>
      <c r="F148" s="7">
        <v>1</v>
      </c>
      <c r="G148" s="17">
        <v>1440553.57</v>
      </c>
      <c r="H148" s="17">
        <f t="shared" si="12"/>
        <v>1440553.57</v>
      </c>
      <c r="I148" s="34">
        <f t="shared" si="11"/>
        <v>1613419.9984000002</v>
      </c>
      <c r="J148" s="7" t="s">
        <v>45</v>
      </c>
      <c r="K148" s="25" t="s">
        <v>33</v>
      </c>
      <c r="L148" s="7" t="s">
        <v>22</v>
      </c>
    </row>
    <row r="149" spans="1:12" ht="169.5" customHeight="1" x14ac:dyDescent="0.25">
      <c r="A149" s="3">
        <v>76</v>
      </c>
      <c r="B149" s="7" t="s">
        <v>297</v>
      </c>
      <c r="C149" s="6" t="s">
        <v>203</v>
      </c>
      <c r="D149" s="7" t="s">
        <v>179</v>
      </c>
      <c r="E149" s="25" t="s">
        <v>13</v>
      </c>
      <c r="F149" s="7">
        <v>1</v>
      </c>
      <c r="G149" s="17">
        <v>297752</v>
      </c>
      <c r="H149" s="17">
        <f t="shared" si="12"/>
        <v>297752</v>
      </c>
      <c r="I149" s="34">
        <f t="shared" si="11"/>
        <v>333482.24000000005</v>
      </c>
      <c r="J149" s="7" t="s">
        <v>302</v>
      </c>
      <c r="K149" s="25" t="s">
        <v>33</v>
      </c>
      <c r="L149" s="7" t="s">
        <v>22</v>
      </c>
    </row>
    <row r="150" spans="1:12" ht="169.5" customHeight="1" x14ac:dyDescent="0.25">
      <c r="A150" s="3">
        <v>77</v>
      </c>
      <c r="B150" s="7" t="s">
        <v>298</v>
      </c>
      <c r="C150" s="6" t="s">
        <v>199</v>
      </c>
      <c r="D150" s="7" t="s">
        <v>299</v>
      </c>
      <c r="E150" s="25" t="s">
        <v>63</v>
      </c>
      <c r="F150" s="7">
        <v>50</v>
      </c>
      <c r="G150" s="17">
        <v>7818.75</v>
      </c>
      <c r="H150" s="17">
        <f t="shared" si="12"/>
        <v>390937.5</v>
      </c>
      <c r="I150" s="34">
        <f t="shared" si="11"/>
        <v>437850.00000000006</v>
      </c>
      <c r="J150" s="7" t="s">
        <v>300</v>
      </c>
      <c r="K150" s="25" t="s">
        <v>33</v>
      </c>
      <c r="L150" s="7" t="s">
        <v>22</v>
      </c>
    </row>
    <row r="151" spans="1:12" ht="169.5" customHeight="1" x14ac:dyDescent="0.25">
      <c r="A151" s="3">
        <v>78</v>
      </c>
      <c r="B151" s="12" t="s">
        <v>303</v>
      </c>
      <c r="C151" s="6" t="s">
        <v>203</v>
      </c>
      <c r="D151" s="7" t="s">
        <v>179</v>
      </c>
      <c r="E151" s="25" t="s">
        <v>13</v>
      </c>
      <c r="F151" s="7">
        <v>1</v>
      </c>
      <c r="G151" s="17">
        <v>637624</v>
      </c>
      <c r="H151" s="17">
        <f t="shared" si="12"/>
        <v>637624</v>
      </c>
      <c r="I151" s="34">
        <f t="shared" si="11"/>
        <v>714138.88000000012</v>
      </c>
      <c r="J151" s="7" t="s">
        <v>217</v>
      </c>
      <c r="K151" s="25" t="s">
        <v>33</v>
      </c>
      <c r="L151" s="7" t="s">
        <v>22</v>
      </c>
    </row>
    <row r="152" spans="1:12" s="79" customFormat="1" ht="169.5" customHeight="1" x14ac:dyDescent="0.25">
      <c r="A152" s="73">
        <v>79</v>
      </c>
      <c r="B152" s="78" t="s">
        <v>306</v>
      </c>
      <c r="C152" s="75" t="s">
        <v>203</v>
      </c>
      <c r="D152" s="78" t="s">
        <v>179</v>
      </c>
      <c r="E152" s="74" t="s">
        <v>13</v>
      </c>
      <c r="F152" s="78">
        <v>1</v>
      </c>
      <c r="G152" s="81">
        <v>1974017</v>
      </c>
      <c r="H152" s="81">
        <f t="shared" si="12"/>
        <v>1974017</v>
      </c>
      <c r="I152" s="82">
        <f t="shared" si="11"/>
        <v>2210899.04</v>
      </c>
      <c r="J152" s="78" t="s">
        <v>309</v>
      </c>
      <c r="K152" s="74" t="s">
        <v>33</v>
      </c>
      <c r="L152" s="78" t="s">
        <v>22</v>
      </c>
    </row>
    <row r="153" spans="1:12" s="79" customFormat="1" ht="169.5" customHeight="1" x14ac:dyDescent="0.25">
      <c r="A153" s="73">
        <v>80</v>
      </c>
      <c r="B153" s="78" t="s">
        <v>307</v>
      </c>
      <c r="C153" s="75" t="s">
        <v>203</v>
      </c>
      <c r="D153" s="78" t="s">
        <v>179</v>
      </c>
      <c r="E153" s="74" t="s">
        <v>13</v>
      </c>
      <c r="F153" s="78">
        <v>1</v>
      </c>
      <c r="G153" s="81">
        <v>4010668.75</v>
      </c>
      <c r="H153" s="81">
        <v>4010668.75</v>
      </c>
      <c r="I153" s="82">
        <f t="shared" si="11"/>
        <v>4491949</v>
      </c>
      <c r="J153" s="78" t="s">
        <v>310</v>
      </c>
      <c r="K153" s="74" t="s">
        <v>33</v>
      </c>
      <c r="L153" s="78" t="s">
        <v>22</v>
      </c>
    </row>
    <row r="154" spans="1:12" s="79" customFormat="1" ht="169.5" customHeight="1" x14ac:dyDescent="0.25">
      <c r="A154" s="73">
        <v>81</v>
      </c>
      <c r="B154" s="78" t="s">
        <v>308</v>
      </c>
      <c r="C154" s="75" t="s">
        <v>203</v>
      </c>
      <c r="D154" s="78" t="s">
        <v>179</v>
      </c>
      <c r="E154" s="74" t="s">
        <v>13</v>
      </c>
      <c r="F154" s="78">
        <v>1</v>
      </c>
      <c r="G154" s="81">
        <v>570000</v>
      </c>
      <c r="H154" s="81">
        <f t="shared" si="12"/>
        <v>570000</v>
      </c>
      <c r="I154" s="82">
        <f t="shared" si="11"/>
        <v>638400.00000000012</v>
      </c>
      <c r="J154" s="78" t="s">
        <v>310</v>
      </c>
      <c r="K154" s="74" t="s">
        <v>33</v>
      </c>
      <c r="L154" s="78" t="s">
        <v>22</v>
      </c>
    </row>
    <row r="155" spans="1:12" s="79" customFormat="1" ht="169.5" customHeight="1" x14ac:dyDescent="0.25">
      <c r="A155" s="73">
        <v>82</v>
      </c>
      <c r="B155" s="83" t="s">
        <v>311</v>
      </c>
      <c r="C155" s="75" t="s">
        <v>203</v>
      </c>
      <c r="D155" s="78" t="s">
        <v>179</v>
      </c>
      <c r="E155" s="74" t="s">
        <v>13</v>
      </c>
      <c r="F155" s="78">
        <v>1</v>
      </c>
      <c r="G155" s="84">
        <v>858116.07</v>
      </c>
      <c r="H155" s="81">
        <f t="shared" si="12"/>
        <v>858116.07</v>
      </c>
      <c r="I155" s="82">
        <f t="shared" si="11"/>
        <v>961089.99840000004</v>
      </c>
      <c r="J155" s="78" t="s">
        <v>314</v>
      </c>
      <c r="K155" s="74" t="s">
        <v>33</v>
      </c>
      <c r="L155" s="78" t="s">
        <v>22</v>
      </c>
    </row>
    <row r="156" spans="1:12" s="79" customFormat="1" ht="169.5" customHeight="1" x14ac:dyDescent="0.25">
      <c r="A156" s="73">
        <v>83</v>
      </c>
      <c r="B156" s="83" t="s">
        <v>312</v>
      </c>
      <c r="C156" s="75" t="s">
        <v>203</v>
      </c>
      <c r="D156" s="78" t="s">
        <v>179</v>
      </c>
      <c r="E156" s="74" t="s">
        <v>13</v>
      </c>
      <c r="F156" s="78">
        <v>1</v>
      </c>
      <c r="G156" s="84">
        <v>562233</v>
      </c>
      <c r="H156" s="81">
        <f t="shared" si="12"/>
        <v>562233</v>
      </c>
      <c r="I156" s="82">
        <f t="shared" si="11"/>
        <v>629700.96000000008</v>
      </c>
      <c r="J156" s="78" t="s">
        <v>314</v>
      </c>
      <c r="K156" s="74" t="s">
        <v>33</v>
      </c>
      <c r="L156" s="78" t="s">
        <v>22</v>
      </c>
    </row>
    <row r="157" spans="1:12" s="79" customFormat="1" ht="169.5" customHeight="1" x14ac:dyDescent="0.25">
      <c r="A157" s="73">
        <v>84</v>
      </c>
      <c r="B157" s="83" t="s">
        <v>313</v>
      </c>
      <c r="C157" s="75" t="s">
        <v>203</v>
      </c>
      <c r="D157" s="78" t="s">
        <v>179</v>
      </c>
      <c r="E157" s="74" t="s">
        <v>13</v>
      </c>
      <c r="F157" s="78">
        <v>1</v>
      </c>
      <c r="G157" s="84">
        <v>1531250</v>
      </c>
      <c r="H157" s="81">
        <f t="shared" si="12"/>
        <v>1531250</v>
      </c>
      <c r="I157" s="82">
        <f t="shared" si="11"/>
        <v>1715000.0000000002</v>
      </c>
      <c r="J157" s="78" t="s">
        <v>314</v>
      </c>
      <c r="K157" s="74" t="s">
        <v>33</v>
      </c>
      <c r="L157" s="78" t="s">
        <v>22</v>
      </c>
    </row>
    <row r="158" spans="1:12" s="79" customFormat="1" ht="169.5" customHeight="1" x14ac:dyDescent="0.25">
      <c r="A158" s="73">
        <v>85</v>
      </c>
      <c r="B158" s="83" t="s">
        <v>321</v>
      </c>
      <c r="C158" s="75" t="s">
        <v>203</v>
      </c>
      <c r="D158" s="78" t="s">
        <v>179</v>
      </c>
      <c r="E158" s="74" t="s">
        <v>13</v>
      </c>
      <c r="F158" s="78">
        <v>1</v>
      </c>
      <c r="G158" s="81">
        <v>887113.4</v>
      </c>
      <c r="H158" s="81">
        <f t="shared" si="12"/>
        <v>887113.4</v>
      </c>
      <c r="I158" s="82">
        <f t="shared" si="11"/>
        <v>993567.00800000015</v>
      </c>
      <c r="J158" s="78" t="s">
        <v>315</v>
      </c>
      <c r="K158" s="74" t="s">
        <v>33</v>
      </c>
      <c r="L158" s="78" t="s">
        <v>22</v>
      </c>
    </row>
    <row r="159" spans="1:12" s="79" customFormat="1" ht="169.5" customHeight="1" x14ac:dyDescent="0.25">
      <c r="A159" s="73">
        <v>86</v>
      </c>
      <c r="B159" s="83" t="s">
        <v>320</v>
      </c>
      <c r="C159" s="75" t="s">
        <v>203</v>
      </c>
      <c r="D159" s="78" t="s">
        <v>179</v>
      </c>
      <c r="E159" s="74" t="s">
        <v>13</v>
      </c>
      <c r="F159" s="78">
        <v>1</v>
      </c>
      <c r="G159" s="81">
        <v>2420135</v>
      </c>
      <c r="H159" s="81">
        <f t="shared" si="12"/>
        <v>2420135</v>
      </c>
      <c r="I159" s="82">
        <f t="shared" si="11"/>
        <v>2710551.2</v>
      </c>
      <c r="J159" s="78" t="s">
        <v>315</v>
      </c>
      <c r="K159" s="74" t="s">
        <v>33</v>
      </c>
      <c r="L159" s="78" t="s">
        <v>22</v>
      </c>
    </row>
    <row r="160" spans="1:12" s="79" customFormat="1" ht="169.5" customHeight="1" x14ac:dyDescent="0.25">
      <c r="A160" s="73">
        <v>87</v>
      </c>
      <c r="B160" s="83" t="s">
        <v>319</v>
      </c>
      <c r="C160" s="75" t="s">
        <v>203</v>
      </c>
      <c r="D160" s="78" t="s">
        <v>179</v>
      </c>
      <c r="E160" s="74" t="s">
        <v>13</v>
      </c>
      <c r="F160" s="78">
        <v>1</v>
      </c>
      <c r="G160" s="81">
        <v>1055830</v>
      </c>
      <c r="H160" s="81">
        <f t="shared" si="12"/>
        <v>1055830</v>
      </c>
      <c r="I160" s="82">
        <f t="shared" si="11"/>
        <v>1182529.6000000001</v>
      </c>
      <c r="J160" s="78" t="s">
        <v>315</v>
      </c>
      <c r="K160" s="74" t="s">
        <v>33</v>
      </c>
      <c r="L160" s="78" t="s">
        <v>22</v>
      </c>
    </row>
    <row r="161" spans="1:12" ht="169.5" customHeight="1" x14ac:dyDescent="0.25">
      <c r="A161" s="3">
        <v>88</v>
      </c>
      <c r="B161" s="18" t="s">
        <v>325</v>
      </c>
      <c r="C161" s="6" t="s">
        <v>203</v>
      </c>
      <c r="D161" s="7" t="s">
        <v>179</v>
      </c>
      <c r="E161" s="25" t="s">
        <v>13</v>
      </c>
      <c r="F161" s="7">
        <v>1</v>
      </c>
      <c r="G161" s="17">
        <v>2977513</v>
      </c>
      <c r="H161" s="17">
        <f t="shared" si="12"/>
        <v>2977513</v>
      </c>
      <c r="I161" s="34">
        <f t="shared" si="11"/>
        <v>3334814.5600000005</v>
      </c>
      <c r="J161" s="7" t="s">
        <v>314</v>
      </c>
      <c r="K161" s="25" t="s">
        <v>33</v>
      </c>
      <c r="L161" s="7" t="s">
        <v>22</v>
      </c>
    </row>
    <row r="162" spans="1:12" ht="169.5" customHeight="1" x14ac:dyDescent="0.25">
      <c r="A162" s="3">
        <v>89</v>
      </c>
      <c r="B162" s="18" t="s">
        <v>327</v>
      </c>
      <c r="C162" s="6" t="s">
        <v>203</v>
      </c>
      <c r="D162" s="7" t="s">
        <v>179</v>
      </c>
      <c r="E162" s="25" t="s">
        <v>13</v>
      </c>
      <c r="F162" s="7">
        <v>1</v>
      </c>
      <c r="G162" s="88">
        <v>4462588</v>
      </c>
      <c r="H162" s="17">
        <f t="shared" ref="H162" si="13">G162*F162</f>
        <v>4462588</v>
      </c>
      <c r="I162" s="34">
        <f t="shared" ref="I162:I165" si="14">H162*1.12</f>
        <v>4998098.5600000005</v>
      </c>
      <c r="J162" s="7" t="s">
        <v>273</v>
      </c>
      <c r="K162" s="25" t="s">
        <v>33</v>
      </c>
      <c r="L162" s="7" t="s">
        <v>22</v>
      </c>
    </row>
    <row r="163" spans="1:12" ht="266.25" customHeight="1" x14ac:dyDescent="0.25">
      <c r="A163" s="3">
        <v>90</v>
      </c>
      <c r="B163" s="7" t="s">
        <v>328</v>
      </c>
      <c r="C163" s="25" t="s">
        <v>329</v>
      </c>
      <c r="D163" s="90" t="s">
        <v>330</v>
      </c>
      <c r="E163" s="7" t="s">
        <v>63</v>
      </c>
      <c r="F163" s="7">
        <v>1</v>
      </c>
      <c r="G163" s="14">
        <v>1400553.5714285714</v>
      </c>
      <c r="H163" s="14">
        <v>1400553.5714285714</v>
      </c>
      <c r="I163" s="34">
        <f t="shared" si="14"/>
        <v>1568620</v>
      </c>
      <c r="J163" s="7" t="s">
        <v>331</v>
      </c>
      <c r="K163" s="25" t="s">
        <v>33</v>
      </c>
      <c r="L163" s="7" t="s">
        <v>22</v>
      </c>
    </row>
    <row r="164" spans="1:12" ht="330" customHeight="1" x14ac:dyDescent="0.25">
      <c r="A164" s="3">
        <v>91</v>
      </c>
      <c r="B164" s="7" t="s">
        <v>332</v>
      </c>
      <c r="C164" s="28" t="s">
        <v>329</v>
      </c>
      <c r="D164" s="89" t="s">
        <v>333</v>
      </c>
      <c r="E164" s="9" t="s">
        <v>63</v>
      </c>
      <c r="F164" s="9">
        <v>1</v>
      </c>
      <c r="G164" s="23">
        <v>1545866.0714285714</v>
      </c>
      <c r="H164" s="14">
        <v>1545866.0714285714</v>
      </c>
      <c r="I164" s="34">
        <f t="shared" si="14"/>
        <v>1731370</v>
      </c>
      <c r="J164" s="7" t="s">
        <v>331</v>
      </c>
      <c r="K164" s="25" t="s">
        <v>33</v>
      </c>
      <c r="L164" s="7" t="s">
        <v>22</v>
      </c>
    </row>
    <row r="165" spans="1:12" ht="117.75" customHeight="1" x14ac:dyDescent="0.25">
      <c r="A165" s="3">
        <v>92</v>
      </c>
      <c r="B165" s="36" t="s">
        <v>345</v>
      </c>
      <c r="C165" s="28" t="s">
        <v>334</v>
      </c>
      <c r="D165" s="126" t="s">
        <v>335</v>
      </c>
      <c r="E165" s="7" t="s">
        <v>336</v>
      </c>
      <c r="F165" s="7">
        <v>500</v>
      </c>
      <c r="G165" s="14">
        <v>53.571399999999997</v>
      </c>
      <c r="H165" s="14">
        <f>F165*G165</f>
        <v>26785.699999999997</v>
      </c>
      <c r="I165" s="34">
        <f t="shared" si="14"/>
        <v>29999.984</v>
      </c>
      <c r="J165" s="7" t="s">
        <v>224</v>
      </c>
      <c r="K165" s="25" t="s">
        <v>33</v>
      </c>
      <c r="L165" s="7" t="s">
        <v>22</v>
      </c>
    </row>
    <row r="166" spans="1:12" ht="256.5" customHeight="1" x14ac:dyDescent="0.25">
      <c r="A166" s="3">
        <v>93</v>
      </c>
      <c r="B166" s="7" t="s">
        <v>337</v>
      </c>
      <c r="C166" s="28" t="s">
        <v>329</v>
      </c>
      <c r="D166" s="126" t="s">
        <v>338</v>
      </c>
      <c r="E166" s="7" t="s">
        <v>63</v>
      </c>
      <c r="F166" s="7">
        <v>2</v>
      </c>
      <c r="G166" s="14">
        <v>1750000</v>
      </c>
      <c r="H166" s="14">
        <f>F166*G166</f>
        <v>3500000</v>
      </c>
      <c r="I166" s="34">
        <f>H166*1.12</f>
        <v>3920000.0000000005</v>
      </c>
      <c r="J166" s="7" t="s">
        <v>273</v>
      </c>
      <c r="K166" s="25" t="s">
        <v>33</v>
      </c>
      <c r="L166" s="7" t="s">
        <v>22</v>
      </c>
    </row>
    <row r="167" spans="1:12" s="48" customFormat="1" ht="35.25" customHeight="1" x14ac:dyDescent="0.3">
      <c r="A167" s="62"/>
      <c r="B167" s="91" t="s">
        <v>184</v>
      </c>
      <c r="C167" s="92"/>
      <c r="D167" s="92"/>
      <c r="E167" s="92"/>
      <c r="F167" s="92"/>
      <c r="G167" s="93"/>
      <c r="H167" s="49">
        <f>SUM(H74:H166)</f>
        <v>444653140.77642882</v>
      </c>
      <c r="I167" s="49">
        <f>SUM(I74:I166)</f>
        <v>498011517.66960019</v>
      </c>
      <c r="J167" s="46"/>
      <c r="K167" s="50" t="s">
        <v>0</v>
      </c>
      <c r="L167" s="47"/>
    </row>
    <row r="168" spans="1:12" s="48" customFormat="1" ht="32.25" customHeight="1" x14ac:dyDescent="0.3">
      <c r="A168" s="61"/>
      <c r="B168" s="94" t="s">
        <v>220</v>
      </c>
      <c r="C168" s="95"/>
      <c r="D168" s="95"/>
      <c r="E168" s="95"/>
      <c r="F168" s="95"/>
      <c r="G168" s="95"/>
      <c r="H168" s="95"/>
      <c r="I168" s="95"/>
      <c r="J168" s="95"/>
      <c r="K168" s="95"/>
      <c r="L168" s="96"/>
    </row>
    <row r="169" spans="1:12" s="79" customFormat="1" ht="108" customHeight="1" x14ac:dyDescent="0.25">
      <c r="A169" s="73">
        <v>1</v>
      </c>
      <c r="B169" s="74" t="s">
        <v>221</v>
      </c>
      <c r="C169" s="75" t="s">
        <v>203</v>
      </c>
      <c r="D169" s="74" t="s">
        <v>221</v>
      </c>
      <c r="E169" s="76" t="s">
        <v>222</v>
      </c>
      <c r="F169" s="76">
        <v>1</v>
      </c>
      <c r="G169" s="77">
        <v>678500</v>
      </c>
      <c r="H169" s="77">
        <f>F169*G169</f>
        <v>678500</v>
      </c>
      <c r="I169" s="77">
        <f>H169*1.12</f>
        <v>759920.00000000012</v>
      </c>
      <c r="J169" s="78" t="s">
        <v>223</v>
      </c>
      <c r="K169" s="74" t="s">
        <v>33</v>
      </c>
      <c r="L169" s="74" t="s">
        <v>22</v>
      </c>
    </row>
    <row r="170" spans="1:12" ht="108" customHeight="1" x14ac:dyDescent="0.25">
      <c r="A170" s="3">
        <v>2</v>
      </c>
      <c r="B170" s="25" t="s">
        <v>242</v>
      </c>
      <c r="C170" s="6" t="s">
        <v>203</v>
      </c>
      <c r="D170" s="25" t="s">
        <v>242</v>
      </c>
      <c r="E170" s="55" t="s">
        <v>222</v>
      </c>
      <c r="F170" s="7">
        <v>1</v>
      </c>
      <c r="G170" s="27">
        <v>491071.43</v>
      </c>
      <c r="H170" s="27">
        <f>F170*G170</f>
        <v>491071.43</v>
      </c>
      <c r="I170" s="34">
        <f t="shared" ref="I170:I173" si="15">H170*1.12</f>
        <v>550000.00160000008</v>
      </c>
      <c r="J170" s="7" t="s">
        <v>215</v>
      </c>
      <c r="K170" s="25" t="s">
        <v>33</v>
      </c>
      <c r="L170" s="25" t="s">
        <v>22</v>
      </c>
    </row>
    <row r="171" spans="1:12" ht="143.25" customHeight="1" x14ac:dyDescent="0.25">
      <c r="A171" s="3">
        <v>3</v>
      </c>
      <c r="B171" s="7" t="s">
        <v>284</v>
      </c>
      <c r="C171" s="6" t="s">
        <v>203</v>
      </c>
      <c r="D171" s="7" t="s">
        <v>284</v>
      </c>
      <c r="E171" s="13" t="s">
        <v>222</v>
      </c>
      <c r="F171" s="16">
        <v>1</v>
      </c>
      <c r="G171" s="17">
        <v>13680000</v>
      </c>
      <c r="H171" s="17">
        <f t="shared" ref="H171:H174" si="16">G171*F171</f>
        <v>13680000</v>
      </c>
      <c r="I171" s="34">
        <f t="shared" si="15"/>
        <v>15321600.000000002</v>
      </c>
      <c r="J171" s="7" t="s">
        <v>273</v>
      </c>
      <c r="K171" s="25"/>
      <c r="L171" s="7" t="s">
        <v>285</v>
      </c>
    </row>
    <row r="172" spans="1:12" ht="143.25" customHeight="1" x14ac:dyDescent="0.25">
      <c r="A172" s="3">
        <v>4</v>
      </c>
      <c r="B172" s="7" t="s">
        <v>342</v>
      </c>
      <c r="C172" s="6" t="s">
        <v>203</v>
      </c>
      <c r="D172" s="7" t="s">
        <v>342</v>
      </c>
      <c r="E172" s="13" t="s">
        <v>222</v>
      </c>
      <c r="F172" s="16">
        <v>1</v>
      </c>
      <c r="G172" s="17">
        <v>13900555</v>
      </c>
      <c r="H172" s="17">
        <f t="shared" si="16"/>
        <v>13900555</v>
      </c>
      <c r="I172" s="34">
        <f t="shared" si="15"/>
        <v>15568621.600000001</v>
      </c>
      <c r="J172" s="7" t="s">
        <v>295</v>
      </c>
      <c r="K172" s="25"/>
      <c r="L172" s="25" t="s">
        <v>296</v>
      </c>
    </row>
    <row r="173" spans="1:12" s="79" customFormat="1" ht="143.25" customHeight="1" x14ac:dyDescent="0.25">
      <c r="A173" s="73">
        <v>5</v>
      </c>
      <c r="B173" s="78" t="s">
        <v>304</v>
      </c>
      <c r="C173" s="75" t="s">
        <v>203</v>
      </c>
      <c r="D173" s="78" t="s">
        <v>304</v>
      </c>
      <c r="E173" s="80" t="s">
        <v>222</v>
      </c>
      <c r="F173" s="77">
        <v>1</v>
      </c>
      <c r="G173" s="81">
        <v>640000</v>
      </c>
      <c r="H173" s="81">
        <f t="shared" si="16"/>
        <v>640000</v>
      </c>
      <c r="I173" s="82">
        <f t="shared" si="15"/>
        <v>716800.00000000012</v>
      </c>
      <c r="J173" s="78" t="s">
        <v>38</v>
      </c>
      <c r="K173" s="74"/>
      <c r="L173" s="74" t="s">
        <v>22</v>
      </c>
    </row>
    <row r="174" spans="1:12" s="79" customFormat="1" ht="143.25" customHeight="1" x14ac:dyDescent="0.25">
      <c r="A174" s="73">
        <v>6</v>
      </c>
      <c r="B174" s="78" t="s">
        <v>305</v>
      </c>
      <c r="C174" s="75" t="s">
        <v>203</v>
      </c>
      <c r="D174" s="78" t="s">
        <v>305</v>
      </c>
      <c r="E174" s="80" t="s">
        <v>222</v>
      </c>
      <c r="F174" s="77">
        <v>1</v>
      </c>
      <c r="G174" s="81">
        <v>2767600</v>
      </c>
      <c r="H174" s="81">
        <f t="shared" si="16"/>
        <v>2767600</v>
      </c>
      <c r="I174" s="82">
        <f>H174*1.12</f>
        <v>3099712.0000000005</v>
      </c>
      <c r="J174" s="78" t="s">
        <v>38</v>
      </c>
      <c r="K174" s="74"/>
      <c r="L174" s="74" t="s">
        <v>22</v>
      </c>
    </row>
    <row r="175" spans="1:12" s="48" customFormat="1" ht="37.5" customHeight="1" x14ac:dyDescent="0.3">
      <c r="A175" s="62"/>
      <c r="B175" s="97" t="s">
        <v>225</v>
      </c>
      <c r="C175" s="98"/>
      <c r="D175" s="98"/>
      <c r="E175" s="98"/>
      <c r="F175" s="98"/>
      <c r="G175" s="99"/>
      <c r="H175" s="57">
        <f>SUM(H169:H174)</f>
        <v>32157726.43</v>
      </c>
      <c r="I175" s="57">
        <f>SUM(I169:I174)</f>
        <v>36016653.601600006</v>
      </c>
      <c r="J175" s="56"/>
      <c r="K175" s="56"/>
      <c r="L175" s="56"/>
    </row>
    <row r="176" spans="1:12" ht="29.25" customHeight="1" x14ac:dyDescent="0.25">
      <c r="A176" s="61"/>
      <c r="B176" s="105" t="s">
        <v>181</v>
      </c>
      <c r="C176" s="106"/>
      <c r="D176" s="106"/>
      <c r="E176" s="106"/>
      <c r="F176" s="106"/>
      <c r="G176" s="106"/>
      <c r="H176" s="106"/>
      <c r="I176" s="106"/>
      <c r="J176" s="106"/>
      <c r="K176" s="106"/>
      <c r="L176" s="107"/>
    </row>
    <row r="177" spans="1:12" ht="45" x14ac:dyDescent="0.25">
      <c r="A177" s="4">
        <v>1</v>
      </c>
      <c r="B177" s="12" t="s">
        <v>37</v>
      </c>
      <c r="C177" s="6" t="s">
        <v>198</v>
      </c>
      <c r="D177" s="12" t="s">
        <v>37</v>
      </c>
      <c r="E177" s="13" t="s">
        <v>12</v>
      </c>
      <c r="F177" s="13">
        <v>1</v>
      </c>
      <c r="G177" s="14">
        <v>3305844</v>
      </c>
      <c r="H177" s="14">
        <f t="shared" ref="H177:H189" si="17">F177*G177</f>
        <v>3305844</v>
      </c>
      <c r="I177" s="14">
        <f t="shared" ref="I177:I190" si="18">H177*1.12</f>
        <v>3702545.2800000003</v>
      </c>
      <c r="J177" s="7" t="s">
        <v>45</v>
      </c>
      <c r="K177" s="7" t="s">
        <v>33</v>
      </c>
      <c r="L177" s="5" t="s">
        <v>24</v>
      </c>
    </row>
    <row r="178" spans="1:12" ht="30" x14ac:dyDescent="0.25">
      <c r="A178" s="4">
        <v>2</v>
      </c>
      <c r="B178" s="18" t="s">
        <v>17</v>
      </c>
      <c r="C178" s="6" t="s">
        <v>198</v>
      </c>
      <c r="D178" s="18" t="s">
        <v>17</v>
      </c>
      <c r="E178" s="13" t="s">
        <v>12</v>
      </c>
      <c r="F178" s="16">
        <v>1</v>
      </c>
      <c r="G178" s="16">
        <v>1754464.2857142854</v>
      </c>
      <c r="H178" s="14">
        <f t="shared" si="17"/>
        <v>1754464.2857142854</v>
      </c>
      <c r="I178" s="14">
        <f t="shared" si="18"/>
        <v>1965000</v>
      </c>
      <c r="J178" s="7" t="s">
        <v>27</v>
      </c>
      <c r="K178" s="7" t="s">
        <v>33</v>
      </c>
      <c r="L178" s="5" t="s">
        <v>25</v>
      </c>
    </row>
    <row r="179" spans="1:12" ht="48.75" customHeight="1" x14ac:dyDescent="0.25">
      <c r="A179" s="4">
        <v>3</v>
      </c>
      <c r="B179" s="18" t="s">
        <v>47</v>
      </c>
      <c r="C179" s="6" t="s">
        <v>198</v>
      </c>
      <c r="D179" s="18" t="s">
        <v>47</v>
      </c>
      <c r="E179" s="13" t="s">
        <v>12</v>
      </c>
      <c r="F179" s="16">
        <v>1</v>
      </c>
      <c r="G179" s="16">
        <v>173410000</v>
      </c>
      <c r="H179" s="14">
        <f t="shared" si="17"/>
        <v>173410000</v>
      </c>
      <c r="I179" s="14">
        <f t="shared" si="18"/>
        <v>194219200.00000003</v>
      </c>
      <c r="J179" s="7" t="s">
        <v>42</v>
      </c>
      <c r="K179" s="7" t="s">
        <v>33</v>
      </c>
      <c r="L179" s="5" t="s">
        <v>22</v>
      </c>
    </row>
    <row r="180" spans="1:12" ht="60" x14ac:dyDescent="0.25">
      <c r="A180" s="4">
        <v>4</v>
      </c>
      <c r="B180" s="28" t="s">
        <v>77</v>
      </c>
      <c r="C180" s="6" t="s">
        <v>201</v>
      </c>
      <c r="D180" s="28" t="s">
        <v>77</v>
      </c>
      <c r="E180" s="28" t="s">
        <v>12</v>
      </c>
      <c r="F180" s="28">
        <v>1</v>
      </c>
      <c r="G180" s="29">
        <v>433392.9</v>
      </c>
      <c r="H180" s="14">
        <f t="shared" si="17"/>
        <v>433392.9</v>
      </c>
      <c r="I180" s="14">
        <f t="shared" si="18"/>
        <v>485400.04800000007</v>
      </c>
      <c r="J180" s="7" t="s">
        <v>45</v>
      </c>
      <c r="K180" s="28" t="s">
        <v>33</v>
      </c>
      <c r="L180" s="5" t="s">
        <v>23</v>
      </c>
    </row>
    <row r="181" spans="1:12" ht="97.5" customHeight="1" x14ac:dyDescent="0.25">
      <c r="A181" s="4">
        <v>5</v>
      </c>
      <c r="B181" s="25" t="s">
        <v>79</v>
      </c>
      <c r="C181" s="6" t="s">
        <v>202</v>
      </c>
      <c r="D181" s="25" t="s">
        <v>79</v>
      </c>
      <c r="E181" s="25" t="s">
        <v>80</v>
      </c>
      <c r="F181" s="25">
        <v>131</v>
      </c>
      <c r="G181" s="26">
        <v>2017.1759999999999</v>
      </c>
      <c r="H181" s="30">
        <f t="shared" si="17"/>
        <v>264250.05599999998</v>
      </c>
      <c r="I181" s="31">
        <f t="shared" si="18"/>
        <v>295960.06271999999</v>
      </c>
      <c r="J181" s="25" t="s">
        <v>81</v>
      </c>
      <c r="K181" s="25" t="s">
        <v>33</v>
      </c>
      <c r="L181" s="25" t="s">
        <v>22</v>
      </c>
    </row>
    <row r="182" spans="1:12" ht="93.75" customHeight="1" x14ac:dyDescent="0.25">
      <c r="A182" s="4">
        <v>6</v>
      </c>
      <c r="B182" s="7" t="s">
        <v>82</v>
      </c>
      <c r="C182" s="6" t="s">
        <v>202</v>
      </c>
      <c r="D182" s="25" t="s">
        <v>83</v>
      </c>
      <c r="E182" s="25" t="s">
        <v>80</v>
      </c>
      <c r="F182" s="7">
        <v>131</v>
      </c>
      <c r="G182" s="27">
        <v>150152.67000000001</v>
      </c>
      <c r="H182" s="30">
        <f t="shared" si="17"/>
        <v>19669999.770000003</v>
      </c>
      <c r="I182" s="31">
        <f t="shared" si="18"/>
        <v>22030399.742400005</v>
      </c>
      <c r="J182" s="25" t="s">
        <v>165</v>
      </c>
      <c r="K182" s="25" t="s">
        <v>33</v>
      </c>
      <c r="L182" s="25" t="s">
        <v>22</v>
      </c>
    </row>
    <row r="183" spans="1:12" ht="100.5" customHeight="1" x14ac:dyDescent="0.25">
      <c r="A183" s="4">
        <v>7</v>
      </c>
      <c r="B183" s="18" t="s">
        <v>108</v>
      </c>
      <c r="C183" s="6" t="s">
        <v>203</v>
      </c>
      <c r="D183" s="18" t="s">
        <v>108</v>
      </c>
      <c r="E183" s="25" t="s">
        <v>12</v>
      </c>
      <c r="F183" s="43">
        <v>1</v>
      </c>
      <c r="G183" s="31">
        <v>200000</v>
      </c>
      <c r="H183" s="30">
        <f t="shared" si="17"/>
        <v>200000</v>
      </c>
      <c r="I183" s="31">
        <f t="shared" si="18"/>
        <v>224000.00000000003</v>
      </c>
      <c r="J183" s="25" t="s">
        <v>45</v>
      </c>
      <c r="K183" s="25" t="s">
        <v>33</v>
      </c>
      <c r="L183" s="25" t="s">
        <v>22</v>
      </c>
    </row>
    <row r="184" spans="1:12" ht="90" x14ac:dyDescent="0.25">
      <c r="A184" s="4">
        <v>8</v>
      </c>
      <c r="B184" s="36" t="s">
        <v>113</v>
      </c>
      <c r="C184" s="6" t="s">
        <v>203</v>
      </c>
      <c r="D184" s="37" t="s">
        <v>113</v>
      </c>
      <c r="E184" s="25" t="s">
        <v>12</v>
      </c>
      <c r="F184" s="43">
        <v>1</v>
      </c>
      <c r="G184" s="34">
        <v>158000</v>
      </c>
      <c r="H184" s="35">
        <f t="shared" si="17"/>
        <v>158000</v>
      </c>
      <c r="I184" s="34">
        <f t="shared" si="18"/>
        <v>176960.00000000003</v>
      </c>
      <c r="J184" s="25" t="s">
        <v>45</v>
      </c>
      <c r="K184" s="25" t="s">
        <v>33</v>
      </c>
      <c r="L184" s="25" t="s">
        <v>22</v>
      </c>
    </row>
    <row r="185" spans="1:12" ht="200.25" customHeight="1" x14ac:dyDescent="0.25">
      <c r="A185" s="4">
        <v>9</v>
      </c>
      <c r="B185" s="33" t="s">
        <v>114</v>
      </c>
      <c r="C185" s="6" t="s">
        <v>203</v>
      </c>
      <c r="D185" s="33" t="s">
        <v>114</v>
      </c>
      <c r="E185" s="25" t="s">
        <v>12</v>
      </c>
      <c r="F185" s="43">
        <v>1</v>
      </c>
      <c r="G185" s="34">
        <v>8000000</v>
      </c>
      <c r="H185" s="35">
        <f t="shared" si="17"/>
        <v>8000000</v>
      </c>
      <c r="I185" s="34">
        <f t="shared" si="18"/>
        <v>8960000</v>
      </c>
      <c r="J185" s="25" t="s">
        <v>115</v>
      </c>
      <c r="K185" s="25" t="s">
        <v>33</v>
      </c>
      <c r="L185" s="25" t="s">
        <v>116</v>
      </c>
    </row>
    <row r="186" spans="1:12" ht="197.25" customHeight="1" x14ac:dyDescent="0.25">
      <c r="A186" s="4">
        <v>10</v>
      </c>
      <c r="B186" s="7" t="s">
        <v>114</v>
      </c>
      <c r="C186" s="6" t="s">
        <v>203</v>
      </c>
      <c r="D186" s="7" t="s">
        <v>114</v>
      </c>
      <c r="E186" s="25" t="s">
        <v>12</v>
      </c>
      <c r="F186" s="43">
        <v>1</v>
      </c>
      <c r="G186" s="34">
        <v>8832000</v>
      </c>
      <c r="H186" s="35">
        <f t="shared" si="17"/>
        <v>8832000</v>
      </c>
      <c r="I186" s="34">
        <f t="shared" si="18"/>
        <v>9891840.0000000019</v>
      </c>
      <c r="J186" s="25" t="s">
        <v>120</v>
      </c>
      <c r="K186" s="25" t="s">
        <v>33</v>
      </c>
      <c r="L186" s="25" t="s">
        <v>117</v>
      </c>
    </row>
    <row r="187" spans="1:12" ht="119.25" customHeight="1" x14ac:dyDescent="0.25">
      <c r="A187" s="4">
        <v>11</v>
      </c>
      <c r="B187" s="7" t="s">
        <v>289</v>
      </c>
      <c r="C187" s="6" t="s">
        <v>203</v>
      </c>
      <c r="D187" s="7" t="s">
        <v>289</v>
      </c>
      <c r="E187" s="25" t="s">
        <v>12</v>
      </c>
      <c r="F187" s="43">
        <v>1</v>
      </c>
      <c r="G187" s="34">
        <v>192536</v>
      </c>
      <c r="H187" s="35">
        <f t="shared" si="17"/>
        <v>192536</v>
      </c>
      <c r="I187" s="34">
        <f t="shared" si="18"/>
        <v>215640.32000000001</v>
      </c>
      <c r="J187" s="25" t="s">
        <v>290</v>
      </c>
      <c r="K187" s="25" t="s">
        <v>33</v>
      </c>
      <c r="L187" s="25" t="s">
        <v>22</v>
      </c>
    </row>
    <row r="188" spans="1:12" ht="291" customHeight="1" x14ac:dyDescent="0.25">
      <c r="A188" s="85">
        <v>12</v>
      </c>
      <c r="B188" s="78" t="s">
        <v>316</v>
      </c>
      <c r="C188" s="75" t="s">
        <v>203</v>
      </c>
      <c r="D188" s="78" t="s">
        <v>318</v>
      </c>
      <c r="E188" s="74" t="s">
        <v>12</v>
      </c>
      <c r="F188" s="86">
        <v>1</v>
      </c>
      <c r="G188" s="82">
        <v>2392000</v>
      </c>
      <c r="H188" s="87">
        <f t="shared" si="17"/>
        <v>2392000</v>
      </c>
      <c r="I188" s="82">
        <f t="shared" si="18"/>
        <v>2679040.0000000005</v>
      </c>
      <c r="J188" s="74" t="s">
        <v>273</v>
      </c>
      <c r="K188" s="74"/>
      <c r="L188" s="74" t="s">
        <v>317</v>
      </c>
    </row>
    <row r="189" spans="1:12" ht="177.75" customHeight="1" x14ac:dyDescent="0.25">
      <c r="A189" s="4">
        <v>13</v>
      </c>
      <c r="B189" s="7" t="s">
        <v>322</v>
      </c>
      <c r="C189" s="6" t="s">
        <v>203</v>
      </c>
      <c r="D189" s="7" t="s">
        <v>326</v>
      </c>
      <c r="E189" s="25" t="s">
        <v>12</v>
      </c>
      <c r="F189" s="43">
        <v>1</v>
      </c>
      <c r="G189" s="34">
        <v>2541300</v>
      </c>
      <c r="H189" s="35">
        <f t="shared" si="17"/>
        <v>2541300</v>
      </c>
      <c r="I189" s="34">
        <f t="shared" si="18"/>
        <v>2846256.0000000005</v>
      </c>
      <c r="J189" s="25" t="s">
        <v>323</v>
      </c>
      <c r="K189" s="25"/>
      <c r="L189" s="25" t="s">
        <v>324</v>
      </c>
    </row>
    <row r="190" spans="1:12" ht="262.5" customHeight="1" x14ac:dyDescent="0.25">
      <c r="A190" s="4">
        <v>14</v>
      </c>
      <c r="B190" s="127" t="s">
        <v>339</v>
      </c>
      <c r="C190" s="25" t="s">
        <v>340</v>
      </c>
      <c r="D190" s="127" t="s">
        <v>344</v>
      </c>
      <c r="E190" s="25" t="s">
        <v>12</v>
      </c>
      <c r="F190" s="7">
        <v>1</v>
      </c>
      <c r="G190" s="27">
        <v>500000</v>
      </c>
      <c r="H190" s="27">
        <f>F190*G190</f>
        <v>500000</v>
      </c>
      <c r="I190" s="68">
        <f t="shared" si="18"/>
        <v>560000</v>
      </c>
      <c r="J190" s="7" t="s">
        <v>343</v>
      </c>
      <c r="K190" s="25"/>
      <c r="L190" s="128" t="s">
        <v>341</v>
      </c>
    </row>
    <row r="191" spans="1:12" s="52" customFormat="1" ht="27.75" customHeight="1" x14ac:dyDescent="0.25">
      <c r="A191" s="51"/>
      <c r="B191" s="100" t="s">
        <v>187</v>
      </c>
      <c r="C191" s="100"/>
      <c r="D191" s="100"/>
      <c r="E191" s="100"/>
      <c r="F191" s="100"/>
      <c r="G191" s="100"/>
      <c r="H191" s="49">
        <f>SUM(H177:H190)</f>
        <v>221653787.01171431</v>
      </c>
      <c r="I191" s="49">
        <f>SUM(I177:I190)</f>
        <v>248252241.45312005</v>
      </c>
      <c r="J191" s="50"/>
      <c r="K191" s="50"/>
      <c r="L191" s="50"/>
    </row>
    <row r="192" spans="1:12" s="52" customFormat="1" ht="29.25" customHeight="1" x14ac:dyDescent="0.25">
      <c r="A192" s="51"/>
      <c r="B192" s="100" t="s">
        <v>188</v>
      </c>
      <c r="C192" s="100"/>
      <c r="D192" s="100"/>
      <c r="E192" s="100"/>
      <c r="F192" s="100"/>
      <c r="G192" s="100"/>
      <c r="H192" s="49">
        <f>H167+H191+H175</f>
        <v>698464654.21814311</v>
      </c>
      <c r="I192" s="49">
        <f>I167+I191+I175</f>
        <v>782280412.72432029</v>
      </c>
      <c r="J192" s="50"/>
      <c r="K192" s="50"/>
      <c r="L192" s="50"/>
    </row>
    <row r="193" spans="1:12" s="52" customFormat="1" ht="32.25" customHeight="1" x14ac:dyDescent="0.25">
      <c r="A193" s="53"/>
      <c r="B193" s="102" t="s">
        <v>189</v>
      </c>
      <c r="C193" s="103"/>
      <c r="D193" s="103"/>
      <c r="E193" s="103"/>
      <c r="F193" s="103"/>
      <c r="G193" s="104"/>
      <c r="H193" s="54">
        <f>H71+H192</f>
        <v>1227064750.0881431</v>
      </c>
      <c r="I193" s="54">
        <f>I192+I71</f>
        <v>1374312520.0987203</v>
      </c>
      <c r="J193" s="70"/>
      <c r="K193" s="71"/>
      <c r="L193" s="71"/>
    </row>
    <row r="194" spans="1:12" ht="33.75" customHeight="1" x14ac:dyDescent="0.25">
      <c r="A194" s="101" t="s">
        <v>204</v>
      </c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</row>
  </sheetData>
  <mergeCells count="25"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  <mergeCell ref="B73:L73"/>
    <mergeCell ref="J6:L6"/>
    <mergeCell ref="J7:L7"/>
    <mergeCell ref="J8:L8"/>
    <mergeCell ref="B54:G54"/>
    <mergeCell ref="B70:G70"/>
    <mergeCell ref="B167:G167"/>
    <mergeCell ref="B168:L168"/>
    <mergeCell ref="B175:G175"/>
    <mergeCell ref="B191:G191"/>
    <mergeCell ref="A194:L194"/>
    <mergeCell ref="B192:G192"/>
    <mergeCell ref="B193:G193"/>
    <mergeCell ref="B176:L176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39" max="11" man="1"/>
    <brk id="16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2012-10-23T06:27:12Z</cp:lastPrinted>
  <dcterms:created xsi:type="dcterms:W3CDTF">2012-01-05T05:15:13Z</dcterms:created>
  <dcterms:modified xsi:type="dcterms:W3CDTF">2012-11-08T08:39:43Z</dcterms:modified>
</cp:coreProperties>
</file>