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65" windowWidth="23895" windowHeight="10110"/>
  </bookViews>
  <sheets>
    <sheet name="ПЗ" sheetId="7" r:id="rId1"/>
    <sheet name="Лист1" sheetId="11" r:id="rId2"/>
  </sheets>
  <definedNames>
    <definedName name="_xlnm.Print_Area" localSheetId="0">ПЗ!$A$1:$L$176</definedName>
  </definedNames>
  <calcPr calcId="144525" refMode="R1C1"/>
</workbook>
</file>

<file path=xl/calcChain.xml><?xml version="1.0" encoding="utf-8"?>
<calcChain xmlns="http://schemas.openxmlformats.org/spreadsheetml/2006/main">
  <c r="M151" i="7" l="1"/>
  <c r="H159" i="7"/>
  <c r="I159" i="7" s="1"/>
  <c r="H158" i="7"/>
  <c r="I158" i="7" s="1"/>
  <c r="H151" i="7" l="1"/>
  <c r="I151" i="7" s="1"/>
  <c r="H150" i="7" l="1"/>
  <c r="I150" i="7" s="1"/>
  <c r="H149" i="7"/>
  <c r="I149" i="7"/>
  <c r="H148" i="7"/>
  <c r="I148" i="7"/>
  <c r="H157" i="7" l="1"/>
  <c r="I157" i="7" s="1"/>
  <c r="H147" i="7" l="1"/>
  <c r="I147" i="7" s="1"/>
  <c r="H172" i="7" l="1"/>
  <c r="I172" i="7" s="1"/>
  <c r="H146" i="7" l="1"/>
  <c r="I146" i="7" s="1"/>
  <c r="H145" i="7"/>
  <c r="I145" i="7" s="1"/>
  <c r="H156" i="7"/>
  <c r="I156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5" i="7"/>
  <c r="I155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54" i="7" l="1"/>
  <c r="H160" i="7" s="1"/>
  <c r="H121" i="7"/>
  <c r="I154" i="7" l="1"/>
  <c r="I160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71" i="7" l="1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2" i="7" l="1"/>
  <c r="H152" i="7"/>
  <c r="H173" i="7"/>
  <c r="I63" i="7"/>
  <c r="I70" i="7" s="1"/>
  <c r="H70" i="7"/>
  <c r="H54" i="7"/>
  <c r="I162" i="7"/>
  <c r="I173" i="7" s="1"/>
  <c r="I75" i="7"/>
  <c r="I15" i="7"/>
  <c r="I54" i="7" s="1"/>
  <c r="H71" i="7" l="1"/>
  <c r="I71" i="7"/>
  <c r="I174" i="7"/>
  <c r="H174" i="7"/>
  <c r="I175" i="7" l="1"/>
  <c r="H175" i="7"/>
</calcChain>
</file>

<file path=xl/sharedStrings.xml><?xml version="1.0" encoding="utf-8"?>
<sst xmlns="http://schemas.openxmlformats.org/spreadsheetml/2006/main" count="1057" uniqueCount="308">
  <si>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</si>
  <si>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</si>
  <si>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</si>
  <si>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</si>
  <si>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</si>
  <si>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</si>
  <si>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</si>
  <si>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</si>
  <si>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</si>
  <si>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</si>
  <si>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</si>
  <si>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</si>
  <si>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</si>
  <si>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</si>
  <si>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</si>
  <si>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</si>
  <si>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</si>
  <si>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</si>
  <si>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</si>
  <si>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</si>
  <si>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</si>
  <si>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</si>
  <si>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</si>
  <si>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</si>
  <si>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</si>
  <si>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</si>
  <si>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</si>
  <si>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</si>
  <si>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</si>
  <si>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</si>
  <si>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</si>
  <si>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</si>
  <si>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</si>
  <si>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</si>
  <si>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</si>
  <si>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</si>
  <si>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</si>
  <si>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</si>
  <si>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</si>
  <si>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</si>
  <si>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</si>
  <si>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</si>
  <si>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</si>
  <si>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</si>
  <si>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</si>
  <si>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</si>
  <si>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</si>
  <si>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</si>
  <si>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</si>
  <si>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</si>
  <si>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</si>
  <si>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</si>
  <si>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</si>
  <si>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</si>
  <si>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</si>
  <si>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</si>
  <si>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</si>
  <si>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</si>
  <si>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</si>
  <si>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</si>
  <si>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</si>
  <si>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</si>
  <si>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</si>
  <si>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</si>
  <si>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</si>
  <si>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</si>
  <si>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</si>
  <si>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</si>
  <si>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</si>
  <si>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</si>
  <si>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</si>
  <si>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</si>
  <si>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</si>
  <si>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</si>
  <si>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</si>
  <si>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</si>
  <si>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</si>
  <si>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</si>
  <si>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</si>
  <si>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</si>
  <si>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</si>
  <si>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</si>
  <si>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</si>
  <si>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</si>
  <si>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</si>
  <si>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</si>
  <si>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</si>
  <si>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</si>
  <si>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</si>
  <si>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</si>
  <si>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</si>
  <si>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</si>
  <si>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</si>
  <si>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</si>
  <si>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</si>
  <si>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</si>
  <si>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</si>
  <si>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</si>
  <si>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</si>
  <si>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</si>
  <si>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</si>
  <si>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</si>
  <si>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</si>
  <si>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</si>
  <si>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</si>
  <si>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</si>
  <si>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</si>
  <si>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</si>
  <si>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</si>
  <si>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</si>
  <si>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</si>
  <si>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</si>
  <si>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</si>
  <si>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</si>
  <si>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</si>
  <si>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</si>
  <si>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</si>
  <si>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</si>
  <si>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</si>
  <si>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</si>
  <si>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</si>
  <si>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</si>
  <si>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</si>
  <si>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</si>
  <si>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</si>
  <si>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</si>
  <si>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</si>
  <si>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</si>
  <si>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</si>
  <si>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</si>
  <si>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</si>
  <si>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</si>
  <si>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</si>
  <si>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</si>
  <si>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</si>
  <si>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</si>
  <si>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</si>
  <si>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</si>
  <si>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</si>
  <si>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</si>
  <si>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</si>
  <si>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</si>
  <si>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</si>
  <si>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</si>
  <si>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</si>
  <si>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</si>
  <si>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</si>
  <si>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</si>
  <si>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</si>
  <si>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</si>
  <si>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</si>
  <si>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</si>
  <si>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</si>
  <si>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</si>
  <si>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</si>
  <si>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</si>
  <si>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</si>
  <si>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</si>
  <si>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</si>
  <si>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</si>
  <si>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</si>
  <si>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</si>
  <si>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</si>
  <si>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</si>
  <si>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</si>
  <si>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</si>
  <si>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</si>
  <si>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</si>
  <si>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</si>
  <si>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</si>
  <si>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</si>
  <si>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</si>
  <si>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</si>
  <si>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</si>
  <si>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</si>
  <si>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</si>
  <si>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</si>
  <si>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</si>
  <si>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</si>
  <si>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</si>
  <si>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</si>
  <si>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</si>
  <si>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</si>
  <si>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</si>
  <si>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</si>
  <si>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</si>
  <si>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</si>
  <si>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</si>
  <si>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</si>
  <si>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</si>
  <si>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</si>
  <si>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</si>
  <si>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</si>
  <si>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</si>
  <si>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</si>
  <si>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</si>
  <si>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</si>
  <si>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</si>
  <si>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</si>
  <si>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</si>
  <si>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</si>
  <si>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</si>
  <si>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</si>
  <si>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</si>
  <si>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</si>
  <si>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</si>
  <si>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</si>
  <si>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</si>
  <si>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</si>
  <si>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</si>
  <si>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</si>
  <si>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</si>
  <si>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</si>
  <si>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</si>
  <si>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</si>
  <si>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</si>
  <si>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</si>
  <si>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</si>
  <si>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</si>
  <si>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</si>
  <si>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</si>
  <si>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</si>
  <si>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</si>
  <si>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</si>
  <si>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</si>
  <si>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</si>
  <si>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</si>
  <si>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</si>
  <si>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</si>
  <si>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</si>
  <si>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</si>
  <si>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</si>
  <si>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</si>
  <si>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</si>
  <si>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</si>
  <si>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</si>
  <si>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</si>
  <si>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</si>
  <si>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</si>
  <si>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</si>
  <si>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</si>
  <si>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</si>
  <si>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</si>
  <si>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</si>
  <si>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</si>
  <si>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</si>
  <si>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</si>
  <si>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</si>
  <si>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</si>
  <si>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</si>
  <si>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</si>
  <si>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</si>
  <si>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</si>
  <si>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</si>
  <si>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</si>
  <si>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</si>
  <si>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</si>
  <si>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</si>
  <si>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</si>
  <si>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</si>
  <si>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</si>
  <si>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</si>
  <si>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</si>
  <si>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</si>
  <si>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</si>
  <si>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</si>
  <si>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</si>
  <si>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</si>
  <si>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</si>
  <si>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</si>
  <si>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</si>
  <si>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</si>
  <si>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</si>
  <si>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</si>
  <si>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</si>
  <si>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</si>
  <si>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</si>
  <si>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</si>
  <si>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</si>
  <si>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</si>
  <si>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</si>
  <si>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</si>
  <si>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</si>
  <si>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</si>
  <si>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</si>
  <si>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</si>
  <si>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</si>
  <si>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</si>
  <si>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</si>
  <si>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</si>
  <si>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</si>
  <si>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</si>
  <si>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</si>
  <si>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</si>
  <si>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</si>
  <si>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Научно-исследовательская работа по проекту "Совместные исследования органических фотоэлементов"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</si>
  <si>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</si>
  <si>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</si>
  <si>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</si>
  <si>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</si>
  <si>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</si>
  <si>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</si>
  <si>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</si>
  <si>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</si>
  <si>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</si>
  <si>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</si>
  <si>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</si>
  <si>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    Приложение к Приказу  Генерального директора частного учреждения «Центр энергетических исследований»  от 12 октября 2012 года №160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</si>
</sst>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16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abSelected="1" view="pageBreakPreview" topLeftCell="A80" zoomScale="80" zoomScaleNormal="90" zoomScaleSheetLayoutView="80" workbookViewId="0">
      <selection activeCell="J4" sqref="J4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3" width="12" style="10" bestFit="1" customWidth="1"/>
    <col min="14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73" t="s">
        <v>307</v>
      </c>
      <c r="K1" s="73"/>
      <c r="L1" s="7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73"/>
      <c r="K2" s="73"/>
      <c r="L2" s="7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73"/>
      <c r="K3" s="73"/>
      <c r="L3" s="7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4" t="s">
        <v>1</v>
      </c>
      <c r="K5" s="74"/>
      <c r="L5" s="7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4" t="s">
        <v>11</v>
      </c>
      <c r="K6" s="74"/>
      <c r="L6" s="7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4" t="s">
        <v>183</v>
      </c>
      <c r="K7" s="74"/>
      <c r="L7" s="7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4" t="s">
        <v>54</v>
      </c>
      <c r="K8" s="74"/>
      <c r="L8" s="7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81" t="s">
        <v>182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ht="15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78" t="s">
        <v>191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7.75" customHeight="1" x14ac:dyDescent="0.25">
      <c r="A14" s="60"/>
      <c r="B14" s="90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82" t="s">
        <v>184</v>
      </c>
      <c r="C54" s="83"/>
      <c r="D54" s="83"/>
      <c r="E54" s="83"/>
      <c r="F54" s="83"/>
      <c r="G54" s="102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84" t="s">
        <v>220</v>
      </c>
      <c r="C55" s="85"/>
      <c r="D55" s="85"/>
      <c r="E55" s="85"/>
      <c r="F55" s="85"/>
      <c r="G55" s="85"/>
      <c r="H55" s="85"/>
      <c r="I55" s="85"/>
      <c r="J55" s="85"/>
      <c r="K55" s="85"/>
      <c r="L55" s="8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82" t="s">
        <v>225</v>
      </c>
      <c r="C57" s="83"/>
      <c r="D57" s="83"/>
      <c r="E57" s="83"/>
      <c r="F57" s="83"/>
      <c r="G57" s="83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93" t="s">
        <v>181</v>
      </c>
      <c r="C58" s="94"/>
      <c r="D58" s="94"/>
      <c r="E58" s="94"/>
      <c r="F58" s="94"/>
      <c r="G58" s="94"/>
      <c r="H58" s="94"/>
      <c r="I58" s="94"/>
      <c r="J58" s="94"/>
      <c r="K58" s="94"/>
      <c r="L58" s="9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7" t="s">
        <v>185</v>
      </c>
      <c r="C70" s="88"/>
      <c r="D70" s="88"/>
      <c r="E70" s="88"/>
      <c r="F70" s="88"/>
      <c r="G70" s="89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7" t="s">
        <v>186</v>
      </c>
      <c r="C71" s="88"/>
      <c r="D71" s="88"/>
      <c r="E71" s="88"/>
      <c r="F71" s="88"/>
      <c r="G71" s="89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75" t="s">
        <v>190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</row>
    <row r="73" spans="1:12" s="48" customFormat="1" ht="26.25" customHeight="1" x14ac:dyDescent="0.3">
      <c r="A73" s="66"/>
      <c r="B73" s="93" t="s">
        <v>180</v>
      </c>
      <c r="C73" s="94"/>
      <c r="D73" s="94"/>
      <c r="E73" s="94"/>
      <c r="F73" s="94"/>
      <c r="G73" s="94"/>
      <c r="H73" s="94"/>
      <c r="I73" s="94"/>
      <c r="J73" s="94"/>
      <c r="K73" s="94"/>
      <c r="L73" s="95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51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51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3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3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3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3" ht="169.5" customHeight="1" x14ac:dyDescent="0.25">
      <c r="A148" s="3">
        <v>75</v>
      </c>
      <c r="B148" s="7" t="s">
        <v>302</v>
      </c>
      <c r="C148" s="6" t="s">
        <v>199</v>
      </c>
      <c r="D148" s="7" t="s">
        <v>179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3" ht="169.5" customHeight="1" x14ac:dyDescent="0.25">
      <c r="A149" s="3">
        <v>76</v>
      </c>
      <c r="B149" s="7" t="s">
        <v>298</v>
      </c>
      <c r="C149" s="6" t="s">
        <v>203</v>
      </c>
      <c r="D149" s="7" t="s">
        <v>179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303</v>
      </c>
      <c r="K149" s="25" t="s">
        <v>33</v>
      </c>
      <c r="L149" s="7" t="s">
        <v>22</v>
      </c>
    </row>
    <row r="150" spans="1:13" ht="169.5" customHeight="1" x14ac:dyDescent="0.25">
      <c r="A150" s="3">
        <v>77</v>
      </c>
      <c r="B150" s="7" t="s">
        <v>299</v>
      </c>
      <c r="C150" s="6" t="s">
        <v>199</v>
      </c>
      <c r="D150" s="7" t="s">
        <v>300</v>
      </c>
      <c r="E150" s="25" t="s">
        <v>63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301</v>
      </c>
      <c r="K150" s="25" t="s">
        <v>33</v>
      </c>
      <c r="L150" s="7" t="s">
        <v>22</v>
      </c>
    </row>
    <row r="151" spans="1:13" ht="169.5" customHeight="1" x14ac:dyDescent="0.25">
      <c r="A151" s="3">
        <v>78</v>
      </c>
      <c r="B151" s="12" t="s">
        <v>304</v>
      </c>
      <c r="C151" s="6" t="s">
        <v>203</v>
      </c>
      <c r="D151" s="7" t="s">
        <v>179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217</v>
      </c>
      <c r="K151" s="25" t="s">
        <v>33</v>
      </c>
      <c r="L151" s="7" t="s">
        <v>22</v>
      </c>
      <c r="M151" s="10">
        <f>1190212160+8563663</f>
        <v>1198775823</v>
      </c>
    </row>
    <row r="152" spans="1:13" s="48" customFormat="1" ht="35.25" customHeight="1" x14ac:dyDescent="0.3">
      <c r="A152" s="62"/>
      <c r="B152" s="87" t="s">
        <v>184</v>
      </c>
      <c r="C152" s="88"/>
      <c r="D152" s="88"/>
      <c r="E152" s="88"/>
      <c r="F152" s="88"/>
      <c r="G152" s="89"/>
      <c r="H152" s="49">
        <f>SUM(H74:H151)</f>
        <v>416870471.21357167</v>
      </c>
      <c r="I152" s="49">
        <f>SUM(I74:I151)</f>
        <v>466894927.75920016</v>
      </c>
      <c r="J152" s="46"/>
      <c r="K152" s="50" t="s">
        <v>0</v>
      </c>
      <c r="L152" s="47"/>
    </row>
    <row r="153" spans="1:13" s="48" customFormat="1" ht="32.25" customHeight="1" x14ac:dyDescent="0.3">
      <c r="A153" s="61"/>
      <c r="B153" s="96" t="s">
        <v>220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8"/>
    </row>
    <row r="154" spans="1:13" ht="108" customHeight="1" x14ac:dyDescent="0.25">
      <c r="A154" s="3">
        <v>1</v>
      </c>
      <c r="B154" s="25" t="s">
        <v>221</v>
      </c>
      <c r="C154" s="6" t="s">
        <v>203</v>
      </c>
      <c r="D154" s="25" t="s">
        <v>221</v>
      </c>
      <c r="E154" s="55" t="s">
        <v>222</v>
      </c>
      <c r="F154" s="55">
        <v>1</v>
      </c>
      <c r="G154" s="16">
        <v>449479.46</v>
      </c>
      <c r="H154" s="16">
        <f>F154*G154</f>
        <v>449479.46</v>
      </c>
      <c r="I154" s="16">
        <f>H154*1.12</f>
        <v>503416.99520000006</v>
      </c>
      <c r="J154" s="7" t="s">
        <v>223</v>
      </c>
      <c r="K154" s="25" t="s">
        <v>33</v>
      </c>
      <c r="L154" s="25" t="s">
        <v>22</v>
      </c>
    </row>
    <row r="155" spans="1:13" ht="108" customHeight="1" x14ac:dyDescent="0.25">
      <c r="A155" s="3">
        <v>2</v>
      </c>
      <c r="B155" s="25" t="s">
        <v>242</v>
      </c>
      <c r="C155" s="6" t="s">
        <v>203</v>
      </c>
      <c r="D155" s="25" t="s">
        <v>242</v>
      </c>
      <c r="E155" s="55" t="s">
        <v>222</v>
      </c>
      <c r="F155" s="7">
        <v>1</v>
      </c>
      <c r="G155" s="27">
        <v>491071.43</v>
      </c>
      <c r="H155" s="27">
        <f>F155*G155</f>
        <v>491071.43</v>
      </c>
      <c r="I155" s="34">
        <f t="shared" ref="I155:I158" si="13">H155*1.12</f>
        <v>550000.00160000008</v>
      </c>
      <c r="J155" s="7" t="s">
        <v>215</v>
      </c>
      <c r="K155" s="25" t="s">
        <v>33</v>
      </c>
      <c r="L155" s="25" t="s">
        <v>22</v>
      </c>
    </row>
    <row r="156" spans="1:13" ht="143.25" customHeight="1" x14ac:dyDescent="0.25">
      <c r="A156" s="3">
        <v>3</v>
      </c>
      <c r="B156" s="7" t="s">
        <v>284</v>
      </c>
      <c r="C156" s="6" t="s">
        <v>203</v>
      </c>
      <c r="D156" s="7" t="s">
        <v>284</v>
      </c>
      <c r="E156" s="13" t="s">
        <v>222</v>
      </c>
      <c r="F156" s="16">
        <v>1</v>
      </c>
      <c r="G156" s="17">
        <v>13680000</v>
      </c>
      <c r="H156" s="17">
        <f t="shared" ref="H156:H159" si="14">G156*F156</f>
        <v>13680000</v>
      </c>
      <c r="I156" s="34">
        <f t="shared" si="13"/>
        <v>15321600.000000002</v>
      </c>
      <c r="J156" s="7" t="s">
        <v>273</v>
      </c>
      <c r="K156" s="25"/>
      <c r="L156" s="7" t="s">
        <v>285</v>
      </c>
    </row>
    <row r="157" spans="1:13" ht="143.25" customHeight="1" x14ac:dyDescent="0.25">
      <c r="A157" s="3">
        <v>4</v>
      </c>
      <c r="B157" s="7" t="s">
        <v>295</v>
      </c>
      <c r="C157" s="6" t="s">
        <v>203</v>
      </c>
      <c r="D157" s="7" t="s">
        <v>295</v>
      </c>
      <c r="E157" s="13" t="s">
        <v>222</v>
      </c>
      <c r="F157" s="16">
        <v>1</v>
      </c>
      <c r="G157" s="17">
        <v>13900555</v>
      </c>
      <c r="H157" s="17">
        <f t="shared" si="14"/>
        <v>13900555</v>
      </c>
      <c r="I157" s="34">
        <f t="shared" si="13"/>
        <v>15568621.600000001</v>
      </c>
      <c r="J157" s="7" t="s">
        <v>296</v>
      </c>
      <c r="K157" s="25"/>
      <c r="L157" s="25" t="s">
        <v>297</v>
      </c>
    </row>
    <row r="158" spans="1:13" ht="143.25" customHeight="1" x14ac:dyDescent="0.25">
      <c r="A158" s="108">
        <v>5</v>
      </c>
      <c r="B158" s="109" t="s">
        <v>305</v>
      </c>
      <c r="C158" s="110" t="s">
        <v>203</v>
      </c>
      <c r="D158" s="109" t="s">
        <v>305</v>
      </c>
      <c r="E158" s="111" t="s">
        <v>222</v>
      </c>
      <c r="F158" s="112">
        <v>1</v>
      </c>
      <c r="G158" s="113">
        <v>640000</v>
      </c>
      <c r="H158" s="113">
        <f t="shared" si="14"/>
        <v>640000</v>
      </c>
      <c r="I158" s="114">
        <f t="shared" si="13"/>
        <v>716800.00000000012</v>
      </c>
      <c r="J158" s="109" t="s">
        <v>38</v>
      </c>
      <c r="K158" s="115"/>
      <c r="L158" s="115" t="s">
        <v>22</v>
      </c>
    </row>
    <row r="159" spans="1:13" ht="143.25" customHeight="1" x14ac:dyDescent="0.25">
      <c r="A159" s="108">
        <v>6</v>
      </c>
      <c r="B159" s="109" t="s">
        <v>306</v>
      </c>
      <c r="C159" s="110" t="s">
        <v>203</v>
      </c>
      <c r="D159" s="109" t="s">
        <v>306</v>
      </c>
      <c r="E159" s="111" t="s">
        <v>222</v>
      </c>
      <c r="F159" s="112">
        <v>1</v>
      </c>
      <c r="G159" s="113">
        <v>2767600</v>
      </c>
      <c r="H159" s="113">
        <f t="shared" si="14"/>
        <v>2767600</v>
      </c>
      <c r="I159" s="114">
        <f>H159*1.12</f>
        <v>3099712.0000000005</v>
      </c>
      <c r="J159" s="109" t="s">
        <v>38</v>
      </c>
      <c r="K159" s="115"/>
      <c r="L159" s="115" t="s">
        <v>22</v>
      </c>
    </row>
    <row r="160" spans="1:13" s="48" customFormat="1" ht="37.5" customHeight="1" x14ac:dyDescent="0.3">
      <c r="A160" s="62"/>
      <c r="B160" s="99" t="s">
        <v>225</v>
      </c>
      <c r="C160" s="100"/>
      <c r="D160" s="100"/>
      <c r="E160" s="100"/>
      <c r="F160" s="100"/>
      <c r="G160" s="101"/>
      <c r="H160" s="57">
        <f>SUM(H154:H159)</f>
        <v>31928705.890000001</v>
      </c>
      <c r="I160" s="57">
        <f>SUM(I154:I159)</f>
        <v>35760150.596800007</v>
      </c>
      <c r="J160" s="56"/>
      <c r="K160" s="56"/>
      <c r="L160" s="56"/>
    </row>
    <row r="161" spans="1:12" ht="29.25" customHeight="1" x14ac:dyDescent="0.25">
      <c r="A161" s="61"/>
      <c r="B161" s="93" t="s">
        <v>181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5"/>
    </row>
    <row r="162" spans="1:12" ht="45" x14ac:dyDescent="0.25">
      <c r="A162" s="4">
        <v>1</v>
      </c>
      <c r="B162" s="12" t="s">
        <v>37</v>
      </c>
      <c r="C162" s="6" t="s">
        <v>198</v>
      </c>
      <c r="D162" s="12" t="s">
        <v>37</v>
      </c>
      <c r="E162" s="13" t="s">
        <v>12</v>
      </c>
      <c r="F162" s="13">
        <v>1</v>
      </c>
      <c r="G162" s="14">
        <v>3305844</v>
      </c>
      <c r="H162" s="14">
        <f t="shared" ref="H162:H172" si="15">F162*G162</f>
        <v>3305844</v>
      </c>
      <c r="I162" s="14">
        <f t="shared" ref="I162:I172" si="16">H162*1.12</f>
        <v>3702545.2800000003</v>
      </c>
      <c r="J162" s="7" t="s">
        <v>45</v>
      </c>
      <c r="K162" s="7" t="s">
        <v>33</v>
      </c>
      <c r="L162" s="5" t="s">
        <v>24</v>
      </c>
    </row>
    <row r="163" spans="1:12" ht="30" x14ac:dyDescent="0.25">
      <c r="A163" s="4">
        <v>2</v>
      </c>
      <c r="B163" s="18" t="s">
        <v>17</v>
      </c>
      <c r="C163" s="6" t="s">
        <v>198</v>
      </c>
      <c r="D163" s="18" t="s">
        <v>17</v>
      </c>
      <c r="E163" s="13" t="s">
        <v>12</v>
      </c>
      <c r="F163" s="16">
        <v>1</v>
      </c>
      <c r="G163" s="16">
        <v>1754464.2857142854</v>
      </c>
      <c r="H163" s="14">
        <f t="shared" si="15"/>
        <v>1754464.2857142854</v>
      </c>
      <c r="I163" s="14">
        <f t="shared" si="16"/>
        <v>1965000</v>
      </c>
      <c r="J163" s="7" t="s">
        <v>27</v>
      </c>
      <c r="K163" s="7" t="s">
        <v>33</v>
      </c>
      <c r="L163" s="5" t="s">
        <v>25</v>
      </c>
    </row>
    <row r="164" spans="1:12" ht="48.75" customHeight="1" x14ac:dyDescent="0.25">
      <c r="A164" s="4">
        <v>3</v>
      </c>
      <c r="B164" s="18" t="s">
        <v>47</v>
      </c>
      <c r="C164" s="6" t="s">
        <v>198</v>
      </c>
      <c r="D164" s="18" t="s">
        <v>47</v>
      </c>
      <c r="E164" s="13" t="s">
        <v>12</v>
      </c>
      <c r="F164" s="16">
        <v>1</v>
      </c>
      <c r="G164" s="16">
        <v>173410000</v>
      </c>
      <c r="H164" s="14">
        <f t="shared" si="15"/>
        <v>173410000</v>
      </c>
      <c r="I164" s="14">
        <f t="shared" si="16"/>
        <v>194219200.00000003</v>
      </c>
      <c r="J164" s="7" t="s">
        <v>42</v>
      </c>
      <c r="K164" s="7" t="s">
        <v>33</v>
      </c>
      <c r="L164" s="5" t="s">
        <v>22</v>
      </c>
    </row>
    <row r="165" spans="1:12" ht="60" x14ac:dyDescent="0.25">
      <c r="A165" s="4">
        <v>4</v>
      </c>
      <c r="B165" s="28" t="s">
        <v>77</v>
      </c>
      <c r="C165" s="6" t="s">
        <v>201</v>
      </c>
      <c r="D165" s="28" t="s">
        <v>77</v>
      </c>
      <c r="E165" s="28" t="s">
        <v>12</v>
      </c>
      <c r="F165" s="28">
        <v>1</v>
      </c>
      <c r="G165" s="29">
        <v>433392.9</v>
      </c>
      <c r="H165" s="14">
        <f t="shared" si="15"/>
        <v>433392.9</v>
      </c>
      <c r="I165" s="14">
        <f t="shared" si="16"/>
        <v>485400.04800000007</v>
      </c>
      <c r="J165" s="7" t="s">
        <v>45</v>
      </c>
      <c r="K165" s="28" t="s">
        <v>33</v>
      </c>
      <c r="L165" s="5" t="s">
        <v>23</v>
      </c>
    </row>
    <row r="166" spans="1:12" ht="97.5" customHeight="1" x14ac:dyDescent="0.25">
      <c r="A166" s="4">
        <v>5</v>
      </c>
      <c r="B166" s="25" t="s">
        <v>79</v>
      </c>
      <c r="C166" s="6" t="s">
        <v>202</v>
      </c>
      <c r="D166" s="25" t="s">
        <v>79</v>
      </c>
      <c r="E166" s="25" t="s">
        <v>80</v>
      </c>
      <c r="F166" s="25">
        <v>131</v>
      </c>
      <c r="G166" s="26">
        <v>2017.1759999999999</v>
      </c>
      <c r="H166" s="30">
        <f t="shared" si="15"/>
        <v>264250.05599999998</v>
      </c>
      <c r="I166" s="31">
        <f t="shared" si="16"/>
        <v>295960.06271999999</v>
      </c>
      <c r="J166" s="25" t="s">
        <v>81</v>
      </c>
      <c r="K166" s="25" t="s">
        <v>33</v>
      </c>
      <c r="L166" s="25" t="s">
        <v>22</v>
      </c>
    </row>
    <row r="167" spans="1:12" ht="93.75" customHeight="1" x14ac:dyDescent="0.25">
      <c r="A167" s="4">
        <v>6</v>
      </c>
      <c r="B167" s="7" t="s">
        <v>82</v>
      </c>
      <c r="C167" s="6" t="s">
        <v>202</v>
      </c>
      <c r="D167" s="25" t="s">
        <v>83</v>
      </c>
      <c r="E167" s="25" t="s">
        <v>80</v>
      </c>
      <c r="F167" s="7">
        <v>131</v>
      </c>
      <c r="G167" s="27">
        <v>150152.67000000001</v>
      </c>
      <c r="H167" s="30">
        <f t="shared" si="15"/>
        <v>19669999.770000003</v>
      </c>
      <c r="I167" s="31">
        <f t="shared" si="16"/>
        <v>22030399.742400005</v>
      </c>
      <c r="J167" s="25" t="s">
        <v>165</v>
      </c>
      <c r="K167" s="25" t="s">
        <v>33</v>
      </c>
      <c r="L167" s="25" t="s">
        <v>22</v>
      </c>
    </row>
    <row r="168" spans="1:12" ht="100.5" customHeight="1" x14ac:dyDescent="0.25">
      <c r="A168" s="4">
        <v>7</v>
      </c>
      <c r="B168" s="18" t="s">
        <v>108</v>
      </c>
      <c r="C168" s="6" t="s">
        <v>203</v>
      </c>
      <c r="D168" s="18" t="s">
        <v>108</v>
      </c>
      <c r="E168" s="25" t="s">
        <v>12</v>
      </c>
      <c r="F168" s="43">
        <v>1</v>
      </c>
      <c r="G168" s="31">
        <v>200000</v>
      </c>
      <c r="H168" s="30">
        <f t="shared" si="15"/>
        <v>200000</v>
      </c>
      <c r="I168" s="31">
        <f t="shared" si="16"/>
        <v>224000.00000000003</v>
      </c>
      <c r="J168" s="25" t="s">
        <v>45</v>
      </c>
      <c r="K168" s="25" t="s">
        <v>33</v>
      </c>
      <c r="L168" s="25" t="s">
        <v>22</v>
      </c>
    </row>
    <row r="169" spans="1:12" ht="90" x14ac:dyDescent="0.25">
      <c r="A169" s="4">
        <v>8</v>
      </c>
      <c r="B169" s="36" t="s">
        <v>113</v>
      </c>
      <c r="C169" s="6" t="s">
        <v>203</v>
      </c>
      <c r="D169" s="37" t="s">
        <v>113</v>
      </c>
      <c r="E169" s="25" t="s">
        <v>12</v>
      </c>
      <c r="F169" s="43">
        <v>1</v>
      </c>
      <c r="G169" s="34">
        <v>158000</v>
      </c>
      <c r="H169" s="35">
        <f t="shared" si="15"/>
        <v>158000</v>
      </c>
      <c r="I169" s="34">
        <f t="shared" si="16"/>
        <v>176960.00000000003</v>
      </c>
      <c r="J169" s="25" t="s">
        <v>45</v>
      </c>
      <c r="K169" s="25" t="s">
        <v>33</v>
      </c>
      <c r="L169" s="25" t="s">
        <v>22</v>
      </c>
    </row>
    <row r="170" spans="1:12" ht="200.25" customHeight="1" x14ac:dyDescent="0.25">
      <c r="A170" s="4">
        <v>9</v>
      </c>
      <c r="B170" s="33" t="s">
        <v>114</v>
      </c>
      <c r="C170" s="6" t="s">
        <v>203</v>
      </c>
      <c r="D170" s="33" t="s">
        <v>114</v>
      </c>
      <c r="E170" s="25" t="s">
        <v>12</v>
      </c>
      <c r="F170" s="43">
        <v>1</v>
      </c>
      <c r="G170" s="34">
        <v>8000000</v>
      </c>
      <c r="H170" s="35">
        <f t="shared" si="15"/>
        <v>8000000</v>
      </c>
      <c r="I170" s="34">
        <f t="shared" si="16"/>
        <v>8960000</v>
      </c>
      <c r="J170" s="25" t="s">
        <v>115</v>
      </c>
      <c r="K170" s="25" t="s">
        <v>33</v>
      </c>
      <c r="L170" s="25" t="s">
        <v>116</v>
      </c>
    </row>
    <row r="171" spans="1:12" ht="197.25" customHeight="1" x14ac:dyDescent="0.25">
      <c r="A171" s="4">
        <v>10</v>
      </c>
      <c r="B171" s="7" t="s">
        <v>114</v>
      </c>
      <c r="C171" s="6" t="s">
        <v>203</v>
      </c>
      <c r="D171" s="7" t="s">
        <v>114</v>
      </c>
      <c r="E171" s="25" t="s">
        <v>12</v>
      </c>
      <c r="F171" s="43">
        <v>1</v>
      </c>
      <c r="G171" s="34">
        <v>8832000</v>
      </c>
      <c r="H171" s="35">
        <f t="shared" si="15"/>
        <v>8832000</v>
      </c>
      <c r="I171" s="34">
        <f t="shared" si="16"/>
        <v>9891840.0000000019</v>
      </c>
      <c r="J171" s="25" t="s">
        <v>120</v>
      </c>
      <c r="K171" s="25" t="s">
        <v>33</v>
      </c>
      <c r="L171" s="25" t="s">
        <v>117</v>
      </c>
    </row>
    <row r="172" spans="1:12" ht="119.25" customHeight="1" x14ac:dyDescent="0.25">
      <c r="A172" s="4">
        <v>11</v>
      </c>
      <c r="B172" s="7" t="s">
        <v>289</v>
      </c>
      <c r="C172" s="6" t="s">
        <v>203</v>
      </c>
      <c r="D172" s="7" t="s">
        <v>289</v>
      </c>
      <c r="E172" s="25" t="s">
        <v>12</v>
      </c>
      <c r="F172" s="43">
        <v>1</v>
      </c>
      <c r="G172" s="34">
        <v>192536</v>
      </c>
      <c r="H172" s="35">
        <f t="shared" si="15"/>
        <v>192536</v>
      </c>
      <c r="I172" s="34">
        <f t="shared" si="16"/>
        <v>215640.32000000001</v>
      </c>
      <c r="J172" s="25" t="s">
        <v>290</v>
      </c>
      <c r="K172" s="25" t="s">
        <v>33</v>
      </c>
      <c r="L172" s="25" t="s">
        <v>22</v>
      </c>
    </row>
    <row r="173" spans="1:12" s="52" customFormat="1" ht="27.75" customHeight="1" x14ac:dyDescent="0.25">
      <c r="A173" s="51"/>
      <c r="B173" s="103" t="s">
        <v>187</v>
      </c>
      <c r="C173" s="103"/>
      <c r="D173" s="103"/>
      <c r="E173" s="103"/>
      <c r="F173" s="103"/>
      <c r="G173" s="103"/>
      <c r="H173" s="49">
        <f>SUM(H162:H172)</f>
        <v>216220487.01171431</v>
      </c>
      <c r="I173" s="49">
        <f>SUM(I162:I172)</f>
        <v>242166945.45312005</v>
      </c>
      <c r="J173" s="50"/>
      <c r="K173" s="50"/>
      <c r="L173" s="50"/>
    </row>
    <row r="174" spans="1:12" s="52" customFormat="1" ht="29.25" customHeight="1" x14ac:dyDescent="0.25">
      <c r="A174" s="51"/>
      <c r="B174" s="103" t="s">
        <v>188</v>
      </c>
      <c r="C174" s="103"/>
      <c r="D174" s="103"/>
      <c r="E174" s="103"/>
      <c r="F174" s="103"/>
      <c r="G174" s="103"/>
      <c r="H174" s="49">
        <f>H152+H173+H160</f>
        <v>665019664.11528599</v>
      </c>
      <c r="I174" s="49">
        <f>I152+I173+I160</f>
        <v>744822023.80912018</v>
      </c>
      <c r="J174" s="50"/>
      <c r="K174" s="50"/>
      <c r="L174" s="50"/>
    </row>
    <row r="175" spans="1:12" s="52" customFormat="1" ht="32.25" customHeight="1" x14ac:dyDescent="0.25">
      <c r="A175" s="53"/>
      <c r="B175" s="105" t="s">
        <v>189</v>
      </c>
      <c r="C175" s="106"/>
      <c r="D175" s="106"/>
      <c r="E175" s="106"/>
      <c r="F175" s="106"/>
      <c r="G175" s="107"/>
      <c r="H175" s="54">
        <f>H71+H174</f>
        <v>1193619759.985286</v>
      </c>
      <c r="I175" s="54">
        <f>I174+I71</f>
        <v>1336854131.1835203</v>
      </c>
      <c r="J175" s="70"/>
      <c r="K175" s="71"/>
      <c r="L175" s="71"/>
    </row>
    <row r="176" spans="1:12" ht="33.75" customHeight="1" x14ac:dyDescent="0.25">
      <c r="A176" s="104" t="s">
        <v>204</v>
      </c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</row>
  </sheetData>
  <mergeCells count="25">
    <mergeCell ref="B173:G173"/>
    <mergeCell ref="A176:L176"/>
    <mergeCell ref="B174:G174"/>
    <mergeCell ref="B175:G175"/>
    <mergeCell ref="B161:L161"/>
    <mergeCell ref="B152:G152"/>
    <mergeCell ref="B153:L153"/>
    <mergeCell ref="B160:G160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2012-10-11T07:12:08Z</cp:lastPrinted>
  <dcterms:created xsi:type="dcterms:W3CDTF">2012-01-05T05:15:13Z</dcterms:created>
  <dcterms:modified xsi:type="dcterms:W3CDTF">2012-10-12T09:52:49Z</dcterms:modified>
</cp:coreProperties>
</file>