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05" windowWidth="23895" windowHeight="10170"/>
  </bookViews>
  <sheets>
    <sheet name="ПЗ" sheetId="7" r:id="rId1"/>
    <sheet name="Лист1" sheetId="11" r:id="rId2"/>
  </sheets>
  <definedNames>
    <definedName name="_xlnm.Print_Area" localSheetId="0">ПЗ!$A$1:$L$169</definedName>
  </definedNames>
  <calcPr calcId="144525"/>
</workbook>
</file>

<file path=xl/calcChain.xml><?xml version="1.0" encoding="utf-8"?>
<calcChain xmlns="http://schemas.openxmlformats.org/spreadsheetml/2006/main">
  <c r="H147" i="7" l="1"/>
  <c r="I147" i="7" s="1"/>
  <c r="H165" i="7" l="1"/>
  <c r="I165" i="7"/>
  <c r="H146" i="7" l="1"/>
  <c r="I146" i="7" s="1"/>
  <c r="H145" i="7"/>
  <c r="I145" i="7" s="1"/>
  <c r="H152" i="7"/>
  <c r="I152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 l="1"/>
  <c r="I139" i="7" s="1"/>
  <c r="H69" i="7" l="1"/>
  <c r="I69" i="7" s="1"/>
  <c r="H138" i="7" l="1"/>
  <c r="I138" i="7" s="1"/>
  <c r="H137" i="7" l="1"/>
  <c r="I137" i="7" s="1"/>
  <c r="H136" i="7"/>
  <c r="I136" i="7" s="1"/>
  <c r="H135" i="7"/>
  <c r="I135" i="7" s="1"/>
  <c r="H134" i="7"/>
  <c r="H133" i="7"/>
  <c r="I133" i="7" s="1"/>
  <c r="I134" i="7" l="1"/>
  <c r="H132" i="7"/>
  <c r="I132" i="7" s="1"/>
  <c r="H131" i="7"/>
  <c r="I131" i="7" s="1"/>
  <c r="H130" i="7"/>
  <c r="H129" i="7"/>
  <c r="I129" i="7" s="1"/>
  <c r="H128" i="7"/>
  <c r="I128" i="7" s="1"/>
  <c r="I130" i="7" l="1"/>
  <c r="H127" i="7"/>
  <c r="I127" i="7" l="1"/>
  <c r="H126" i="7"/>
  <c r="H125" i="7"/>
  <c r="H124" i="7"/>
  <c r="H123" i="7"/>
  <c r="I123" i="7" s="1"/>
  <c r="I126" i="7" l="1"/>
  <c r="I125" i="7"/>
  <c r="I124" i="7"/>
  <c r="H56" i="7"/>
  <c r="H57" i="7" s="1"/>
  <c r="I56" i="7" l="1"/>
  <c r="I57" i="7" s="1"/>
  <c r="H59" i="7"/>
  <c r="I59" i="7" l="1"/>
  <c r="H151" i="7"/>
  <c r="I151" i="7" s="1"/>
  <c r="H53" i="7"/>
  <c r="I53" i="7" s="1"/>
  <c r="H52" i="7"/>
  <c r="I52" i="7" s="1"/>
  <c r="H122" i="7" l="1"/>
  <c r="I122" i="7" s="1"/>
  <c r="H51" i="7"/>
  <c r="I51" i="7" l="1"/>
  <c r="H118" i="7" l="1"/>
  <c r="I118" i="7" s="1"/>
  <c r="H68" i="7" l="1"/>
  <c r="I68" i="7" s="1"/>
  <c r="H150" i="7" l="1"/>
  <c r="H121" i="7"/>
  <c r="H153" i="7" l="1"/>
  <c r="I150" i="7"/>
  <c r="I153" i="7" s="1"/>
  <c r="I121" i="7"/>
  <c r="H50" i="7"/>
  <c r="I50" i="7" s="1"/>
  <c r="H49" i="7"/>
  <c r="I49" i="7" s="1"/>
  <c r="H48" i="7"/>
  <c r="I48" i="7" s="1"/>
  <c r="H120" i="7" l="1"/>
  <c r="I120" i="7" s="1"/>
  <c r="H47" i="7" l="1"/>
  <c r="I47" i="7" l="1"/>
  <c r="H46" i="7"/>
  <c r="I46" i="7" l="1"/>
  <c r="H119" i="7"/>
  <c r="I119" i="7" l="1"/>
  <c r="H117" i="7"/>
  <c r="I117" i="7" s="1"/>
  <c r="H114" i="7" l="1"/>
  <c r="I114" i="7" s="1"/>
  <c r="H116" i="7"/>
  <c r="I116" i="7" s="1"/>
  <c r="H115" i="7"/>
  <c r="I115" i="7" s="1"/>
  <c r="H164" i="7" l="1"/>
  <c r="I164" i="7" s="1"/>
  <c r="H163" i="7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H155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I85" i="7"/>
  <c r="H84" i="7"/>
  <c r="I84" i="7" s="1"/>
  <c r="H83" i="7"/>
  <c r="I83" i="7" s="1"/>
  <c r="H82" i="7"/>
  <c r="I82" i="7" s="1"/>
  <c r="G81" i="7"/>
  <c r="H81" i="7" s="1"/>
  <c r="I81" i="7" s="1"/>
  <c r="H80" i="7"/>
  <c r="I80" i="7" s="1"/>
  <c r="H79" i="7"/>
  <c r="I79" i="7" s="1"/>
  <c r="H78" i="7"/>
  <c r="I78" i="7" s="1"/>
  <c r="H77" i="7"/>
  <c r="I77" i="7" s="1"/>
  <c r="H76" i="7"/>
  <c r="H75" i="7"/>
  <c r="I74" i="7"/>
  <c r="H67" i="7"/>
  <c r="I67" i="7" s="1"/>
  <c r="H66" i="7"/>
  <c r="I66" i="7" s="1"/>
  <c r="H65" i="7"/>
  <c r="I65" i="7" s="1"/>
  <c r="I64" i="7"/>
  <c r="H63" i="7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H148" i="7" l="1"/>
  <c r="I148" i="7"/>
  <c r="H166" i="7"/>
  <c r="I63" i="7"/>
  <c r="I70" i="7" s="1"/>
  <c r="H70" i="7"/>
  <c r="H54" i="7"/>
  <c r="I155" i="7"/>
  <c r="I166" i="7" s="1"/>
  <c r="I75" i="7"/>
  <c r="I15" i="7"/>
  <c r="I54" i="7" s="1"/>
  <c r="H71" i="7" l="1"/>
  <c r="I71" i="7"/>
  <c r="I167" i="7"/>
  <c r="H167" i="7"/>
  <c r="I168" i="7" l="1"/>
  <c r="H168" i="7"/>
</calcChain>
</file>

<file path=xl/sharedStrings.xml><?xml version="1.0" encoding="utf-8"?>
<sst xmlns="http://schemas.openxmlformats.org/spreadsheetml/2006/main" count="1012" uniqueCount="296">
  <si>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</si>
  <si>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</si>
  <si>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</si>
  <si>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</si>
  <si>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</si>
  <si>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</si>
  <si>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</si>
  <si>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</si>
  <si>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</si>
  <si>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</si>
  <si>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</si>
  <si>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</si>
  <si>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</si>
  <si>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</si>
  <si>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</si>
  <si>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</si>
  <si>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</si>
  <si>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</si>
  <si>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</si>
  <si>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</si>
  <si>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</si>
  <si>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</si>
  <si>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</si>
  <si>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</si>
  <si>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</si>
  <si>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</si>
  <si>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</si>
  <si>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</si>
  <si>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</si>
  <si>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</si>
  <si>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</si>
  <si>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</si>
  <si>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</si>
  <si>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</si>
  <si>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</si>
  <si>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</si>
  <si>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</si>
  <si>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</si>
  <si>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</si>
  <si>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</si>
  <si>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</si>
  <si>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</si>
  <si>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</si>
  <si>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</si>
  <si>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</si>
  <si>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</si>
  <si>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</si>
  <si>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</si>
  <si>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</si>
  <si>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</si>
  <si>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</si>
  <si>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</si>
  <si>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</si>
  <si>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</si>
  <si>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</si>
  <si>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</si>
  <si>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</si>
  <si>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</si>
  <si>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</si>
  <si>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</si>
  <si>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</si>
  <si>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</si>
  <si>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</si>
  <si>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</si>
  <si>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</si>
  <si>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</si>
  <si>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</si>
  <si>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</si>
  <si>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</si>
  <si>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</si>
  <si>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</si>
  <si>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</si>
  <si>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</si>
  <si>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</si>
  <si>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</si>
  <si>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</si>
  <si>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</si>
  <si>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</si>
  <si>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</si>
  <si>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</si>
  <si>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</si>
  <si>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</si>
  <si>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</si>
  <si>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</si>
  <si>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</si>
  <si>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</si>
  <si>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</si>
  <si>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</si>
  <si>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</si>
  <si>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</si>
  <si>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</si>
  <si>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</si>
  <si>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</si>
  <si>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</si>
  <si>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</si>
  <si>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</si>
  <si>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</si>
  <si>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</si>
  <si>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</si>
  <si>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</si>
  <si>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</si>
  <si>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</si>
  <si>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</si>
  <si>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</si>
  <si>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</si>
  <si>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</si>
  <si>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</si>
  <si>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</si>
  <si>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</si>
  <si>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</si>
  <si>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</si>
  <si>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</si>
  <si>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</si>
  <si>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</si>
  <si>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</si>
  <si>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</si>
  <si>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</si>
  <si>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</si>
  <si>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</si>
  <si>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</si>
  <si>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</si>
  <si>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</si>
  <si>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</si>
  <si>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</si>
  <si>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</si>
  <si>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</si>
  <si>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</si>
  <si>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</si>
  <si>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</si>
  <si>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</si>
  <si>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</si>
  <si>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</si>
  <si>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</si>
  <si>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</si>
  <si>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</si>
  <si>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</si>
  <si>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</si>
  <si>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</si>
  <si>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</si>
  <si>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</si>
  <si>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</si>
  <si>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</si>
  <si>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</si>
  <si>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</si>
  <si>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</si>
  <si>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</si>
  <si>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</si>
  <si>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</si>
  <si>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</si>
  <si>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</si>
  <si>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</si>
  <si>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</si>
  <si>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</si>
  <si>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</si>
  <si>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</si>
  <si>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</si>
  <si>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</si>
  <si>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</si>
  <si>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</si>
  <si>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</si>
  <si>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</si>
  <si>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</si>
  <si>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</si>
  <si>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</si>
  <si>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</si>
  <si>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</si>
  <si>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</si>
  <si>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</si>
  <si>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</si>
  <si>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</si>
  <si>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</si>
  <si>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</si>
  <si>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</si>
  <si>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</si>
  <si>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</si>
  <si>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</si>
  <si>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</si>
  <si>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</si>
  <si>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</si>
  <si>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</si>
  <si>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</si>
  <si>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</si>
  <si>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</si>
  <si>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</si>
  <si>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</si>
  <si>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</si>
  <si>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</si>
  <si>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</si>
  <si>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</si>
  <si>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</si>
  <si>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</si>
  <si>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</si>
  <si>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</si>
  <si>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</si>
  <si>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</si>
  <si>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</si>
  <si>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</si>
  <si>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</si>
  <si>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</si>
  <si>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</si>
  <si>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</si>
  <si>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</si>
  <si>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</si>
  <si>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</si>
  <si>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</si>
  <si>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</si>
  <si>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</si>
  <si>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</si>
  <si>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</si>
  <si>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</si>
  <si>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</si>
  <si>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</si>
  <si>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</si>
  <si>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</si>
  <si>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</si>
  <si>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</si>
  <si>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</si>
  <si>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</si>
  <si>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</si>
  <si>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</si>
  <si>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</si>
  <si>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</si>
  <si>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</si>
  <si>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</si>
  <si>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</si>
  <si>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</si>
  <si>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</si>
  <si>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</si>
  <si>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</si>
  <si>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</si>
  <si>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</si>
  <si>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</si>
  <si>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</si>
  <si>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</si>
  <si>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</si>
  <si>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</si>
  <si>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</si>
  <si>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</si>
  <si>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</si>
  <si>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</si>
  <si>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</si>
  <si>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</si>
  <si>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</si>
  <si>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</si>
  <si>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</si>
  <si>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</si>
  <si>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</si>
  <si>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</si>
  <si>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</si>
  <si>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</si>
  <si>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</si>
  <si>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</si>
  <si>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</si>
  <si>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</si>
  <si>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</si>
  <si>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</si>
  <si>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</si>
  <si>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</si>
  <si>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</si>
  <si>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</si>
  <si>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</si>
  <si>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</si>
  <si>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</si>
  <si>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</si>
  <si>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</si>
  <si>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</si>
  <si>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</si>
  <si>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</si>
  <si>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</si>
  <si>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</si>
  <si>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</si>
  <si>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</si>
  <si>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</si>
  <si>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</si>
  <si>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</si>
  <si>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</si>
  <si>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</si>
  <si>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</si>
  <si>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</si>
  <si>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</si>
  <si>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</si>
  <si>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</si>
  <si>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</si>
  <si>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</si>
  <si>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</si>
  <si>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</si>
  <si>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</si>
  <si>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</si>
  <si>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</si>
  <si>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>Проведение анализа проб отходов хвостохранилищ золотодобывающей промышленности</t>
  </si>
  <si>
    <t>до 31 декабря 2012 года c даты вступления в силу договора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</si>
  <si>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</si>
  <si>
    <t>Гелий неоновый лазер</t>
  </si>
  <si>
    <t xml:space="preserve">Настольный гелий неоновый лазер. Лабораторный, ударопрочное крепление, встроенный источник питания, прочный алюминиевый корпус, резиновые ножки против скольжения, механический затвор для диафрагмы, требования к питанию 105-115 V АС, мощность не более 0,8 mW, габариты не более 239х72х74 мм. </t>
  </si>
  <si>
    <t>119 календарных дней со дня вступления в силу договора</t>
  </si>
  <si>
    <t xml:space="preserve">    Приложение к Приказу  Генерального директора частного учреждения «Центр энергетических исследований»  от 24 сентября 2012 года №152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</si>
</sst>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08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3" borderId="2" xfId="3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topLeftCell="A166" zoomScale="80" zoomScaleNormal="90" zoomScaleSheetLayoutView="80" workbookViewId="0">
      <selection activeCell="V147" sqref="V147"/>
    </sheetView>
  </sheetViews>
  <sheetFormatPr defaultRowHeight="15" x14ac:dyDescent="0.25"/>
  <cols>
    <col min="1" max="1" width="6.42578125" style="10" customWidth="1"/>
    <col min="2" max="2" width="26.85546875" style="69" customWidth="1"/>
    <col min="3" max="3" width="17.28515625" style="10" customWidth="1"/>
    <col min="4" max="4" width="35.42578125" style="68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69" customWidth="1"/>
    <col min="11" max="11" width="16.5703125" style="69" customWidth="1"/>
    <col min="12" max="12" width="20.140625" style="69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94" t="s">
        <v>295</v>
      </c>
      <c r="K1" s="94"/>
      <c r="L1" s="94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94"/>
      <c r="K2" s="94"/>
      <c r="L2" s="94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94"/>
      <c r="K3" s="94"/>
      <c r="L3" s="94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90" t="s">
        <v>1</v>
      </c>
      <c r="K5" s="90"/>
      <c r="L5" s="90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90" t="s">
        <v>11</v>
      </c>
      <c r="K6" s="90"/>
      <c r="L6" s="90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90" t="s">
        <v>183</v>
      </c>
      <c r="K7" s="90"/>
      <c r="L7" s="90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90" t="s">
        <v>54</v>
      </c>
      <c r="K8" s="90"/>
      <c r="L8" s="90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101" t="s">
        <v>182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 ht="15" customHeight="1" x14ac:dyDescent="0.2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58"/>
      <c r="B13" s="98" t="s">
        <v>191</v>
      </c>
      <c r="C13" s="99"/>
      <c r="D13" s="99"/>
      <c r="E13" s="99"/>
      <c r="F13" s="99"/>
      <c r="G13" s="99"/>
      <c r="H13" s="99"/>
      <c r="I13" s="99"/>
      <c r="J13" s="99"/>
      <c r="K13" s="99"/>
      <c r="L13" s="100"/>
    </row>
    <row r="14" spans="1:12" ht="27.75" customHeight="1" x14ac:dyDescent="0.25">
      <c r="A14" s="60"/>
      <c r="B14" s="105" t="s">
        <v>180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7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2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45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75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0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4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4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18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3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35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18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7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45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41.25" customHeight="1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90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6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6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271.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0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33.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99.7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235</v>
      </c>
      <c r="K51" s="25" t="s">
        <v>33</v>
      </c>
      <c r="L51" s="7" t="s">
        <v>22</v>
      </c>
    </row>
    <row r="52" spans="1:12" ht="251.2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168.75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4"/>
      <c r="B54" s="91" t="s">
        <v>184</v>
      </c>
      <c r="C54" s="92"/>
      <c r="D54" s="92"/>
      <c r="E54" s="92"/>
      <c r="F54" s="92"/>
      <c r="G54" s="93"/>
      <c r="H54" s="45">
        <f>SUM(H15:H53)</f>
        <v>463913137.55000001</v>
      </c>
      <c r="I54" s="45">
        <f>SUM(I15:I53)</f>
        <v>519582714.05600005</v>
      </c>
      <c r="J54" s="46"/>
      <c r="K54" s="47"/>
      <c r="L54" s="47"/>
    </row>
    <row r="55" spans="1:12" s="48" customFormat="1" ht="28.5" customHeight="1" x14ac:dyDescent="0.3">
      <c r="A55" s="65"/>
      <c r="B55" s="102" t="s">
        <v>220</v>
      </c>
      <c r="C55" s="103"/>
      <c r="D55" s="103"/>
      <c r="E55" s="103"/>
      <c r="F55" s="103"/>
      <c r="G55" s="103"/>
      <c r="H55" s="103"/>
      <c r="I55" s="103"/>
      <c r="J55" s="103"/>
      <c r="K55" s="103"/>
      <c r="L55" s="104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4"/>
      <c r="B57" s="91" t="s">
        <v>225</v>
      </c>
      <c r="C57" s="92"/>
      <c r="D57" s="92"/>
      <c r="E57" s="92"/>
      <c r="F57" s="92"/>
      <c r="G57" s="92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s="48" customFormat="1" ht="23.25" customHeight="1" x14ac:dyDescent="0.3">
      <c r="A58" s="65"/>
      <c r="B58" s="78" t="s">
        <v>181</v>
      </c>
      <c r="C58" s="79"/>
      <c r="D58" s="79"/>
      <c r="E58" s="79"/>
      <c r="F58" s="79"/>
      <c r="G58" s="79"/>
      <c r="H58" s="79"/>
      <c r="I58" s="79"/>
      <c r="J58" s="79"/>
      <c r="K58" s="79"/>
      <c r="L58" s="80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9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 t="shared" ref="H65:H69" si="6"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235.5" customHeight="1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 t="shared" si="6"/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53.75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 t="shared" si="6"/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 t="shared" si="6"/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ht="188.25" customHeight="1" x14ac:dyDescent="0.25">
      <c r="A69" s="3">
        <v>11</v>
      </c>
      <c r="B69" s="25" t="s">
        <v>274</v>
      </c>
      <c r="C69" s="6" t="s">
        <v>53</v>
      </c>
      <c r="D69" s="25" t="s">
        <v>274</v>
      </c>
      <c r="E69" s="25" t="s">
        <v>12</v>
      </c>
      <c r="F69" s="7">
        <v>1</v>
      </c>
      <c r="G69" s="27">
        <v>13700000</v>
      </c>
      <c r="H69" s="14">
        <f t="shared" si="6"/>
        <v>13700000</v>
      </c>
      <c r="I69" s="14">
        <f t="shared" si="5"/>
        <v>15344000.000000002</v>
      </c>
      <c r="J69" s="7" t="s">
        <v>273</v>
      </c>
      <c r="K69" s="25" t="s">
        <v>33</v>
      </c>
      <c r="L69" s="25" t="s">
        <v>22</v>
      </c>
    </row>
    <row r="70" spans="1:12" s="48" customFormat="1" ht="22.5" customHeight="1" x14ac:dyDescent="0.3">
      <c r="A70" s="63"/>
      <c r="B70" s="81" t="s">
        <v>185</v>
      </c>
      <c r="C70" s="82"/>
      <c r="D70" s="82"/>
      <c r="E70" s="82"/>
      <c r="F70" s="82"/>
      <c r="G70" s="83"/>
      <c r="H70" s="49">
        <f>SUM(H59:H69)</f>
        <v>63297661</v>
      </c>
      <c r="I70" s="49">
        <f>SUM(I59:I69)</f>
        <v>70893380.320000008</v>
      </c>
      <c r="J70" s="46"/>
      <c r="K70" s="47"/>
      <c r="L70" s="47"/>
    </row>
    <row r="71" spans="1:12" s="48" customFormat="1" ht="24" customHeight="1" x14ac:dyDescent="0.3">
      <c r="A71" s="63"/>
      <c r="B71" s="81" t="s">
        <v>186</v>
      </c>
      <c r="C71" s="82"/>
      <c r="D71" s="82"/>
      <c r="E71" s="82"/>
      <c r="F71" s="82"/>
      <c r="G71" s="83"/>
      <c r="H71" s="49">
        <f>H54+H70+H57</f>
        <v>528600095.87</v>
      </c>
      <c r="I71" s="49">
        <f>I54+I70+I57</f>
        <v>592032107.37440002</v>
      </c>
      <c r="J71" s="46"/>
      <c r="K71" s="47"/>
      <c r="L71" s="47"/>
    </row>
    <row r="72" spans="1:12" ht="43.5" customHeight="1" x14ac:dyDescent="0.25">
      <c r="A72" s="59"/>
      <c r="B72" s="95" t="s">
        <v>190</v>
      </c>
      <c r="C72" s="96"/>
      <c r="D72" s="96"/>
      <c r="E72" s="96"/>
      <c r="F72" s="96"/>
      <c r="G72" s="96"/>
      <c r="H72" s="96"/>
      <c r="I72" s="96"/>
      <c r="J72" s="96"/>
      <c r="K72" s="96"/>
      <c r="L72" s="97"/>
    </row>
    <row r="73" spans="1:12" s="48" customFormat="1" ht="26.25" customHeight="1" x14ac:dyDescent="0.3">
      <c r="A73" s="66"/>
      <c r="B73" s="78" t="s">
        <v>180</v>
      </c>
      <c r="C73" s="79"/>
      <c r="D73" s="79"/>
      <c r="E73" s="79"/>
      <c r="F73" s="79"/>
      <c r="G73" s="79"/>
      <c r="H73" s="79"/>
      <c r="I73" s="79"/>
      <c r="J73" s="79"/>
      <c r="K73" s="79"/>
      <c r="L73" s="80"/>
    </row>
    <row r="74" spans="1:12" ht="45" x14ac:dyDescent="0.25">
      <c r="A74" s="3">
        <v>1</v>
      </c>
      <c r="B74" s="12" t="s">
        <v>19</v>
      </c>
      <c r="C74" s="6" t="s">
        <v>198</v>
      </c>
      <c r="D74" s="12" t="s">
        <v>19</v>
      </c>
      <c r="E74" s="13" t="s">
        <v>13</v>
      </c>
      <c r="F74" s="13">
        <v>1</v>
      </c>
      <c r="G74" s="14">
        <v>3891000</v>
      </c>
      <c r="H74" s="14">
        <v>3891000</v>
      </c>
      <c r="I74" s="14">
        <f>H74*1.12</f>
        <v>4357920</v>
      </c>
      <c r="J74" s="7" t="s">
        <v>45</v>
      </c>
      <c r="K74" s="7" t="s">
        <v>33</v>
      </c>
      <c r="L74" s="5" t="s">
        <v>22</v>
      </c>
    </row>
    <row r="75" spans="1:12" ht="45" x14ac:dyDescent="0.25">
      <c r="A75" s="3">
        <v>2</v>
      </c>
      <c r="B75" s="12" t="s">
        <v>48</v>
      </c>
      <c r="C75" s="6" t="s">
        <v>198</v>
      </c>
      <c r="D75" s="12" t="s">
        <v>48</v>
      </c>
      <c r="E75" s="13" t="s">
        <v>49</v>
      </c>
      <c r="F75" s="13">
        <v>1572</v>
      </c>
      <c r="G75" s="14">
        <v>426.43</v>
      </c>
      <c r="H75" s="14">
        <f t="shared" ref="H75:H84" si="7">F75*G75</f>
        <v>670347.96</v>
      </c>
      <c r="I75" s="14">
        <f>H75*1.12</f>
        <v>750789.71519999998</v>
      </c>
      <c r="J75" s="7" t="s">
        <v>45</v>
      </c>
      <c r="K75" s="7" t="s">
        <v>33</v>
      </c>
      <c r="L75" s="5" t="s">
        <v>22</v>
      </c>
    </row>
    <row r="76" spans="1:12" ht="60" x14ac:dyDescent="0.25">
      <c r="A76" s="3">
        <v>3</v>
      </c>
      <c r="B76" s="18" t="s">
        <v>50</v>
      </c>
      <c r="C76" s="6" t="s">
        <v>199</v>
      </c>
      <c r="D76" s="18" t="s">
        <v>50</v>
      </c>
      <c r="E76" s="7" t="s">
        <v>13</v>
      </c>
      <c r="F76" s="16">
        <v>1</v>
      </c>
      <c r="G76" s="16">
        <v>106194.46428571428</v>
      </c>
      <c r="H76" s="14">
        <f t="shared" si="7"/>
        <v>106194.46428571428</v>
      </c>
      <c r="I76" s="14">
        <v>118937.8</v>
      </c>
      <c r="J76" s="7" t="s">
        <v>21</v>
      </c>
      <c r="K76" s="7" t="s">
        <v>33</v>
      </c>
      <c r="L76" s="5" t="s">
        <v>22</v>
      </c>
    </row>
    <row r="77" spans="1:12" ht="60" x14ac:dyDescent="0.25">
      <c r="A77" s="3">
        <v>4</v>
      </c>
      <c r="B77" s="18" t="s">
        <v>51</v>
      </c>
      <c r="C77" s="6" t="s">
        <v>199</v>
      </c>
      <c r="D77" s="18" t="s">
        <v>51</v>
      </c>
      <c r="E77" s="7" t="s">
        <v>13</v>
      </c>
      <c r="F77" s="16">
        <v>1</v>
      </c>
      <c r="G77" s="16">
        <v>358163.39</v>
      </c>
      <c r="H77" s="14">
        <f t="shared" si="7"/>
        <v>358163.39</v>
      </c>
      <c r="I77" s="14">
        <f t="shared" ref="I77:I114" si="8">H77*1.12</f>
        <v>401142.99680000008</v>
      </c>
      <c r="J77" s="7" t="s">
        <v>21</v>
      </c>
      <c r="K77" s="7" t="s">
        <v>33</v>
      </c>
      <c r="L77" s="5" t="s">
        <v>22</v>
      </c>
    </row>
    <row r="78" spans="1:12" ht="64.5" customHeight="1" x14ac:dyDescent="0.25">
      <c r="A78" s="3">
        <v>5</v>
      </c>
      <c r="B78" s="18" t="s">
        <v>52</v>
      </c>
      <c r="C78" s="6" t="s">
        <v>199</v>
      </c>
      <c r="D78" s="18" t="s">
        <v>52</v>
      </c>
      <c r="E78" s="7" t="s">
        <v>13</v>
      </c>
      <c r="F78" s="16">
        <v>1</v>
      </c>
      <c r="G78" s="16">
        <v>153824.99999999997</v>
      </c>
      <c r="H78" s="14">
        <f t="shared" si="7"/>
        <v>153824.99999999997</v>
      </c>
      <c r="I78" s="14">
        <f t="shared" si="8"/>
        <v>172283.99999999997</v>
      </c>
      <c r="J78" s="7" t="s">
        <v>56</v>
      </c>
      <c r="K78" s="7" t="s">
        <v>33</v>
      </c>
      <c r="L78" s="5" t="s">
        <v>22</v>
      </c>
    </row>
    <row r="79" spans="1:12" ht="63" customHeight="1" x14ac:dyDescent="0.25">
      <c r="A79" s="3">
        <v>6</v>
      </c>
      <c r="B79" s="18" t="s">
        <v>44</v>
      </c>
      <c r="C79" s="6" t="s">
        <v>199</v>
      </c>
      <c r="D79" s="18" t="s">
        <v>44</v>
      </c>
      <c r="E79" s="7" t="s">
        <v>13</v>
      </c>
      <c r="F79" s="16">
        <v>1</v>
      </c>
      <c r="G79" s="16">
        <v>2076310.7150000001</v>
      </c>
      <c r="H79" s="14">
        <f t="shared" si="7"/>
        <v>2076310.7150000001</v>
      </c>
      <c r="I79" s="14">
        <f t="shared" si="8"/>
        <v>2325468.0008000005</v>
      </c>
      <c r="J79" s="7" t="s">
        <v>56</v>
      </c>
      <c r="K79" s="7" t="s">
        <v>33</v>
      </c>
      <c r="L79" s="5" t="s">
        <v>43</v>
      </c>
    </row>
    <row r="80" spans="1:12" ht="45" x14ac:dyDescent="0.25">
      <c r="A80" s="3">
        <v>7</v>
      </c>
      <c r="B80" s="18" t="s">
        <v>39</v>
      </c>
      <c r="C80" s="6" t="s">
        <v>199</v>
      </c>
      <c r="D80" s="18" t="s">
        <v>40</v>
      </c>
      <c r="E80" s="7" t="s">
        <v>28</v>
      </c>
      <c r="F80" s="16">
        <v>60</v>
      </c>
      <c r="G80" s="16">
        <v>800</v>
      </c>
      <c r="H80" s="14">
        <f t="shared" si="7"/>
        <v>48000</v>
      </c>
      <c r="I80" s="14">
        <f t="shared" si="8"/>
        <v>53760.000000000007</v>
      </c>
      <c r="J80" s="7" t="s">
        <v>38</v>
      </c>
      <c r="K80" s="7" t="s">
        <v>33</v>
      </c>
      <c r="L80" s="5" t="s">
        <v>22</v>
      </c>
    </row>
    <row r="81" spans="1:12" ht="45" x14ac:dyDescent="0.25">
      <c r="A81" s="3">
        <v>8</v>
      </c>
      <c r="B81" s="18" t="s">
        <v>16</v>
      </c>
      <c r="C81" s="6" t="s">
        <v>198</v>
      </c>
      <c r="D81" s="18" t="s">
        <v>16</v>
      </c>
      <c r="E81" s="13" t="s">
        <v>28</v>
      </c>
      <c r="F81" s="16">
        <v>85</v>
      </c>
      <c r="G81" s="16">
        <f>2000/1.12</f>
        <v>1785.7142857142856</v>
      </c>
      <c r="H81" s="14">
        <f t="shared" si="7"/>
        <v>151785.71428571426</v>
      </c>
      <c r="I81" s="14">
        <f t="shared" si="8"/>
        <v>170000</v>
      </c>
      <c r="J81" s="7" t="s">
        <v>26</v>
      </c>
      <c r="K81" s="7" t="s">
        <v>33</v>
      </c>
      <c r="L81" s="5" t="s">
        <v>22</v>
      </c>
    </row>
    <row r="82" spans="1:12" ht="60" x14ac:dyDescent="0.25">
      <c r="A82" s="3">
        <v>9</v>
      </c>
      <c r="B82" s="28" t="s">
        <v>70</v>
      </c>
      <c r="C82" s="6" t="s">
        <v>199</v>
      </c>
      <c r="D82" s="28" t="s">
        <v>70</v>
      </c>
      <c r="E82" s="28" t="s">
        <v>13</v>
      </c>
      <c r="F82" s="28">
        <v>1</v>
      </c>
      <c r="G82" s="29">
        <v>1889863</v>
      </c>
      <c r="H82" s="23">
        <f t="shared" si="7"/>
        <v>1889863</v>
      </c>
      <c r="I82" s="23">
        <f t="shared" si="8"/>
        <v>2116646.56</v>
      </c>
      <c r="J82" s="28" t="s">
        <v>56</v>
      </c>
      <c r="K82" s="28" t="s">
        <v>33</v>
      </c>
      <c r="L82" s="28" t="s">
        <v>22</v>
      </c>
    </row>
    <row r="83" spans="1:12" ht="45" x14ac:dyDescent="0.25">
      <c r="A83" s="3">
        <v>10</v>
      </c>
      <c r="B83" s="39" t="s">
        <v>73</v>
      </c>
      <c r="C83" s="6" t="s">
        <v>200</v>
      </c>
      <c r="D83" s="39" t="s">
        <v>73</v>
      </c>
      <c r="E83" s="25" t="s">
        <v>13</v>
      </c>
      <c r="F83" s="25">
        <v>1</v>
      </c>
      <c r="G83" s="27">
        <v>61741399</v>
      </c>
      <c r="H83" s="14">
        <f t="shared" si="7"/>
        <v>61741399</v>
      </c>
      <c r="I83" s="14">
        <f t="shared" si="8"/>
        <v>69150366.88000001</v>
      </c>
      <c r="J83" s="25" t="s">
        <v>74</v>
      </c>
      <c r="K83" s="25" t="s">
        <v>75</v>
      </c>
      <c r="L83" s="25" t="s">
        <v>22</v>
      </c>
    </row>
    <row r="84" spans="1:12" ht="45" x14ac:dyDescent="0.25">
      <c r="A84" s="3">
        <v>11</v>
      </c>
      <c r="B84" s="40" t="s">
        <v>76</v>
      </c>
      <c r="C84" s="6" t="s">
        <v>200</v>
      </c>
      <c r="D84" s="40" t="s">
        <v>76</v>
      </c>
      <c r="E84" s="28" t="s">
        <v>13</v>
      </c>
      <c r="F84" s="28">
        <v>1</v>
      </c>
      <c r="G84" s="29">
        <v>15704151</v>
      </c>
      <c r="H84" s="14">
        <f t="shared" si="7"/>
        <v>15704151</v>
      </c>
      <c r="I84" s="14">
        <f t="shared" si="8"/>
        <v>17588649.120000001</v>
      </c>
      <c r="J84" s="28" t="s">
        <v>78</v>
      </c>
      <c r="K84" s="28" t="s">
        <v>75</v>
      </c>
      <c r="L84" s="28" t="s">
        <v>22</v>
      </c>
    </row>
    <row r="85" spans="1:12" ht="60" x14ac:dyDescent="0.25">
      <c r="A85" s="3">
        <v>12</v>
      </c>
      <c r="B85" s="7" t="s">
        <v>85</v>
      </c>
      <c r="C85" s="6" t="s">
        <v>199</v>
      </c>
      <c r="D85" s="7" t="s">
        <v>85</v>
      </c>
      <c r="E85" s="25" t="s">
        <v>13</v>
      </c>
      <c r="F85" s="7">
        <v>1</v>
      </c>
      <c r="G85" s="27">
        <v>1837921</v>
      </c>
      <c r="H85" s="27">
        <v>1837921</v>
      </c>
      <c r="I85" s="31">
        <f t="shared" si="8"/>
        <v>2058471.5200000003</v>
      </c>
      <c r="J85" s="7" t="s">
        <v>71</v>
      </c>
      <c r="K85" s="25" t="s">
        <v>33</v>
      </c>
      <c r="L85" s="25" t="s">
        <v>22</v>
      </c>
    </row>
    <row r="86" spans="1:12" ht="60" x14ac:dyDescent="0.25">
      <c r="A86" s="3">
        <v>13</v>
      </c>
      <c r="B86" s="7" t="s">
        <v>86</v>
      </c>
      <c r="C86" s="6" t="s">
        <v>199</v>
      </c>
      <c r="D86" s="7" t="s">
        <v>86</v>
      </c>
      <c r="E86" s="25" t="s">
        <v>13</v>
      </c>
      <c r="F86" s="7">
        <v>1</v>
      </c>
      <c r="G86" s="27">
        <v>891964</v>
      </c>
      <c r="H86" s="27">
        <v>891964</v>
      </c>
      <c r="I86" s="31">
        <f t="shared" si="8"/>
        <v>998999.68</v>
      </c>
      <c r="J86" s="7" t="s">
        <v>87</v>
      </c>
      <c r="K86" s="25" t="s">
        <v>33</v>
      </c>
      <c r="L86" s="25" t="s">
        <v>22</v>
      </c>
    </row>
    <row r="87" spans="1:12" ht="60" x14ac:dyDescent="0.25">
      <c r="A87" s="3">
        <v>14</v>
      </c>
      <c r="B87" s="18" t="s">
        <v>94</v>
      </c>
      <c r="C87" s="6" t="s">
        <v>199</v>
      </c>
      <c r="D87" s="18" t="s">
        <v>94</v>
      </c>
      <c r="E87" s="25" t="s">
        <v>13</v>
      </c>
      <c r="F87" s="7">
        <v>1</v>
      </c>
      <c r="G87" s="27">
        <v>1356980.36</v>
      </c>
      <c r="H87" s="30">
        <f t="shared" ref="H87:H114" si="9">F87*G87</f>
        <v>1356980.36</v>
      </c>
      <c r="I87" s="31">
        <f t="shared" si="8"/>
        <v>1519818.0032000002</v>
      </c>
      <c r="J87" s="7" t="s">
        <v>56</v>
      </c>
      <c r="K87" s="25" t="s">
        <v>33</v>
      </c>
      <c r="L87" s="25" t="s">
        <v>22</v>
      </c>
    </row>
    <row r="88" spans="1:12" ht="60" x14ac:dyDescent="0.25">
      <c r="A88" s="3">
        <v>15</v>
      </c>
      <c r="B88" s="18" t="s">
        <v>95</v>
      </c>
      <c r="C88" s="6" t="s">
        <v>199</v>
      </c>
      <c r="D88" s="18" t="s">
        <v>95</v>
      </c>
      <c r="E88" s="25" t="s">
        <v>13</v>
      </c>
      <c r="F88" s="9">
        <v>1</v>
      </c>
      <c r="G88" s="27">
        <v>270727.67999999999</v>
      </c>
      <c r="H88" s="30">
        <f t="shared" si="9"/>
        <v>270727.67999999999</v>
      </c>
      <c r="I88" s="31">
        <f t="shared" si="8"/>
        <v>303215.00160000002</v>
      </c>
      <c r="J88" s="9" t="s">
        <v>21</v>
      </c>
      <c r="K88" s="28" t="s">
        <v>33</v>
      </c>
      <c r="L88" s="25" t="s">
        <v>22</v>
      </c>
    </row>
    <row r="89" spans="1:12" ht="60" x14ac:dyDescent="0.25">
      <c r="A89" s="3">
        <v>16</v>
      </c>
      <c r="B89" s="18" t="s">
        <v>106</v>
      </c>
      <c r="C89" s="6" t="s">
        <v>199</v>
      </c>
      <c r="D89" s="18" t="s">
        <v>106</v>
      </c>
      <c r="E89" s="25" t="s">
        <v>13</v>
      </c>
      <c r="F89" s="7">
        <v>1</v>
      </c>
      <c r="G89" s="31">
        <v>9821428.5700000003</v>
      </c>
      <c r="H89" s="30">
        <f t="shared" si="9"/>
        <v>9821428.5700000003</v>
      </c>
      <c r="I89" s="31">
        <f t="shared" si="8"/>
        <v>10999999.998400001</v>
      </c>
      <c r="J89" s="7" t="s">
        <v>56</v>
      </c>
      <c r="K89" s="25" t="s">
        <v>33</v>
      </c>
      <c r="L89" s="25" t="s">
        <v>22</v>
      </c>
    </row>
    <row r="90" spans="1:12" ht="45" x14ac:dyDescent="0.25">
      <c r="A90" s="3">
        <v>17</v>
      </c>
      <c r="B90" s="18" t="s">
        <v>109</v>
      </c>
      <c r="C90" s="6" t="s">
        <v>200</v>
      </c>
      <c r="D90" s="18" t="s">
        <v>109</v>
      </c>
      <c r="E90" s="25" t="s">
        <v>13</v>
      </c>
      <c r="F90" s="43">
        <v>1</v>
      </c>
      <c r="G90" s="31">
        <v>27442142</v>
      </c>
      <c r="H90" s="30">
        <f t="shared" si="9"/>
        <v>27442142</v>
      </c>
      <c r="I90" s="31">
        <f t="shared" si="8"/>
        <v>30735199.040000003</v>
      </c>
      <c r="J90" s="7" t="s">
        <v>111</v>
      </c>
      <c r="K90" s="13" t="s">
        <v>110</v>
      </c>
      <c r="L90" s="25" t="s">
        <v>22</v>
      </c>
    </row>
    <row r="91" spans="1:12" ht="45" x14ac:dyDescent="0.25">
      <c r="A91" s="3">
        <v>18</v>
      </c>
      <c r="B91" s="18" t="s">
        <v>112</v>
      </c>
      <c r="C91" s="6" t="s">
        <v>199</v>
      </c>
      <c r="D91" s="18" t="s">
        <v>112</v>
      </c>
      <c r="E91" s="25" t="s">
        <v>13</v>
      </c>
      <c r="F91" s="43">
        <v>1</v>
      </c>
      <c r="G91" s="31">
        <v>400000</v>
      </c>
      <c r="H91" s="30">
        <f t="shared" si="9"/>
        <v>400000</v>
      </c>
      <c r="I91" s="31">
        <f t="shared" si="8"/>
        <v>448000.00000000006</v>
      </c>
      <c r="J91" s="7" t="s">
        <v>21</v>
      </c>
      <c r="K91" s="25" t="s">
        <v>33</v>
      </c>
      <c r="L91" s="25" t="s">
        <v>22</v>
      </c>
    </row>
    <row r="92" spans="1:12" ht="60" x14ac:dyDescent="0.25">
      <c r="A92" s="3">
        <v>19</v>
      </c>
      <c r="B92" s="18" t="s">
        <v>118</v>
      </c>
      <c r="C92" s="6" t="s">
        <v>199</v>
      </c>
      <c r="D92" s="18" t="s">
        <v>118</v>
      </c>
      <c r="E92" s="25" t="s">
        <v>13</v>
      </c>
      <c r="F92" s="7">
        <v>1</v>
      </c>
      <c r="G92" s="27">
        <v>1230888</v>
      </c>
      <c r="H92" s="30">
        <f t="shared" si="9"/>
        <v>1230888</v>
      </c>
      <c r="I92" s="31">
        <f t="shared" si="8"/>
        <v>1378594.56</v>
      </c>
      <c r="J92" s="7" t="s">
        <v>87</v>
      </c>
      <c r="K92" s="25" t="s">
        <v>33</v>
      </c>
      <c r="L92" s="25" t="s">
        <v>22</v>
      </c>
    </row>
    <row r="93" spans="1:12" ht="45" x14ac:dyDescent="0.25">
      <c r="A93" s="3">
        <v>20</v>
      </c>
      <c r="B93" s="40" t="s">
        <v>126</v>
      </c>
      <c r="C93" s="6" t="s">
        <v>200</v>
      </c>
      <c r="D93" s="40" t="s">
        <v>126</v>
      </c>
      <c r="E93" s="25" t="s">
        <v>13</v>
      </c>
      <c r="F93" s="7">
        <v>1</v>
      </c>
      <c r="G93" s="34">
        <v>9473520</v>
      </c>
      <c r="H93" s="30">
        <f t="shared" si="9"/>
        <v>9473520</v>
      </c>
      <c r="I93" s="31">
        <f t="shared" si="8"/>
        <v>10610342.4</v>
      </c>
      <c r="J93" s="7" t="s">
        <v>124</v>
      </c>
      <c r="K93" s="13" t="s">
        <v>110</v>
      </c>
      <c r="L93" s="25" t="s">
        <v>22</v>
      </c>
    </row>
    <row r="94" spans="1:12" ht="45" x14ac:dyDescent="0.25">
      <c r="A94" s="3">
        <v>21</v>
      </c>
      <c r="B94" s="18" t="s">
        <v>121</v>
      </c>
      <c r="C94" s="6" t="s">
        <v>200</v>
      </c>
      <c r="D94" s="18" t="s">
        <v>121</v>
      </c>
      <c r="E94" s="25" t="s">
        <v>13</v>
      </c>
      <c r="F94" s="7">
        <v>1</v>
      </c>
      <c r="G94" s="34">
        <v>2080080</v>
      </c>
      <c r="H94" s="30">
        <f t="shared" si="9"/>
        <v>2080080</v>
      </c>
      <c r="I94" s="31">
        <f t="shared" si="8"/>
        <v>2329689.6</v>
      </c>
      <c r="J94" s="7" t="s">
        <v>104</v>
      </c>
      <c r="K94" s="13" t="s">
        <v>110</v>
      </c>
      <c r="L94" s="25" t="s">
        <v>22</v>
      </c>
    </row>
    <row r="95" spans="1:12" ht="45" x14ac:dyDescent="0.25">
      <c r="A95" s="3">
        <v>22</v>
      </c>
      <c r="B95" s="18" t="s">
        <v>122</v>
      </c>
      <c r="C95" s="6" t="s">
        <v>200</v>
      </c>
      <c r="D95" s="18" t="s">
        <v>122</v>
      </c>
      <c r="E95" s="25" t="s">
        <v>13</v>
      </c>
      <c r="F95" s="7">
        <v>1</v>
      </c>
      <c r="G95" s="34">
        <v>13611600</v>
      </c>
      <c r="H95" s="30">
        <f t="shared" si="9"/>
        <v>13611600</v>
      </c>
      <c r="I95" s="31">
        <f t="shared" si="8"/>
        <v>15244992.000000002</v>
      </c>
      <c r="J95" s="7" t="s">
        <v>125</v>
      </c>
      <c r="K95" s="13" t="s">
        <v>110</v>
      </c>
      <c r="L95" s="25" t="s">
        <v>22</v>
      </c>
    </row>
    <row r="96" spans="1:12" ht="60" x14ac:dyDescent="0.25">
      <c r="A96" s="3">
        <v>23</v>
      </c>
      <c r="B96" s="18" t="s">
        <v>123</v>
      </c>
      <c r="C96" s="6" t="s">
        <v>200</v>
      </c>
      <c r="D96" s="18" t="s">
        <v>123</v>
      </c>
      <c r="E96" s="25" t="s">
        <v>13</v>
      </c>
      <c r="F96" s="7">
        <v>1</v>
      </c>
      <c r="G96" s="34">
        <v>25534320</v>
      </c>
      <c r="H96" s="30">
        <f t="shared" si="9"/>
        <v>25534320</v>
      </c>
      <c r="I96" s="31">
        <f t="shared" si="8"/>
        <v>28598438.400000002</v>
      </c>
      <c r="J96" s="7" t="s">
        <v>124</v>
      </c>
      <c r="K96" s="13" t="s">
        <v>110</v>
      </c>
      <c r="L96" s="25" t="s">
        <v>22</v>
      </c>
    </row>
    <row r="97" spans="1:12" ht="45" x14ac:dyDescent="0.25">
      <c r="A97" s="3">
        <v>24</v>
      </c>
      <c r="B97" s="18" t="s">
        <v>132</v>
      </c>
      <c r="C97" s="6" t="s">
        <v>199</v>
      </c>
      <c r="D97" s="18" t="s">
        <v>132</v>
      </c>
      <c r="E97" s="25" t="s">
        <v>13</v>
      </c>
      <c r="F97" s="7">
        <v>1</v>
      </c>
      <c r="G97" s="34">
        <v>2705603</v>
      </c>
      <c r="H97" s="30">
        <f t="shared" si="9"/>
        <v>2705603</v>
      </c>
      <c r="I97" s="31">
        <f t="shared" si="8"/>
        <v>3030275.3600000003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25</v>
      </c>
      <c r="B98" s="18" t="s">
        <v>133</v>
      </c>
      <c r="C98" s="6" t="s">
        <v>199</v>
      </c>
      <c r="D98" s="18" t="s">
        <v>133</v>
      </c>
      <c r="E98" s="25" t="s">
        <v>13</v>
      </c>
      <c r="F98" s="7">
        <v>1</v>
      </c>
      <c r="G98" s="34">
        <v>267768</v>
      </c>
      <c r="H98" s="30">
        <f t="shared" si="9"/>
        <v>267768</v>
      </c>
      <c r="I98" s="31">
        <f t="shared" si="8"/>
        <v>299900.16000000003</v>
      </c>
      <c r="J98" s="7" t="s">
        <v>87</v>
      </c>
      <c r="K98" s="25" t="s">
        <v>33</v>
      </c>
      <c r="L98" s="25" t="s">
        <v>22</v>
      </c>
    </row>
    <row r="99" spans="1:12" ht="45" x14ac:dyDescent="0.25">
      <c r="A99" s="3">
        <v>26</v>
      </c>
      <c r="B99" s="18" t="s">
        <v>134</v>
      </c>
      <c r="C99" s="6" t="s">
        <v>199</v>
      </c>
      <c r="D99" s="18" t="s">
        <v>134</v>
      </c>
      <c r="E99" s="25" t="s">
        <v>13</v>
      </c>
      <c r="F99" s="7">
        <v>1</v>
      </c>
      <c r="G99" s="34">
        <v>409634</v>
      </c>
      <c r="H99" s="30">
        <f t="shared" si="9"/>
        <v>409634</v>
      </c>
      <c r="I99" s="31">
        <f t="shared" si="8"/>
        <v>458790.08</v>
      </c>
      <c r="J99" s="7" t="s">
        <v>56</v>
      </c>
      <c r="K99" s="25" t="s">
        <v>33</v>
      </c>
      <c r="L99" s="25" t="s">
        <v>22</v>
      </c>
    </row>
    <row r="100" spans="1:12" ht="150" x14ac:dyDescent="0.25">
      <c r="A100" s="3">
        <v>27</v>
      </c>
      <c r="B100" s="18" t="s">
        <v>250</v>
      </c>
      <c r="C100" s="6" t="s">
        <v>199</v>
      </c>
      <c r="D100" s="18" t="s">
        <v>250</v>
      </c>
      <c r="E100" s="25" t="s">
        <v>13</v>
      </c>
      <c r="F100" s="43">
        <v>1</v>
      </c>
      <c r="G100" s="34">
        <v>218295</v>
      </c>
      <c r="H100" s="30">
        <f t="shared" si="9"/>
        <v>218295</v>
      </c>
      <c r="I100" s="31">
        <f t="shared" si="8"/>
        <v>244490.40000000002</v>
      </c>
      <c r="J100" s="7" t="s">
        <v>136</v>
      </c>
      <c r="K100" s="25" t="s">
        <v>33</v>
      </c>
      <c r="L100" s="25" t="s">
        <v>22</v>
      </c>
    </row>
    <row r="101" spans="1:12" ht="105" x14ac:dyDescent="0.25">
      <c r="A101" s="3">
        <v>28</v>
      </c>
      <c r="B101" s="18" t="s">
        <v>148</v>
      </c>
      <c r="C101" s="6" t="s">
        <v>199</v>
      </c>
      <c r="D101" s="18" t="s">
        <v>148</v>
      </c>
      <c r="E101" s="25" t="s">
        <v>13</v>
      </c>
      <c r="F101" s="43">
        <v>1</v>
      </c>
      <c r="G101" s="34">
        <v>1337500</v>
      </c>
      <c r="H101" s="30">
        <f t="shared" si="9"/>
        <v>1337500</v>
      </c>
      <c r="I101" s="31">
        <f t="shared" si="8"/>
        <v>1498000.0000000002</v>
      </c>
      <c r="J101" s="7" t="s">
        <v>151</v>
      </c>
      <c r="K101" s="25" t="s">
        <v>33</v>
      </c>
      <c r="L101" s="25" t="s">
        <v>22</v>
      </c>
    </row>
    <row r="102" spans="1:12" ht="135" x14ac:dyDescent="0.25">
      <c r="A102" s="3">
        <v>29</v>
      </c>
      <c r="B102" s="19" t="s">
        <v>156</v>
      </c>
      <c r="C102" s="6" t="s">
        <v>199</v>
      </c>
      <c r="D102" s="19" t="s">
        <v>156</v>
      </c>
      <c r="E102" s="28" t="s">
        <v>13</v>
      </c>
      <c r="F102" s="7">
        <v>1</v>
      </c>
      <c r="G102" s="27">
        <v>258189</v>
      </c>
      <c r="H102" s="14">
        <f t="shared" si="9"/>
        <v>258189</v>
      </c>
      <c r="I102" s="14">
        <f t="shared" si="8"/>
        <v>289171.68000000005</v>
      </c>
      <c r="J102" s="7" t="s">
        <v>157</v>
      </c>
      <c r="K102" s="25" t="s">
        <v>33</v>
      </c>
      <c r="L102" s="25" t="s">
        <v>22</v>
      </c>
    </row>
    <row r="103" spans="1:12" ht="45" x14ac:dyDescent="0.25">
      <c r="A103" s="3">
        <v>30</v>
      </c>
      <c r="B103" s="25" t="s">
        <v>158</v>
      </c>
      <c r="C103" s="6" t="s">
        <v>199</v>
      </c>
      <c r="D103" s="25" t="s">
        <v>158</v>
      </c>
      <c r="E103" s="28" t="s">
        <v>63</v>
      </c>
      <c r="F103" s="7">
        <v>200</v>
      </c>
      <c r="G103" s="27">
        <v>2500</v>
      </c>
      <c r="H103" s="14">
        <f t="shared" si="9"/>
        <v>500000</v>
      </c>
      <c r="I103" s="14">
        <f t="shared" si="8"/>
        <v>560000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31</v>
      </c>
      <c r="B104" s="19" t="s">
        <v>159</v>
      </c>
      <c r="C104" s="6" t="s">
        <v>199</v>
      </c>
      <c r="D104" s="19" t="s">
        <v>159</v>
      </c>
      <c r="E104" s="28" t="s">
        <v>63</v>
      </c>
      <c r="F104" s="7">
        <v>200</v>
      </c>
      <c r="G104" s="27">
        <v>3300</v>
      </c>
      <c r="H104" s="14">
        <f t="shared" si="9"/>
        <v>660000</v>
      </c>
      <c r="I104" s="14">
        <f t="shared" si="8"/>
        <v>739200.00000000012</v>
      </c>
      <c r="J104" s="7" t="s">
        <v>161</v>
      </c>
      <c r="K104" s="25" t="s">
        <v>33</v>
      </c>
      <c r="L104" s="25" t="s">
        <v>22</v>
      </c>
    </row>
    <row r="105" spans="1:12" ht="45" x14ac:dyDescent="0.25">
      <c r="A105" s="3">
        <v>32</v>
      </c>
      <c r="B105" s="28" t="s">
        <v>160</v>
      </c>
      <c r="C105" s="6" t="s">
        <v>199</v>
      </c>
      <c r="D105" s="28" t="s">
        <v>160</v>
      </c>
      <c r="E105" s="28" t="s">
        <v>63</v>
      </c>
      <c r="F105" s="7">
        <v>200</v>
      </c>
      <c r="G105" s="27">
        <v>570</v>
      </c>
      <c r="H105" s="14">
        <f t="shared" si="9"/>
        <v>114000</v>
      </c>
      <c r="I105" s="14">
        <f t="shared" si="8"/>
        <v>127680.00000000001</v>
      </c>
      <c r="J105" s="7" t="s">
        <v>161</v>
      </c>
      <c r="K105" s="25" t="s">
        <v>33</v>
      </c>
      <c r="L105" s="25" t="s">
        <v>22</v>
      </c>
    </row>
    <row r="106" spans="1:12" ht="60" x14ac:dyDescent="0.25">
      <c r="A106" s="3">
        <v>33</v>
      </c>
      <c r="B106" s="28" t="s">
        <v>162</v>
      </c>
      <c r="C106" s="6" t="s">
        <v>199</v>
      </c>
      <c r="D106" s="28" t="s">
        <v>162</v>
      </c>
      <c r="E106" s="28" t="s">
        <v>13</v>
      </c>
      <c r="F106" s="7">
        <v>1</v>
      </c>
      <c r="G106" s="27">
        <v>717959.8</v>
      </c>
      <c r="H106" s="14">
        <f t="shared" si="9"/>
        <v>717959.8</v>
      </c>
      <c r="I106" s="14">
        <f t="shared" si="8"/>
        <v>804114.97600000014</v>
      </c>
      <c r="J106" s="7" t="s">
        <v>163</v>
      </c>
      <c r="K106" s="25" t="s">
        <v>33</v>
      </c>
      <c r="L106" s="25" t="s">
        <v>22</v>
      </c>
    </row>
    <row r="107" spans="1:12" ht="60" x14ac:dyDescent="0.25">
      <c r="A107" s="3">
        <v>34</v>
      </c>
      <c r="B107" s="28" t="s">
        <v>164</v>
      </c>
      <c r="C107" s="6" t="s">
        <v>199</v>
      </c>
      <c r="D107" s="28" t="s">
        <v>164</v>
      </c>
      <c r="E107" s="28" t="s">
        <v>13</v>
      </c>
      <c r="F107" s="7">
        <v>1</v>
      </c>
      <c r="G107" s="27">
        <v>86065</v>
      </c>
      <c r="H107" s="14">
        <f t="shared" si="9"/>
        <v>86065</v>
      </c>
      <c r="I107" s="14">
        <f t="shared" si="8"/>
        <v>96392.8</v>
      </c>
      <c r="J107" s="7" t="s">
        <v>163</v>
      </c>
      <c r="K107" s="25" t="s">
        <v>33</v>
      </c>
      <c r="L107" s="25" t="s">
        <v>22</v>
      </c>
    </row>
    <row r="108" spans="1:12" ht="67.5" customHeight="1" x14ac:dyDescent="0.25">
      <c r="A108" s="3">
        <v>35</v>
      </c>
      <c r="B108" s="18" t="s">
        <v>166</v>
      </c>
      <c r="C108" s="6" t="s">
        <v>199</v>
      </c>
      <c r="D108" s="18" t="s">
        <v>166</v>
      </c>
      <c r="E108" s="25" t="s">
        <v>13</v>
      </c>
      <c r="F108" s="7">
        <v>1</v>
      </c>
      <c r="G108" s="31">
        <v>254642.86</v>
      </c>
      <c r="H108" s="30">
        <f t="shared" si="9"/>
        <v>254642.86</v>
      </c>
      <c r="I108" s="31">
        <f t="shared" si="8"/>
        <v>285200.00320000004</v>
      </c>
      <c r="J108" s="7" t="s">
        <v>64</v>
      </c>
      <c r="K108" s="25" t="s">
        <v>33</v>
      </c>
      <c r="L108" s="25" t="s">
        <v>22</v>
      </c>
    </row>
    <row r="109" spans="1:12" ht="135" x14ac:dyDescent="0.25">
      <c r="A109" s="3">
        <v>36</v>
      </c>
      <c r="B109" s="19" t="s">
        <v>167</v>
      </c>
      <c r="C109" s="6" t="s">
        <v>199</v>
      </c>
      <c r="D109" s="19" t="s">
        <v>167</v>
      </c>
      <c r="E109" s="28" t="s">
        <v>13</v>
      </c>
      <c r="F109" s="7">
        <v>1</v>
      </c>
      <c r="G109" s="27">
        <v>2820232</v>
      </c>
      <c r="H109" s="14">
        <f t="shared" si="9"/>
        <v>2820232</v>
      </c>
      <c r="I109" s="14">
        <f t="shared" si="8"/>
        <v>3158659.8400000003</v>
      </c>
      <c r="J109" s="7" t="s">
        <v>168</v>
      </c>
      <c r="K109" s="25" t="s">
        <v>33</v>
      </c>
      <c r="L109" s="25" t="s">
        <v>22</v>
      </c>
    </row>
    <row r="110" spans="1:12" ht="94.5" customHeight="1" x14ac:dyDescent="0.25">
      <c r="A110" s="3">
        <v>37</v>
      </c>
      <c r="B110" s="28" t="s">
        <v>172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18991680</v>
      </c>
      <c r="H110" s="14">
        <f t="shared" si="9"/>
        <v>18991680</v>
      </c>
      <c r="I110" s="14">
        <f t="shared" si="8"/>
        <v>21270681.600000001</v>
      </c>
      <c r="J110" s="7" t="s">
        <v>176</v>
      </c>
      <c r="K110" s="13" t="s">
        <v>110</v>
      </c>
      <c r="L110" s="25" t="s">
        <v>22</v>
      </c>
    </row>
    <row r="111" spans="1:12" ht="86.25" customHeight="1" x14ac:dyDescent="0.25">
      <c r="A111" s="3">
        <v>38</v>
      </c>
      <c r="B111" s="28" t="s">
        <v>175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53694000</v>
      </c>
      <c r="H111" s="14">
        <f t="shared" si="9"/>
        <v>53694000</v>
      </c>
      <c r="I111" s="14">
        <f t="shared" si="8"/>
        <v>60137280.000000007</v>
      </c>
      <c r="J111" s="7" t="s">
        <v>177</v>
      </c>
      <c r="K111" s="13" t="s">
        <v>110</v>
      </c>
      <c r="L111" s="25" t="s">
        <v>22</v>
      </c>
    </row>
    <row r="112" spans="1:12" ht="82.5" customHeight="1" x14ac:dyDescent="0.25">
      <c r="A112" s="3">
        <v>39</v>
      </c>
      <c r="B112" s="28" t="s">
        <v>174</v>
      </c>
      <c r="C112" s="6" t="s">
        <v>200</v>
      </c>
      <c r="D112" s="28" t="s">
        <v>179</v>
      </c>
      <c r="E112" s="28" t="s">
        <v>13</v>
      </c>
      <c r="F112" s="7">
        <v>1</v>
      </c>
      <c r="G112" s="27">
        <v>80036880</v>
      </c>
      <c r="H112" s="14">
        <f t="shared" si="9"/>
        <v>80036880</v>
      </c>
      <c r="I112" s="14">
        <f t="shared" si="8"/>
        <v>89641305.600000009</v>
      </c>
      <c r="J112" s="7" t="s">
        <v>178</v>
      </c>
      <c r="K112" s="13" t="s">
        <v>110</v>
      </c>
      <c r="L112" s="25" t="s">
        <v>22</v>
      </c>
    </row>
    <row r="113" spans="1:12" ht="84.75" customHeight="1" x14ac:dyDescent="0.25">
      <c r="A113" s="3">
        <v>40</v>
      </c>
      <c r="B113" s="25" t="s">
        <v>173</v>
      </c>
      <c r="C113" s="6" t="s">
        <v>200</v>
      </c>
      <c r="D113" s="25" t="s">
        <v>179</v>
      </c>
      <c r="E113" s="25" t="s">
        <v>13</v>
      </c>
      <c r="F113" s="7">
        <v>1</v>
      </c>
      <c r="G113" s="27">
        <v>9138000</v>
      </c>
      <c r="H113" s="14">
        <f t="shared" si="9"/>
        <v>9138000</v>
      </c>
      <c r="I113" s="14">
        <f t="shared" si="8"/>
        <v>10234560.000000002</v>
      </c>
      <c r="J113" s="7" t="s">
        <v>157</v>
      </c>
      <c r="K113" s="13" t="s">
        <v>110</v>
      </c>
      <c r="L113" s="25" t="s">
        <v>22</v>
      </c>
    </row>
    <row r="114" spans="1:12" ht="150" x14ac:dyDescent="0.25">
      <c r="A114" s="3">
        <v>41</v>
      </c>
      <c r="B114" s="25" t="s">
        <v>197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1521193.75</v>
      </c>
      <c r="H114" s="14">
        <f t="shared" si="9"/>
        <v>1521193.75</v>
      </c>
      <c r="I114" s="14">
        <f t="shared" si="8"/>
        <v>1703737.0000000002</v>
      </c>
      <c r="J114" s="7" t="s">
        <v>194</v>
      </c>
      <c r="K114" s="25" t="s">
        <v>33</v>
      </c>
      <c r="L114" s="25" t="s">
        <v>22</v>
      </c>
    </row>
    <row r="115" spans="1:12" ht="69.75" customHeight="1" x14ac:dyDescent="0.25">
      <c r="A115" s="3">
        <v>42</v>
      </c>
      <c r="B115" s="25" t="s">
        <v>192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851120.54</v>
      </c>
      <c r="H115" s="14">
        <f>F115*G115</f>
        <v>851120.54</v>
      </c>
      <c r="I115" s="14">
        <f>H115*1.12</f>
        <v>953255.00480000011</v>
      </c>
      <c r="J115" s="7" t="s">
        <v>194</v>
      </c>
      <c r="K115" s="25" t="s">
        <v>33</v>
      </c>
      <c r="L115" s="25" t="s">
        <v>22</v>
      </c>
    </row>
    <row r="116" spans="1:12" ht="78.75" customHeight="1" x14ac:dyDescent="0.25">
      <c r="A116" s="3">
        <v>43</v>
      </c>
      <c r="B116" s="25" t="s">
        <v>193</v>
      </c>
      <c r="C116" s="6" t="s">
        <v>199</v>
      </c>
      <c r="D116" s="25" t="s">
        <v>179</v>
      </c>
      <c r="E116" s="25" t="s">
        <v>13</v>
      </c>
      <c r="F116" s="7">
        <v>1</v>
      </c>
      <c r="G116" s="27">
        <v>123553.57</v>
      </c>
      <c r="H116" s="14">
        <f>F116*G116</f>
        <v>123553.57</v>
      </c>
      <c r="I116" s="14">
        <f>H116*1.12</f>
        <v>138379.99840000001</v>
      </c>
      <c r="J116" s="7" t="s">
        <v>195</v>
      </c>
      <c r="K116" s="25" t="s">
        <v>33</v>
      </c>
      <c r="L116" s="25" t="s">
        <v>22</v>
      </c>
    </row>
    <row r="117" spans="1:12" ht="102.75" customHeight="1" x14ac:dyDescent="0.25">
      <c r="A117" s="3">
        <v>44</v>
      </c>
      <c r="B117" s="25" t="s">
        <v>205</v>
      </c>
      <c r="C117" s="6" t="s">
        <v>199</v>
      </c>
      <c r="D117" s="25" t="s">
        <v>206</v>
      </c>
      <c r="E117" s="25" t="s">
        <v>13</v>
      </c>
      <c r="F117" s="7">
        <v>1</v>
      </c>
      <c r="G117" s="27">
        <v>2178572</v>
      </c>
      <c r="H117" s="14">
        <f>F117*G117</f>
        <v>2178572</v>
      </c>
      <c r="I117" s="14">
        <f>H117*1.12</f>
        <v>2440000.64</v>
      </c>
      <c r="J117" s="7" t="s">
        <v>168</v>
      </c>
      <c r="K117" s="25" t="s">
        <v>33</v>
      </c>
      <c r="L117" s="25" t="s">
        <v>22</v>
      </c>
    </row>
    <row r="118" spans="1:12" ht="154.5" customHeight="1" x14ac:dyDescent="0.25">
      <c r="A118" s="3">
        <v>45</v>
      </c>
      <c r="B118" s="12" t="s">
        <v>207</v>
      </c>
      <c r="C118" s="6" t="s">
        <v>199</v>
      </c>
      <c r="D118" s="55" t="s">
        <v>208</v>
      </c>
      <c r="E118" s="13" t="s">
        <v>13</v>
      </c>
      <c r="F118" s="13">
        <v>1</v>
      </c>
      <c r="G118" s="14">
        <v>3550000</v>
      </c>
      <c r="H118" s="14">
        <f>F118*G118</f>
        <v>3550000</v>
      </c>
      <c r="I118" s="14">
        <f>H118*1.12</f>
        <v>3976000.0000000005</v>
      </c>
      <c r="J118" s="27" t="s">
        <v>233</v>
      </c>
      <c r="K118" s="25" t="s">
        <v>33</v>
      </c>
      <c r="L118" s="7" t="s">
        <v>22</v>
      </c>
    </row>
    <row r="119" spans="1:12" ht="151.5" customHeight="1" x14ac:dyDescent="0.25">
      <c r="A119" s="3">
        <v>46</v>
      </c>
      <c r="B119" s="12" t="s">
        <v>231</v>
      </c>
      <c r="C119" s="6" t="s">
        <v>199</v>
      </c>
      <c r="D119" s="55" t="s">
        <v>179</v>
      </c>
      <c r="E119" s="13" t="s">
        <v>13</v>
      </c>
      <c r="F119" s="13">
        <v>1</v>
      </c>
      <c r="G119" s="14">
        <v>142856.25</v>
      </c>
      <c r="H119" s="14">
        <f>F119*G119</f>
        <v>142856.25</v>
      </c>
      <c r="I119" s="14">
        <f>H119*1.12</f>
        <v>159999.00000000003</v>
      </c>
      <c r="J119" s="27" t="s">
        <v>230</v>
      </c>
      <c r="K119" s="25" t="s">
        <v>33</v>
      </c>
      <c r="L119" s="7" t="s">
        <v>22</v>
      </c>
    </row>
    <row r="120" spans="1:12" ht="105.75" customHeight="1" x14ac:dyDescent="0.25">
      <c r="A120" s="4">
        <v>47</v>
      </c>
      <c r="B120" s="7" t="s">
        <v>212</v>
      </c>
      <c r="C120" s="6" t="s">
        <v>199</v>
      </c>
      <c r="D120" s="7" t="s">
        <v>214</v>
      </c>
      <c r="E120" s="25" t="s">
        <v>13</v>
      </c>
      <c r="F120" s="43">
        <v>20</v>
      </c>
      <c r="G120" s="34">
        <v>114732</v>
      </c>
      <c r="H120" s="35">
        <f t="shared" ref="H120:H139" si="10">F120*G120</f>
        <v>2294640</v>
      </c>
      <c r="I120" s="34">
        <f t="shared" ref="I120:I147" si="11">H120*1.12</f>
        <v>2569996.8000000003</v>
      </c>
      <c r="J120" s="7" t="s">
        <v>213</v>
      </c>
      <c r="K120" s="25" t="s">
        <v>33</v>
      </c>
      <c r="L120" s="25" t="s">
        <v>22</v>
      </c>
    </row>
    <row r="121" spans="1:12" ht="170.25" customHeight="1" x14ac:dyDescent="0.25">
      <c r="A121" s="3">
        <v>48</v>
      </c>
      <c r="B121" s="7" t="s">
        <v>232</v>
      </c>
      <c r="C121" s="6" t="s">
        <v>199</v>
      </c>
      <c r="D121" s="7" t="s">
        <v>249</v>
      </c>
      <c r="E121" s="25" t="s">
        <v>13</v>
      </c>
      <c r="F121" s="7">
        <v>30</v>
      </c>
      <c r="G121" s="27">
        <v>36525</v>
      </c>
      <c r="H121" s="35">
        <f t="shared" si="10"/>
        <v>1095750</v>
      </c>
      <c r="I121" s="34">
        <f t="shared" si="11"/>
        <v>1227240.0000000002</v>
      </c>
      <c r="J121" s="7" t="s">
        <v>224</v>
      </c>
      <c r="K121" s="25" t="s">
        <v>33</v>
      </c>
      <c r="L121" s="25" t="s">
        <v>22</v>
      </c>
    </row>
    <row r="122" spans="1:12" ht="101.25" customHeight="1" x14ac:dyDescent="0.25">
      <c r="A122" s="3">
        <v>49</v>
      </c>
      <c r="B122" s="7" t="s">
        <v>236</v>
      </c>
      <c r="C122" s="6" t="s">
        <v>199</v>
      </c>
      <c r="D122" s="7" t="s">
        <v>179</v>
      </c>
      <c r="E122" s="25" t="s">
        <v>13</v>
      </c>
      <c r="F122" s="7">
        <v>1</v>
      </c>
      <c r="G122" s="27">
        <v>115380.36</v>
      </c>
      <c r="H122" s="35">
        <f t="shared" si="10"/>
        <v>115380.36</v>
      </c>
      <c r="I122" s="34">
        <f t="shared" si="11"/>
        <v>129226.00320000001</v>
      </c>
      <c r="J122" s="7" t="s">
        <v>224</v>
      </c>
      <c r="K122" s="25" t="s">
        <v>33</v>
      </c>
      <c r="L122" s="25" t="s">
        <v>22</v>
      </c>
    </row>
    <row r="123" spans="1:12" ht="185.25" customHeight="1" x14ac:dyDescent="0.25">
      <c r="A123" s="3">
        <v>50</v>
      </c>
      <c r="B123" s="7" t="s">
        <v>256</v>
      </c>
      <c r="C123" s="6" t="s">
        <v>199</v>
      </c>
      <c r="D123" s="7" t="s">
        <v>252</v>
      </c>
      <c r="E123" s="25" t="s">
        <v>13</v>
      </c>
      <c r="F123" s="7">
        <v>1</v>
      </c>
      <c r="G123" s="27">
        <v>188000</v>
      </c>
      <c r="H123" s="35">
        <f t="shared" si="10"/>
        <v>188000</v>
      </c>
      <c r="I123" s="34">
        <f t="shared" si="11"/>
        <v>210560.00000000003</v>
      </c>
      <c r="J123" s="7" t="s">
        <v>224</v>
      </c>
      <c r="K123" s="25" t="s">
        <v>33</v>
      </c>
      <c r="L123" s="25" t="s">
        <v>22</v>
      </c>
    </row>
    <row r="124" spans="1:12" ht="101.25" customHeight="1" x14ac:dyDescent="0.25">
      <c r="A124" s="3">
        <v>51</v>
      </c>
      <c r="B124" s="7" t="s">
        <v>253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566179.91</v>
      </c>
      <c r="H124" s="35">
        <f t="shared" si="10"/>
        <v>566179.91</v>
      </c>
      <c r="I124" s="34">
        <f t="shared" si="11"/>
        <v>634121.49920000008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52</v>
      </c>
      <c r="B125" s="7" t="s">
        <v>254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456621.42</v>
      </c>
      <c r="H125" s="35">
        <f t="shared" si="10"/>
        <v>456621.42</v>
      </c>
      <c r="I125" s="34">
        <f t="shared" si="11"/>
        <v>511415.99040000001</v>
      </c>
      <c r="J125" s="7" t="s">
        <v>251</v>
      </c>
      <c r="K125" s="25" t="s">
        <v>33</v>
      </c>
      <c r="L125" s="25" t="s">
        <v>22</v>
      </c>
    </row>
    <row r="126" spans="1:12" ht="101.25" customHeight="1" x14ac:dyDescent="0.25">
      <c r="A126" s="3">
        <v>53</v>
      </c>
      <c r="B126" s="7" t="s">
        <v>255</v>
      </c>
      <c r="C126" s="6" t="s">
        <v>199</v>
      </c>
      <c r="D126" s="7" t="s">
        <v>179</v>
      </c>
      <c r="E126" s="25" t="s">
        <v>13</v>
      </c>
      <c r="F126" s="7">
        <v>1</v>
      </c>
      <c r="G126" s="27">
        <v>1200267.8500000001</v>
      </c>
      <c r="H126" s="35">
        <f t="shared" si="10"/>
        <v>1200267.8500000001</v>
      </c>
      <c r="I126" s="34">
        <f t="shared" si="11"/>
        <v>1344299.9920000003</v>
      </c>
      <c r="J126" s="7" t="s">
        <v>194</v>
      </c>
      <c r="K126" s="25" t="s">
        <v>33</v>
      </c>
      <c r="L126" s="25" t="s">
        <v>22</v>
      </c>
    </row>
    <row r="127" spans="1:12" ht="101.25" customHeight="1" x14ac:dyDescent="0.25">
      <c r="A127" s="3">
        <v>54</v>
      </c>
      <c r="B127" s="7" t="s">
        <v>258</v>
      </c>
      <c r="C127" s="6" t="s">
        <v>200</v>
      </c>
      <c r="D127" s="7" t="s">
        <v>179</v>
      </c>
      <c r="E127" s="25" t="s">
        <v>13</v>
      </c>
      <c r="F127" s="7">
        <v>1</v>
      </c>
      <c r="G127" s="27">
        <v>914880</v>
      </c>
      <c r="H127" s="35">
        <f t="shared" si="10"/>
        <v>914880</v>
      </c>
      <c r="I127" s="34">
        <f t="shared" si="11"/>
        <v>1024665.6000000001</v>
      </c>
      <c r="J127" s="7" t="s">
        <v>257</v>
      </c>
      <c r="K127" s="13" t="s">
        <v>110</v>
      </c>
      <c r="L127" s="25" t="s">
        <v>22</v>
      </c>
    </row>
    <row r="128" spans="1:12" ht="101.25" customHeight="1" x14ac:dyDescent="0.25">
      <c r="A128" s="3">
        <v>55</v>
      </c>
      <c r="B128" s="7" t="s">
        <v>259</v>
      </c>
      <c r="C128" s="6" t="s">
        <v>200</v>
      </c>
      <c r="D128" s="7" t="s">
        <v>179</v>
      </c>
      <c r="E128" s="25" t="s">
        <v>13</v>
      </c>
      <c r="F128" s="7">
        <v>1</v>
      </c>
      <c r="G128" s="27">
        <v>9457440</v>
      </c>
      <c r="H128" s="35">
        <f t="shared" si="10"/>
        <v>9457440</v>
      </c>
      <c r="I128" s="34">
        <f t="shared" si="11"/>
        <v>10592332.800000001</v>
      </c>
      <c r="J128" s="7" t="s">
        <v>260</v>
      </c>
      <c r="K128" s="13" t="s">
        <v>110</v>
      </c>
      <c r="L128" s="25" t="s">
        <v>22</v>
      </c>
    </row>
    <row r="129" spans="1:12" ht="101.25" customHeight="1" x14ac:dyDescent="0.25">
      <c r="A129" s="3">
        <v>56</v>
      </c>
      <c r="B129" s="7" t="s">
        <v>261</v>
      </c>
      <c r="C129" s="6" t="s">
        <v>199</v>
      </c>
      <c r="D129" s="7" t="s">
        <v>179</v>
      </c>
      <c r="E129" s="25" t="s">
        <v>13</v>
      </c>
      <c r="F129" s="7">
        <v>1</v>
      </c>
      <c r="G129" s="27">
        <v>814908.04</v>
      </c>
      <c r="H129" s="35">
        <f t="shared" si="10"/>
        <v>814908.04</v>
      </c>
      <c r="I129" s="34">
        <f t="shared" si="11"/>
        <v>912697.00480000011</v>
      </c>
      <c r="J129" s="7" t="s">
        <v>251</v>
      </c>
      <c r="K129" s="25" t="s">
        <v>33</v>
      </c>
      <c r="L129" s="25" t="s">
        <v>22</v>
      </c>
    </row>
    <row r="130" spans="1:12" ht="101.25" customHeight="1" x14ac:dyDescent="0.25">
      <c r="A130" s="3">
        <v>57</v>
      </c>
      <c r="B130" s="7" t="s">
        <v>267</v>
      </c>
      <c r="C130" s="6" t="s">
        <v>199</v>
      </c>
      <c r="D130" s="7" t="s">
        <v>179</v>
      </c>
      <c r="E130" s="25" t="s">
        <v>13</v>
      </c>
      <c r="F130" s="7">
        <v>1</v>
      </c>
      <c r="G130" s="27">
        <v>394974.11</v>
      </c>
      <c r="H130" s="35">
        <f t="shared" si="10"/>
        <v>394974.11</v>
      </c>
      <c r="I130" s="34">
        <f t="shared" si="11"/>
        <v>442371.00320000004</v>
      </c>
      <c r="J130" s="7" t="s">
        <v>251</v>
      </c>
      <c r="K130" s="25" t="s">
        <v>33</v>
      </c>
      <c r="L130" s="25" t="s">
        <v>22</v>
      </c>
    </row>
    <row r="131" spans="1:12" ht="101.25" customHeight="1" x14ac:dyDescent="0.25">
      <c r="A131" s="3">
        <v>58</v>
      </c>
      <c r="B131" s="7" t="s">
        <v>262</v>
      </c>
      <c r="C131" s="6" t="s">
        <v>200</v>
      </c>
      <c r="D131" s="7" t="s">
        <v>179</v>
      </c>
      <c r="E131" s="25" t="s">
        <v>13</v>
      </c>
      <c r="F131" s="7">
        <v>1</v>
      </c>
      <c r="G131" s="27">
        <v>3720240</v>
      </c>
      <c r="H131" s="35">
        <f t="shared" si="10"/>
        <v>3720240</v>
      </c>
      <c r="I131" s="34">
        <f t="shared" si="11"/>
        <v>4166668.8000000003</v>
      </c>
      <c r="J131" s="7" t="s">
        <v>264</v>
      </c>
      <c r="K131" s="13" t="s">
        <v>110</v>
      </c>
      <c r="L131" s="25" t="s">
        <v>22</v>
      </c>
    </row>
    <row r="132" spans="1:12" ht="88.5" customHeight="1" x14ac:dyDescent="0.25">
      <c r="A132" s="3">
        <v>59</v>
      </c>
      <c r="B132" s="7" t="s">
        <v>263</v>
      </c>
      <c r="C132" s="6" t="s">
        <v>200</v>
      </c>
      <c r="D132" s="7" t="s">
        <v>179</v>
      </c>
      <c r="E132" s="25" t="s">
        <v>13</v>
      </c>
      <c r="F132" s="7">
        <v>1</v>
      </c>
      <c r="G132" s="27">
        <v>4579680</v>
      </c>
      <c r="H132" s="35">
        <f t="shared" si="10"/>
        <v>4579680</v>
      </c>
      <c r="I132" s="34">
        <f t="shared" si="11"/>
        <v>5129241.6000000006</v>
      </c>
      <c r="J132" s="7" t="s">
        <v>257</v>
      </c>
      <c r="K132" s="13" t="s">
        <v>110</v>
      </c>
      <c r="L132" s="25" t="s">
        <v>22</v>
      </c>
    </row>
    <row r="133" spans="1:12" ht="160.5" customHeight="1" x14ac:dyDescent="0.25">
      <c r="A133" s="3">
        <v>60</v>
      </c>
      <c r="B133" s="7" t="s">
        <v>268</v>
      </c>
      <c r="C133" s="6" t="s">
        <v>203</v>
      </c>
      <c r="D133" s="7" t="s">
        <v>179</v>
      </c>
      <c r="E133" s="25" t="s">
        <v>13</v>
      </c>
      <c r="F133" s="7">
        <v>1</v>
      </c>
      <c r="G133" s="27">
        <v>4401225</v>
      </c>
      <c r="H133" s="35">
        <f t="shared" si="10"/>
        <v>4401225</v>
      </c>
      <c r="I133" s="34">
        <f t="shared" si="11"/>
        <v>4929372.0000000009</v>
      </c>
      <c r="J133" s="7" t="s">
        <v>157</v>
      </c>
      <c r="K133" s="25" t="s">
        <v>33</v>
      </c>
      <c r="L133" s="25" t="s">
        <v>22</v>
      </c>
    </row>
    <row r="134" spans="1:12" ht="134.25" customHeight="1" x14ac:dyDescent="0.25">
      <c r="A134" s="3">
        <v>61</v>
      </c>
      <c r="B134" s="7" t="s">
        <v>269</v>
      </c>
      <c r="C134" s="6" t="s">
        <v>203</v>
      </c>
      <c r="D134" s="7" t="s">
        <v>179</v>
      </c>
      <c r="E134" s="25" t="s">
        <v>13</v>
      </c>
      <c r="F134" s="7">
        <v>1</v>
      </c>
      <c r="G134" s="27">
        <v>1411821.43</v>
      </c>
      <c r="H134" s="35">
        <f t="shared" si="10"/>
        <v>1411821.43</v>
      </c>
      <c r="I134" s="34">
        <f t="shared" si="11"/>
        <v>1581240.0016000001</v>
      </c>
      <c r="J134" s="7" t="s">
        <v>194</v>
      </c>
      <c r="K134" s="25" t="s">
        <v>33</v>
      </c>
      <c r="L134" s="25" t="s">
        <v>22</v>
      </c>
    </row>
    <row r="135" spans="1:12" ht="138" customHeight="1" x14ac:dyDescent="0.25">
      <c r="A135" s="3">
        <v>62</v>
      </c>
      <c r="B135" s="7" t="s">
        <v>270</v>
      </c>
      <c r="C135" s="6" t="s">
        <v>203</v>
      </c>
      <c r="D135" s="7" t="s">
        <v>179</v>
      </c>
      <c r="E135" s="25" t="s">
        <v>13</v>
      </c>
      <c r="F135" s="7">
        <v>1</v>
      </c>
      <c r="G135" s="27">
        <v>1658996.43</v>
      </c>
      <c r="H135" s="35">
        <f t="shared" si="10"/>
        <v>1658996.43</v>
      </c>
      <c r="I135" s="34">
        <f t="shared" si="11"/>
        <v>1858076.0016000001</v>
      </c>
      <c r="J135" s="7" t="s">
        <v>168</v>
      </c>
      <c r="K135" s="25" t="s">
        <v>33</v>
      </c>
      <c r="L135" s="25" t="s">
        <v>22</v>
      </c>
    </row>
    <row r="136" spans="1:12" ht="101.25" customHeight="1" x14ac:dyDescent="0.25">
      <c r="A136" s="3">
        <v>63</v>
      </c>
      <c r="B136" s="7" t="s">
        <v>265</v>
      </c>
      <c r="C136" s="6" t="s">
        <v>199</v>
      </c>
      <c r="D136" s="7" t="s">
        <v>179</v>
      </c>
      <c r="E136" s="25" t="s">
        <v>13</v>
      </c>
      <c r="F136" s="7">
        <v>1</v>
      </c>
      <c r="G136" s="27">
        <v>13288604</v>
      </c>
      <c r="H136" s="35">
        <f t="shared" si="10"/>
        <v>13288604</v>
      </c>
      <c r="I136" s="34">
        <f t="shared" si="11"/>
        <v>14883236.480000002</v>
      </c>
      <c r="J136" s="7" t="s">
        <v>224</v>
      </c>
      <c r="K136" s="25" t="s">
        <v>33</v>
      </c>
      <c r="L136" s="25" t="s">
        <v>22</v>
      </c>
    </row>
    <row r="137" spans="1:12" ht="101.25" customHeight="1" x14ac:dyDescent="0.25">
      <c r="A137" s="3">
        <v>64</v>
      </c>
      <c r="B137" s="7" t="s">
        <v>266</v>
      </c>
      <c r="C137" s="6" t="s">
        <v>199</v>
      </c>
      <c r="D137" s="7" t="s">
        <v>179</v>
      </c>
      <c r="E137" s="25" t="s">
        <v>13</v>
      </c>
      <c r="F137" s="7">
        <v>1</v>
      </c>
      <c r="G137" s="27">
        <v>1350253</v>
      </c>
      <c r="H137" s="35">
        <f t="shared" si="10"/>
        <v>1350253</v>
      </c>
      <c r="I137" s="34">
        <f t="shared" si="11"/>
        <v>1512283.36</v>
      </c>
      <c r="J137" s="7" t="s">
        <v>224</v>
      </c>
      <c r="K137" s="25" t="s">
        <v>33</v>
      </c>
      <c r="L137" s="25" t="s">
        <v>22</v>
      </c>
    </row>
    <row r="138" spans="1:12" ht="101.25" customHeight="1" x14ac:dyDescent="0.25">
      <c r="A138" s="3">
        <v>65</v>
      </c>
      <c r="B138" s="7" t="s">
        <v>271</v>
      </c>
      <c r="C138" s="6" t="s">
        <v>200</v>
      </c>
      <c r="D138" s="7" t="s">
        <v>179</v>
      </c>
      <c r="E138" s="25" t="s">
        <v>13</v>
      </c>
      <c r="F138" s="7">
        <v>1</v>
      </c>
      <c r="G138" s="27">
        <v>491760</v>
      </c>
      <c r="H138" s="35">
        <f t="shared" si="10"/>
        <v>491760</v>
      </c>
      <c r="I138" s="34">
        <f t="shared" si="11"/>
        <v>550771.20000000007</v>
      </c>
      <c r="J138" s="7" t="s">
        <v>272</v>
      </c>
      <c r="K138" s="25" t="s">
        <v>75</v>
      </c>
      <c r="L138" s="25" t="s">
        <v>22</v>
      </c>
    </row>
    <row r="139" spans="1:12" ht="147" customHeight="1" x14ac:dyDescent="0.25">
      <c r="A139" s="3">
        <v>66</v>
      </c>
      <c r="B139" s="12" t="s">
        <v>275</v>
      </c>
      <c r="C139" s="6" t="s">
        <v>203</v>
      </c>
      <c r="D139" s="7" t="s">
        <v>179</v>
      </c>
      <c r="E139" s="25" t="s">
        <v>13</v>
      </c>
      <c r="F139" s="7">
        <v>1</v>
      </c>
      <c r="G139" s="27">
        <v>133929</v>
      </c>
      <c r="H139" s="35">
        <f t="shared" si="10"/>
        <v>133929</v>
      </c>
      <c r="I139" s="34">
        <f t="shared" si="11"/>
        <v>150000.48000000001</v>
      </c>
      <c r="J139" s="7" t="s">
        <v>194</v>
      </c>
      <c r="K139" s="25" t="s">
        <v>33</v>
      </c>
      <c r="L139" s="25" t="s">
        <v>22</v>
      </c>
    </row>
    <row r="140" spans="1:12" ht="113.25" customHeight="1" x14ac:dyDescent="0.25">
      <c r="A140" s="3">
        <v>67</v>
      </c>
      <c r="B140" s="7" t="s">
        <v>276</v>
      </c>
      <c r="C140" s="6" t="s">
        <v>203</v>
      </c>
      <c r="D140" s="7" t="s">
        <v>179</v>
      </c>
      <c r="E140" s="13" t="s">
        <v>277</v>
      </c>
      <c r="F140" s="16">
        <v>2</v>
      </c>
      <c r="G140" s="17">
        <v>162053.5</v>
      </c>
      <c r="H140" s="17">
        <f>G140*F140</f>
        <v>324107</v>
      </c>
      <c r="I140" s="34">
        <f t="shared" si="11"/>
        <v>362999.84</v>
      </c>
      <c r="J140" s="7" t="s">
        <v>278</v>
      </c>
      <c r="K140" s="25" t="s">
        <v>33</v>
      </c>
      <c r="L140" s="7" t="s">
        <v>22</v>
      </c>
    </row>
    <row r="141" spans="1:12" ht="81.75" customHeight="1" x14ac:dyDescent="0.25">
      <c r="A141" s="3">
        <v>68</v>
      </c>
      <c r="B141" s="7" t="s">
        <v>279</v>
      </c>
      <c r="C141" s="6" t="s">
        <v>203</v>
      </c>
      <c r="D141" s="7" t="s">
        <v>179</v>
      </c>
      <c r="E141" s="13" t="s">
        <v>277</v>
      </c>
      <c r="F141" s="16">
        <v>2</v>
      </c>
      <c r="G141" s="17">
        <v>162053.5</v>
      </c>
      <c r="H141" s="17">
        <f t="shared" ref="H141:H147" si="12">G141*F141</f>
        <v>324107</v>
      </c>
      <c r="I141" s="34">
        <f t="shared" si="11"/>
        <v>362999.84</v>
      </c>
      <c r="J141" s="7" t="s">
        <v>278</v>
      </c>
      <c r="K141" s="25" t="s">
        <v>33</v>
      </c>
      <c r="L141" s="7" t="s">
        <v>22</v>
      </c>
    </row>
    <row r="142" spans="1:12" ht="96.75" customHeight="1" x14ac:dyDescent="0.25">
      <c r="A142" s="3">
        <v>69</v>
      </c>
      <c r="B142" s="7" t="s">
        <v>280</v>
      </c>
      <c r="C142" s="6" t="s">
        <v>203</v>
      </c>
      <c r="D142" s="7" t="s">
        <v>179</v>
      </c>
      <c r="E142" s="13" t="s">
        <v>277</v>
      </c>
      <c r="F142" s="16">
        <v>2</v>
      </c>
      <c r="G142" s="17">
        <v>162053.5</v>
      </c>
      <c r="H142" s="17">
        <f t="shared" si="12"/>
        <v>324107</v>
      </c>
      <c r="I142" s="34">
        <f t="shared" si="11"/>
        <v>362999.84</v>
      </c>
      <c r="J142" s="7" t="s">
        <v>278</v>
      </c>
      <c r="K142" s="25" t="s">
        <v>33</v>
      </c>
      <c r="L142" s="7" t="s">
        <v>22</v>
      </c>
    </row>
    <row r="143" spans="1:12" ht="108" customHeight="1" x14ac:dyDescent="0.25">
      <c r="A143" s="3">
        <v>70</v>
      </c>
      <c r="B143" s="7" t="s">
        <v>281</v>
      </c>
      <c r="C143" s="6" t="s">
        <v>203</v>
      </c>
      <c r="D143" s="7" t="s">
        <v>179</v>
      </c>
      <c r="E143" s="13" t="s">
        <v>277</v>
      </c>
      <c r="F143" s="16">
        <v>2</v>
      </c>
      <c r="G143" s="17">
        <v>162053.5</v>
      </c>
      <c r="H143" s="17">
        <f t="shared" si="12"/>
        <v>324107</v>
      </c>
      <c r="I143" s="34">
        <f t="shared" si="11"/>
        <v>362999.84</v>
      </c>
      <c r="J143" s="7" t="s">
        <v>278</v>
      </c>
      <c r="K143" s="25" t="s">
        <v>33</v>
      </c>
      <c r="L143" s="7" t="s">
        <v>22</v>
      </c>
    </row>
    <row r="144" spans="1:12" ht="84" customHeight="1" x14ac:dyDescent="0.25">
      <c r="A144" s="3">
        <v>71</v>
      </c>
      <c r="B144" s="7" t="s">
        <v>282</v>
      </c>
      <c r="C144" s="6" t="s">
        <v>203</v>
      </c>
      <c r="D144" s="72" t="s">
        <v>283</v>
      </c>
      <c r="E144" s="13" t="s">
        <v>63</v>
      </c>
      <c r="F144" s="16">
        <v>7</v>
      </c>
      <c r="G144" s="17">
        <v>89285.71</v>
      </c>
      <c r="H144" s="17">
        <f t="shared" si="12"/>
        <v>624999.97000000009</v>
      </c>
      <c r="I144" s="34">
        <f t="shared" si="11"/>
        <v>699999.96640000015</v>
      </c>
      <c r="J144" s="7" t="s">
        <v>215</v>
      </c>
      <c r="K144" s="25" t="s">
        <v>33</v>
      </c>
      <c r="L144" s="7" t="s">
        <v>22</v>
      </c>
    </row>
    <row r="145" spans="1:13" ht="153.75" customHeight="1" x14ac:dyDescent="0.25">
      <c r="A145" s="3">
        <v>72</v>
      </c>
      <c r="B145" s="12" t="s">
        <v>286</v>
      </c>
      <c r="C145" s="6" t="s">
        <v>203</v>
      </c>
      <c r="D145" s="7" t="s">
        <v>179</v>
      </c>
      <c r="E145" s="25" t="s">
        <v>13</v>
      </c>
      <c r="F145" s="7">
        <v>1</v>
      </c>
      <c r="G145" s="17">
        <v>458469</v>
      </c>
      <c r="H145" s="17">
        <f t="shared" si="12"/>
        <v>458469</v>
      </c>
      <c r="I145" s="34">
        <f t="shared" si="11"/>
        <v>513485.28</v>
      </c>
      <c r="J145" s="7" t="s">
        <v>217</v>
      </c>
      <c r="K145" s="25" t="s">
        <v>33</v>
      </c>
      <c r="L145" s="7" t="s">
        <v>22</v>
      </c>
    </row>
    <row r="146" spans="1:13" ht="133.5" customHeight="1" x14ac:dyDescent="0.25">
      <c r="A146" s="3">
        <v>73</v>
      </c>
      <c r="B146" s="12" t="s">
        <v>287</v>
      </c>
      <c r="C146" s="6" t="s">
        <v>199</v>
      </c>
      <c r="D146" s="7" t="s">
        <v>291</v>
      </c>
      <c r="E146" s="25" t="s">
        <v>63</v>
      </c>
      <c r="F146" s="7">
        <v>270</v>
      </c>
      <c r="G146" s="17">
        <v>3300</v>
      </c>
      <c r="H146" s="17">
        <f t="shared" si="12"/>
        <v>891000</v>
      </c>
      <c r="I146" s="34">
        <f t="shared" si="11"/>
        <v>997920.00000000012</v>
      </c>
      <c r="J146" s="7" t="s">
        <v>288</v>
      </c>
      <c r="K146" s="25" t="s">
        <v>33</v>
      </c>
      <c r="L146" s="7" t="s">
        <v>22</v>
      </c>
    </row>
    <row r="147" spans="1:13" ht="169.5" customHeight="1" x14ac:dyDescent="0.25">
      <c r="A147" s="3">
        <v>74</v>
      </c>
      <c r="B147" s="12" t="s">
        <v>292</v>
      </c>
      <c r="C147" s="6" t="s">
        <v>200</v>
      </c>
      <c r="D147" s="7" t="s">
        <v>293</v>
      </c>
      <c r="E147" s="25" t="s">
        <v>63</v>
      </c>
      <c r="F147" s="7">
        <v>12</v>
      </c>
      <c r="G147" s="17">
        <v>81400</v>
      </c>
      <c r="H147" s="17">
        <f t="shared" si="12"/>
        <v>976800</v>
      </c>
      <c r="I147" s="34">
        <f t="shared" si="11"/>
        <v>1094016</v>
      </c>
      <c r="J147" s="7" t="s">
        <v>294</v>
      </c>
      <c r="K147" s="25" t="s">
        <v>33</v>
      </c>
      <c r="L147" s="7" t="s">
        <v>22</v>
      </c>
      <c r="M147" s="10" t="s">
        <v>0</v>
      </c>
    </row>
    <row r="148" spans="1:13" s="48" customFormat="1" ht="35.25" customHeight="1" x14ac:dyDescent="0.3">
      <c r="A148" s="62"/>
      <c r="B148" s="81" t="s">
        <v>184</v>
      </c>
      <c r="C148" s="82"/>
      <c r="D148" s="82"/>
      <c r="E148" s="82"/>
      <c r="F148" s="82"/>
      <c r="G148" s="83"/>
      <c r="H148" s="49">
        <f>SUM(H74:H147)</f>
        <v>414103604.14357167</v>
      </c>
      <c r="I148" s="49">
        <f>SUM(I74:I147)</f>
        <v>463796036.64080018</v>
      </c>
      <c r="J148" s="46"/>
      <c r="K148" s="50" t="s">
        <v>0</v>
      </c>
      <c r="L148" s="47"/>
    </row>
    <row r="149" spans="1:13" s="48" customFormat="1" ht="32.25" customHeight="1" x14ac:dyDescent="0.3">
      <c r="A149" s="61"/>
      <c r="B149" s="84" t="s">
        <v>220</v>
      </c>
      <c r="C149" s="85"/>
      <c r="D149" s="85"/>
      <c r="E149" s="85"/>
      <c r="F149" s="85"/>
      <c r="G149" s="85"/>
      <c r="H149" s="85"/>
      <c r="I149" s="85"/>
      <c r="J149" s="85"/>
      <c r="K149" s="85"/>
      <c r="L149" s="86"/>
    </row>
    <row r="150" spans="1:13" ht="108" customHeight="1" x14ac:dyDescent="0.25">
      <c r="A150" s="3">
        <v>1</v>
      </c>
      <c r="B150" s="25" t="s">
        <v>221</v>
      </c>
      <c r="C150" s="6" t="s">
        <v>203</v>
      </c>
      <c r="D150" s="25" t="s">
        <v>221</v>
      </c>
      <c r="E150" s="55" t="s">
        <v>222</v>
      </c>
      <c r="F150" s="55">
        <v>1</v>
      </c>
      <c r="G150" s="16">
        <v>449479.46</v>
      </c>
      <c r="H150" s="16">
        <f>F150*G150</f>
        <v>449479.46</v>
      </c>
      <c r="I150" s="16">
        <f>H150*1.12</f>
        <v>503416.99520000006</v>
      </c>
      <c r="J150" s="7" t="s">
        <v>223</v>
      </c>
      <c r="K150" s="25" t="s">
        <v>33</v>
      </c>
      <c r="L150" s="25" t="s">
        <v>22</v>
      </c>
    </row>
    <row r="151" spans="1:13" ht="108" customHeight="1" x14ac:dyDescent="0.25">
      <c r="A151" s="3">
        <v>2</v>
      </c>
      <c r="B151" s="25" t="s">
        <v>242</v>
      </c>
      <c r="C151" s="6" t="s">
        <v>203</v>
      </c>
      <c r="D151" s="25" t="s">
        <v>242</v>
      </c>
      <c r="E151" s="55" t="s">
        <v>222</v>
      </c>
      <c r="F151" s="7">
        <v>1</v>
      </c>
      <c r="G151" s="27">
        <v>491071.43</v>
      </c>
      <c r="H151" s="27">
        <f>F151*G151</f>
        <v>491071.43</v>
      </c>
      <c r="I151" s="34">
        <f t="shared" ref="I151:I152" si="13">H151*1.12</f>
        <v>550000.00160000008</v>
      </c>
      <c r="J151" s="7" t="s">
        <v>215</v>
      </c>
      <c r="K151" s="25" t="s">
        <v>33</v>
      </c>
      <c r="L151" s="25" t="s">
        <v>22</v>
      </c>
    </row>
    <row r="152" spans="1:13" ht="143.25" customHeight="1" x14ac:dyDescent="0.25">
      <c r="A152" s="3">
        <v>3</v>
      </c>
      <c r="B152" s="7" t="s">
        <v>284</v>
      </c>
      <c r="C152" s="6" t="s">
        <v>203</v>
      </c>
      <c r="D152" s="7" t="s">
        <v>284</v>
      </c>
      <c r="E152" s="13" t="s">
        <v>222</v>
      </c>
      <c r="F152" s="16">
        <v>1</v>
      </c>
      <c r="G152" s="17">
        <v>13680000</v>
      </c>
      <c r="H152" s="17">
        <f t="shared" ref="H152" si="14">G152*F152</f>
        <v>13680000</v>
      </c>
      <c r="I152" s="34">
        <f t="shared" si="13"/>
        <v>15321600.000000002</v>
      </c>
      <c r="J152" s="7" t="s">
        <v>273</v>
      </c>
      <c r="K152" s="25"/>
      <c r="L152" s="7" t="s">
        <v>285</v>
      </c>
    </row>
    <row r="153" spans="1:13" s="48" customFormat="1" ht="37.5" customHeight="1" x14ac:dyDescent="0.3">
      <c r="A153" s="62"/>
      <c r="B153" s="87" t="s">
        <v>225</v>
      </c>
      <c r="C153" s="88"/>
      <c r="D153" s="88"/>
      <c r="E153" s="88"/>
      <c r="F153" s="88"/>
      <c r="G153" s="89"/>
      <c r="H153" s="57">
        <f>H150+H151+H152</f>
        <v>14620550.890000001</v>
      </c>
      <c r="I153" s="57">
        <f>I150+I151+I152</f>
        <v>16375016.996800002</v>
      </c>
      <c r="J153" s="56"/>
      <c r="K153" s="56"/>
      <c r="L153" s="56"/>
    </row>
    <row r="154" spans="1:13" ht="29.25" customHeight="1" x14ac:dyDescent="0.25">
      <c r="A154" s="61"/>
      <c r="B154" s="78" t="s">
        <v>181</v>
      </c>
      <c r="C154" s="79"/>
      <c r="D154" s="79"/>
      <c r="E154" s="79"/>
      <c r="F154" s="79"/>
      <c r="G154" s="79"/>
      <c r="H154" s="79"/>
      <c r="I154" s="79"/>
      <c r="J154" s="79"/>
      <c r="K154" s="79"/>
      <c r="L154" s="80"/>
    </row>
    <row r="155" spans="1:13" ht="45" x14ac:dyDescent="0.25">
      <c r="A155" s="4">
        <v>1</v>
      </c>
      <c r="B155" s="12" t="s">
        <v>37</v>
      </c>
      <c r="C155" s="6" t="s">
        <v>198</v>
      </c>
      <c r="D155" s="12" t="s">
        <v>37</v>
      </c>
      <c r="E155" s="13" t="s">
        <v>12</v>
      </c>
      <c r="F155" s="13">
        <v>1</v>
      </c>
      <c r="G155" s="14">
        <v>3305844</v>
      </c>
      <c r="H155" s="14">
        <f t="shared" ref="H155:H165" si="15">F155*G155</f>
        <v>3305844</v>
      </c>
      <c r="I155" s="14">
        <f t="shared" ref="I155:I165" si="16">H155*1.12</f>
        <v>3702545.2800000003</v>
      </c>
      <c r="J155" s="7" t="s">
        <v>45</v>
      </c>
      <c r="K155" s="7" t="s">
        <v>33</v>
      </c>
      <c r="L155" s="5" t="s">
        <v>24</v>
      </c>
    </row>
    <row r="156" spans="1:13" ht="30" x14ac:dyDescent="0.25">
      <c r="A156" s="4">
        <v>2</v>
      </c>
      <c r="B156" s="18" t="s">
        <v>17</v>
      </c>
      <c r="C156" s="6" t="s">
        <v>198</v>
      </c>
      <c r="D156" s="18" t="s">
        <v>17</v>
      </c>
      <c r="E156" s="13" t="s">
        <v>12</v>
      </c>
      <c r="F156" s="16">
        <v>1</v>
      </c>
      <c r="G156" s="16">
        <v>1754464.2857142854</v>
      </c>
      <c r="H156" s="14">
        <f t="shared" si="15"/>
        <v>1754464.2857142854</v>
      </c>
      <c r="I156" s="14">
        <f t="shared" si="16"/>
        <v>1965000</v>
      </c>
      <c r="J156" s="7" t="s">
        <v>27</v>
      </c>
      <c r="K156" s="7" t="s">
        <v>33</v>
      </c>
      <c r="L156" s="5" t="s">
        <v>25</v>
      </c>
    </row>
    <row r="157" spans="1:13" ht="48.75" customHeight="1" x14ac:dyDescent="0.25">
      <c r="A157" s="4">
        <v>3</v>
      </c>
      <c r="B157" s="18" t="s">
        <v>47</v>
      </c>
      <c r="C157" s="6" t="s">
        <v>198</v>
      </c>
      <c r="D157" s="18" t="s">
        <v>47</v>
      </c>
      <c r="E157" s="13" t="s">
        <v>12</v>
      </c>
      <c r="F157" s="16">
        <v>1</v>
      </c>
      <c r="G157" s="16">
        <v>173410000</v>
      </c>
      <c r="H157" s="14">
        <f t="shared" si="15"/>
        <v>173410000</v>
      </c>
      <c r="I157" s="14">
        <f t="shared" si="16"/>
        <v>194219200.00000003</v>
      </c>
      <c r="J157" s="7" t="s">
        <v>42</v>
      </c>
      <c r="K157" s="7" t="s">
        <v>33</v>
      </c>
      <c r="L157" s="5" t="s">
        <v>22</v>
      </c>
    </row>
    <row r="158" spans="1:13" ht="60" x14ac:dyDescent="0.25">
      <c r="A158" s="4">
        <v>4</v>
      </c>
      <c r="B158" s="28" t="s">
        <v>77</v>
      </c>
      <c r="C158" s="6" t="s">
        <v>201</v>
      </c>
      <c r="D158" s="28" t="s">
        <v>77</v>
      </c>
      <c r="E158" s="28" t="s">
        <v>12</v>
      </c>
      <c r="F158" s="28">
        <v>1</v>
      </c>
      <c r="G158" s="29">
        <v>433392.9</v>
      </c>
      <c r="H158" s="14">
        <f t="shared" si="15"/>
        <v>433392.9</v>
      </c>
      <c r="I158" s="14">
        <f t="shared" si="16"/>
        <v>485400.04800000007</v>
      </c>
      <c r="J158" s="7" t="s">
        <v>45</v>
      </c>
      <c r="K158" s="28" t="s">
        <v>33</v>
      </c>
      <c r="L158" s="5" t="s">
        <v>23</v>
      </c>
    </row>
    <row r="159" spans="1:13" ht="97.5" customHeight="1" x14ac:dyDescent="0.25">
      <c r="A159" s="4">
        <v>5</v>
      </c>
      <c r="B159" s="25" t="s">
        <v>79</v>
      </c>
      <c r="C159" s="6" t="s">
        <v>202</v>
      </c>
      <c r="D159" s="25" t="s">
        <v>79</v>
      </c>
      <c r="E159" s="25" t="s">
        <v>80</v>
      </c>
      <c r="F159" s="25">
        <v>131</v>
      </c>
      <c r="G159" s="26">
        <v>2017.1759999999999</v>
      </c>
      <c r="H159" s="30">
        <f t="shared" si="15"/>
        <v>264250.05599999998</v>
      </c>
      <c r="I159" s="31">
        <f t="shared" si="16"/>
        <v>295960.06271999999</v>
      </c>
      <c r="J159" s="25" t="s">
        <v>81</v>
      </c>
      <c r="K159" s="25" t="s">
        <v>33</v>
      </c>
      <c r="L159" s="25" t="s">
        <v>22</v>
      </c>
    </row>
    <row r="160" spans="1:13" ht="93.75" customHeight="1" x14ac:dyDescent="0.25">
      <c r="A160" s="4">
        <v>6</v>
      </c>
      <c r="B160" s="7" t="s">
        <v>82</v>
      </c>
      <c r="C160" s="6" t="s">
        <v>202</v>
      </c>
      <c r="D160" s="25" t="s">
        <v>83</v>
      </c>
      <c r="E160" s="25" t="s">
        <v>80</v>
      </c>
      <c r="F160" s="7">
        <v>131</v>
      </c>
      <c r="G160" s="27">
        <v>150152.67000000001</v>
      </c>
      <c r="H160" s="30">
        <f t="shared" si="15"/>
        <v>19669999.770000003</v>
      </c>
      <c r="I160" s="31">
        <f t="shared" si="16"/>
        <v>22030399.742400005</v>
      </c>
      <c r="J160" s="25" t="s">
        <v>165</v>
      </c>
      <c r="K160" s="25" t="s">
        <v>33</v>
      </c>
      <c r="L160" s="25" t="s">
        <v>22</v>
      </c>
    </row>
    <row r="161" spans="1:12" ht="100.5" customHeight="1" x14ac:dyDescent="0.25">
      <c r="A161" s="4">
        <v>7</v>
      </c>
      <c r="B161" s="18" t="s">
        <v>108</v>
      </c>
      <c r="C161" s="6" t="s">
        <v>203</v>
      </c>
      <c r="D161" s="18" t="s">
        <v>108</v>
      </c>
      <c r="E161" s="25" t="s">
        <v>12</v>
      </c>
      <c r="F161" s="43">
        <v>1</v>
      </c>
      <c r="G161" s="31">
        <v>200000</v>
      </c>
      <c r="H161" s="30">
        <f t="shared" si="15"/>
        <v>200000</v>
      </c>
      <c r="I161" s="31">
        <f t="shared" si="16"/>
        <v>224000.00000000003</v>
      </c>
      <c r="J161" s="25" t="s">
        <v>45</v>
      </c>
      <c r="K161" s="25" t="s">
        <v>33</v>
      </c>
      <c r="L161" s="25" t="s">
        <v>22</v>
      </c>
    </row>
    <row r="162" spans="1:12" ht="90" x14ac:dyDescent="0.25">
      <c r="A162" s="4">
        <v>8</v>
      </c>
      <c r="B162" s="36" t="s">
        <v>113</v>
      </c>
      <c r="C162" s="6" t="s">
        <v>203</v>
      </c>
      <c r="D162" s="37" t="s">
        <v>113</v>
      </c>
      <c r="E162" s="25" t="s">
        <v>12</v>
      </c>
      <c r="F162" s="43">
        <v>1</v>
      </c>
      <c r="G162" s="34">
        <v>158000</v>
      </c>
      <c r="H162" s="35">
        <f t="shared" si="15"/>
        <v>158000</v>
      </c>
      <c r="I162" s="34">
        <f t="shared" si="16"/>
        <v>176960.00000000003</v>
      </c>
      <c r="J162" s="25" t="s">
        <v>45</v>
      </c>
      <c r="K162" s="25" t="s">
        <v>33</v>
      </c>
      <c r="L162" s="25" t="s">
        <v>22</v>
      </c>
    </row>
    <row r="163" spans="1:12" ht="200.25" customHeight="1" x14ac:dyDescent="0.25">
      <c r="A163" s="4">
        <v>9</v>
      </c>
      <c r="B163" s="33" t="s">
        <v>114</v>
      </c>
      <c r="C163" s="6" t="s">
        <v>203</v>
      </c>
      <c r="D163" s="33" t="s">
        <v>114</v>
      </c>
      <c r="E163" s="25" t="s">
        <v>12</v>
      </c>
      <c r="F163" s="43">
        <v>1</v>
      </c>
      <c r="G163" s="34">
        <v>8000000</v>
      </c>
      <c r="H163" s="35">
        <f t="shared" si="15"/>
        <v>8000000</v>
      </c>
      <c r="I163" s="34">
        <f t="shared" si="16"/>
        <v>8960000</v>
      </c>
      <c r="J163" s="25" t="s">
        <v>115</v>
      </c>
      <c r="K163" s="25" t="s">
        <v>33</v>
      </c>
      <c r="L163" s="25" t="s">
        <v>116</v>
      </c>
    </row>
    <row r="164" spans="1:12" ht="197.25" customHeight="1" x14ac:dyDescent="0.25">
      <c r="A164" s="4">
        <v>10</v>
      </c>
      <c r="B164" s="7" t="s">
        <v>114</v>
      </c>
      <c r="C164" s="6" t="s">
        <v>203</v>
      </c>
      <c r="D164" s="7" t="s">
        <v>114</v>
      </c>
      <c r="E164" s="25" t="s">
        <v>12</v>
      </c>
      <c r="F164" s="43">
        <v>1</v>
      </c>
      <c r="G164" s="34">
        <v>8832000</v>
      </c>
      <c r="H164" s="35">
        <f t="shared" si="15"/>
        <v>8832000</v>
      </c>
      <c r="I164" s="34">
        <f t="shared" si="16"/>
        <v>9891840.0000000019</v>
      </c>
      <c r="J164" s="25" t="s">
        <v>120</v>
      </c>
      <c r="K164" s="25" t="s">
        <v>33</v>
      </c>
      <c r="L164" s="25" t="s">
        <v>117</v>
      </c>
    </row>
    <row r="165" spans="1:12" ht="119.25" customHeight="1" x14ac:dyDescent="0.25">
      <c r="A165" s="4">
        <v>11</v>
      </c>
      <c r="B165" s="7" t="s">
        <v>289</v>
      </c>
      <c r="C165" s="6" t="s">
        <v>203</v>
      </c>
      <c r="D165" s="7" t="s">
        <v>289</v>
      </c>
      <c r="E165" s="25" t="s">
        <v>12</v>
      </c>
      <c r="F165" s="43">
        <v>1</v>
      </c>
      <c r="G165" s="34">
        <v>192536</v>
      </c>
      <c r="H165" s="35">
        <f t="shared" si="15"/>
        <v>192536</v>
      </c>
      <c r="I165" s="34">
        <f t="shared" si="16"/>
        <v>215640.32000000001</v>
      </c>
      <c r="J165" s="25" t="s">
        <v>290</v>
      </c>
      <c r="K165" s="25" t="s">
        <v>33</v>
      </c>
      <c r="L165" s="25" t="s">
        <v>22</v>
      </c>
    </row>
    <row r="166" spans="1:12" s="52" customFormat="1" ht="27.75" customHeight="1" x14ac:dyDescent="0.25">
      <c r="A166" s="51"/>
      <c r="B166" s="73" t="s">
        <v>187</v>
      </c>
      <c r="C166" s="73"/>
      <c r="D166" s="73"/>
      <c r="E166" s="73"/>
      <c r="F166" s="73"/>
      <c r="G166" s="73"/>
      <c r="H166" s="49">
        <f>SUM(H155:H165)</f>
        <v>216220487.01171431</v>
      </c>
      <c r="I166" s="49">
        <f>SUM(I155:I165)</f>
        <v>242166945.45312005</v>
      </c>
      <c r="J166" s="50"/>
      <c r="K166" s="50"/>
      <c r="L166" s="50"/>
    </row>
    <row r="167" spans="1:12" s="52" customFormat="1" ht="29.25" customHeight="1" x14ac:dyDescent="0.25">
      <c r="A167" s="51"/>
      <c r="B167" s="73" t="s">
        <v>188</v>
      </c>
      <c r="C167" s="73"/>
      <c r="D167" s="73"/>
      <c r="E167" s="73"/>
      <c r="F167" s="73"/>
      <c r="G167" s="73"/>
      <c r="H167" s="49">
        <f>H148+H166+H153</f>
        <v>644944642.04528594</v>
      </c>
      <c r="I167" s="49">
        <f>I148+I166+I153</f>
        <v>722337999.09072018</v>
      </c>
      <c r="J167" s="50"/>
      <c r="K167" s="50"/>
      <c r="L167" s="50"/>
    </row>
    <row r="168" spans="1:12" s="52" customFormat="1" ht="32.25" customHeight="1" x14ac:dyDescent="0.25">
      <c r="A168" s="53"/>
      <c r="B168" s="75" t="s">
        <v>189</v>
      </c>
      <c r="C168" s="76"/>
      <c r="D168" s="76"/>
      <c r="E168" s="76"/>
      <c r="F168" s="76"/>
      <c r="G168" s="77"/>
      <c r="H168" s="54">
        <f>H71+H167</f>
        <v>1173544737.9152861</v>
      </c>
      <c r="I168" s="54">
        <f>I167+I71</f>
        <v>1314370106.4651203</v>
      </c>
      <c r="J168" s="70"/>
      <c r="K168" s="71"/>
      <c r="L168" s="71"/>
    </row>
    <row r="169" spans="1:12" ht="33.75" customHeight="1" x14ac:dyDescent="0.25">
      <c r="A169" s="74" t="s">
        <v>204</v>
      </c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</row>
  </sheetData>
  <mergeCells count="25">
    <mergeCell ref="J1:L3"/>
    <mergeCell ref="J5:L5"/>
    <mergeCell ref="B72:L72"/>
    <mergeCell ref="B13:L13"/>
    <mergeCell ref="A10:L10"/>
    <mergeCell ref="B57:G57"/>
    <mergeCell ref="B55:L55"/>
    <mergeCell ref="B71:G71"/>
    <mergeCell ref="A11:L11"/>
    <mergeCell ref="B14:L14"/>
    <mergeCell ref="B58:L58"/>
    <mergeCell ref="B148:G148"/>
    <mergeCell ref="B149:L149"/>
    <mergeCell ref="B153:G153"/>
    <mergeCell ref="B73:L73"/>
    <mergeCell ref="J6:L6"/>
    <mergeCell ref="J7:L7"/>
    <mergeCell ref="J8:L8"/>
    <mergeCell ref="B54:G54"/>
    <mergeCell ref="B70:G70"/>
    <mergeCell ref="B166:G166"/>
    <mergeCell ref="A169:L169"/>
    <mergeCell ref="B167:G167"/>
    <mergeCell ref="B168:G168"/>
    <mergeCell ref="B154:L154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39" max="11" man="1"/>
    <brk id="15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2012-07-24T04:16:44Z</cp:lastPrinted>
  <dcterms:created xsi:type="dcterms:W3CDTF">2012-01-05T05:15:13Z</dcterms:created>
  <dcterms:modified xsi:type="dcterms:W3CDTF">2012-09-26T12:04:31Z</dcterms:modified>
</cp:coreProperties>
</file>