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05" windowWidth="23895" windowHeight="10170"/>
  </bookViews>
  <sheets>
    <sheet name="ПЗ" sheetId="7" r:id="rId1"/>
    <sheet name="Лист1" sheetId="11" r:id="rId2"/>
  </sheets>
  <definedNames>
    <definedName name="_xlnm.Print_Area" localSheetId="0">ПЗ!$A$1:$L$167</definedName>
  </definedNames>
  <calcPr calcId="144525"/>
</workbook>
</file>

<file path=xl/calcChain.xml><?xml version="1.0" encoding="utf-8"?>
<calcChain xmlns="http://schemas.openxmlformats.org/spreadsheetml/2006/main">
  <c r="H146" i="7" l="1"/>
  <c r="I146" i="7" s="1"/>
  <c r="H145" i="7"/>
  <c r="I145" i="7" s="1"/>
  <c r="H151" i="7"/>
  <c r="I151" i="7" s="1"/>
  <c r="H144" i="7"/>
  <c r="I144" i="7" s="1"/>
  <c r="I140" i="7"/>
  <c r="H143" i="7"/>
  <c r="I143" i="7" s="1"/>
  <c r="H142" i="7"/>
  <c r="I142" i="7" s="1"/>
  <c r="H141" i="7"/>
  <c r="I141" i="7" s="1"/>
  <c r="H140" i="7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50" i="7"/>
  <c r="I150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49" i="7" l="1"/>
  <c r="H121" i="7"/>
  <c r="H152" i="7" l="1"/>
  <c r="I149" i="7"/>
  <c r="I152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63" i="7" l="1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H155" i="7"/>
  <c r="I155" i="7" s="1"/>
  <c r="H154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H147" i="7" s="1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47" i="7" l="1"/>
  <c r="I63" i="7"/>
  <c r="I70" i="7" s="1"/>
  <c r="H70" i="7"/>
  <c r="H54" i="7"/>
  <c r="I154" i="7"/>
  <c r="I164" i="7" s="1"/>
  <c r="H164" i="7"/>
  <c r="I75" i="7"/>
  <c r="I15" i="7"/>
  <c r="I54" i="7" s="1"/>
  <c r="H71" i="7" l="1"/>
  <c r="I71" i="7"/>
  <c r="I165" i="7"/>
  <c r="H165" i="7"/>
  <c r="I166" i="7" l="1"/>
  <c r="H166" i="7"/>
</calcChain>
</file>

<file path=xl/sharedStrings.xml><?xml version="1.0" encoding="utf-8"?>
<sst xmlns="http://schemas.openxmlformats.org/spreadsheetml/2006/main" count="997" uniqueCount="291">
  <si>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</si>
  <si>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</si>
  <si>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</si>
  <si>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</si>
  <si>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</si>
  <si>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</si>
  <si>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</si>
  <si>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</si>
  <si>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</si>
  <si>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</si>
  <si>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</si>
  <si>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</si>
  <si>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</si>
  <si>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</si>
  <si>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</si>
  <si>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</si>
  <si>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</si>
  <si>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</si>
  <si>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</si>
  <si>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</si>
  <si>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</si>
  <si>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</si>
  <si>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</si>
  <si>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</si>
  <si>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</si>
  <si>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</si>
  <si>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</si>
  <si>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</si>
  <si>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</si>
  <si>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</si>
  <si>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</si>
  <si>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</si>
  <si>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</si>
  <si>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</si>
  <si>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</si>
  <si>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</si>
  <si>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</si>
  <si>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</si>
  <si>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</si>
  <si>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</si>
  <si>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</si>
  <si>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</si>
  <si>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</si>
  <si>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</si>
  <si>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</si>
  <si>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</si>
  <si>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</si>
  <si>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</si>
  <si>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</si>
  <si>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</si>
  <si>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</si>
  <si>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</si>
  <si>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</si>
  <si>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</si>
  <si>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</si>
  <si>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</si>
  <si>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</si>
  <si>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</si>
  <si>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</si>
  <si>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</si>
  <si>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</si>
  <si>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</si>
  <si>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</si>
  <si>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</si>
  <si>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</si>
  <si>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</si>
  <si>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</si>
  <si>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</si>
  <si>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</si>
  <si>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</si>
  <si>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</si>
  <si>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</si>
  <si>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</si>
  <si>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</si>
  <si>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</si>
  <si>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</si>
  <si>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</si>
  <si>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</si>
  <si>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</si>
  <si>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</si>
  <si>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</si>
  <si>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</si>
  <si>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</si>
  <si>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</si>
  <si>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</si>
  <si>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</si>
  <si>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</si>
  <si>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</si>
  <si>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</si>
  <si>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</si>
  <si>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</si>
  <si>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</si>
  <si>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</si>
  <si>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</si>
  <si>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</si>
  <si>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</si>
  <si>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</si>
  <si>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</si>
  <si>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</si>
  <si>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</si>
  <si>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</si>
  <si>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</si>
  <si>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</si>
  <si>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</si>
  <si>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</si>
  <si>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</si>
  <si>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</si>
  <si>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</si>
  <si>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</si>
  <si>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</si>
  <si>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</si>
  <si>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</si>
  <si>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</si>
  <si>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</si>
  <si>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</si>
  <si>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</si>
  <si>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</si>
  <si>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</si>
  <si>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</si>
  <si>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</si>
  <si>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</si>
  <si>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</si>
  <si>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</si>
  <si>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</si>
  <si>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</si>
  <si>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</si>
  <si>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</si>
  <si>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</si>
  <si>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</si>
  <si>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</si>
  <si>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</si>
  <si>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</si>
  <si>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</si>
  <si>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</si>
  <si>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</si>
  <si>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</si>
  <si>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</si>
  <si>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</si>
  <si>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</si>
  <si>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</si>
  <si>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</si>
  <si>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</si>
  <si>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</si>
  <si>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</si>
  <si>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</si>
  <si>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</si>
  <si>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</si>
  <si>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</si>
  <si>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</si>
  <si>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</si>
  <si>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</si>
  <si>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</si>
  <si>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</si>
  <si>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</si>
  <si>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</si>
  <si>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</si>
  <si>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</si>
  <si>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</si>
  <si>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</si>
  <si>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</si>
  <si>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</si>
  <si>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</si>
  <si>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</si>
  <si>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</si>
  <si>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</si>
  <si>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</si>
  <si>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</si>
  <si>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</si>
  <si>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</si>
  <si>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</si>
  <si>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</si>
  <si>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</si>
  <si>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</si>
  <si>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</si>
  <si>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</si>
  <si>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</si>
  <si>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</si>
  <si>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</si>
  <si>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</si>
  <si>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</si>
  <si>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</si>
  <si>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</si>
  <si>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</si>
  <si>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</si>
  <si>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</si>
  <si>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</si>
  <si>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</si>
  <si>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</si>
  <si>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</si>
  <si>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</si>
  <si>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</si>
  <si>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</si>
  <si>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</si>
  <si>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</si>
  <si>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</si>
  <si>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</si>
  <si>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</si>
  <si>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</si>
  <si>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</si>
  <si>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</si>
  <si>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</si>
  <si>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</si>
  <si>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</si>
  <si>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</si>
  <si>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</si>
  <si>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</si>
  <si>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</si>
  <si>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</si>
  <si>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</si>
  <si>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</si>
  <si>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</si>
  <si>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</si>
  <si>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</si>
  <si>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</si>
  <si>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</si>
  <si>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</si>
  <si>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</si>
  <si>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</si>
  <si>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</si>
  <si>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</si>
  <si>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</si>
  <si>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</si>
  <si>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</si>
  <si>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</si>
  <si>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</si>
  <si>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</si>
  <si>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</si>
  <si>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</si>
  <si>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</si>
  <si>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</si>
  <si>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</si>
  <si>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</si>
  <si>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</si>
  <si>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</si>
  <si>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</si>
  <si>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</si>
  <si>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</si>
  <si>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</si>
  <si>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</si>
  <si>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</si>
  <si>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</si>
  <si>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</si>
  <si>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</si>
  <si>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</si>
  <si>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</si>
  <si>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</si>
  <si>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</si>
  <si>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</si>
  <si>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</si>
  <si>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</si>
  <si>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</si>
  <si>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</si>
  <si>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</si>
  <si>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</si>
  <si>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</si>
  <si>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</si>
  <si>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</si>
  <si>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</si>
  <si>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</si>
  <si>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</si>
  <si>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</si>
  <si>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</si>
  <si>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</si>
  <si>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</si>
  <si>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</si>
  <si>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</si>
  <si>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</si>
  <si>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</si>
  <si>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</si>
  <si>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</si>
  <si>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</si>
  <si>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</si>
  <si>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</si>
  <si>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</si>
  <si>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</si>
  <si>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</si>
  <si>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</si>
  <si>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</si>
  <si>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</si>
  <si>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</si>
  <si>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</si>
  <si>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</si>
  <si>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</si>
  <si>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</si>
  <si>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</si>
  <si>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</si>
  <si>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</si>
  <si>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</si>
  <si>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</si>
  <si>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 xml:space="preserve">    Приложение к Приказу  Генерального директора частного учреждения «Центр энергетических исследований»  от 10 сентября 2012 года №147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</si>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</sst>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view="pageBreakPreview" topLeftCell="A145" zoomScale="80" zoomScaleNormal="90" zoomScaleSheetLayoutView="80" workbookViewId="0">
      <selection activeCell="I145" sqref="I145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94" t="s">
        <v>289</v>
      </c>
      <c r="K1" s="94"/>
      <c r="L1" s="94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94"/>
      <c r="K2" s="94"/>
      <c r="L2" s="9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94"/>
      <c r="K3" s="94"/>
      <c r="L3" s="9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90" t="s">
        <v>1</v>
      </c>
      <c r="K5" s="90"/>
      <c r="L5" s="90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90" t="s">
        <v>11</v>
      </c>
      <c r="K6" s="90"/>
      <c r="L6" s="90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90" t="s">
        <v>183</v>
      </c>
      <c r="K7" s="90"/>
      <c r="L7" s="90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90" t="s">
        <v>54</v>
      </c>
      <c r="K8" s="90"/>
      <c r="L8" s="90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101" t="s">
        <v>182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15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98" t="s">
        <v>191</v>
      </c>
      <c r="C13" s="99"/>
      <c r="D13" s="99"/>
      <c r="E13" s="99"/>
      <c r="F13" s="99"/>
      <c r="G13" s="99"/>
      <c r="H13" s="99"/>
      <c r="I13" s="99"/>
      <c r="J13" s="99"/>
      <c r="K13" s="99"/>
      <c r="L13" s="100"/>
    </row>
    <row r="14" spans="1:12" ht="27.75" customHeight="1" x14ac:dyDescent="0.25">
      <c r="A14" s="60"/>
      <c r="B14" s="105" t="s">
        <v>180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7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30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394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6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95.7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164.2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352.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210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91" t="s">
        <v>184</v>
      </c>
      <c r="C54" s="92"/>
      <c r="D54" s="92"/>
      <c r="E54" s="92"/>
      <c r="F54" s="92"/>
      <c r="G54" s="93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102" t="s">
        <v>220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4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91" t="s">
        <v>225</v>
      </c>
      <c r="C57" s="92"/>
      <c r="D57" s="92"/>
      <c r="E57" s="92"/>
      <c r="F57" s="92"/>
      <c r="G57" s="92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78" t="s">
        <v>181</v>
      </c>
      <c r="C58" s="79"/>
      <c r="D58" s="79"/>
      <c r="E58" s="79"/>
      <c r="F58" s="79"/>
      <c r="G58" s="79"/>
      <c r="H58" s="79"/>
      <c r="I58" s="79"/>
      <c r="J58" s="79"/>
      <c r="K58" s="79"/>
      <c r="L58" s="80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25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86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206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81" t="s">
        <v>185</v>
      </c>
      <c r="C70" s="82"/>
      <c r="D70" s="82"/>
      <c r="E70" s="82"/>
      <c r="F70" s="82"/>
      <c r="G70" s="83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81" t="s">
        <v>186</v>
      </c>
      <c r="C71" s="82"/>
      <c r="D71" s="82"/>
      <c r="E71" s="82"/>
      <c r="F71" s="82"/>
      <c r="G71" s="83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95" t="s">
        <v>190</v>
      </c>
      <c r="C72" s="96"/>
      <c r="D72" s="96"/>
      <c r="E72" s="96"/>
      <c r="F72" s="96"/>
      <c r="G72" s="96"/>
      <c r="H72" s="96"/>
      <c r="I72" s="96"/>
      <c r="J72" s="96"/>
      <c r="K72" s="96"/>
      <c r="L72" s="97"/>
    </row>
    <row r="73" spans="1:12" s="48" customFormat="1" ht="26.25" customHeight="1" x14ac:dyDescent="0.3">
      <c r="A73" s="66"/>
      <c r="B73" s="78" t="s">
        <v>180</v>
      </c>
      <c r="C73" s="79"/>
      <c r="D73" s="79"/>
      <c r="E73" s="79"/>
      <c r="F73" s="79"/>
      <c r="G73" s="79"/>
      <c r="H73" s="79"/>
      <c r="I73" s="79"/>
      <c r="J73" s="79"/>
      <c r="K73" s="79"/>
      <c r="L73" s="80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0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75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75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75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0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60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20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42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42.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46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207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259.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46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41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290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s="48" customFormat="1" ht="35.25" customHeight="1" x14ac:dyDescent="0.3">
      <c r="A147" s="3"/>
      <c r="B147" s="81" t="s">
        <v>184</v>
      </c>
      <c r="C147" s="82"/>
      <c r="D147" s="82"/>
      <c r="E147" s="82"/>
      <c r="F147" s="82"/>
      <c r="G147" s="83"/>
      <c r="H147" s="49">
        <f>SUM(H74:H146)</f>
        <v>413126804.14357167</v>
      </c>
      <c r="I147" s="49">
        <f>SUM(I74:I146)</f>
        <v>462702020.64080018</v>
      </c>
      <c r="J147" s="46"/>
      <c r="K147" s="50" t="s">
        <v>0</v>
      </c>
      <c r="L147" s="47"/>
    </row>
    <row r="148" spans="1:12" s="48" customFormat="1" ht="32.25" customHeight="1" x14ac:dyDescent="0.3">
      <c r="A148" s="3"/>
      <c r="B148" s="84" t="s">
        <v>220</v>
      </c>
      <c r="C148" s="85"/>
      <c r="D148" s="85"/>
      <c r="E148" s="85"/>
      <c r="F148" s="85"/>
      <c r="G148" s="85"/>
      <c r="H148" s="85"/>
      <c r="I148" s="85"/>
      <c r="J148" s="85"/>
      <c r="K148" s="85"/>
      <c r="L148" s="86"/>
    </row>
    <row r="149" spans="1:12" ht="108" customHeight="1" x14ac:dyDescent="0.25">
      <c r="A149" s="3">
        <v>1</v>
      </c>
      <c r="B149" s="25" t="s">
        <v>221</v>
      </c>
      <c r="C149" s="6" t="s">
        <v>203</v>
      </c>
      <c r="D149" s="25" t="s">
        <v>221</v>
      </c>
      <c r="E149" s="55" t="s">
        <v>222</v>
      </c>
      <c r="F149" s="55">
        <v>1</v>
      </c>
      <c r="G149" s="16">
        <v>449479.46</v>
      </c>
      <c r="H149" s="16">
        <f>F149*G149</f>
        <v>449479.46</v>
      </c>
      <c r="I149" s="16">
        <f>H149*1.12</f>
        <v>503416.99520000006</v>
      </c>
      <c r="J149" s="7" t="s">
        <v>223</v>
      </c>
      <c r="K149" s="25" t="s">
        <v>33</v>
      </c>
      <c r="L149" s="25" t="s">
        <v>22</v>
      </c>
    </row>
    <row r="150" spans="1:12" ht="108" customHeight="1" x14ac:dyDescent="0.25">
      <c r="A150" s="3">
        <v>2</v>
      </c>
      <c r="B150" s="25" t="s">
        <v>242</v>
      </c>
      <c r="C150" s="6" t="s">
        <v>203</v>
      </c>
      <c r="D150" s="25" t="s">
        <v>242</v>
      </c>
      <c r="E150" s="55" t="s">
        <v>222</v>
      </c>
      <c r="F150" s="7">
        <v>1</v>
      </c>
      <c r="G150" s="27">
        <v>491071.43</v>
      </c>
      <c r="H150" s="27">
        <f>F150*G150</f>
        <v>491071.43</v>
      </c>
      <c r="I150" s="34">
        <f t="shared" ref="I150:I151" si="13">H150*1.12</f>
        <v>550000.00160000008</v>
      </c>
      <c r="J150" s="7" t="s">
        <v>215</v>
      </c>
      <c r="K150" s="25" t="s">
        <v>33</v>
      </c>
      <c r="L150" s="25" t="s">
        <v>22</v>
      </c>
    </row>
    <row r="151" spans="1:12" ht="143.25" customHeight="1" x14ac:dyDescent="0.25">
      <c r="A151" s="3">
        <v>3</v>
      </c>
      <c r="B151" s="7" t="s">
        <v>284</v>
      </c>
      <c r="C151" s="6" t="s">
        <v>203</v>
      </c>
      <c r="D151" s="7" t="s">
        <v>284</v>
      </c>
      <c r="E151" s="13" t="s">
        <v>222</v>
      </c>
      <c r="F151" s="16">
        <v>1</v>
      </c>
      <c r="G151" s="17">
        <v>13680000</v>
      </c>
      <c r="H151" s="17">
        <f t="shared" ref="H151" si="14">G151*F151</f>
        <v>13680000</v>
      </c>
      <c r="I151" s="34">
        <f t="shared" si="13"/>
        <v>15321600.000000002</v>
      </c>
      <c r="J151" s="7" t="s">
        <v>273</v>
      </c>
      <c r="K151" s="25"/>
      <c r="L151" s="7" t="s">
        <v>285</v>
      </c>
    </row>
    <row r="152" spans="1:12" s="48" customFormat="1" ht="48.75" customHeight="1" x14ac:dyDescent="0.3">
      <c r="A152" s="62"/>
      <c r="B152" s="87" t="s">
        <v>225</v>
      </c>
      <c r="C152" s="88"/>
      <c r="D152" s="88"/>
      <c r="E152" s="88"/>
      <c r="F152" s="88"/>
      <c r="G152" s="89"/>
      <c r="H152" s="57">
        <f>H149+H150+H151</f>
        <v>14620550.890000001</v>
      </c>
      <c r="I152" s="57">
        <f>I149+I150+I151</f>
        <v>16375016.996800002</v>
      </c>
      <c r="J152" s="56"/>
      <c r="K152" s="56"/>
      <c r="L152" s="56"/>
    </row>
    <row r="153" spans="1:12" ht="29.25" customHeight="1" x14ac:dyDescent="0.25">
      <c r="A153" s="61"/>
      <c r="B153" s="78" t="s">
        <v>181</v>
      </c>
      <c r="C153" s="79"/>
      <c r="D153" s="79"/>
      <c r="E153" s="79"/>
      <c r="F153" s="79"/>
      <c r="G153" s="79"/>
      <c r="H153" s="79"/>
      <c r="I153" s="79"/>
      <c r="J153" s="79"/>
      <c r="K153" s="79"/>
      <c r="L153" s="80"/>
    </row>
    <row r="154" spans="1:12" ht="45" x14ac:dyDescent="0.25">
      <c r="A154" s="4">
        <v>1</v>
      </c>
      <c r="B154" s="12" t="s">
        <v>37</v>
      </c>
      <c r="C154" s="6" t="s">
        <v>198</v>
      </c>
      <c r="D154" s="12" t="s">
        <v>37</v>
      </c>
      <c r="E154" s="13" t="s">
        <v>12</v>
      </c>
      <c r="F154" s="13">
        <v>1</v>
      </c>
      <c r="G154" s="14">
        <v>3305844</v>
      </c>
      <c r="H154" s="14">
        <f t="shared" ref="H154:H163" si="15">F154*G154</f>
        <v>3305844</v>
      </c>
      <c r="I154" s="14">
        <f t="shared" ref="I154:I163" si="16">H154*1.12</f>
        <v>3702545.2800000003</v>
      </c>
      <c r="J154" s="7" t="s">
        <v>45</v>
      </c>
      <c r="K154" s="7" t="s">
        <v>33</v>
      </c>
      <c r="L154" s="5" t="s">
        <v>24</v>
      </c>
    </row>
    <row r="155" spans="1:12" ht="30" x14ac:dyDescent="0.25">
      <c r="A155" s="4">
        <v>2</v>
      </c>
      <c r="B155" s="18" t="s">
        <v>17</v>
      </c>
      <c r="C155" s="6" t="s">
        <v>198</v>
      </c>
      <c r="D155" s="18" t="s">
        <v>17</v>
      </c>
      <c r="E155" s="13" t="s">
        <v>12</v>
      </c>
      <c r="F155" s="16">
        <v>1</v>
      </c>
      <c r="G155" s="16">
        <v>1754464.2857142854</v>
      </c>
      <c r="H155" s="14">
        <f t="shared" si="15"/>
        <v>1754464.2857142854</v>
      </c>
      <c r="I155" s="14">
        <f t="shared" si="16"/>
        <v>1965000</v>
      </c>
      <c r="J155" s="7" t="s">
        <v>27</v>
      </c>
      <c r="K155" s="7" t="s">
        <v>33</v>
      </c>
      <c r="L155" s="5" t="s">
        <v>25</v>
      </c>
    </row>
    <row r="156" spans="1:12" ht="48.75" customHeight="1" x14ac:dyDescent="0.25">
      <c r="A156" s="4">
        <v>3</v>
      </c>
      <c r="B156" s="18" t="s">
        <v>47</v>
      </c>
      <c r="C156" s="6" t="s">
        <v>198</v>
      </c>
      <c r="D156" s="18" t="s">
        <v>47</v>
      </c>
      <c r="E156" s="13" t="s">
        <v>12</v>
      </c>
      <c r="F156" s="16">
        <v>1</v>
      </c>
      <c r="G156" s="16">
        <v>173410000</v>
      </c>
      <c r="H156" s="14">
        <f t="shared" si="15"/>
        <v>173410000</v>
      </c>
      <c r="I156" s="14">
        <f t="shared" si="16"/>
        <v>194219200.00000003</v>
      </c>
      <c r="J156" s="7" t="s">
        <v>42</v>
      </c>
      <c r="K156" s="7" t="s">
        <v>33</v>
      </c>
      <c r="L156" s="5" t="s">
        <v>22</v>
      </c>
    </row>
    <row r="157" spans="1:12" ht="60" x14ac:dyDescent="0.25">
      <c r="A157" s="4">
        <v>4</v>
      </c>
      <c r="B157" s="28" t="s">
        <v>77</v>
      </c>
      <c r="C157" s="6" t="s">
        <v>201</v>
      </c>
      <c r="D157" s="28" t="s">
        <v>77</v>
      </c>
      <c r="E157" s="28" t="s">
        <v>12</v>
      </c>
      <c r="F157" s="28">
        <v>1</v>
      </c>
      <c r="G157" s="29">
        <v>433392.9</v>
      </c>
      <c r="H157" s="14">
        <f t="shared" si="15"/>
        <v>433392.9</v>
      </c>
      <c r="I157" s="14">
        <f t="shared" si="16"/>
        <v>485400.04800000007</v>
      </c>
      <c r="J157" s="7" t="s">
        <v>45</v>
      </c>
      <c r="K157" s="28" t="s">
        <v>33</v>
      </c>
      <c r="L157" s="5" t="s">
        <v>23</v>
      </c>
    </row>
    <row r="158" spans="1:12" ht="97.5" customHeight="1" x14ac:dyDescent="0.25">
      <c r="A158" s="4">
        <v>5</v>
      </c>
      <c r="B158" s="25" t="s">
        <v>79</v>
      </c>
      <c r="C158" s="6" t="s">
        <v>202</v>
      </c>
      <c r="D158" s="25" t="s">
        <v>79</v>
      </c>
      <c r="E158" s="25" t="s">
        <v>80</v>
      </c>
      <c r="F158" s="25">
        <v>131</v>
      </c>
      <c r="G158" s="26">
        <v>2017.1759999999999</v>
      </c>
      <c r="H158" s="30">
        <f t="shared" si="15"/>
        <v>264250.05599999998</v>
      </c>
      <c r="I158" s="31">
        <f t="shared" si="16"/>
        <v>295960.06271999999</v>
      </c>
      <c r="J158" s="25" t="s">
        <v>81</v>
      </c>
      <c r="K158" s="25" t="s">
        <v>33</v>
      </c>
      <c r="L158" s="25" t="s">
        <v>22</v>
      </c>
    </row>
    <row r="159" spans="1:12" ht="93.75" customHeight="1" x14ac:dyDescent="0.25">
      <c r="A159" s="4">
        <v>6</v>
      </c>
      <c r="B159" s="7" t="s">
        <v>82</v>
      </c>
      <c r="C159" s="6" t="s">
        <v>202</v>
      </c>
      <c r="D159" s="25" t="s">
        <v>83</v>
      </c>
      <c r="E159" s="25" t="s">
        <v>80</v>
      </c>
      <c r="F159" s="7">
        <v>131</v>
      </c>
      <c r="G159" s="27">
        <v>150152.67000000001</v>
      </c>
      <c r="H159" s="30">
        <f t="shared" si="15"/>
        <v>19669999.770000003</v>
      </c>
      <c r="I159" s="31">
        <f t="shared" si="16"/>
        <v>22030399.742400005</v>
      </c>
      <c r="J159" s="25" t="s">
        <v>165</v>
      </c>
      <c r="K159" s="25" t="s">
        <v>33</v>
      </c>
      <c r="L159" s="25" t="s">
        <v>22</v>
      </c>
    </row>
    <row r="160" spans="1:12" ht="100.5" customHeight="1" x14ac:dyDescent="0.25">
      <c r="A160" s="4">
        <v>7</v>
      </c>
      <c r="B160" s="18" t="s">
        <v>108</v>
      </c>
      <c r="C160" s="6" t="s">
        <v>203</v>
      </c>
      <c r="D160" s="18" t="s">
        <v>108</v>
      </c>
      <c r="E160" s="25" t="s">
        <v>12</v>
      </c>
      <c r="F160" s="43">
        <v>1</v>
      </c>
      <c r="G160" s="31">
        <v>200000</v>
      </c>
      <c r="H160" s="30">
        <f t="shared" si="15"/>
        <v>200000</v>
      </c>
      <c r="I160" s="31">
        <f t="shared" si="16"/>
        <v>224000.00000000003</v>
      </c>
      <c r="J160" s="25" t="s">
        <v>45</v>
      </c>
      <c r="K160" s="25" t="s">
        <v>33</v>
      </c>
      <c r="L160" s="25" t="s">
        <v>22</v>
      </c>
    </row>
    <row r="161" spans="1:12" ht="90" x14ac:dyDescent="0.25">
      <c r="A161" s="4">
        <v>8</v>
      </c>
      <c r="B161" s="36" t="s">
        <v>113</v>
      </c>
      <c r="C161" s="6" t="s">
        <v>203</v>
      </c>
      <c r="D161" s="37" t="s">
        <v>113</v>
      </c>
      <c r="E161" s="25" t="s">
        <v>12</v>
      </c>
      <c r="F161" s="43">
        <v>1</v>
      </c>
      <c r="G161" s="34">
        <v>158000</v>
      </c>
      <c r="H161" s="35">
        <f t="shared" si="15"/>
        <v>158000</v>
      </c>
      <c r="I161" s="34">
        <f t="shared" si="16"/>
        <v>176960.00000000003</v>
      </c>
      <c r="J161" s="25" t="s">
        <v>45</v>
      </c>
      <c r="K161" s="25" t="s">
        <v>33</v>
      </c>
      <c r="L161" s="25" t="s">
        <v>22</v>
      </c>
    </row>
    <row r="162" spans="1:12" ht="200.25" customHeight="1" x14ac:dyDescent="0.25">
      <c r="A162" s="4">
        <v>9</v>
      </c>
      <c r="B162" s="33" t="s">
        <v>114</v>
      </c>
      <c r="C162" s="6" t="s">
        <v>203</v>
      </c>
      <c r="D162" s="33" t="s">
        <v>114</v>
      </c>
      <c r="E162" s="25" t="s">
        <v>12</v>
      </c>
      <c r="F162" s="43">
        <v>1</v>
      </c>
      <c r="G162" s="34">
        <v>8000000</v>
      </c>
      <c r="H162" s="35">
        <f t="shared" si="15"/>
        <v>8000000</v>
      </c>
      <c r="I162" s="34">
        <f t="shared" si="16"/>
        <v>8960000</v>
      </c>
      <c r="J162" s="25" t="s">
        <v>115</v>
      </c>
      <c r="K162" s="25" t="s">
        <v>33</v>
      </c>
      <c r="L162" s="25" t="s">
        <v>116</v>
      </c>
    </row>
    <row r="163" spans="1:12" ht="197.25" customHeight="1" x14ac:dyDescent="0.25">
      <c r="A163" s="4">
        <v>10</v>
      </c>
      <c r="B163" s="7" t="s">
        <v>114</v>
      </c>
      <c r="C163" s="6" t="s">
        <v>203</v>
      </c>
      <c r="D163" s="7" t="s">
        <v>114</v>
      </c>
      <c r="E163" s="25" t="s">
        <v>12</v>
      </c>
      <c r="F163" s="43">
        <v>1</v>
      </c>
      <c r="G163" s="34">
        <v>8832000</v>
      </c>
      <c r="H163" s="35">
        <f t="shared" si="15"/>
        <v>8832000</v>
      </c>
      <c r="I163" s="34">
        <f t="shared" si="16"/>
        <v>9891840.0000000019</v>
      </c>
      <c r="J163" s="25" t="s">
        <v>120</v>
      </c>
      <c r="K163" s="25" t="s">
        <v>33</v>
      </c>
      <c r="L163" s="25" t="s">
        <v>117</v>
      </c>
    </row>
    <row r="164" spans="1:12" s="52" customFormat="1" ht="27.75" customHeight="1" x14ac:dyDescent="0.25">
      <c r="A164" s="51"/>
      <c r="B164" s="73" t="s">
        <v>187</v>
      </c>
      <c r="C164" s="73"/>
      <c r="D164" s="73"/>
      <c r="E164" s="73"/>
      <c r="F164" s="73"/>
      <c r="G164" s="73"/>
      <c r="H164" s="49">
        <f>SUM(H154:H163)</f>
        <v>216027951.01171431</v>
      </c>
      <c r="I164" s="49">
        <f>SUM(I154:I163)</f>
        <v>241951305.13312006</v>
      </c>
      <c r="J164" s="50"/>
      <c r="K164" s="50"/>
      <c r="L164" s="50"/>
    </row>
    <row r="165" spans="1:12" s="52" customFormat="1" ht="29.25" customHeight="1" x14ac:dyDescent="0.25">
      <c r="A165" s="51"/>
      <c r="B165" s="73" t="s">
        <v>188</v>
      </c>
      <c r="C165" s="73"/>
      <c r="D165" s="73"/>
      <c r="E165" s="73"/>
      <c r="F165" s="73"/>
      <c r="G165" s="73"/>
      <c r="H165" s="49">
        <f>H147+H164+H152</f>
        <v>643775306.04528594</v>
      </c>
      <c r="I165" s="49">
        <f>I147+I164+I152</f>
        <v>721028342.77072024</v>
      </c>
      <c r="J165" s="50"/>
      <c r="K165" s="50"/>
      <c r="L165" s="50"/>
    </row>
    <row r="166" spans="1:12" s="52" customFormat="1" ht="32.25" customHeight="1" x14ac:dyDescent="0.25">
      <c r="A166" s="53"/>
      <c r="B166" s="75" t="s">
        <v>189</v>
      </c>
      <c r="C166" s="76"/>
      <c r="D166" s="76"/>
      <c r="E166" s="76"/>
      <c r="F166" s="76"/>
      <c r="G166" s="77"/>
      <c r="H166" s="54">
        <f>H71+H165</f>
        <v>1172375401.9152861</v>
      </c>
      <c r="I166" s="54">
        <f>I165+I71</f>
        <v>1313060450.1451201</v>
      </c>
      <c r="J166" s="70"/>
      <c r="K166" s="71"/>
      <c r="L166" s="71"/>
    </row>
    <row r="167" spans="1:12" ht="33.75" customHeight="1" x14ac:dyDescent="0.25">
      <c r="A167" s="74" t="s">
        <v>204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</row>
  </sheetData>
  <mergeCells count="25"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  <mergeCell ref="B147:G147"/>
    <mergeCell ref="B148:L148"/>
    <mergeCell ref="B152:G152"/>
    <mergeCell ref="B73:L73"/>
    <mergeCell ref="J6:L6"/>
    <mergeCell ref="J7:L7"/>
    <mergeCell ref="J8:L8"/>
    <mergeCell ref="B54:G54"/>
    <mergeCell ref="B70:G70"/>
    <mergeCell ref="B164:G164"/>
    <mergeCell ref="A167:L167"/>
    <mergeCell ref="B165:G165"/>
    <mergeCell ref="B166:G166"/>
    <mergeCell ref="B153:L153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4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2012-09-21T03:17:54Z</dcterms:modified>
</cp:coreProperties>
</file>