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45" windowWidth="23895" windowHeight="10230"/>
  </bookViews>
  <sheets>
    <sheet name="ПЗ" sheetId="7" r:id="rId1"/>
    <sheet name="Лист1" sheetId="11" r:id="rId2"/>
  </sheets>
  <definedNames>
    <definedName name="_xlnm.Print_Area" localSheetId="0">ПЗ!$A$1:$L$145</definedName>
  </definedNames>
  <calcPr calcId="144525"/>
</workbook>
</file>

<file path=xl/calcChain.xml><?xml version="1.0" encoding="utf-8"?>
<calcChain xmlns="http://schemas.openxmlformats.org/spreadsheetml/2006/main">
  <c r="H125" i="7" l="1"/>
  <c r="H124" i="7"/>
  <c r="H123" i="7"/>
  <c r="H122" i="7"/>
  <c r="I122" i="7" s="1"/>
  <c r="I125" i="7" l="1"/>
  <c r="I124" i="7"/>
  <c r="I123" i="7"/>
  <c r="H56" i="7"/>
  <c r="H57" i="7" s="1"/>
  <c r="I56" i="7" l="1"/>
  <c r="I57" i="7" s="1"/>
  <c r="H59" i="7"/>
  <c r="I59" i="7" s="1"/>
  <c r="H129" i="7" l="1"/>
  <c r="I129" i="7" s="1"/>
  <c r="H53" i="7"/>
  <c r="I53" i="7" s="1"/>
  <c r="H52" i="7"/>
  <c r="I52" i="7" s="1"/>
  <c r="H121" i="7" l="1"/>
  <c r="I121" i="7" s="1"/>
  <c r="H51" i="7"/>
  <c r="I51" i="7" l="1"/>
  <c r="H117" i="7" l="1"/>
  <c r="I117" i="7" s="1"/>
  <c r="H68" i="7" l="1"/>
  <c r="I68" i="7" s="1"/>
  <c r="H128" i="7" l="1"/>
  <c r="H130" i="7" s="1"/>
  <c r="H120" i="7"/>
  <c r="I128" i="7" l="1"/>
  <c r="I130" i="7" s="1"/>
  <c r="I120" i="7"/>
  <c r="H50" i="7"/>
  <c r="I50" i="7" s="1"/>
  <c r="H49" i="7"/>
  <c r="I49" i="7" s="1"/>
  <c r="H48" i="7"/>
  <c r="I48" i="7" s="1"/>
  <c r="H119" i="7" l="1"/>
  <c r="I119" i="7" s="1"/>
  <c r="H47" i="7" l="1"/>
  <c r="I47" i="7" l="1"/>
  <c r="H46" i="7"/>
  <c r="I46" i="7" l="1"/>
  <c r="H118" i="7"/>
  <c r="I118" i="7" l="1"/>
  <c r="H116" i="7"/>
  <c r="I116" i="7" s="1"/>
  <c r="H113" i="7" l="1"/>
  <c r="I113" i="7" s="1"/>
  <c r="H115" i="7"/>
  <c r="I115" i="7" s="1"/>
  <c r="H114" i="7"/>
  <c r="I114" i="7" s="1"/>
  <c r="H141" i="7" l="1"/>
  <c r="I141" i="7" s="1"/>
  <c r="H140" i="7"/>
  <c r="I140" i="7" s="1"/>
  <c r="H139" i="7"/>
  <c r="I139" i="7" s="1"/>
  <c r="H138" i="7"/>
  <c r="I138" i="7" s="1"/>
  <c r="H137" i="7"/>
  <c r="I137" i="7" s="1"/>
  <c r="H136" i="7"/>
  <c r="I136" i="7" s="1"/>
  <c r="H135" i="7"/>
  <c r="I135" i="7" s="1"/>
  <c r="H134" i="7"/>
  <c r="I134" i="7" s="1"/>
  <c r="H133" i="7"/>
  <c r="I133" i="7" s="1"/>
  <c r="H132" i="7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I85" i="7"/>
  <c r="I84" i="7"/>
  <c r="H83" i="7"/>
  <c r="I83" i="7" s="1"/>
  <c r="H82" i="7"/>
  <c r="I82" i="7" s="1"/>
  <c r="H81" i="7"/>
  <c r="I81" i="7" s="1"/>
  <c r="G80" i="7"/>
  <c r="H80" i="7" s="1"/>
  <c r="I80" i="7" s="1"/>
  <c r="H79" i="7"/>
  <c r="I79" i="7" s="1"/>
  <c r="H78" i="7"/>
  <c r="I78" i="7" s="1"/>
  <c r="H77" i="7"/>
  <c r="I77" i="7" s="1"/>
  <c r="H76" i="7"/>
  <c r="I76" i="7" s="1"/>
  <c r="H75" i="7"/>
  <c r="H74" i="7"/>
  <c r="I73" i="7"/>
  <c r="H67" i="7"/>
  <c r="I67" i="7" s="1"/>
  <c r="H66" i="7"/>
  <c r="I66" i="7" s="1"/>
  <c r="H65" i="7"/>
  <c r="I65" i="7" s="1"/>
  <c r="I64" i="7"/>
  <c r="H63" i="7"/>
  <c r="I63" i="7" s="1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26" i="7" l="1"/>
  <c r="H54" i="7"/>
  <c r="I69" i="7"/>
  <c r="H69" i="7"/>
  <c r="I132" i="7"/>
  <c r="I142" i="7" s="1"/>
  <c r="H142" i="7"/>
  <c r="I74" i="7"/>
  <c r="I126" i="7" s="1"/>
  <c r="I15" i="7"/>
  <c r="I54" i="7" s="1"/>
  <c r="H70" i="7" l="1"/>
  <c r="I70" i="7"/>
  <c r="I143" i="7"/>
  <c r="H143" i="7"/>
  <c r="I144" i="7" l="1"/>
  <c r="H144" i="7"/>
</calcChain>
</file>

<file path=xl/sharedStrings.xml><?xml version="1.0" encoding="utf-8"?>
<sst xmlns="http://schemas.openxmlformats.org/spreadsheetml/2006/main" count="843" uniqueCount="258">
  <si>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</si>
  <si>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</si>
  <si>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</si>
  <si>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</si>
  <si>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</si>
  <si>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</si>
  <si>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</si>
  <si>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</si>
  <si>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</si>
  <si>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</si>
  <si>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</si>
  <si>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</si>
  <si>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</si>
  <si>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</si>
  <si>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</si>
  <si>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</si>
  <si>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</si>
  <si>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</si>
  <si>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</si>
  <si>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</si>
  <si>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</si>
  <si>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</si>
  <si>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</si>
  <si>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</si>
  <si>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</si>
  <si>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</si>
  <si>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</si>
  <si>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</si>
  <si>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</si>
  <si>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</si>
  <si>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</si>
  <si>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</si>
  <si>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</si>
  <si>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</si>
  <si>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</si>
  <si>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</si>
  <si>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</si>
  <si>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</si>
  <si>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</si>
  <si>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</si>
  <si>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</si>
  <si>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</si>
  <si>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</si>
  <si>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</si>
  <si>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</si>
  <si>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</si>
  <si>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</si>
  <si>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</si>
  <si>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</si>
  <si>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</si>
  <si>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</si>
  <si>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</si>
  <si>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</si>
  <si>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</si>
  <si>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</si>
  <si>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</si>
  <si>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</si>
  <si>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</si>
  <si>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</si>
  <si>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</si>
  <si>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</si>
  <si>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</si>
  <si>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</si>
  <si>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</si>
  <si>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</si>
  <si>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</si>
  <si>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</si>
  <si>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</si>
  <si>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</si>
  <si>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</si>
  <si>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</si>
  <si>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</si>
  <si>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</si>
  <si>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</si>
  <si>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</si>
  <si>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</si>
  <si>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</si>
  <si>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</si>
  <si>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</si>
  <si>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</si>
  <si>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</si>
  <si>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</si>
  <si>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</si>
  <si>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</si>
  <si>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</si>
  <si>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</si>
  <si>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</si>
  <si>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</si>
  <si>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</si>
  <si>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</si>
  <si>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</si>
  <si>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</si>
  <si>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</si>
  <si>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</si>
  <si>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</si>
  <si>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</si>
  <si>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</si>
  <si>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</si>
  <si>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</si>
  <si>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</si>
  <si>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</si>
  <si>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</si>
  <si>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</si>
  <si>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</si>
  <si>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</si>
  <si>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</si>
  <si>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</si>
  <si>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</si>
  <si>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</si>
  <si>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</si>
  <si>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</si>
  <si>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</si>
  <si>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</si>
  <si>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</si>
  <si>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</si>
  <si>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</si>
  <si>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</si>
  <si>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</si>
  <si>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</si>
  <si>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</si>
  <si>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</si>
  <si>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</si>
  <si>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</si>
  <si>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</si>
  <si>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</si>
  <si>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</si>
  <si>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</si>
  <si>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</si>
  <si>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</si>
  <si>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</si>
  <si>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</si>
  <si>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</si>
  <si>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</si>
  <si>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</si>
  <si>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</si>
  <si>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</si>
  <si>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</si>
  <si>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</si>
  <si>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</si>
  <si>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</si>
  <si>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</si>
  <si>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</si>
  <si>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</si>
  <si>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</si>
  <si>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</si>
  <si>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</si>
  <si>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</si>
  <si>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</si>
  <si>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</si>
  <si>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</si>
  <si>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</si>
  <si>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</si>
  <si>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</si>
  <si>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</si>
  <si>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</si>
  <si>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</si>
  <si>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</si>
  <si>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</si>
  <si>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</si>
  <si>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</si>
  <si>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</si>
  <si>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</si>
  <si>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</si>
  <si>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</si>
  <si>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</si>
  <si>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</si>
  <si>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</si>
  <si>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</si>
  <si>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</si>
  <si>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</si>
  <si>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</si>
  <si>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</si>
  <si>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</si>
  <si>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</si>
  <si>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</si>
  <si>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</si>
  <si>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</si>
  <si>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</si>
  <si>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</si>
  <si>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</si>
  <si>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</si>
  <si>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</si>
  <si>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</si>
  <si>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</si>
  <si>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</si>
  <si>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</si>
  <si>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</si>
  <si>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</si>
  <si>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</si>
  <si>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</si>
  <si>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</si>
  <si>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</si>
  <si>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</si>
  <si>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</si>
  <si>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</si>
  <si>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</si>
  <si>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</si>
  <si>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</si>
  <si>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</si>
  <si>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</si>
  <si>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</si>
  <si>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</si>
  <si>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</si>
  <si>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</si>
  <si>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</si>
  <si>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</si>
  <si>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</si>
  <si>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</si>
  <si>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</si>
  <si>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</si>
  <si>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</si>
  <si>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</si>
  <si>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</si>
  <si>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</si>
  <si>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</si>
  <si>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</si>
  <si>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</si>
  <si>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</si>
  <si>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</si>
  <si>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</si>
  <si>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</si>
  <si>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</si>
  <si>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</si>
  <si>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</si>
  <si>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</si>
  <si>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</si>
  <si>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</si>
  <si>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</si>
  <si>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</si>
  <si>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</si>
  <si>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</si>
  <si>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</si>
  <si>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</si>
  <si>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</si>
  <si>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</si>
  <si>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</si>
  <si>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</si>
  <si>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</si>
  <si>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</si>
  <si>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</si>
  <si>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</si>
  <si>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</si>
  <si>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</si>
  <si>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</si>
  <si>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</si>
  <si>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</si>
  <si>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</si>
  <si>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</si>
  <si>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</si>
  <si>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</si>
  <si>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</si>
  <si>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</si>
  <si>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</si>
  <si>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</si>
  <si>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</si>
  <si>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</si>
  <si>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</si>
  <si>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 xml:space="preserve">    Приложение к Приказу  Генерального директора частного учреждения «Центр энергетических исследований»  от 14 августа 2012 года №137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</si>
</sst>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3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topLeftCell="A49" zoomScale="70" zoomScaleNormal="90" zoomScaleSheetLayoutView="70" workbookViewId="0">
      <selection activeCell="L51" sqref="L51"/>
    </sheetView>
  </sheetViews>
  <sheetFormatPr defaultRowHeight="15" x14ac:dyDescent="0.25"/>
  <cols>
    <col min="1" max="1" width="6.42578125" style="10" customWidth="1"/>
    <col min="2" max="2" width="26.85546875" style="10" customWidth="1"/>
    <col min="3" max="3" width="17.28515625" style="10" customWidth="1"/>
    <col min="4" max="4" width="22.85546875" style="10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20.5703125" style="32" customWidth="1"/>
    <col min="10" max="10" width="25.140625" style="10" customWidth="1"/>
    <col min="11" max="11" width="15.7109375" style="10" customWidth="1"/>
    <col min="12" max="12" width="20.140625" style="10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92" t="s">
        <v>257</v>
      </c>
      <c r="K1" s="92"/>
      <c r="L1" s="9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92"/>
      <c r="K2" s="92"/>
      <c r="L2" s="9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92"/>
      <c r="K3" s="92"/>
      <c r="L3" s="9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3" t="s">
        <v>1</v>
      </c>
      <c r="K5" s="73"/>
      <c r="L5" s="73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3" t="s">
        <v>11</v>
      </c>
      <c r="K6" s="73"/>
      <c r="L6" s="73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3" t="s">
        <v>183</v>
      </c>
      <c r="K7" s="73"/>
      <c r="L7" s="73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3" t="s">
        <v>54</v>
      </c>
      <c r="K8" s="73"/>
      <c r="L8" s="73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99" t="s">
        <v>182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60"/>
      <c r="B13" s="96" t="s">
        <v>191</v>
      </c>
      <c r="C13" s="97"/>
      <c r="D13" s="97"/>
      <c r="E13" s="97"/>
      <c r="F13" s="97"/>
      <c r="G13" s="97"/>
      <c r="H13" s="97"/>
      <c r="I13" s="97"/>
      <c r="J13" s="97"/>
      <c r="K13" s="97"/>
      <c r="L13" s="98"/>
    </row>
    <row r="14" spans="1:12" ht="27.75" customHeight="1" x14ac:dyDescent="0.25">
      <c r="A14" s="62"/>
      <c r="B14" s="80" t="s">
        <v>180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8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60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90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6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7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7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27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9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80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27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10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60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60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135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9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9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394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6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95.7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164.2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513214.29</v>
      </c>
      <c r="H51" s="14">
        <f t="shared" si="2"/>
        <v>513214.29</v>
      </c>
      <c r="I51" s="14">
        <f>H51*1.12</f>
        <v>574800.0048</v>
      </c>
      <c r="J51" s="7" t="s">
        <v>235</v>
      </c>
      <c r="K51" s="25" t="s">
        <v>33</v>
      </c>
      <c r="L51" s="7" t="s">
        <v>22</v>
      </c>
    </row>
    <row r="52" spans="1:12" ht="352.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210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5"/>
      <c r="B54" s="74" t="s">
        <v>184</v>
      </c>
      <c r="C54" s="75"/>
      <c r="D54" s="75"/>
      <c r="E54" s="75"/>
      <c r="F54" s="75"/>
      <c r="G54" s="76"/>
      <c r="H54" s="45">
        <f>SUM(H15:H53)</f>
        <v>463913137.56000006</v>
      </c>
      <c r="I54" s="45">
        <f>SUM(I15:I53)</f>
        <v>519582714.06720006</v>
      </c>
      <c r="J54" s="46"/>
      <c r="K54" s="47"/>
      <c r="L54" s="47"/>
    </row>
    <row r="55" spans="1:12" s="48" customFormat="1" ht="28.5" customHeight="1" x14ac:dyDescent="0.3">
      <c r="A55" s="63"/>
      <c r="B55" s="100" t="s">
        <v>220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2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5"/>
      <c r="B57" s="74" t="s">
        <v>225</v>
      </c>
      <c r="C57" s="75"/>
      <c r="D57" s="75"/>
      <c r="E57" s="75"/>
      <c r="F57" s="75"/>
      <c r="G57" s="75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ht="23.25" customHeight="1" x14ac:dyDescent="0.25">
      <c r="A58" s="63"/>
      <c r="B58" s="83" t="s">
        <v>181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8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300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>F66*G66</f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71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>F67*G67</f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>F68*G68</f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s="48" customFormat="1" ht="22.5" customHeight="1" x14ac:dyDescent="0.3">
      <c r="A69" s="66"/>
      <c r="B69" s="77" t="s">
        <v>185</v>
      </c>
      <c r="C69" s="78"/>
      <c r="D69" s="78"/>
      <c r="E69" s="78"/>
      <c r="F69" s="78"/>
      <c r="G69" s="79"/>
      <c r="H69" s="49">
        <f>SUM(H59:H68)</f>
        <v>49597661</v>
      </c>
      <c r="I69" s="49">
        <f>SUM(I59:I68)</f>
        <v>55549380.320000008</v>
      </c>
      <c r="J69" s="46"/>
      <c r="K69" s="47"/>
      <c r="L69" s="47"/>
    </row>
    <row r="70" spans="1:12" s="48" customFormat="1" ht="24" customHeight="1" x14ac:dyDescent="0.3">
      <c r="A70" s="66"/>
      <c r="B70" s="77" t="s">
        <v>186</v>
      </c>
      <c r="C70" s="78"/>
      <c r="D70" s="78"/>
      <c r="E70" s="78"/>
      <c r="F70" s="78"/>
      <c r="G70" s="79"/>
      <c r="H70" s="49">
        <f>H54+H69+H57</f>
        <v>514900095.88000005</v>
      </c>
      <c r="I70" s="49">
        <f>I54+I69+I57</f>
        <v>576688107.38560009</v>
      </c>
      <c r="J70" s="46"/>
      <c r="K70" s="47"/>
      <c r="L70" s="47"/>
    </row>
    <row r="71" spans="1:12" ht="43.5" customHeight="1" x14ac:dyDescent="0.25">
      <c r="A71" s="61"/>
      <c r="B71" s="93" t="s">
        <v>190</v>
      </c>
      <c r="C71" s="94"/>
      <c r="D71" s="94"/>
      <c r="E71" s="94"/>
      <c r="F71" s="94"/>
      <c r="G71" s="94"/>
      <c r="H71" s="94"/>
      <c r="I71" s="94"/>
      <c r="J71" s="94"/>
      <c r="K71" s="94"/>
      <c r="L71" s="95"/>
    </row>
    <row r="72" spans="1:12" ht="26.25" customHeight="1" x14ac:dyDescent="0.25">
      <c r="A72" s="64"/>
      <c r="B72" s="83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</row>
    <row r="73" spans="1:12" ht="45" x14ac:dyDescent="0.25">
      <c r="A73" s="3">
        <v>1</v>
      </c>
      <c r="B73" s="12" t="s">
        <v>19</v>
      </c>
      <c r="C73" s="6" t="s">
        <v>198</v>
      </c>
      <c r="D73" s="12" t="s">
        <v>19</v>
      </c>
      <c r="E73" s="13" t="s">
        <v>13</v>
      </c>
      <c r="F73" s="13">
        <v>1</v>
      </c>
      <c r="G73" s="14">
        <v>3891000</v>
      </c>
      <c r="H73" s="14">
        <v>3891000</v>
      </c>
      <c r="I73" s="14">
        <f>H73*1.12</f>
        <v>4357920</v>
      </c>
      <c r="J73" s="7" t="s">
        <v>45</v>
      </c>
      <c r="K73" s="7" t="s">
        <v>33</v>
      </c>
      <c r="L73" s="5" t="s">
        <v>22</v>
      </c>
    </row>
    <row r="74" spans="1:12" ht="45" x14ac:dyDescent="0.25">
      <c r="A74" s="3">
        <v>2</v>
      </c>
      <c r="B74" s="12" t="s">
        <v>48</v>
      </c>
      <c r="C74" s="6" t="s">
        <v>198</v>
      </c>
      <c r="D74" s="12" t="s">
        <v>48</v>
      </c>
      <c r="E74" s="13" t="s">
        <v>49</v>
      </c>
      <c r="F74" s="13">
        <v>1572</v>
      </c>
      <c r="G74" s="14">
        <v>426.43</v>
      </c>
      <c r="H74" s="14">
        <f t="shared" ref="H74:H83" si="6">F74*G74</f>
        <v>670347.96</v>
      </c>
      <c r="I74" s="14">
        <f>H74*1.12</f>
        <v>750789.71519999998</v>
      </c>
      <c r="J74" s="7" t="s">
        <v>45</v>
      </c>
      <c r="K74" s="7" t="s">
        <v>33</v>
      </c>
      <c r="L74" s="5" t="s">
        <v>22</v>
      </c>
    </row>
    <row r="75" spans="1:12" ht="60" x14ac:dyDescent="0.25">
      <c r="A75" s="3">
        <v>3</v>
      </c>
      <c r="B75" s="18" t="s">
        <v>50</v>
      </c>
      <c r="C75" s="6" t="s">
        <v>199</v>
      </c>
      <c r="D75" s="18" t="s">
        <v>50</v>
      </c>
      <c r="E75" s="7" t="s">
        <v>13</v>
      </c>
      <c r="F75" s="16">
        <v>1</v>
      </c>
      <c r="G75" s="16">
        <v>106194.46428571428</v>
      </c>
      <c r="H75" s="14">
        <f t="shared" si="6"/>
        <v>106194.46428571428</v>
      </c>
      <c r="I75" s="14">
        <v>118937.8</v>
      </c>
      <c r="J75" s="7" t="s">
        <v>21</v>
      </c>
      <c r="K75" s="7" t="s">
        <v>33</v>
      </c>
      <c r="L75" s="5" t="s">
        <v>22</v>
      </c>
    </row>
    <row r="76" spans="1:12" ht="60" x14ac:dyDescent="0.25">
      <c r="A76" s="3">
        <v>4</v>
      </c>
      <c r="B76" s="18" t="s">
        <v>51</v>
      </c>
      <c r="C76" s="6" t="s">
        <v>199</v>
      </c>
      <c r="D76" s="18" t="s">
        <v>51</v>
      </c>
      <c r="E76" s="7" t="s">
        <v>13</v>
      </c>
      <c r="F76" s="16">
        <v>1</v>
      </c>
      <c r="G76" s="16">
        <v>358163.39</v>
      </c>
      <c r="H76" s="14">
        <f t="shared" si="6"/>
        <v>358163.39</v>
      </c>
      <c r="I76" s="14">
        <f t="shared" ref="I76:I113" si="7">H76*1.12</f>
        <v>401142.99680000008</v>
      </c>
      <c r="J76" s="7" t="s">
        <v>21</v>
      </c>
      <c r="K76" s="7" t="s">
        <v>33</v>
      </c>
      <c r="L76" s="5" t="s">
        <v>22</v>
      </c>
    </row>
    <row r="77" spans="1:12" ht="64.5" customHeight="1" x14ac:dyDescent="0.25">
      <c r="A77" s="3">
        <v>5</v>
      </c>
      <c r="B77" s="18" t="s">
        <v>52</v>
      </c>
      <c r="C77" s="6" t="s">
        <v>199</v>
      </c>
      <c r="D77" s="18" t="s">
        <v>52</v>
      </c>
      <c r="E77" s="7" t="s">
        <v>13</v>
      </c>
      <c r="F77" s="16">
        <v>1</v>
      </c>
      <c r="G77" s="16">
        <v>153824.99999999997</v>
      </c>
      <c r="H77" s="14">
        <f t="shared" si="6"/>
        <v>153824.99999999997</v>
      </c>
      <c r="I77" s="14">
        <f t="shared" si="7"/>
        <v>172283.99999999997</v>
      </c>
      <c r="J77" s="7" t="s">
        <v>56</v>
      </c>
      <c r="K77" s="7" t="s">
        <v>33</v>
      </c>
      <c r="L77" s="5" t="s">
        <v>22</v>
      </c>
    </row>
    <row r="78" spans="1:12" ht="63" customHeight="1" x14ac:dyDescent="0.25">
      <c r="A78" s="3">
        <v>6</v>
      </c>
      <c r="B78" s="18" t="s">
        <v>44</v>
      </c>
      <c r="C78" s="6" t="s">
        <v>199</v>
      </c>
      <c r="D78" s="18" t="s">
        <v>44</v>
      </c>
      <c r="E78" s="7" t="s">
        <v>13</v>
      </c>
      <c r="F78" s="16">
        <v>1</v>
      </c>
      <c r="G78" s="16">
        <v>2076310.7150000001</v>
      </c>
      <c r="H78" s="14">
        <f t="shared" si="6"/>
        <v>2076310.7150000001</v>
      </c>
      <c r="I78" s="14">
        <f t="shared" si="7"/>
        <v>2325468.0008000005</v>
      </c>
      <c r="J78" s="7" t="s">
        <v>56</v>
      </c>
      <c r="K78" s="7" t="s">
        <v>33</v>
      </c>
      <c r="L78" s="5" t="s">
        <v>43</v>
      </c>
    </row>
    <row r="79" spans="1:12" ht="45" x14ac:dyDescent="0.25">
      <c r="A79" s="3">
        <v>7</v>
      </c>
      <c r="B79" s="18" t="s">
        <v>39</v>
      </c>
      <c r="C79" s="6" t="s">
        <v>199</v>
      </c>
      <c r="D79" s="18" t="s">
        <v>40</v>
      </c>
      <c r="E79" s="7" t="s">
        <v>28</v>
      </c>
      <c r="F79" s="16">
        <v>60</v>
      </c>
      <c r="G79" s="16">
        <v>800</v>
      </c>
      <c r="H79" s="14">
        <f t="shared" si="6"/>
        <v>48000</v>
      </c>
      <c r="I79" s="14">
        <f t="shared" si="7"/>
        <v>53760.000000000007</v>
      </c>
      <c r="J79" s="7" t="s">
        <v>38</v>
      </c>
      <c r="K79" s="7" t="s">
        <v>33</v>
      </c>
      <c r="L79" s="5" t="s">
        <v>22</v>
      </c>
    </row>
    <row r="80" spans="1:12" ht="45" x14ac:dyDescent="0.25">
      <c r="A80" s="3">
        <v>8</v>
      </c>
      <c r="B80" s="18" t="s">
        <v>16</v>
      </c>
      <c r="C80" s="6" t="s">
        <v>198</v>
      </c>
      <c r="D80" s="18" t="s">
        <v>16</v>
      </c>
      <c r="E80" s="13" t="s">
        <v>28</v>
      </c>
      <c r="F80" s="16">
        <v>85</v>
      </c>
      <c r="G80" s="16">
        <f>2000/1.12</f>
        <v>1785.7142857142856</v>
      </c>
      <c r="H80" s="14">
        <f t="shared" si="6"/>
        <v>151785.71428571426</v>
      </c>
      <c r="I80" s="14">
        <f t="shared" si="7"/>
        <v>170000</v>
      </c>
      <c r="J80" s="7" t="s">
        <v>26</v>
      </c>
      <c r="K80" s="7" t="s">
        <v>33</v>
      </c>
      <c r="L80" s="5" t="s">
        <v>22</v>
      </c>
    </row>
    <row r="81" spans="1:12" ht="60" x14ac:dyDescent="0.25">
      <c r="A81" s="3">
        <v>9</v>
      </c>
      <c r="B81" s="28" t="s">
        <v>70</v>
      </c>
      <c r="C81" s="6" t="s">
        <v>199</v>
      </c>
      <c r="D81" s="28" t="s">
        <v>70</v>
      </c>
      <c r="E81" s="28" t="s">
        <v>13</v>
      </c>
      <c r="F81" s="28">
        <v>1</v>
      </c>
      <c r="G81" s="29">
        <v>1889863</v>
      </c>
      <c r="H81" s="23">
        <f t="shared" si="6"/>
        <v>1889863</v>
      </c>
      <c r="I81" s="23">
        <f t="shared" si="7"/>
        <v>2116646.56</v>
      </c>
      <c r="J81" s="28" t="s">
        <v>56</v>
      </c>
      <c r="K81" s="28" t="s">
        <v>33</v>
      </c>
      <c r="L81" s="28" t="s">
        <v>22</v>
      </c>
    </row>
    <row r="82" spans="1:12" ht="45" x14ac:dyDescent="0.25">
      <c r="A82" s="3">
        <v>10</v>
      </c>
      <c r="B82" s="39" t="s">
        <v>73</v>
      </c>
      <c r="C82" s="6" t="s">
        <v>200</v>
      </c>
      <c r="D82" s="39" t="s">
        <v>73</v>
      </c>
      <c r="E82" s="25" t="s">
        <v>13</v>
      </c>
      <c r="F82" s="25">
        <v>1</v>
      </c>
      <c r="G82" s="27">
        <v>61741399</v>
      </c>
      <c r="H82" s="14">
        <f t="shared" si="6"/>
        <v>61741399</v>
      </c>
      <c r="I82" s="14">
        <f t="shared" si="7"/>
        <v>69150366.88000001</v>
      </c>
      <c r="J82" s="25" t="s">
        <v>74</v>
      </c>
      <c r="K82" s="25" t="s">
        <v>75</v>
      </c>
      <c r="L82" s="25" t="s">
        <v>22</v>
      </c>
    </row>
    <row r="83" spans="1:12" ht="60" x14ac:dyDescent="0.25">
      <c r="A83" s="3">
        <v>11</v>
      </c>
      <c r="B83" s="40" t="s">
        <v>76</v>
      </c>
      <c r="C83" s="6" t="s">
        <v>200</v>
      </c>
      <c r="D83" s="40" t="s">
        <v>76</v>
      </c>
      <c r="E83" s="28" t="s">
        <v>13</v>
      </c>
      <c r="F83" s="28">
        <v>1</v>
      </c>
      <c r="G83" s="29">
        <v>15704151</v>
      </c>
      <c r="H83" s="14">
        <f t="shared" si="6"/>
        <v>15704151</v>
      </c>
      <c r="I83" s="14">
        <f t="shared" si="7"/>
        <v>17588649.120000001</v>
      </c>
      <c r="J83" s="28" t="s">
        <v>78</v>
      </c>
      <c r="K83" s="28" t="s">
        <v>75</v>
      </c>
      <c r="L83" s="28" t="s">
        <v>22</v>
      </c>
    </row>
    <row r="84" spans="1:12" ht="60" x14ac:dyDescent="0.25">
      <c r="A84" s="3">
        <v>12</v>
      </c>
      <c r="B84" s="7" t="s">
        <v>85</v>
      </c>
      <c r="C84" s="6" t="s">
        <v>199</v>
      </c>
      <c r="D84" s="7" t="s">
        <v>85</v>
      </c>
      <c r="E84" s="25" t="s">
        <v>13</v>
      </c>
      <c r="F84" s="7">
        <v>1</v>
      </c>
      <c r="G84" s="27">
        <v>1837921</v>
      </c>
      <c r="H84" s="27">
        <v>1837921</v>
      </c>
      <c r="I84" s="31">
        <f t="shared" si="7"/>
        <v>2058471.5200000003</v>
      </c>
      <c r="J84" s="7" t="s">
        <v>71</v>
      </c>
      <c r="K84" s="25" t="s">
        <v>33</v>
      </c>
      <c r="L84" s="25" t="s">
        <v>22</v>
      </c>
    </row>
    <row r="85" spans="1:12" ht="60" x14ac:dyDescent="0.25">
      <c r="A85" s="3">
        <v>13</v>
      </c>
      <c r="B85" s="7" t="s">
        <v>86</v>
      </c>
      <c r="C85" s="6" t="s">
        <v>199</v>
      </c>
      <c r="D85" s="7" t="s">
        <v>86</v>
      </c>
      <c r="E85" s="25" t="s">
        <v>13</v>
      </c>
      <c r="F85" s="7">
        <v>1</v>
      </c>
      <c r="G85" s="27">
        <v>891964</v>
      </c>
      <c r="H85" s="27">
        <v>891964</v>
      </c>
      <c r="I85" s="31">
        <f t="shared" si="7"/>
        <v>998999.68</v>
      </c>
      <c r="J85" s="7" t="s">
        <v>87</v>
      </c>
      <c r="K85" s="25" t="s">
        <v>33</v>
      </c>
      <c r="L85" s="25" t="s">
        <v>22</v>
      </c>
    </row>
    <row r="86" spans="1:12" ht="60" x14ac:dyDescent="0.25">
      <c r="A86" s="3">
        <v>14</v>
      </c>
      <c r="B86" s="18" t="s">
        <v>94</v>
      </c>
      <c r="C86" s="6" t="s">
        <v>199</v>
      </c>
      <c r="D86" s="18" t="s">
        <v>94</v>
      </c>
      <c r="E86" s="25" t="s">
        <v>13</v>
      </c>
      <c r="F86" s="7">
        <v>1</v>
      </c>
      <c r="G86" s="27">
        <v>1356980.36</v>
      </c>
      <c r="H86" s="30">
        <f t="shared" ref="H86:H113" si="8">F86*G86</f>
        <v>1356980.36</v>
      </c>
      <c r="I86" s="31">
        <f t="shared" si="7"/>
        <v>1519818.0032000002</v>
      </c>
      <c r="J86" s="7" t="s">
        <v>56</v>
      </c>
      <c r="K86" s="25" t="s">
        <v>33</v>
      </c>
      <c r="L86" s="25" t="s">
        <v>22</v>
      </c>
    </row>
    <row r="87" spans="1:12" ht="60" x14ac:dyDescent="0.25">
      <c r="A87" s="3">
        <v>15</v>
      </c>
      <c r="B87" s="18" t="s">
        <v>95</v>
      </c>
      <c r="C87" s="6" t="s">
        <v>199</v>
      </c>
      <c r="D87" s="18" t="s">
        <v>95</v>
      </c>
      <c r="E87" s="25" t="s">
        <v>13</v>
      </c>
      <c r="F87" s="9">
        <v>1</v>
      </c>
      <c r="G87" s="27">
        <v>270727.67999999999</v>
      </c>
      <c r="H87" s="30">
        <f t="shared" si="8"/>
        <v>270727.67999999999</v>
      </c>
      <c r="I87" s="31">
        <f t="shared" si="7"/>
        <v>303215.00160000002</v>
      </c>
      <c r="J87" s="9" t="s">
        <v>21</v>
      </c>
      <c r="K87" s="28" t="s">
        <v>33</v>
      </c>
      <c r="L87" s="25" t="s">
        <v>22</v>
      </c>
    </row>
    <row r="88" spans="1:12" ht="60" x14ac:dyDescent="0.25">
      <c r="A88" s="3">
        <v>16</v>
      </c>
      <c r="B88" s="18" t="s">
        <v>106</v>
      </c>
      <c r="C88" s="6" t="s">
        <v>199</v>
      </c>
      <c r="D88" s="18" t="s">
        <v>106</v>
      </c>
      <c r="E88" s="25" t="s">
        <v>13</v>
      </c>
      <c r="F88" s="7">
        <v>1</v>
      </c>
      <c r="G88" s="31">
        <v>9821428.5700000003</v>
      </c>
      <c r="H88" s="30">
        <f t="shared" si="8"/>
        <v>9821428.5700000003</v>
      </c>
      <c r="I88" s="31">
        <f t="shared" si="7"/>
        <v>10999999.998400001</v>
      </c>
      <c r="J88" s="7" t="s">
        <v>56</v>
      </c>
      <c r="K88" s="25" t="s">
        <v>33</v>
      </c>
      <c r="L88" s="25" t="s">
        <v>22</v>
      </c>
    </row>
    <row r="89" spans="1:12" ht="60" x14ac:dyDescent="0.25">
      <c r="A89" s="3">
        <v>17</v>
      </c>
      <c r="B89" s="18" t="s">
        <v>109</v>
      </c>
      <c r="C89" s="6" t="s">
        <v>200</v>
      </c>
      <c r="D89" s="18" t="s">
        <v>109</v>
      </c>
      <c r="E89" s="25" t="s">
        <v>13</v>
      </c>
      <c r="F89" s="43">
        <v>1</v>
      </c>
      <c r="G89" s="31">
        <v>27442142</v>
      </c>
      <c r="H89" s="30">
        <f t="shared" si="8"/>
        <v>27442142</v>
      </c>
      <c r="I89" s="31">
        <f t="shared" si="7"/>
        <v>30735199.040000003</v>
      </c>
      <c r="J89" s="7" t="s">
        <v>111</v>
      </c>
      <c r="K89" s="13" t="s">
        <v>110</v>
      </c>
      <c r="L89" s="25" t="s">
        <v>22</v>
      </c>
    </row>
    <row r="90" spans="1:12" ht="45" x14ac:dyDescent="0.25">
      <c r="A90" s="3">
        <v>18</v>
      </c>
      <c r="B90" s="18" t="s">
        <v>112</v>
      </c>
      <c r="C90" s="6" t="s">
        <v>199</v>
      </c>
      <c r="D90" s="18" t="s">
        <v>112</v>
      </c>
      <c r="E90" s="25" t="s">
        <v>13</v>
      </c>
      <c r="F90" s="43">
        <v>1</v>
      </c>
      <c r="G90" s="31">
        <v>400000</v>
      </c>
      <c r="H90" s="30">
        <f t="shared" si="8"/>
        <v>400000</v>
      </c>
      <c r="I90" s="31">
        <f t="shared" si="7"/>
        <v>448000.00000000006</v>
      </c>
      <c r="J90" s="7" t="s">
        <v>21</v>
      </c>
      <c r="K90" s="25" t="s">
        <v>33</v>
      </c>
      <c r="L90" s="25" t="s">
        <v>22</v>
      </c>
    </row>
    <row r="91" spans="1:12" ht="60" x14ac:dyDescent="0.25">
      <c r="A91" s="3">
        <v>19</v>
      </c>
      <c r="B91" s="18" t="s">
        <v>118</v>
      </c>
      <c r="C91" s="6" t="s">
        <v>199</v>
      </c>
      <c r="D91" s="18" t="s">
        <v>118</v>
      </c>
      <c r="E91" s="25" t="s">
        <v>13</v>
      </c>
      <c r="F91" s="7">
        <v>1</v>
      </c>
      <c r="G91" s="27">
        <v>1230888</v>
      </c>
      <c r="H91" s="30">
        <f t="shared" si="8"/>
        <v>1230888</v>
      </c>
      <c r="I91" s="31">
        <f t="shared" si="7"/>
        <v>1378594.56</v>
      </c>
      <c r="J91" s="7" t="s">
        <v>87</v>
      </c>
      <c r="K91" s="25" t="s">
        <v>33</v>
      </c>
      <c r="L91" s="25" t="s">
        <v>22</v>
      </c>
    </row>
    <row r="92" spans="1:12" ht="60" x14ac:dyDescent="0.25">
      <c r="A92" s="3">
        <v>20</v>
      </c>
      <c r="B92" s="40" t="s">
        <v>126</v>
      </c>
      <c r="C92" s="6" t="s">
        <v>200</v>
      </c>
      <c r="D92" s="40" t="s">
        <v>126</v>
      </c>
      <c r="E92" s="25" t="s">
        <v>13</v>
      </c>
      <c r="F92" s="7">
        <v>1</v>
      </c>
      <c r="G92" s="34">
        <v>9473520</v>
      </c>
      <c r="H92" s="30">
        <f t="shared" si="8"/>
        <v>9473520</v>
      </c>
      <c r="I92" s="31">
        <f t="shared" si="7"/>
        <v>10610342.4</v>
      </c>
      <c r="J92" s="7" t="s">
        <v>124</v>
      </c>
      <c r="K92" s="13" t="s">
        <v>110</v>
      </c>
      <c r="L92" s="25" t="s">
        <v>22</v>
      </c>
    </row>
    <row r="93" spans="1:12" ht="45" x14ac:dyDescent="0.25">
      <c r="A93" s="3">
        <v>21</v>
      </c>
      <c r="B93" s="18" t="s">
        <v>121</v>
      </c>
      <c r="C93" s="6" t="s">
        <v>200</v>
      </c>
      <c r="D93" s="18" t="s">
        <v>121</v>
      </c>
      <c r="E93" s="25" t="s">
        <v>13</v>
      </c>
      <c r="F93" s="7">
        <v>1</v>
      </c>
      <c r="G93" s="34">
        <v>2080080</v>
      </c>
      <c r="H93" s="30">
        <f t="shared" si="8"/>
        <v>2080080</v>
      </c>
      <c r="I93" s="31">
        <f t="shared" si="7"/>
        <v>2329689.6</v>
      </c>
      <c r="J93" s="7" t="s">
        <v>104</v>
      </c>
      <c r="K93" s="13" t="s">
        <v>110</v>
      </c>
      <c r="L93" s="25" t="s">
        <v>22</v>
      </c>
    </row>
    <row r="94" spans="1:12" ht="60" x14ac:dyDescent="0.25">
      <c r="A94" s="3">
        <v>22</v>
      </c>
      <c r="B94" s="18" t="s">
        <v>122</v>
      </c>
      <c r="C94" s="6" t="s">
        <v>200</v>
      </c>
      <c r="D94" s="18" t="s">
        <v>122</v>
      </c>
      <c r="E94" s="25" t="s">
        <v>13</v>
      </c>
      <c r="F94" s="7">
        <v>1</v>
      </c>
      <c r="G94" s="34">
        <v>13611600</v>
      </c>
      <c r="H94" s="30">
        <f t="shared" si="8"/>
        <v>13611600</v>
      </c>
      <c r="I94" s="31">
        <f t="shared" si="7"/>
        <v>15244992.000000002</v>
      </c>
      <c r="J94" s="7" t="s">
        <v>125</v>
      </c>
      <c r="K94" s="13" t="s">
        <v>110</v>
      </c>
      <c r="L94" s="25" t="s">
        <v>22</v>
      </c>
    </row>
    <row r="95" spans="1:12" ht="60" x14ac:dyDescent="0.25">
      <c r="A95" s="3">
        <v>23</v>
      </c>
      <c r="B95" s="18" t="s">
        <v>123</v>
      </c>
      <c r="C95" s="6" t="s">
        <v>200</v>
      </c>
      <c r="D95" s="18" t="s">
        <v>123</v>
      </c>
      <c r="E95" s="25" t="s">
        <v>13</v>
      </c>
      <c r="F95" s="7">
        <v>1</v>
      </c>
      <c r="G95" s="34">
        <v>25534320</v>
      </c>
      <c r="H95" s="30">
        <f t="shared" si="8"/>
        <v>25534320</v>
      </c>
      <c r="I95" s="31">
        <f t="shared" si="7"/>
        <v>28598438.400000002</v>
      </c>
      <c r="J95" s="7" t="s">
        <v>124</v>
      </c>
      <c r="K95" s="13" t="s">
        <v>110</v>
      </c>
      <c r="L95" s="25" t="s">
        <v>22</v>
      </c>
    </row>
    <row r="96" spans="1:12" ht="45" x14ac:dyDescent="0.25">
      <c r="A96" s="3">
        <v>24</v>
      </c>
      <c r="B96" s="18" t="s">
        <v>132</v>
      </c>
      <c r="C96" s="6" t="s">
        <v>199</v>
      </c>
      <c r="D96" s="18" t="s">
        <v>132</v>
      </c>
      <c r="E96" s="25" t="s">
        <v>13</v>
      </c>
      <c r="F96" s="7">
        <v>1</v>
      </c>
      <c r="G96" s="34">
        <v>2705603</v>
      </c>
      <c r="H96" s="30">
        <f t="shared" si="8"/>
        <v>2705603</v>
      </c>
      <c r="I96" s="31">
        <f t="shared" si="7"/>
        <v>3030275.3600000003</v>
      </c>
      <c r="J96" s="7" t="s">
        <v>87</v>
      </c>
      <c r="K96" s="25" t="s">
        <v>33</v>
      </c>
      <c r="L96" s="25" t="s">
        <v>22</v>
      </c>
    </row>
    <row r="97" spans="1:12" ht="45" x14ac:dyDescent="0.25">
      <c r="A97" s="3">
        <v>25</v>
      </c>
      <c r="B97" s="18" t="s">
        <v>133</v>
      </c>
      <c r="C97" s="6" t="s">
        <v>199</v>
      </c>
      <c r="D97" s="18" t="s">
        <v>133</v>
      </c>
      <c r="E97" s="25" t="s">
        <v>13</v>
      </c>
      <c r="F97" s="7">
        <v>1</v>
      </c>
      <c r="G97" s="34">
        <v>267768</v>
      </c>
      <c r="H97" s="30">
        <f t="shared" si="8"/>
        <v>267768</v>
      </c>
      <c r="I97" s="31">
        <f t="shared" si="7"/>
        <v>299900.16000000003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26</v>
      </c>
      <c r="B98" s="18" t="s">
        <v>134</v>
      </c>
      <c r="C98" s="6" t="s">
        <v>199</v>
      </c>
      <c r="D98" s="18" t="s">
        <v>134</v>
      </c>
      <c r="E98" s="25" t="s">
        <v>13</v>
      </c>
      <c r="F98" s="7">
        <v>1</v>
      </c>
      <c r="G98" s="34">
        <v>409634</v>
      </c>
      <c r="H98" s="30">
        <f t="shared" si="8"/>
        <v>409634</v>
      </c>
      <c r="I98" s="31">
        <f t="shared" si="7"/>
        <v>458790.08</v>
      </c>
      <c r="J98" s="7" t="s">
        <v>56</v>
      </c>
      <c r="K98" s="25" t="s">
        <v>33</v>
      </c>
      <c r="L98" s="25" t="s">
        <v>22</v>
      </c>
    </row>
    <row r="99" spans="1:12" ht="180" x14ac:dyDescent="0.25">
      <c r="A99" s="3">
        <v>27</v>
      </c>
      <c r="B99" s="18" t="s">
        <v>250</v>
      </c>
      <c r="C99" s="6" t="s">
        <v>199</v>
      </c>
      <c r="D99" s="18" t="s">
        <v>250</v>
      </c>
      <c r="E99" s="25" t="s">
        <v>13</v>
      </c>
      <c r="F99" s="43">
        <v>1</v>
      </c>
      <c r="G99" s="34">
        <v>218295</v>
      </c>
      <c r="H99" s="30">
        <f t="shared" si="8"/>
        <v>218295</v>
      </c>
      <c r="I99" s="31">
        <f t="shared" si="7"/>
        <v>244490.40000000002</v>
      </c>
      <c r="J99" s="7" t="s">
        <v>136</v>
      </c>
      <c r="K99" s="25" t="s">
        <v>33</v>
      </c>
      <c r="L99" s="25" t="s">
        <v>22</v>
      </c>
    </row>
    <row r="100" spans="1:12" ht="120" x14ac:dyDescent="0.25">
      <c r="A100" s="3">
        <v>28</v>
      </c>
      <c r="B100" s="18" t="s">
        <v>148</v>
      </c>
      <c r="C100" s="6" t="s">
        <v>199</v>
      </c>
      <c r="D100" s="18" t="s">
        <v>148</v>
      </c>
      <c r="E100" s="25" t="s">
        <v>13</v>
      </c>
      <c r="F100" s="43">
        <v>1</v>
      </c>
      <c r="G100" s="34">
        <v>1337500</v>
      </c>
      <c r="H100" s="30">
        <f t="shared" si="8"/>
        <v>1337500</v>
      </c>
      <c r="I100" s="31">
        <f t="shared" si="7"/>
        <v>1498000.0000000002</v>
      </c>
      <c r="J100" s="7" t="s">
        <v>151</v>
      </c>
      <c r="K100" s="25" t="s">
        <v>33</v>
      </c>
      <c r="L100" s="25" t="s">
        <v>22</v>
      </c>
    </row>
    <row r="101" spans="1:12" ht="135" x14ac:dyDescent="0.25">
      <c r="A101" s="3">
        <v>29</v>
      </c>
      <c r="B101" s="19" t="s">
        <v>156</v>
      </c>
      <c r="C101" s="6" t="s">
        <v>199</v>
      </c>
      <c r="D101" s="19" t="s">
        <v>156</v>
      </c>
      <c r="E101" s="28" t="s">
        <v>13</v>
      </c>
      <c r="F101" s="7">
        <v>1</v>
      </c>
      <c r="G101" s="27">
        <v>258189</v>
      </c>
      <c r="H101" s="14">
        <f t="shared" si="8"/>
        <v>258189</v>
      </c>
      <c r="I101" s="14">
        <f t="shared" si="7"/>
        <v>289171.68000000005</v>
      </c>
      <c r="J101" s="7" t="s">
        <v>157</v>
      </c>
      <c r="K101" s="25" t="s">
        <v>33</v>
      </c>
      <c r="L101" s="25" t="s">
        <v>22</v>
      </c>
    </row>
    <row r="102" spans="1:12" ht="45" x14ac:dyDescent="0.25">
      <c r="A102" s="3">
        <v>30</v>
      </c>
      <c r="B102" s="25" t="s">
        <v>158</v>
      </c>
      <c r="C102" s="6" t="s">
        <v>199</v>
      </c>
      <c r="D102" s="25" t="s">
        <v>158</v>
      </c>
      <c r="E102" s="28" t="s">
        <v>63</v>
      </c>
      <c r="F102" s="7">
        <v>200</v>
      </c>
      <c r="G102" s="27">
        <v>2500</v>
      </c>
      <c r="H102" s="14">
        <f t="shared" si="8"/>
        <v>500000</v>
      </c>
      <c r="I102" s="14">
        <f t="shared" si="7"/>
        <v>560000</v>
      </c>
      <c r="J102" s="7" t="s">
        <v>161</v>
      </c>
      <c r="K102" s="25" t="s">
        <v>33</v>
      </c>
      <c r="L102" s="25" t="s">
        <v>22</v>
      </c>
    </row>
    <row r="103" spans="1:12" ht="45" x14ac:dyDescent="0.25">
      <c r="A103" s="3">
        <v>31</v>
      </c>
      <c r="B103" s="19" t="s">
        <v>159</v>
      </c>
      <c r="C103" s="6" t="s">
        <v>199</v>
      </c>
      <c r="D103" s="19" t="s">
        <v>159</v>
      </c>
      <c r="E103" s="28" t="s">
        <v>63</v>
      </c>
      <c r="F103" s="7">
        <v>200</v>
      </c>
      <c r="G103" s="27">
        <v>3300</v>
      </c>
      <c r="H103" s="14">
        <f t="shared" si="8"/>
        <v>660000</v>
      </c>
      <c r="I103" s="14">
        <f t="shared" si="7"/>
        <v>739200.00000000012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32</v>
      </c>
      <c r="B104" s="28" t="s">
        <v>160</v>
      </c>
      <c r="C104" s="6" t="s">
        <v>199</v>
      </c>
      <c r="D104" s="28" t="s">
        <v>160</v>
      </c>
      <c r="E104" s="28" t="s">
        <v>63</v>
      </c>
      <c r="F104" s="7">
        <v>200</v>
      </c>
      <c r="G104" s="27">
        <v>570</v>
      </c>
      <c r="H104" s="14">
        <f t="shared" si="8"/>
        <v>114000</v>
      </c>
      <c r="I104" s="14">
        <f t="shared" si="7"/>
        <v>127680.00000000001</v>
      </c>
      <c r="J104" s="7" t="s">
        <v>161</v>
      </c>
      <c r="K104" s="25" t="s">
        <v>33</v>
      </c>
      <c r="L104" s="25" t="s">
        <v>22</v>
      </c>
    </row>
    <row r="105" spans="1:12" ht="60" x14ac:dyDescent="0.25">
      <c r="A105" s="3">
        <v>33</v>
      </c>
      <c r="B105" s="28" t="s">
        <v>162</v>
      </c>
      <c r="C105" s="6" t="s">
        <v>199</v>
      </c>
      <c r="D105" s="28" t="s">
        <v>162</v>
      </c>
      <c r="E105" s="28" t="s">
        <v>13</v>
      </c>
      <c r="F105" s="7">
        <v>1</v>
      </c>
      <c r="G105" s="27">
        <v>717959.8</v>
      </c>
      <c r="H105" s="14">
        <f t="shared" si="8"/>
        <v>717959.8</v>
      </c>
      <c r="I105" s="14">
        <f t="shared" si="7"/>
        <v>804114.97600000014</v>
      </c>
      <c r="J105" s="7" t="s">
        <v>163</v>
      </c>
      <c r="K105" s="25" t="s">
        <v>33</v>
      </c>
      <c r="L105" s="25" t="s">
        <v>22</v>
      </c>
    </row>
    <row r="106" spans="1:12" ht="75" x14ac:dyDescent="0.25">
      <c r="A106" s="3">
        <v>34</v>
      </c>
      <c r="B106" s="28" t="s">
        <v>164</v>
      </c>
      <c r="C106" s="6" t="s">
        <v>199</v>
      </c>
      <c r="D106" s="28" t="s">
        <v>164</v>
      </c>
      <c r="E106" s="28" t="s">
        <v>13</v>
      </c>
      <c r="F106" s="7">
        <v>1</v>
      </c>
      <c r="G106" s="27">
        <v>86065</v>
      </c>
      <c r="H106" s="14">
        <f t="shared" si="8"/>
        <v>86065</v>
      </c>
      <c r="I106" s="14">
        <f t="shared" si="7"/>
        <v>96392.8</v>
      </c>
      <c r="J106" s="7" t="s">
        <v>163</v>
      </c>
      <c r="K106" s="25" t="s">
        <v>33</v>
      </c>
      <c r="L106" s="25" t="s">
        <v>22</v>
      </c>
    </row>
    <row r="107" spans="1:12" ht="67.5" customHeight="1" x14ac:dyDescent="0.25">
      <c r="A107" s="3">
        <v>35</v>
      </c>
      <c r="B107" s="18" t="s">
        <v>166</v>
      </c>
      <c r="C107" s="6" t="s">
        <v>199</v>
      </c>
      <c r="D107" s="18" t="s">
        <v>166</v>
      </c>
      <c r="E107" s="25" t="s">
        <v>13</v>
      </c>
      <c r="F107" s="7">
        <v>1</v>
      </c>
      <c r="G107" s="31">
        <v>254642.86</v>
      </c>
      <c r="H107" s="30">
        <f t="shared" si="8"/>
        <v>254642.86</v>
      </c>
      <c r="I107" s="31">
        <f t="shared" si="7"/>
        <v>285200.00320000004</v>
      </c>
      <c r="J107" s="7" t="s">
        <v>64</v>
      </c>
      <c r="K107" s="25" t="s">
        <v>33</v>
      </c>
      <c r="L107" s="25" t="s">
        <v>22</v>
      </c>
    </row>
    <row r="108" spans="1:12" ht="135" x14ac:dyDescent="0.25">
      <c r="A108" s="3">
        <v>36</v>
      </c>
      <c r="B108" s="19" t="s">
        <v>167</v>
      </c>
      <c r="C108" s="6" t="s">
        <v>199</v>
      </c>
      <c r="D108" s="19" t="s">
        <v>167</v>
      </c>
      <c r="E108" s="28" t="s">
        <v>13</v>
      </c>
      <c r="F108" s="7">
        <v>1</v>
      </c>
      <c r="G108" s="27">
        <v>2820232</v>
      </c>
      <c r="H108" s="14">
        <f t="shared" si="8"/>
        <v>2820232</v>
      </c>
      <c r="I108" s="14">
        <f t="shared" si="7"/>
        <v>3158659.8400000003</v>
      </c>
      <c r="J108" s="7" t="s">
        <v>168</v>
      </c>
      <c r="K108" s="25" t="s">
        <v>33</v>
      </c>
      <c r="L108" s="25" t="s">
        <v>22</v>
      </c>
    </row>
    <row r="109" spans="1:12" ht="90" x14ac:dyDescent="0.25">
      <c r="A109" s="3">
        <v>37</v>
      </c>
      <c r="B109" s="28" t="s">
        <v>172</v>
      </c>
      <c r="C109" s="6" t="s">
        <v>200</v>
      </c>
      <c r="D109" s="28" t="s">
        <v>179</v>
      </c>
      <c r="E109" s="28" t="s">
        <v>13</v>
      </c>
      <c r="F109" s="7">
        <v>1</v>
      </c>
      <c r="G109" s="27">
        <v>18991680</v>
      </c>
      <c r="H109" s="14">
        <f t="shared" si="8"/>
        <v>18991680</v>
      </c>
      <c r="I109" s="14">
        <f t="shared" si="7"/>
        <v>21270681.600000001</v>
      </c>
      <c r="J109" s="7" t="s">
        <v>176</v>
      </c>
      <c r="K109" s="13" t="s">
        <v>110</v>
      </c>
      <c r="L109" s="25" t="s">
        <v>22</v>
      </c>
    </row>
    <row r="110" spans="1:12" ht="75" x14ac:dyDescent="0.25">
      <c r="A110" s="3">
        <v>38</v>
      </c>
      <c r="B110" s="28" t="s">
        <v>175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53694000</v>
      </c>
      <c r="H110" s="14">
        <f t="shared" si="8"/>
        <v>53694000</v>
      </c>
      <c r="I110" s="14">
        <f t="shared" si="7"/>
        <v>60137280.000000007</v>
      </c>
      <c r="J110" s="7" t="s">
        <v>177</v>
      </c>
      <c r="K110" s="13" t="s">
        <v>110</v>
      </c>
      <c r="L110" s="25" t="s">
        <v>22</v>
      </c>
    </row>
    <row r="111" spans="1:12" ht="75" x14ac:dyDescent="0.25">
      <c r="A111" s="3">
        <v>39</v>
      </c>
      <c r="B111" s="28" t="s">
        <v>174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80036880</v>
      </c>
      <c r="H111" s="14">
        <f t="shared" si="8"/>
        <v>80036880</v>
      </c>
      <c r="I111" s="14">
        <f t="shared" si="7"/>
        <v>89641305.600000009</v>
      </c>
      <c r="J111" s="7" t="s">
        <v>178</v>
      </c>
      <c r="K111" s="13" t="s">
        <v>110</v>
      </c>
      <c r="L111" s="25" t="s">
        <v>22</v>
      </c>
    </row>
    <row r="112" spans="1:12" ht="75" x14ac:dyDescent="0.25">
      <c r="A112" s="3">
        <v>40</v>
      </c>
      <c r="B112" s="25" t="s">
        <v>173</v>
      </c>
      <c r="C112" s="6" t="s">
        <v>200</v>
      </c>
      <c r="D112" s="25" t="s">
        <v>179</v>
      </c>
      <c r="E112" s="25" t="s">
        <v>13</v>
      </c>
      <c r="F112" s="7">
        <v>1</v>
      </c>
      <c r="G112" s="27">
        <v>9138000</v>
      </c>
      <c r="H112" s="14">
        <f t="shared" si="8"/>
        <v>9138000</v>
      </c>
      <c r="I112" s="14">
        <f t="shared" si="7"/>
        <v>10234560.000000002</v>
      </c>
      <c r="J112" s="7" t="s">
        <v>157</v>
      </c>
      <c r="K112" s="13" t="s">
        <v>110</v>
      </c>
      <c r="L112" s="25" t="s">
        <v>22</v>
      </c>
    </row>
    <row r="113" spans="1:12" ht="150" x14ac:dyDescent="0.25">
      <c r="A113" s="3">
        <v>41</v>
      </c>
      <c r="B113" s="25" t="s">
        <v>197</v>
      </c>
      <c r="C113" s="6" t="s">
        <v>199</v>
      </c>
      <c r="D113" s="25" t="s">
        <v>179</v>
      </c>
      <c r="E113" s="25" t="s">
        <v>13</v>
      </c>
      <c r="F113" s="7">
        <v>1</v>
      </c>
      <c r="G113" s="27">
        <v>1521193.75</v>
      </c>
      <c r="H113" s="14">
        <f t="shared" si="8"/>
        <v>1521193.75</v>
      </c>
      <c r="I113" s="14">
        <f t="shared" si="7"/>
        <v>1703737.0000000002</v>
      </c>
      <c r="J113" s="7" t="s">
        <v>194</v>
      </c>
      <c r="K113" s="25" t="s">
        <v>33</v>
      </c>
      <c r="L113" s="25" t="s">
        <v>22</v>
      </c>
    </row>
    <row r="114" spans="1:12" ht="60" x14ac:dyDescent="0.25">
      <c r="A114" s="3">
        <v>42</v>
      </c>
      <c r="B114" s="25" t="s">
        <v>192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851120.54</v>
      </c>
      <c r="H114" s="14">
        <f>F114*G114</f>
        <v>851120.54</v>
      </c>
      <c r="I114" s="14">
        <f>H114*1.12</f>
        <v>953255.00480000011</v>
      </c>
      <c r="J114" s="7" t="s">
        <v>194</v>
      </c>
      <c r="K114" s="25" t="s">
        <v>33</v>
      </c>
      <c r="L114" s="25" t="s">
        <v>22</v>
      </c>
    </row>
    <row r="115" spans="1:12" ht="60" x14ac:dyDescent="0.25">
      <c r="A115" s="3">
        <v>43</v>
      </c>
      <c r="B115" s="25" t="s">
        <v>193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123553.57</v>
      </c>
      <c r="H115" s="14">
        <f>F115*G115</f>
        <v>123553.57</v>
      </c>
      <c r="I115" s="14">
        <f>H115*1.12</f>
        <v>138379.99840000001</v>
      </c>
      <c r="J115" s="7" t="s">
        <v>195</v>
      </c>
      <c r="K115" s="25" t="s">
        <v>33</v>
      </c>
      <c r="L115" s="25" t="s">
        <v>22</v>
      </c>
    </row>
    <row r="116" spans="1:12" ht="120" customHeight="1" x14ac:dyDescent="0.25">
      <c r="A116" s="3">
        <v>44</v>
      </c>
      <c r="B116" s="25" t="s">
        <v>205</v>
      </c>
      <c r="C116" s="6" t="s">
        <v>199</v>
      </c>
      <c r="D116" s="25" t="s">
        <v>206</v>
      </c>
      <c r="E116" s="25" t="s">
        <v>13</v>
      </c>
      <c r="F116" s="7">
        <v>1</v>
      </c>
      <c r="G116" s="27">
        <v>2178572</v>
      </c>
      <c r="H116" s="14">
        <f>F116*G116</f>
        <v>2178572</v>
      </c>
      <c r="I116" s="14">
        <f>H116*1.12</f>
        <v>2440000.64</v>
      </c>
      <c r="J116" s="7" t="s">
        <v>168</v>
      </c>
      <c r="K116" s="25" t="s">
        <v>33</v>
      </c>
      <c r="L116" s="25" t="s">
        <v>22</v>
      </c>
    </row>
    <row r="117" spans="1:12" ht="142.5" customHeight="1" x14ac:dyDescent="0.25">
      <c r="A117" s="3">
        <v>45</v>
      </c>
      <c r="B117" s="12" t="s">
        <v>207</v>
      </c>
      <c r="C117" s="6" t="s">
        <v>199</v>
      </c>
      <c r="D117" s="56" t="s">
        <v>208</v>
      </c>
      <c r="E117" s="13" t="s">
        <v>13</v>
      </c>
      <c r="F117" s="13">
        <v>1</v>
      </c>
      <c r="G117" s="14">
        <v>3550000</v>
      </c>
      <c r="H117" s="14">
        <f>F117*G117</f>
        <v>3550000</v>
      </c>
      <c r="I117" s="14">
        <f>H117*1.12</f>
        <v>3976000.0000000005</v>
      </c>
      <c r="J117" s="27" t="s">
        <v>233</v>
      </c>
      <c r="K117" s="25" t="s">
        <v>33</v>
      </c>
      <c r="L117" s="7" t="s">
        <v>22</v>
      </c>
    </row>
    <row r="118" spans="1:12" ht="142.5" customHeight="1" x14ac:dyDescent="0.25">
      <c r="A118" s="3">
        <v>46</v>
      </c>
      <c r="B118" s="12" t="s">
        <v>231</v>
      </c>
      <c r="C118" s="6" t="s">
        <v>199</v>
      </c>
      <c r="D118" s="56" t="s">
        <v>179</v>
      </c>
      <c r="E118" s="13" t="s">
        <v>13</v>
      </c>
      <c r="F118" s="13">
        <v>1</v>
      </c>
      <c r="G118" s="14">
        <v>142856.25</v>
      </c>
      <c r="H118" s="14">
        <f>F118*G118</f>
        <v>142856.25</v>
      </c>
      <c r="I118" s="14">
        <f>H118*1.12</f>
        <v>159999.00000000003</v>
      </c>
      <c r="J118" s="27" t="s">
        <v>230</v>
      </c>
      <c r="K118" s="25" t="s">
        <v>33</v>
      </c>
      <c r="L118" s="7" t="s">
        <v>22</v>
      </c>
    </row>
    <row r="119" spans="1:12" ht="142.5" customHeight="1" x14ac:dyDescent="0.25">
      <c r="A119" s="4">
        <v>47</v>
      </c>
      <c r="B119" s="7" t="s">
        <v>212</v>
      </c>
      <c r="C119" s="6" t="s">
        <v>199</v>
      </c>
      <c r="D119" s="7" t="s">
        <v>214</v>
      </c>
      <c r="E119" s="25" t="s">
        <v>13</v>
      </c>
      <c r="F119" s="43">
        <v>20</v>
      </c>
      <c r="G119" s="34">
        <v>114732</v>
      </c>
      <c r="H119" s="35">
        <f t="shared" ref="H119:H125" si="9">F119*G119</f>
        <v>2294640</v>
      </c>
      <c r="I119" s="34">
        <f t="shared" ref="I119:I125" si="10">H119*1.12</f>
        <v>2569996.8000000003</v>
      </c>
      <c r="J119" s="7" t="s">
        <v>213</v>
      </c>
      <c r="K119" s="25" t="s">
        <v>33</v>
      </c>
      <c r="L119" s="25" t="s">
        <v>22</v>
      </c>
    </row>
    <row r="120" spans="1:12" ht="207" customHeight="1" x14ac:dyDescent="0.25">
      <c r="A120" s="3">
        <v>48</v>
      </c>
      <c r="B120" s="7" t="s">
        <v>232</v>
      </c>
      <c r="C120" s="6" t="s">
        <v>199</v>
      </c>
      <c r="D120" s="7" t="s">
        <v>249</v>
      </c>
      <c r="E120" s="25" t="s">
        <v>13</v>
      </c>
      <c r="F120" s="7">
        <v>30</v>
      </c>
      <c r="G120" s="27">
        <v>36525</v>
      </c>
      <c r="H120" s="35">
        <f t="shared" si="9"/>
        <v>1095750</v>
      </c>
      <c r="I120" s="34">
        <f t="shared" si="10"/>
        <v>1227240.0000000002</v>
      </c>
      <c r="J120" s="7" t="s">
        <v>224</v>
      </c>
      <c r="K120" s="25" t="s">
        <v>33</v>
      </c>
      <c r="L120" s="25" t="s">
        <v>22</v>
      </c>
    </row>
    <row r="121" spans="1:12" ht="101.25" customHeight="1" x14ac:dyDescent="0.25">
      <c r="A121" s="3">
        <v>49</v>
      </c>
      <c r="B121" s="7" t="s">
        <v>236</v>
      </c>
      <c r="C121" s="6" t="s">
        <v>199</v>
      </c>
      <c r="D121" s="7" t="s">
        <v>179</v>
      </c>
      <c r="E121" s="25" t="s">
        <v>13</v>
      </c>
      <c r="F121" s="7">
        <v>1</v>
      </c>
      <c r="G121" s="27">
        <v>115380.36</v>
      </c>
      <c r="H121" s="35">
        <f t="shared" si="9"/>
        <v>115380.36</v>
      </c>
      <c r="I121" s="34">
        <f t="shared" si="10"/>
        <v>129226.00320000001</v>
      </c>
      <c r="J121" s="7" t="s">
        <v>224</v>
      </c>
      <c r="K121" s="25" t="s">
        <v>33</v>
      </c>
      <c r="L121" s="25" t="s">
        <v>22</v>
      </c>
    </row>
    <row r="122" spans="1:12" ht="259.5" customHeight="1" x14ac:dyDescent="0.25">
      <c r="A122" s="3">
        <v>50</v>
      </c>
      <c r="B122" s="7" t="s">
        <v>256</v>
      </c>
      <c r="C122" s="6" t="s">
        <v>199</v>
      </c>
      <c r="D122" s="7" t="s">
        <v>252</v>
      </c>
      <c r="E122" s="25" t="s">
        <v>13</v>
      </c>
      <c r="F122" s="7">
        <v>1</v>
      </c>
      <c r="G122" s="27">
        <v>188000</v>
      </c>
      <c r="H122" s="35">
        <f t="shared" si="9"/>
        <v>188000</v>
      </c>
      <c r="I122" s="34">
        <f t="shared" si="10"/>
        <v>210560.00000000003</v>
      </c>
      <c r="J122" s="7" t="s">
        <v>224</v>
      </c>
      <c r="K122" s="25" t="s">
        <v>33</v>
      </c>
      <c r="L122" s="25" t="s">
        <v>22</v>
      </c>
    </row>
    <row r="123" spans="1:12" ht="101.25" customHeight="1" x14ac:dyDescent="0.25">
      <c r="A123" s="3">
        <v>51</v>
      </c>
      <c r="B123" s="7" t="s">
        <v>253</v>
      </c>
      <c r="C123" s="6" t="s">
        <v>199</v>
      </c>
      <c r="D123" s="7" t="s">
        <v>179</v>
      </c>
      <c r="E123" s="25" t="s">
        <v>13</v>
      </c>
      <c r="F123" s="7">
        <v>1</v>
      </c>
      <c r="G123" s="27">
        <v>566179.91</v>
      </c>
      <c r="H123" s="35">
        <f t="shared" si="9"/>
        <v>566179.91</v>
      </c>
      <c r="I123" s="34">
        <f t="shared" si="10"/>
        <v>634121.49920000008</v>
      </c>
      <c r="J123" s="7" t="s">
        <v>251</v>
      </c>
      <c r="K123" s="25" t="s">
        <v>33</v>
      </c>
      <c r="L123" s="25" t="s">
        <v>22</v>
      </c>
    </row>
    <row r="124" spans="1:12" ht="101.25" customHeight="1" x14ac:dyDescent="0.25">
      <c r="A124" s="3">
        <v>52</v>
      </c>
      <c r="B124" s="7" t="s">
        <v>254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456621.42</v>
      </c>
      <c r="H124" s="35">
        <f t="shared" si="9"/>
        <v>456621.42</v>
      </c>
      <c r="I124" s="34">
        <f t="shared" si="10"/>
        <v>511415.99040000001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53</v>
      </c>
      <c r="B125" s="7" t="s">
        <v>255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1200267.8500000001</v>
      </c>
      <c r="H125" s="35">
        <f t="shared" si="9"/>
        <v>1200267.8500000001</v>
      </c>
      <c r="I125" s="34">
        <f t="shared" si="10"/>
        <v>1344299.9920000003</v>
      </c>
      <c r="J125" s="7" t="s">
        <v>194</v>
      </c>
      <c r="K125" s="25" t="s">
        <v>33</v>
      </c>
      <c r="L125" s="25" t="s">
        <v>22</v>
      </c>
    </row>
    <row r="126" spans="1:12" s="48" customFormat="1" ht="35.25" customHeight="1" x14ac:dyDescent="0.3">
      <c r="A126" s="65"/>
      <c r="B126" s="77" t="s">
        <v>184</v>
      </c>
      <c r="C126" s="78"/>
      <c r="D126" s="78"/>
      <c r="E126" s="78"/>
      <c r="F126" s="78"/>
      <c r="G126" s="79"/>
      <c r="H126" s="49">
        <f>SUM(H73:H125)</f>
        <v>367237196.1635716</v>
      </c>
      <c r="I126" s="49">
        <f>SUM(I73:I125)</f>
        <v>411305659.7032001</v>
      </c>
      <c r="J126" s="46"/>
      <c r="K126" s="50"/>
      <c r="L126" s="47"/>
    </row>
    <row r="127" spans="1:12" s="48" customFormat="1" ht="32.25" customHeight="1" x14ac:dyDescent="0.3">
      <c r="A127" s="63"/>
      <c r="B127" s="86" t="s">
        <v>220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8"/>
    </row>
    <row r="128" spans="1:12" ht="108" customHeight="1" x14ac:dyDescent="0.25">
      <c r="A128" s="3">
        <v>1</v>
      </c>
      <c r="B128" s="25" t="s">
        <v>221</v>
      </c>
      <c r="C128" s="6" t="s">
        <v>203</v>
      </c>
      <c r="D128" s="25" t="s">
        <v>221</v>
      </c>
      <c r="E128" s="56" t="s">
        <v>222</v>
      </c>
      <c r="F128" s="56">
        <v>1</v>
      </c>
      <c r="G128" s="16">
        <v>449479.46</v>
      </c>
      <c r="H128" s="16">
        <f>F128*G128</f>
        <v>449479.46</v>
      </c>
      <c r="I128" s="16">
        <f>H128*1.12</f>
        <v>503416.99520000006</v>
      </c>
      <c r="J128" s="7" t="s">
        <v>223</v>
      </c>
      <c r="K128" s="25" t="s">
        <v>33</v>
      </c>
      <c r="L128" s="25" t="s">
        <v>22</v>
      </c>
    </row>
    <row r="129" spans="1:12" ht="108" customHeight="1" x14ac:dyDescent="0.25">
      <c r="A129" s="3">
        <v>2</v>
      </c>
      <c r="B129" s="25" t="s">
        <v>242</v>
      </c>
      <c r="C129" s="6" t="s">
        <v>203</v>
      </c>
      <c r="D129" s="25" t="s">
        <v>242</v>
      </c>
      <c r="E129" s="56" t="s">
        <v>222</v>
      </c>
      <c r="F129" s="7">
        <v>1</v>
      </c>
      <c r="G129" s="27">
        <v>491071.43</v>
      </c>
      <c r="H129" s="27">
        <f>F129*G129</f>
        <v>491071.43</v>
      </c>
      <c r="I129" s="34">
        <f t="shared" ref="I129" si="11">H129*1.12</f>
        <v>550000.00160000008</v>
      </c>
      <c r="J129" s="7" t="s">
        <v>215</v>
      </c>
      <c r="K129" s="25" t="s">
        <v>33</v>
      </c>
      <c r="L129" s="25" t="s">
        <v>22</v>
      </c>
    </row>
    <row r="130" spans="1:12" s="48" customFormat="1" ht="32.25" customHeight="1" x14ac:dyDescent="0.3">
      <c r="A130" s="65"/>
      <c r="B130" s="89" t="s">
        <v>225</v>
      </c>
      <c r="C130" s="90"/>
      <c r="D130" s="90"/>
      <c r="E130" s="90"/>
      <c r="F130" s="90"/>
      <c r="G130" s="91"/>
      <c r="H130" s="58">
        <f>H128+H129</f>
        <v>940550.89</v>
      </c>
      <c r="I130" s="58">
        <f>I128+I129</f>
        <v>1053416.9968000001</v>
      </c>
      <c r="J130" s="57"/>
      <c r="K130" s="57"/>
      <c r="L130" s="57"/>
    </row>
    <row r="131" spans="1:12" ht="29.25" customHeight="1" x14ac:dyDescent="0.25">
      <c r="A131" s="63"/>
      <c r="B131" s="83" t="s">
        <v>181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5"/>
    </row>
    <row r="132" spans="1:12" ht="45" x14ac:dyDescent="0.25">
      <c r="A132" s="4">
        <v>1</v>
      </c>
      <c r="B132" s="12" t="s">
        <v>37</v>
      </c>
      <c r="C132" s="6" t="s">
        <v>198</v>
      </c>
      <c r="D132" s="12" t="s">
        <v>37</v>
      </c>
      <c r="E132" s="13" t="s">
        <v>12</v>
      </c>
      <c r="F132" s="13">
        <v>1</v>
      </c>
      <c r="G132" s="14">
        <v>3305844</v>
      </c>
      <c r="H132" s="14">
        <f t="shared" ref="H132:H141" si="12">F132*G132</f>
        <v>3305844</v>
      </c>
      <c r="I132" s="14">
        <f t="shared" ref="I132:I141" si="13">H132*1.12</f>
        <v>3702545.2800000003</v>
      </c>
      <c r="J132" s="7" t="s">
        <v>45</v>
      </c>
      <c r="K132" s="7" t="s">
        <v>33</v>
      </c>
      <c r="L132" s="5" t="s">
        <v>24</v>
      </c>
    </row>
    <row r="133" spans="1:12" ht="45" x14ac:dyDescent="0.25">
      <c r="A133" s="4">
        <v>2</v>
      </c>
      <c r="B133" s="18" t="s">
        <v>17</v>
      </c>
      <c r="C133" s="6" t="s">
        <v>198</v>
      </c>
      <c r="D133" s="18" t="s">
        <v>17</v>
      </c>
      <c r="E133" s="13" t="s">
        <v>12</v>
      </c>
      <c r="F133" s="16">
        <v>1</v>
      </c>
      <c r="G133" s="16">
        <v>1754464.2857142854</v>
      </c>
      <c r="H133" s="14">
        <f t="shared" si="12"/>
        <v>1754464.2857142854</v>
      </c>
      <c r="I133" s="14">
        <f t="shared" si="13"/>
        <v>1965000</v>
      </c>
      <c r="J133" s="7" t="s">
        <v>27</v>
      </c>
      <c r="K133" s="7" t="s">
        <v>33</v>
      </c>
      <c r="L133" s="5" t="s">
        <v>25</v>
      </c>
    </row>
    <row r="134" spans="1:12" ht="48.75" customHeight="1" x14ac:dyDescent="0.25">
      <c r="A134" s="4">
        <v>3</v>
      </c>
      <c r="B134" s="18" t="s">
        <v>47</v>
      </c>
      <c r="C134" s="6" t="s">
        <v>198</v>
      </c>
      <c r="D134" s="18" t="s">
        <v>47</v>
      </c>
      <c r="E134" s="13" t="s">
        <v>12</v>
      </c>
      <c r="F134" s="16">
        <v>1</v>
      </c>
      <c r="G134" s="16">
        <v>173410000</v>
      </c>
      <c r="H134" s="14">
        <f t="shared" si="12"/>
        <v>173410000</v>
      </c>
      <c r="I134" s="14">
        <f t="shared" si="13"/>
        <v>194219200.00000003</v>
      </c>
      <c r="J134" s="7" t="s">
        <v>42</v>
      </c>
      <c r="K134" s="7" t="s">
        <v>33</v>
      </c>
      <c r="L134" s="5" t="s">
        <v>22</v>
      </c>
    </row>
    <row r="135" spans="1:12" ht="60" x14ac:dyDescent="0.25">
      <c r="A135" s="4">
        <v>4</v>
      </c>
      <c r="B135" s="28" t="s">
        <v>77</v>
      </c>
      <c r="C135" s="6" t="s">
        <v>201</v>
      </c>
      <c r="D135" s="28" t="s">
        <v>77</v>
      </c>
      <c r="E135" s="28" t="s">
        <v>12</v>
      </c>
      <c r="F135" s="28">
        <v>1</v>
      </c>
      <c r="G135" s="29">
        <v>433392.9</v>
      </c>
      <c r="H135" s="14">
        <f t="shared" si="12"/>
        <v>433392.9</v>
      </c>
      <c r="I135" s="14">
        <f t="shared" si="13"/>
        <v>485400.04800000007</v>
      </c>
      <c r="J135" s="7" t="s">
        <v>45</v>
      </c>
      <c r="K135" s="28" t="s">
        <v>33</v>
      </c>
      <c r="L135" s="5" t="s">
        <v>23</v>
      </c>
    </row>
    <row r="136" spans="1:12" ht="97.5" customHeight="1" x14ac:dyDescent="0.25">
      <c r="A136" s="4">
        <v>5</v>
      </c>
      <c r="B136" s="25" t="s">
        <v>79</v>
      </c>
      <c r="C136" s="6" t="s">
        <v>202</v>
      </c>
      <c r="D136" s="25" t="s">
        <v>79</v>
      </c>
      <c r="E136" s="25" t="s">
        <v>80</v>
      </c>
      <c r="F136" s="25">
        <v>131</v>
      </c>
      <c r="G136" s="26">
        <v>2017.1759999999999</v>
      </c>
      <c r="H136" s="30">
        <f t="shared" si="12"/>
        <v>264250.05599999998</v>
      </c>
      <c r="I136" s="31">
        <f t="shared" si="13"/>
        <v>295960.06271999999</v>
      </c>
      <c r="J136" s="25" t="s">
        <v>81</v>
      </c>
      <c r="K136" s="25" t="s">
        <v>33</v>
      </c>
      <c r="L136" s="25" t="s">
        <v>22</v>
      </c>
    </row>
    <row r="137" spans="1:12" ht="93.75" customHeight="1" x14ac:dyDescent="0.25">
      <c r="A137" s="4">
        <v>6</v>
      </c>
      <c r="B137" s="7" t="s">
        <v>82</v>
      </c>
      <c r="C137" s="6" t="s">
        <v>202</v>
      </c>
      <c r="D137" s="25" t="s">
        <v>83</v>
      </c>
      <c r="E137" s="25" t="s">
        <v>80</v>
      </c>
      <c r="F137" s="7">
        <v>131</v>
      </c>
      <c r="G137" s="27">
        <v>150152.67000000001</v>
      </c>
      <c r="H137" s="30">
        <f t="shared" si="12"/>
        <v>19669999.770000003</v>
      </c>
      <c r="I137" s="31">
        <f t="shared" si="13"/>
        <v>22030399.742400005</v>
      </c>
      <c r="J137" s="25" t="s">
        <v>165</v>
      </c>
      <c r="K137" s="25" t="s">
        <v>33</v>
      </c>
      <c r="L137" s="25" t="s">
        <v>22</v>
      </c>
    </row>
    <row r="138" spans="1:12" ht="100.5" customHeight="1" x14ac:dyDescent="0.25">
      <c r="A138" s="4">
        <v>7</v>
      </c>
      <c r="B138" s="18" t="s">
        <v>108</v>
      </c>
      <c r="C138" s="6" t="s">
        <v>203</v>
      </c>
      <c r="D138" s="18" t="s">
        <v>108</v>
      </c>
      <c r="E138" s="25" t="s">
        <v>12</v>
      </c>
      <c r="F138" s="43">
        <v>1</v>
      </c>
      <c r="G138" s="31">
        <v>200000</v>
      </c>
      <c r="H138" s="30">
        <f t="shared" si="12"/>
        <v>200000</v>
      </c>
      <c r="I138" s="31">
        <f t="shared" si="13"/>
        <v>224000.00000000003</v>
      </c>
      <c r="J138" s="25" t="s">
        <v>45</v>
      </c>
      <c r="K138" s="25" t="s">
        <v>33</v>
      </c>
      <c r="L138" s="25" t="s">
        <v>22</v>
      </c>
    </row>
    <row r="139" spans="1:12" ht="120" x14ac:dyDescent="0.25">
      <c r="A139" s="4">
        <v>8</v>
      </c>
      <c r="B139" s="36" t="s">
        <v>113</v>
      </c>
      <c r="C139" s="6" t="s">
        <v>203</v>
      </c>
      <c r="D139" s="37" t="s">
        <v>113</v>
      </c>
      <c r="E139" s="25" t="s">
        <v>12</v>
      </c>
      <c r="F139" s="43">
        <v>1</v>
      </c>
      <c r="G139" s="34">
        <v>158000</v>
      </c>
      <c r="H139" s="35">
        <f t="shared" si="12"/>
        <v>158000</v>
      </c>
      <c r="I139" s="34">
        <f t="shared" si="13"/>
        <v>176960.00000000003</v>
      </c>
      <c r="J139" s="25" t="s">
        <v>45</v>
      </c>
      <c r="K139" s="25" t="s">
        <v>33</v>
      </c>
      <c r="L139" s="25" t="s">
        <v>22</v>
      </c>
    </row>
    <row r="140" spans="1:12" ht="200.25" customHeight="1" x14ac:dyDescent="0.25">
      <c r="A140" s="4">
        <v>9</v>
      </c>
      <c r="B140" s="33" t="s">
        <v>114</v>
      </c>
      <c r="C140" s="6" t="s">
        <v>203</v>
      </c>
      <c r="D140" s="33" t="s">
        <v>114</v>
      </c>
      <c r="E140" s="25" t="s">
        <v>12</v>
      </c>
      <c r="F140" s="43">
        <v>1</v>
      </c>
      <c r="G140" s="34">
        <v>8000000</v>
      </c>
      <c r="H140" s="35">
        <f t="shared" si="12"/>
        <v>8000000</v>
      </c>
      <c r="I140" s="34">
        <f t="shared" si="13"/>
        <v>8960000</v>
      </c>
      <c r="J140" s="25" t="s">
        <v>115</v>
      </c>
      <c r="K140" s="25" t="s">
        <v>33</v>
      </c>
      <c r="L140" s="25" t="s">
        <v>116</v>
      </c>
    </row>
    <row r="141" spans="1:12" ht="197.25" customHeight="1" x14ac:dyDescent="0.25">
      <c r="A141" s="4">
        <v>10</v>
      </c>
      <c r="B141" s="7" t="s">
        <v>114</v>
      </c>
      <c r="C141" s="6" t="s">
        <v>203</v>
      </c>
      <c r="D141" s="7" t="s">
        <v>114</v>
      </c>
      <c r="E141" s="25" t="s">
        <v>12</v>
      </c>
      <c r="F141" s="43">
        <v>1</v>
      </c>
      <c r="G141" s="34">
        <v>8832000</v>
      </c>
      <c r="H141" s="35">
        <f t="shared" si="12"/>
        <v>8832000</v>
      </c>
      <c r="I141" s="34">
        <f t="shared" si="13"/>
        <v>9891840.0000000019</v>
      </c>
      <c r="J141" s="25" t="s">
        <v>120</v>
      </c>
      <c r="K141" s="25" t="s">
        <v>33</v>
      </c>
      <c r="L141" s="25" t="s">
        <v>117</v>
      </c>
    </row>
    <row r="142" spans="1:12" s="52" customFormat="1" ht="27.75" customHeight="1" x14ac:dyDescent="0.25">
      <c r="A142" s="51"/>
      <c r="B142" s="68" t="s">
        <v>187</v>
      </c>
      <c r="C142" s="68"/>
      <c r="D142" s="68"/>
      <c r="E142" s="68"/>
      <c r="F142" s="68"/>
      <c r="G142" s="68"/>
      <c r="H142" s="49">
        <f>SUM(H132:H141)</f>
        <v>216027951.01171431</v>
      </c>
      <c r="I142" s="49">
        <f>SUM(I132:I141)</f>
        <v>241951305.13312006</v>
      </c>
      <c r="J142" s="51"/>
      <c r="K142" s="51"/>
      <c r="L142" s="51"/>
    </row>
    <row r="143" spans="1:12" s="52" customFormat="1" ht="29.25" customHeight="1" x14ac:dyDescent="0.25">
      <c r="A143" s="51"/>
      <c r="B143" s="68" t="s">
        <v>188</v>
      </c>
      <c r="C143" s="68"/>
      <c r="D143" s="68"/>
      <c r="E143" s="68"/>
      <c r="F143" s="68"/>
      <c r="G143" s="68"/>
      <c r="H143" s="49">
        <f>H126+H142+H130</f>
        <v>584205698.06528592</v>
      </c>
      <c r="I143" s="49">
        <f>I126+I142+I130</f>
        <v>654310381.83312011</v>
      </c>
      <c r="J143" s="51"/>
      <c r="K143" s="51"/>
      <c r="L143" s="51"/>
    </row>
    <row r="144" spans="1:12" s="52" customFormat="1" ht="32.25" customHeight="1" x14ac:dyDescent="0.25">
      <c r="A144" s="53"/>
      <c r="B144" s="70" t="s">
        <v>189</v>
      </c>
      <c r="C144" s="71"/>
      <c r="D144" s="71"/>
      <c r="E144" s="71"/>
      <c r="F144" s="71"/>
      <c r="G144" s="72"/>
      <c r="H144" s="54">
        <f>H70+H143</f>
        <v>1099105793.945286</v>
      </c>
      <c r="I144" s="54">
        <f>I143+I70</f>
        <v>1230998489.2187202</v>
      </c>
      <c r="J144" s="59"/>
      <c r="K144" s="53"/>
      <c r="L144" s="53"/>
    </row>
    <row r="145" spans="1:12" ht="33.75" customHeight="1" x14ac:dyDescent="0.25">
      <c r="A145" s="69" t="s">
        <v>204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</row>
    <row r="158" spans="1:12" x14ac:dyDescent="0.25">
      <c r="J158" s="55"/>
    </row>
  </sheetData>
  <mergeCells count="25">
    <mergeCell ref="B127:L127"/>
    <mergeCell ref="B130:G130"/>
    <mergeCell ref="J1:L3"/>
    <mergeCell ref="J5:L5"/>
    <mergeCell ref="B71:L71"/>
    <mergeCell ref="B13:L13"/>
    <mergeCell ref="A10:L10"/>
    <mergeCell ref="B57:G57"/>
    <mergeCell ref="B55:L55"/>
    <mergeCell ref="B142:G142"/>
    <mergeCell ref="A145:L145"/>
    <mergeCell ref="B143:G143"/>
    <mergeCell ref="B144:G144"/>
    <mergeCell ref="J6:L6"/>
    <mergeCell ref="J7:L7"/>
    <mergeCell ref="J8:L8"/>
    <mergeCell ref="B54:G54"/>
    <mergeCell ref="B69:G69"/>
    <mergeCell ref="B70:G70"/>
    <mergeCell ref="A11:L11"/>
    <mergeCell ref="B14:L14"/>
    <mergeCell ref="B58:L58"/>
    <mergeCell ref="B72:L72"/>
    <mergeCell ref="B131:L131"/>
    <mergeCell ref="B126:G126"/>
  </mergeCells>
  <pageMargins left="0.51181102362204722" right="0.5118110236220472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2012-08-17T10:04:28Z</dcterms:modified>
</cp:coreProperties>
</file>