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210" windowWidth="24585" windowHeight="579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14" i="6" l="1"/>
  <c r="L114" i="6" s="1"/>
  <c r="K112" i="6"/>
  <c r="L112" i="6"/>
  <c r="K113" i="6"/>
  <c r="L113" i="6" s="1"/>
  <c r="K111" i="6" l="1"/>
  <c r="L111" i="6" s="1"/>
  <c r="K110" i="6"/>
  <c r="L110" i="6" s="1"/>
  <c r="K32" i="6" l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L89" i="6" s="1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12" i="6" l="1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K70" i="6" l="1"/>
  <c r="L70" i="6" s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L73" i="6" s="1"/>
  <c r="K72" i="6"/>
  <c r="L72" i="6" l="1"/>
  <c r="K69" i="6"/>
  <c r="L69" i="6" s="1"/>
  <c r="K68" i="6" l="1"/>
  <c r="L68" i="6" s="1"/>
  <c r="K67" i="6"/>
  <c r="L67" i="6" s="1"/>
  <c r="G12" i="6"/>
  <c r="K65" i="6" l="1"/>
  <c r="L65" i="6" s="1"/>
  <c r="K64" i="6"/>
  <c r="L64" i="6" s="1"/>
  <c r="K63" i="6"/>
  <c r="L63" i="6" s="1"/>
  <c r="K62" i="6"/>
  <c r="L62" i="6" s="1"/>
  <c r="K61" i="6"/>
  <c r="L61" i="6" s="1"/>
  <c r="G32" i="6" l="1"/>
  <c r="K60" i="6"/>
  <c r="L60" i="6" s="1"/>
  <c r="G13" i="6" l="1"/>
  <c r="K15" i="6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L51" i="6" s="1"/>
  <c r="K49" i="6"/>
  <c r="L49" i="6" s="1"/>
  <c r="K48" i="6"/>
  <c r="L48" i="6" s="1"/>
  <c r="K47" i="6" l="1"/>
  <c r="K115" i="6" s="1"/>
  <c r="L47" i="6" l="1"/>
  <c r="L115" i="6" s="1"/>
</calcChain>
</file>

<file path=xl/sharedStrings.xml><?xml version="1.0" encoding="utf-8"?>
<sst xmlns="http://schemas.openxmlformats.org/spreadsheetml/2006/main" count="642" uniqueCount="241">
  <si>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</si>
  <si>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</si>
  <si>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</si>
  <si>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</si>
  <si>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</si>
  <si>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</si>
  <si>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</si>
  <si>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</si>
  <si>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</si>
  <si>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</si>
  <si>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</si>
  <si>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</si>
  <si>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</si>
  <si>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</si>
  <si>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</si>
  <si>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</si>
  <si>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</si>
  <si>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</si>
  <si>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</si>
  <si>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</si>
  <si>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</si>
  <si>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</si>
  <si>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</si>
  <si>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</si>
  <si>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</si>
  <si>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</si>
  <si>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</si>
  <si>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</si>
  <si>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</si>
  <si>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</si>
  <si>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</si>
  <si>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</si>
  <si>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180 календарных дней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</si>
  <si>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</si>
  <si>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</si>
  <si>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</si>
  <si>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</si>
  <si>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</si>
  <si>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</si>
  <si>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</si>
  <si>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</si>
  <si>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</si>
  <si>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</si>
  <si>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</si>
  <si>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</si>
  <si>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</si>
  <si>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</si>
  <si>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</si>
  <si>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</si>
  <si>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</si>
  <si>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</si>
  <si>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</si>
  <si>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</si>
  <si>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</si>
  <si>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</si>
  <si>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</si>
  <si>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</si>
  <si>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</si>
  <si>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</si>
  <si>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</si>
  <si>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</si>
  <si>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</si>
  <si>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</si>
  <si>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</si>
  <si>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</si>
  <si>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</si>
  <si>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</si>
  <si>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</si>
  <si>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</si>
  <si>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</si>
  <si>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</si>
  <si>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</si>
  <si>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</si>
  <si>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</si>
  <si>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</si>
  <si>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</si>
  <si>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</si>
  <si>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</si>
  <si>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</si>
  <si>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</si>
  <si>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</si>
  <si>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</si>
  <si>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</si>
  <si>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</si>
  <si>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</si>
  <si>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</si>
  <si>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</si>
  <si>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</si>
  <si>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</si>
  <si>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</si>
  <si>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</si>
  <si>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</si>
  <si>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</si>
  <si>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</si>
  <si>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</si>
  <si>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</si>
  <si>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</si>
  <si>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</si>
  <si>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</si>
  <si>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</si>
  <si>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</si>
  <si>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</si>
  <si>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</si>
  <si>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</si>
  <si>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</si>
  <si>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</si>
  <si>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</si>
  <si>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</si>
  <si>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</si>
  <si>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</si>
  <si>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</si>
  <si>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200 л, объем холодильной камеры не менее 100 л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</si>
  <si>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</si>
  <si>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</si>
  <si>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</si>
  <si>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</si>
  <si>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</si>
  <si>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</si>
  <si>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</si>
  <si>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</si>
  <si>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</si>
  <si>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</si>
  <si>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</si>
  <si>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</si>
  <si>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</si>
  <si>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</si>
  <si>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</si>
  <si>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</si>
  <si>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</si>
  <si>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</si>
  <si>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</si>
  <si>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</si>
  <si>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</si>
  <si>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</si>
  <si>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</si>
  <si>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</si>
  <si>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</si>
  <si>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</si>
  <si>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</si>
  <si>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</si>
  <si>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</si>
  <si>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</si>
  <si>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</si>
  <si>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</si>
  <si>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</si>
  <si>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</si>
  <si>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</si>
  <si>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</si>
  <si>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</si>
  <si>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</si>
  <si>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</si>
  <si>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</si>
  <si>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</si>
  <si>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</si>
  <si>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</si>
  <si>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</si>
  <si>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</si>
  <si>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</si>
  <si>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</si>
  <si>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</si>
  <si>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</si>
  <si>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</si>
  <si>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</si>
  <si>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</si>
  <si>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</si>
  <si>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</si>
  <si>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</si>
  <si>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</si>
  <si>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</si>
  <si>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</si>
  <si>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</si>
  <si>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</si>
  <si>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</si>
  <si>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</si>
  <si>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</si>
  <si>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</si>
  <si>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</si>
  <si>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</si>
  <si>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</si>
  <si>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</si>
  <si>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</si>
  <si>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</si>
  <si>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</si>
  <si>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</si>
  <si>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</si>
  <si>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</si>
  <si>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</si>
  <si>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</si>
  <si>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</si>
  <si>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</si>
  <si>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</si>
  <si>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</si>
  <si>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</si>
  <si>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</si>
  <si>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</si>
  <si>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</si>
  <si>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</si>
  <si>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</si>
  <si>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</si>
  <si>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</si>
  <si>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</si>
  <si>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</si>
  <si>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</si>
  <si>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</si>
  <si>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</si>
  <si>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</si>
  <si>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</si>
  <si>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</si>
  <si>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</si>
  <si>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</si>
  <si>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</si>
  <si>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</si>
  <si>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</si>
  <si>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</si>
  <si>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</si>
  <si>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</si>
  <si>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</si>
  <si>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</si>
  <si>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</si>
  <si>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</si>
  <si>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</si>
  <si>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</si>
  <si>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</si>
  <si>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</si>
  <si>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</si>
  <si>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</si>
  <si>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</si>
  <si>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</si>
  <si>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</si>
  <si>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</si>
  <si>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</si>
  <si>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</si>
  <si>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</si>
  <si>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</si>
  <si>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</si>
  <si>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</si>
  <si>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 xml:space="preserve">                                      с изменениями и дополнениями к Приказу от 9 сентября  2011 г. №77</t>
  </si>
  <si>
    <t>в течении 45 календарных дней с даты вступления в силу договора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</si>
  <si>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</si>
  <si>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</si>
  <si>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с даты заключения договора до 31 декабря 2011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</si>
</sst>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7">
    <xf numFmtId="0" fontId="0" fillId="0" borderId="0" xfId="0"/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5" fillId="0" borderId="18" xfId="2" applyNumberFormat="1" applyFont="1" applyFill="1" applyBorder="1" applyAlignment="1">
      <alignment horizontal="center" vertical="center" wrapText="1"/>
    </xf>
    <xf numFmtId="3" fontId="25" fillId="0" borderId="20" xfId="2" applyNumberFormat="1" applyFont="1" applyFill="1" applyBorder="1" applyAlignment="1">
      <alignment horizontal="center" vertical="center" wrapText="1"/>
    </xf>
    <xf numFmtId="3" fontId="2" fillId="0" borderId="18" xfId="2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7" fillId="0" borderId="18" xfId="149" applyNumberFormat="1" applyFont="1" applyFill="1" applyBorder="1" applyAlignment="1">
      <alignment horizontal="center" vertical="center" wrapText="1"/>
    </xf>
    <xf numFmtId="3" fontId="26" fillId="0" borderId="18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3" fontId="26" fillId="0" borderId="18" xfId="152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26" fillId="0" borderId="18" xfId="149" applyNumberFormat="1" applyFont="1" applyFill="1" applyBorder="1" applyAlignment="1">
      <alignment horizontal="center" vertical="center" wrapText="1"/>
    </xf>
    <xf numFmtId="3" fontId="26" fillId="0" borderId="18" xfId="132" applyNumberFormat="1" applyFont="1" applyFill="1" applyBorder="1" applyAlignment="1">
      <alignment horizontal="center" vertical="center" wrapText="1"/>
    </xf>
    <xf numFmtId="3" fontId="26" fillId="0" borderId="18" xfId="2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3" fontId="2" fillId="0" borderId="18" xfId="148" applyNumberFormat="1" applyFont="1" applyFill="1" applyBorder="1" applyAlignment="1">
      <alignment horizontal="center" vertical="center" wrapText="1"/>
    </xf>
    <xf numFmtId="3" fontId="27" fillId="0" borderId="18" xfId="148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/>
    </xf>
    <xf numFmtId="3" fontId="26" fillId="0" borderId="18" xfId="114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6" fillId="0" borderId="18" xfId="148" applyNumberFormat="1" applyFont="1" applyFill="1" applyBorder="1" applyAlignment="1">
      <alignment horizontal="center" vertical="center" wrapText="1"/>
    </xf>
    <xf numFmtId="3" fontId="27" fillId="0" borderId="18" xfId="0" applyNumberFormat="1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49" fillId="0" borderId="18" xfId="0" applyNumberFormat="1" applyFont="1" applyFill="1" applyBorder="1" applyAlignment="1">
      <alignment horizontal="center" vertical="center" wrapText="1"/>
    </xf>
    <xf numFmtId="3" fontId="2" fillId="0" borderId="19" xfId="2" applyNumberFormat="1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49" fillId="0" borderId="19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3" fontId="2" fillId="0" borderId="21" xfId="2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3" fontId="26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3" fontId="26" fillId="0" borderId="23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7" fillId="0" borderId="23" xfId="149" applyNumberFormat="1" applyFont="1" applyFill="1" applyBorder="1" applyAlignment="1">
      <alignment horizontal="center" vertical="center" wrapText="1"/>
    </xf>
    <xf numFmtId="3" fontId="49" fillId="0" borderId="21" xfId="0" applyNumberFormat="1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3" fontId="2" fillId="0" borderId="22" xfId="2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 wrapText="1"/>
    </xf>
    <xf numFmtId="3" fontId="27" fillId="0" borderId="21" xfId="149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3" fontId="25" fillId="0" borderId="0" xfId="1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114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A13" zoomScaleNormal="100" zoomScalePageLayoutView="60" workbookViewId="0">
      <selection activeCell="C16" sqref="C16:C18"/>
    </sheetView>
  </sheetViews>
  <sheetFormatPr defaultRowHeight="15" x14ac:dyDescent="0.25"/>
  <cols>
    <col min="1" max="1" width="7.7109375" style="3" customWidth="1"/>
    <col min="2" max="2" width="29.28515625" style="3" customWidth="1"/>
    <col min="3" max="3" width="14.28515625" style="3" customWidth="1"/>
    <col min="4" max="4" width="28.5703125" style="3" customWidth="1"/>
    <col min="5" max="5" width="11.7109375" style="3" customWidth="1"/>
    <col min="6" max="6" width="13" style="3" customWidth="1"/>
    <col min="7" max="7" width="16.85546875" style="3" customWidth="1"/>
    <col min="8" max="8" width="16.85546875" style="3" hidden="1" customWidth="1"/>
    <col min="9" max="9" width="14.85546875" style="29" customWidth="1"/>
    <col min="10" max="10" width="13.7109375" style="3" customWidth="1"/>
    <col min="11" max="11" width="20.28515625" style="3" customWidth="1"/>
    <col min="12" max="12" width="21.28515625" style="3" customWidth="1"/>
    <col min="13" max="13" width="0" style="3" hidden="1" customWidth="1"/>
    <col min="14" max="15" width="9.140625" style="2"/>
    <col min="16" max="16384" width="9.140625" style="3"/>
  </cols>
  <sheetData>
    <row r="1" spans="1:15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66"/>
      <c r="K1" s="66"/>
      <c r="L1" s="66"/>
      <c r="M1" s="66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66"/>
      <c r="K2" s="66"/>
      <c r="L2" s="66"/>
      <c r="M2" s="66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66" t="s">
        <v>0</v>
      </c>
      <c r="K3" s="66"/>
      <c r="L3" s="66"/>
      <c r="M3" s="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66" t="s">
        <v>25</v>
      </c>
      <c r="K4" s="66"/>
      <c r="L4" s="66"/>
      <c r="M4" s="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66" t="s">
        <v>55</v>
      </c>
      <c r="K5" s="66"/>
      <c r="L5" s="66"/>
      <c r="M5" s="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66" t="s">
        <v>57</v>
      </c>
      <c r="K6" s="66"/>
      <c r="L6" s="66"/>
      <c r="M6" s="4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56"/>
      <c r="K7" s="5"/>
      <c r="L7" s="56" t="s">
        <v>53</v>
      </c>
      <c r="M7" s="4"/>
    </row>
    <row r="8" spans="1:15" ht="15" customHeight="1" x14ac:dyDescent="0.25">
      <c r="A8" s="1"/>
      <c r="B8" s="1"/>
      <c r="C8" s="1"/>
      <c r="D8" s="62" t="s">
        <v>138</v>
      </c>
      <c r="E8" s="62"/>
      <c r="F8" s="62"/>
      <c r="G8" s="62"/>
      <c r="H8" s="62"/>
      <c r="I8" s="62"/>
      <c r="J8" s="56"/>
      <c r="K8" s="56"/>
      <c r="L8" s="56"/>
      <c r="M8" s="4"/>
    </row>
    <row r="9" spans="1:15" ht="15" customHeight="1" x14ac:dyDescent="0.25">
      <c r="A9" s="1"/>
      <c r="B9" s="1"/>
      <c r="C9" s="62" t="s">
        <v>92</v>
      </c>
      <c r="D9" s="62"/>
      <c r="E9" s="62"/>
      <c r="F9" s="62"/>
      <c r="G9" s="62"/>
      <c r="H9" s="62"/>
      <c r="I9" s="62"/>
      <c r="J9" s="62"/>
      <c r="K9" s="62"/>
      <c r="L9" s="56"/>
      <c r="M9" s="4"/>
    </row>
    <row r="10" spans="1:15" ht="15" customHeight="1" x14ac:dyDescent="0.25">
      <c r="A10" s="1"/>
      <c r="B10" s="1"/>
      <c r="D10" s="64" t="s">
        <v>236</v>
      </c>
      <c r="E10" s="65"/>
      <c r="F10" s="65"/>
      <c r="G10" s="65"/>
      <c r="H10" s="65"/>
      <c r="I10" s="65"/>
      <c r="J10" s="65"/>
      <c r="K10" s="65"/>
      <c r="L10" s="4"/>
      <c r="M10" s="4"/>
    </row>
    <row r="11" spans="1:15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5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118</v>
      </c>
      <c r="G12" s="11">
        <f>K12/F12</f>
        <v>940.67796610169489</v>
      </c>
      <c r="H12" s="11"/>
      <c r="I12" s="12" t="s">
        <v>34</v>
      </c>
      <c r="J12" s="9" t="s">
        <v>13</v>
      </c>
      <c r="K12" s="8">
        <v>111000</v>
      </c>
      <c r="L12" s="10">
        <f t="shared" ref="L12:L49" si="0">K12*1.12</f>
        <v>124320.00000000001</v>
      </c>
      <c r="M12" s="1"/>
    </row>
    <row r="13" spans="1:15" ht="86.25" customHeight="1" x14ac:dyDescent="0.25">
      <c r="A13" s="8">
        <v>2</v>
      </c>
      <c r="B13" s="11" t="s">
        <v>33</v>
      </c>
      <c r="C13" s="9" t="s">
        <v>17</v>
      </c>
      <c r="D13" s="8" t="s">
        <v>54</v>
      </c>
      <c r="E13" s="10" t="s">
        <v>18</v>
      </c>
      <c r="F13" s="11">
        <v>118</v>
      </c>
      <c r="G13" s="11">
        <f>K13/F13</f>
        <v>150000</v>
      </c>
      <c r="H13" s="11"/>
      <c r="I13" s="12" t="s">
        <v>35</v>
      </c>
      <c r="J13" s="9" t="s">
        <v>13</v>
      </c>
      <c r="K13" s="8">
        <v>17700000</v>
      </c>
      <c r="L13" s="10">
        <f t="shared" si="0"/>
        <v>19824000.000000004</v>
      </c>
      <c r="M13" s="1"/>
    </row>
    <row r="14" spans="1:15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12" t="s">
        <v>22</v>
      </c>
      <c r="J14" s="9" t="s">
        <v>56</v>
      </c>
      <c r="K14" s="8">
        <v>8844000</v>
      </c>
      <c r="L14" s="10">
        <f>K14*1.12</f>
        <v>9905280.0000000019</v>
      </c>
      <c r="M14" s="1"/>
    </row>
    <row r="15" spans="1:15" s="20" customFormat="1" ht="123" customHeight="1" x14ac:dyDescent="0.25">
      <c r="A15" s="8">
        <v>4</v>
      </c>
      <c r="B15" s="13" t="s">
        <v>30</v>
      </c>
      <c r="C15" s="14" t="s">
        <v>17</v>
      </c>
      <c r="D15" s="13" t="s">
        <v>31</v>
      </c>
      <c r="E15" s="15" t="s">
        <v>24</v>
      </c>
      <c r="F15" s="11">
        <v>1</v>
      </c>
      <c r="G15" s="16">
        <v>85333500</v>
      </c>
      <c r="H15" s="11"/>
      <c r="I15" s="9" t="s">
        <v>32</v>
      </c>
      <c r="J15" s="9" t="s">
        <v>13</v>
      </c>
      <c r="K15" s="17">
        <f>F15*G15</f>
        <v>85333500</v>
      </c>
      <c r="L15" s="15">
        <f t="shared" si="0"/>
        <v>95573520.000000015</v>
      </c>
      <c r="M15" s="18"/>
      <c r="N15" s="19"/>
      <c r="O15" s="19"/>
    </row>
    <row r="16" spans="1:15" s="20" customFormat="1" ht="114" customHeight="1" x14ac:dyDescent="0.25">
      <c r="A16" s="8">
        <v>5</v>
      </c>
      <c r="B16" s="13" t="s">
        <v>48</v>
      </c>
      <c r="C16" s="14" t="s">
        <v>17</v>
      </c>
      <c r="D16" s="13" t="s">
        <v>49</v>
      </c>
      <c r="E16" s="15" t="s">
        <v>24</v>
      </c>
      <c r="F16" s="11">
        <v>1</v>
      </c>
      <c r="G16" s="16">
        <v>45687600</v>
      </c>
      <c r="H16" s="11"/>
      <c r="I16" s="21" t="s">
        <v>228</v>
      </c>
      <c r="J16" s="9" t="s">
        <v>13</v>
      </c>
      <c r="K16" s="17">
        <f>F16*G16</f>
        <v>45687600</v>
      </c>
      <c r="L16" s="15">
        <f t="shared" si="0"/>
        <v>51170112.000000007</v>
      </c>
      <c r="M16" s="18"/>
      <c r="N16" s="19"/>
      <c r="O16" s="19"/>
    </row>
    <row r="17" spans="1:15" s="20" customFormat="1" ht="65.25" customHeight="1" x14ac:dyDescent="0.25">
      <c r="A17" s="8">
        <v>6</v>
      </c>
      <c r="B17" s="13" t="s">
        <v>90</v>
      </c>
      <c r="C17" s="14" t="s">
        <v>17</v>
      </c>
      <c r="D17" s="13" t="s">
        <v>90</v>
      </c>
      <c r="E17" s="15" t="s">
        <v>24</v>
      </c>
      <c r="F17" s="11">
        <v>1</v>
      </c>
      <c r="G17" s="16">
        <v>25914193</v>
      </c>
      <c r="H17" s="11"/>
      <c r="I17" s="21" t="s">
        <v>235</v>
      </c>
      <c r="J17" s="9" t="s">
        <v>13</v>
      </c>
      <c r="K17" s="17">
        <f t="shared" ref="K17:K18" si="1">F17*G17</f>
        <v>25914193</v>
      </c>
      <c r="L17" s="15">
        <f t="shared" si="0"/>
        <v>29023896.160000004</v>
      </c>
      <c r="M17" s="18"/>
      <c r="N17" s="19"/>
      <c r="O17" s="19"/>
    </row>
    <row r="18" spans="1:15" s="20" customFormat="1" ht="87" customHeight="1" x14ac:dyDescent="0.25">
      <c r="A18" s="8">
        <v>7</v>
      </c>
      <c r="B18" s="13" t="s">
        <v>91</v>
      </c>
      <c r="C18" s="14" t="s">
        <v>17</v>
      </c>
      <c r="D18" s="13" t="s">
        <v>91</v>
      </c>
      <c r="E18" s="15" t="s">
        <v>24</v>
      </c>
      <c r="F18" s="11">
        <v>1</v>
      </c>
      <c r="G18" s="16">
        <v>217412646</v>
      </c>
      <c r="H18" s="11"/>
      <c r="I18" s="21" t="s">
        <v>128</v>
      </c>
      <c r="J18" s="9" t="s">
        <v>13</v>
      </c>
      <c r="K18" s="17">
        <f t="shared" si="1"/>
        <v>217412646</v>
      </c>
      <c r="L18" s="15">
        <f t="shared" si="0"/>
        <v>243502163.52000001</v>
      </c>
      <c r="M18" s="18"/>
      <c r="N18" s="19"/>
      <c r="O18" s="19"/>
    </row>
    <row r="19" spans="1:15" ht="49.5" customHeight="1" x14ac:dyDescent="0.25">
      <c r="A19" s="8">
        <v>8</v>
      </c>
      <c r="B19" s="22" t="s">
        <v>27</v>
      </c>
      <c r="C19" s="14" t="s">
        <v>17</v>
      </c>
      <c r="D19" s="21" t="s">
        <v>43</v>
      </c>
      <c r="E19" s="23" t="s">
        <v>28</v>
      </c>
      <c r="F19" s="24">
        <v>5</v>
      </c>
      <c r="G19" s="25">
        <v>8000</v>
      </c>
      <c r="H19" s="11"/>
      <c r="I19" s="21" t="s">
        <v>29</v>
      </c>
      <c r="J19" s="9" t="s">
        <v>23</v>
      </c>
      <c r="K19" s="8">
        <f t="shared" ref="K19:K24" si="2">F19*G19</f>
        <v>40000</v>
      </c>
      <c r="L19" s="10">
        <f t="shared" si="0"/>
        <v>44800.000000000007</v>
      </c>
      <c r="M19" s="1"/>
    </row>
    <row r="20" spans="1:15" ht="57" customHeight="1" x14ac:dyDescent="0.25">
      <c r="A20" s="8">
        <v>9</v>
      </c>
      <c r="B20" s="22" t="s">
        <v>36</v>
      </c>
      <c r="C20" s="14" t="s">
        <v>17</v>
      </c>
      <c r="D20" s="22" t="s">
        <v>36</v>
      </c>
      <c r="E20" s="23" t="s">
        <v>16</v>
      </c>
      <c r="F20" s="24">
        <v>1</v>
      </c>
      <c r="G20" s="25">
        <v>1000000</v>
      </c>
      <c r="H20" s="11"/>
      <c r="I20" s="21" t="s">
        <v>29</v>
      </c>
      <c r="J20" s="9" t="s">
        <v>37</v>
      </c>
      <c r="K20" s="8">
        <f t="shared" si="2"/>
        <v>1000000</v>
      </c>
      <c r="L20" s="10">
        <f t="shared" si="0"/>
        <v>1120000</v>
      </c>
      <c r="M20" s="1"/>
    </row>
    <row r="21" spans="1:15" ht="94.5" customHeight="1" x14ac:dyDescent="0.25">
      <c r="A21" s="8">
        <v>10</v>
      </c>
      <c r="B21" s="22" t="s">
        <v>38</v>
      </c>
      <c r="C21" s="14" t="s">
        <v>17</v>
      </c>
      <c r="D21" s="22" t="s">
        <v>42</v>
      </c>
      <c r="E21" s="23" t="s">
        <v>16</v>
      </c>
      <c r="F21" s="24">
        <v>1</v>
      </c>
      <c r="G21" s="26">
        <v>1287500</v>
      </c>
      <c r="H21" s="26"/>
      <c r="I21" s="21" t="s">
        <v>39</v>
      </c>
      <c r="J21" s="9" t="s">
        <v>178</v>
      </c>
      <c r="K21" s="26">
        <f t="shared" si="2"/>
        <v>1287500</v>
      </c>
      <c r="L21" s="26">
        <f t="shared" si="0"/>
        <v>1442000.0000000002</v>
      </c>
      <c r="M21" s="1"/>
    </row>
    <row r="22" spans="1:15" ht="96" customHeight="1" x14ac:dyDescent="0.25">
      <c r="A22" s="8">
        <v>11</v>
      </c>
      <c r="B22" s="22" t="s">
        <v>40</v>
      </c>
      <c r="C22" s="14" t="s">
        <v>127</v>
      </c>
      <c r="D22" s="22" t="s">
        <v>40</v>
      </c>
      <c r="E22" s="23" t="s">
        <v>16</v>
      </c>
      <c r="F22" s="24">
        <v>1</v>
      </c>
      <c r="G22" s="26">
        <v>4721037</v>
      </c>
      <c r="H22" s="26"/>
      <c r="I22" s="21" t="s">
        <v>39</v>
      </c>
      <c r="J22" s="9" t="s">
        <v>178</v>
      </c>
      <c r="K22" s="26">
        <f t="shared" si="2"/>
        <v>4721037</v>
      </c>
      <c r="L22" s="26">
        <f t="shared" si="0"/>
        <v>5287561.4400000004</v>
      </c>
      <c r="M22" s="1"/>
    </row>
    <row r="23" spans="1:15" ht="96.75" customHeight="1" x14ac:dyDescent="0.25">
      <c r="A23" s="8">
        <v>12</v>
      </c>
      <c r="B23" s="21" t="s">
        <v>151</v>
      </c>
      <c r="C23" s="14" t="s">
        <v>17</v>
      </c>
      <c r="D23" s="21" t="s">
        <v>152</v>
      </c>
      <c r="E23" s="23" t="s">
        <v>16</v>
      </c>
      <c r="F23" s="24">
        <v>1</v>
      </c>
      <c r="G23" s="25">
        <v>1600000</v>
      </c>
      <c r="H23" s="11"/>
      <c r="I23" s="21" t="s">
        <v>39</v>
      </c>
      <c r="J23" s="9" t="s">
        <v>37</v>
      </c>
      <c r="K23" s="8">
        <f t="shared" si="2"/>
        <v>1600000</v>
      </c>
      <c r="L23" s="10">
        <f t="shared" si="0"/>
        <v>1792000.0000000002</v>
      </c>
      <c r="M23" s="1"/>
    </row>
    <row r="24" spans="1:15" ht="99.75" customHeight="1" x14ac:dyDescent="0.25">
      <c r="A24" s="8">
        <v>13</v>
      </c>
      <c r="B24" s="21" t="s">
        <v>41</v>
      </c>
      <c r="C24" s="14" t="s">
        <v>17</v>
      </c>
      <c r="D24" s="21" t="s">
        <v>41</v>
      </c>
      <c r="E24" s="23" t="s">
        <v>16</v>
      </c>
      <c r="F24" s="24">
        <v>1</v>
      </c>
      <c r="G24" s="25">
        <v>1800000</v>
      </c>
      <c r="H24" s="11"/>
      <c r="I24" s="21" t="s">
        <v>39</v>
      </c>
      <c r="J24" s="9" t="s">
        <v>37</v>
      </c>
      <c r="K24" s="8">
        <f t="shared" si="2"/>
        <v>1800000</v>
      </c>
      <c r="L24" s="10">
        <f t="shared" si="0"/>
        <v>2016000.0000000002</v>
      </c>
      <c r="M24" s="1"/>
    </row>
    <row r="25" spans="1:15" ht="66" customHeight="1" x14ac:dyDescent="0.25">
      <c r="A25" s="8">
        <v>14</v>
      </c>
      <c r="B25" s="21" t="s">
        <v>52</v>
      </c>
      <c r="C25" s="14" t="s">
        <v>17</v>
      </c>
      <c r="D25" s="21" t="s">
        <v>44</v>
      </c>
      <c r="E25" s="23" t="s">
        <v>18</v>
      </c>
      <c r="F25" s="24">
        <v>3</v>
      </c>
      <c r="G25" s="26">
        <f>550*210</f>
        <v>115500</v>
      </c>
      <c r="H25" s="11"/>
      <c r="I25" s="21" t="s">
        <v>50</v>
      </c>
      <c r="J25" s="9" t="s">
        <v>51</v>
      </c>
      <c r="K25" s="8">
        <f>F25*G25</f>
        <v>346500</v>
      </c>
      <c r="L25" s="10">
        <f t="shared" si="0"/>
        <v>388080.00000000006</v>
      </c>
      <c r="M25" s="1"/>
    </row>
    <row r="26" spans="1:15" ht="58.5" customHeight="1" x14ac:dyDescent="0.25">
      <c r="A26" s="8">
        <v>15</v>
      </c>
      <c r="B26" s="21" t="s">
        <v>45</v>
      </c>
      <c r="C26" s="14" t="s">
        <v>17</v>
      </c>
      <c r="D26" s="21" t="s">
        <v>45</v>
      </c>
      <c r="E26" s="23" t="s">
        <v>18</v>
      </c>
      <c r="F26" s="24">
        <v>2</v>
      </c>
      <c r="G26" s="26">
        <v>244200</v>
      </c>
      <c r="H26" s="11"/>
      <c r="I26" s="21" t="s">
        <v>46</v>
      </c>
      <c r="J26" s="9" t="s">
        <v>47</v>
      </c>
      <c r="K26" s="8">
        <f>F26*G26</f>
        <v>488400</v>
      </c>
      <c r="L26" s="10">
        <f t="shared" si="0"/>
        <v>547008</v>
      </c>
      <c r="M26" s="1"/>
    </row>
    <row r="27" spans="1:15" ht="59.25" customHeight="1" x14ac:dyDescent="0.25">
      <c r="A27" s="8">
        <v>16</v>
      </c>
      <c r="B27" s="21" t="s">
        <v>58</v>
      </c>
      <c r="C27" s="14" t="s">
        <v>17</v>
      </c>
      <c r="D27" s="21" t="s">
        <v>60</v>
      </c>
      <c r="E27" s="23" t="s">
        <v>24</v>
      </c>
      <c r="F27" s="24">
        <v>1</v>
      </c>
      <c r="G27" s="26">
        <v>4470000</v>
      </c>
      <c r="H27" s="11"/>
      <c r="I27" s="21" t="s">
        <v>59</v>
      </c>
      <c r="J27" s="9" t="s">
        <v>13</v>
      </c>
      <c r="K27" s="8">
        <f>F27*G27</f>
        <v>4470000</v>
      </c>
      <c r="L27" s="10">
        <f t="shared" si="0"/>
        <v>5006400.0000000009</v>
      </c>
      <c r="M27" s="1"/>
    </row>
    <row r="28" spans="1:15" ht="63.75" customHeight="1" x14ac:dyDescent="0.25">
      <c r="A28" s="8">
        <v>17</v>
      </c>
      <c r="B28" s="21" t="s">
        <v>61</v>
      </c>
      <c r="C28" s="14" t="s">
        <v>17</v>
      </c>
      <c r="D28" s="21" t="s">
        <v>60</v>
      </c>
      <c r="E28" s="23" t="s">
        <v>24</v>
      </c>
      <c r="F28" s="24">
        <v>1</v>
      </c>
      <c r="G28" s="26">
        <v>20000000</v>
      </c>
      <c r="H28" s="11"/>
      <c r="I28" s="21" t="s">
        <v>62</v>
      </c>
      <c r="J28" s="9" t="s">
        <v>13</v>
      </c>
      <c r="K28" s="8">
        <f>F28*G28</f>
        <v>20000000</v>
      </c>
      <c r="L28" s="10">
        <f t="shared" si="0"/>
        <v>22400000.000000004</v>
      </c>
      <c r="M28" s="1"/>
    </row>
    <row r="29" spans="1:15" ht="114.75" customHeight="1" x14ac:dyDescent="0.25">
      <c r="A29" s="8">
        <v>18</v>
      </c>
      <c r="B29" s="21" t="s">
        <v>89</v>
      </c>
      <c r="C29" s="14" t="s">
        <v>17</v>
      </c>
      <c r="D29" s="21" t="s">
        <v>89</v>
      </c>
      <c r="E29" s="23" t="s">
        <v>16</v>
      </c>
      <c r="F29" s="24">
        <v>32</v>
      </c>
      <c r="G29" s="26"/>
      <c r="H29" s="11"/>
      <c r="I29" s="21" t="s">
        <v>63</v>
      </c>
      <c r="J29" s="9" t="s">
        <v>56</v>
      </c>
      <c r="K29" s="2">
        <v>5413439</v>
      </c>
      <c r="L29" s="10">
        <f t="shared" si="0"/>
        <v>6063051.6800000006</v>
      </c>
      <c r="M29" s="1"/>
    </row>
    <row r="30" spans="1:15" ht="81.75" customHeight="1" x14ac:dyDescent="0.25">
      <c r="A30" s="8">
        <v>19</v>
      </c>
      <c r="B30" s="21" t="s">
        <v>75</v>
      </c>
      <c r="C30" s="14" t="s">
        <v>17</v>
      </c>
      <c r="D30" s="21" t="s">
        <v>103</v>
      </c>
      <c r="E30" s="23" t="s">
        <v>24</v>
      </c>
      <c r="F30" s="24">
        <v>1</v>
      </c>
      <c r="G30" s="27">
        <v>6266272</v>
      </c>
      <c r="H30" s="11"/>
      <c r="I30" s="21" t="s">
        <v>74</v>
      </c>
      <c r="J30" s="9" t="s">
        <v>13</v>
      </c>
      <c r="K30" s="8">
        <f>F30*G30</f>
        <v>6266272</v>
      </c>
      <c r="L30" s="10">
        <f>K30*1.12</f>
        <v>7018224.6400000006</v>
      </c>
      <c r="M30" s="1"/>
    </row>
    <row r="31" spans="1:15" ht="94.5" customHeight="1" x14ac:dyDescent="0.25">
      <c r="A31" s="8">
        <v>20</v>
      </c>
      <c r="B31" s="22" t="s">
        <v>76</v>
      </c>
      <c r="C31" s="14" t="s">
        <v>17</v>
      </c>
      <c r="D31" s="22" t="s">
        <v>76</v>
      </c>
      <c r="E31" s="23" t="s">
        <v>24</v>
      </c>
      <c r="F31" s="24">
        <v>1</v>
      </c>
      <c r="G31" s="26">
        <v>1492000</v>
      </c>
      <c r="H31" s="11"/>
      <c r="I31" s="21" t="s">
        <v>74</v>
      </c>
      <c r="J31" s="9" t="s">
        <v>13</v>
      </c>
      <c r="K31" s="8">
        <f t="shared" ref="K31" si="3">F31*G31</f>
        <v>1492000</v>
      </c>
      <c r="L31" s="10">
        <f t="shared" si="0"/>
        <v>1671040.0000000002</v>
      </c>
      <c r="M31" s="1"/>
    </row>
    <row r="32" spans="1:15" ht="96" customHeight="1" x14ac:dyDescent="0.25">
      <c r="A32" s="8">
        <v>21</v>
      </c>
      <c r="B32" s="22" t="s">
        <v>77</v>
      </c>
      <c r="C32" s="14" t="s">
        <v>17</v>
      </c>
      <c r="D32" s="22" t="s">
        <v>77</v>
      </c>
      <c r="E32" s="23" t="s">
        <v>16</v>
      </c>
      <c r="F32" s="24">
        <v>14</v>
      </c>
      <c r="G32" s="26">
        <f>K32/F32</f>
        <v>8986052</v>
      </c>
      <c r="H32" s="11"/>
      <c r="I32" s="21" t="s">
        <v>82</v>
      </c>
      <c r="J32" s="9" t="s">
        <v>56</v>
      </c>
      <c r="K32" s="26">
        <f>133574728-7770000</f>
        <v>125804728</v>
      </c>
      <c r="L32" s="10">
        <f t="shared" si="0"/>
        <v>140901295.36000001</v>
      </c>
      <c r="M32" s="1"/>
    </row>
    <row r="33" spans="1:13" ht="108.75" customHeight="1" x14ac:dyDescent="0.25">
      <c r="A33" s="8">
        <v>22</v>
      </c>
      <c r="B33" s="22" t="s">
        <v>78</v>
      </c>
      <c r="C33" s="14" t="s">
        <v>17</v>
      </c>
      <c r="D33" s="22" t="s">
        <v>78</v>
      </c>
      <c r="E33" s="23" t="s">
        <v>16</v>
      </c>
      <c r="F33" s="24">
        <v>1</v>
      </c>
      <c r="G33" s="25">
        <v>7495000</v>
      </c>
      <c r="H33" s="11"/>
      <c r="I33" s="21" t="s">
        <v>29</v>
      </c>
      <c r="J33" s="9" t="s">
        <v>37</v>
      </c>
      <c r="K33" s="8">
        <f>F33*G33</f>
        <v>7495000</v>
      </c>
      <c r="L33" s="10">
        <f>K33*1.12</f>
        <v>8394400</v>
      </c>
      <c r="M33" s="1"/>
    </row>
    <row r="34" spans="1:13" ht="141.75" customHeight="1" x14ac:dyDescent="0.25">
      <c r="A34" s="8">
        <v>23</v>
      </c>
      <c r="B34" s="21" t="s">
        <v>64</v>
      </c>
      <c r="C34" s="14" t="s">
        <v>17</v>
      </c>
      <c r="D34" s="21" t="s">
        <v>64</v>
      </c>
      <c r="E34" s="23" t="s">
        <v>16</v>
      </c>
      <c r="F34" s="24">
        <v>1</v>
      </c>
      <c r="G34" s="26">
        <v>4400000</v>
      </c>
      <c r="H34" s="11"/>
      <c r="I34" s="21" t="s">
        <v>71</v>
      </c>
      <c r="J34" s="9" t="s">
        <v>65</v>
      </c>
      <c r="K34" s="8">
        <f t="shared" ref="K34:K49" si="4">F34*G34</f>
        <v>4400000</v>
      </c>
      <c r="L34" s="10">
        <f t="shared" si="0"/>
        <v>4928000.0000000009</v>
      </c>
      <c r="M34" s="1"/>
    </row>
    <row r="35" spans="1:13" ht="114" customHeight="1" x14ac:dyDescent="0.25">
      <c r="A35" s="8">
        <v>24</v>
      </c>
      <c r="B35" s="21" t="s">
        <v>126</v>
      </c>
      <c r="C35" s="14" t="s">
        <v>17</v>
      </c>
      <c r="D35" s="21" t="s">
        <v>126</v>
      </c>
      <c r="E35" s="23" t="s">
        <v>16</v>
      </c>
      <c r="F35" s="24">
        <v>1</v>
      </c>
      <c r="G35" s="26">
        <v>35000000</v>
      </c>
      <c r="H35" s="11"/>
      <c r="I35" s="21" t="s">
        <v>240</v>
      </c>
      <c r="J35" s="9" t="s">
        <v>66</v>
      </c>
      <c r="K35" s="8">
        <f t="shared" si="4"/>
        <v>35000000</v>
      </c>
      <c r="L35" s="10">
        <f t="shared" si="0"/>
        <v>39200000.000000007</v>
      </c>
      <c r="M35" s="1"/>
    </row>
    <row r="36" spans="1:13" ht="87.75" customHeight="1" x14ac:dyDescent="0.25">
      <c r="A36" s="8">
        <v>25</v>
      </c>
      <c r="B36" s="21" t="s">
        <v>68</v>
      </c>
      <c r="C36" s="14" t="s">
        <v>17</v>
      </c>
      <c r="D36" s="21" t="s">
        <v>69</v>
      </c>
      <c r="E36" s="23" t="s">
        <v>67</v>
      </c>
      <c r="F36" s="26">
        <v>4500</v>
      </c>
      <c r="G36" s="26">
        <v>20</v>
      </c>
      <c r="H36" s="26"/>
      <c r="I36" s="21" t="s">
        <v>161</v>
      </c>
      <c r="J36" s="9" t="s">
        <v>13</v>
      </c>
      <c r="K36" s="26">
        <f t="shared" si="4"/>
        <v>90000</v>
      </c>
      <c r="L36" s="26">
        <f t="shared" si="0"/>
        <v>100800.00000000001</v>
      </c>
      <c r="M36" s="1"/>
    </row>
    <row r="37" spans="1:13" ht="88.5" customHeight="1" x14ac:dyDescent="0.25">
      <c r="A37" s="8">
        <v>26</v>
      </c>
      <c r="B37" s="21" t="s">
        <v>70</v>
      </c>
      <c r="C37" s="14" t="s">
        <v>17</v>
      </c>
      <c r="D37" s="21" t="s">
        <v>70</v>
      </c>
      <c r="E37" s="23" t="s">
        <v>67</v>
      </c>
      <c r="F37" s="26">
        <v>1000</v>
      </c>
      <c r="G37" s="26">
        <v>25</v>
      </c>
      <c r="H37" s="26"/>
      <c r="I37" s="21" t="s">
        <v>161</v>
      </c>
      <c r="J37" s="9" t="s">
        <v>13</v>
      </c>
      <c r="K37" s="26">
        <f t="shared" si="4"/>
        <v>25000</v>
      </c>
      <c r="L37" s="26">
        <f t="shared" si="0"/>
        <v>28000.000000000004</v>
      </c>
      <c r="M37" s="1"/>
    </row>
    <row r="38" spans="1:13" ht="123" customHeight="1" x14ac:dyDescent="0.25">
      <c r="A38" s="8">
        <v>27</v>
      </c>
      <c r="B38" s="13" t="s">
        <v>72</v>
      </c>
      <c r="C38" s="14" t="s">
        <v>17</v>
      </c>
      <c r="D38" s="13" t="s">
        <v>73</v>
      </c>
      <c r="E38" s="23" t="s">
        <v>24</v>
      </c>
      <c r="F38" s="24">
        <v>1</v>
      </c>
      <c r="G38" s="26">
        <v>34788480</v>
      </c>
      <c r="H38" s="11"/>
      <c r="I38" s="9" t="s">
        <v>124</v>
      </c>
      <c r="J38" s="9" t="s">
        <v>37</v>
      </c>
      <c r="K38" s="8">
        <f t="shared" si="4"/>
        <v>34788480</v>
      </c>
      <c r="L38" s="10">
        <f t="shared" si="0"/>
        <v>38963097.600000001</v>
      </c>
      <c r="M38" s="1"/>
    </row>
    <row r="39" spans="1:13" ht="72" customHeight="1" x14ac:dyDescent="0.25">
      <c r="A39" s="8">
        <v>28</v>
      </c>
      <c r="B39" s="13" t="s">
        <v>84</v>
      </c>
      <c r="C39" s="14" t="s">
        <v>17</v>
      </c>
      <c r="D39" s="13" t="s">
        <v>84</v>
      </c>
      <c r="E39" s="23" t="s">
        <v>24</v>
      </c>
      <c r="F39" s="24">
        <v>1</v>
      </c>
      <c r="G39" s="26">
        <v>986899450</v>
      </c>
      <c r="H39" s="11"/>
      <c r="I39" s="21" t="s">
        <v>83</v>
      </c>
      <c r="J39" s="9" t="s">
        <v>13</v>
      </c>
      <c r="K39" s="8">
        <f t="shared" si="4"/>
        <v>986899450</v>
      </c>
      <c r="L39" s="10">
        <f t="shared" si="0"/>
        <v>1105327384</v>
      </c>
      <c r="M39" s="1"/>
    </row>
    <row r="40" spans="1:13" ht="92.25" customHeight="1" x14ac:dyDescent="0.25">
      <c r="A40" s="8">
        <v>29</v>
      </c>
      <c r="B40" s="13" t="s">
        <v>79</v>
      </c>
      <c r="C40" s="14" t="s">
        <v>17</v>
      </c>
      <c r="D40" s="13" t="s">
        <v>79</v>
      </c>
      <c r="E40" s="23" t="s">
        <v>16</v>
      </c>
      <c r="F40" s="24">
        <v>1</v>
      </c>
      <c r="G40" s="26">
        <v>1181000</v>
      </c>
      <c r="H40" s="11"/>
      <c r="I40" s="21" t="s">
        <v>74</v>
      </c>
      <c r="J40" s="9" t="s">
        <v>23</v>
      </c>
      <c r="K40" s="8">
        <f t="shared" si="4"/>
        <v>1181000</v>
      </c>
      <c r="L40" s="10">
        <f t="shared" si="0"/>
        <v>1322720.0000000002</v>
      </c>
      <c r="M40" s="1"/>
    </row>
    <row r="41" spans="1:13" ht="84.75" customHeight="1" x14ac:dyDescent="0.25">
      <c r="A41" s="8">
        <v>30</v>
      </c>
      <c r="B41" s="13" t="s">
        <v>80</v>
      </c>
      <c r="C41" s="14" t="s">
        <v>17</v>
      </c>
      <c r="D41" s="13" t="s">
        <v>80</v>
      </c>
      <c r="E41" s="23" t="s">
        <v>16</v>
      </c>
      <c r="F41" s="24">
        <v>1</v>
      </c>
      <c r="G41" s="26">
        <v>2003000</v>
      </c>
      <c r="H41" s="11"/>
      <c r="I41" s="21" t="s">
        <v>74</v>
      </c>
      <c r="J41" s="9" t="s">
        <v>13</v>
      </c>
      <c r="K41" s="8">
        <f t="shared" si="4"/>
        <v>2003000</v>
      </c>
      <c r="L41" s="10">
        <f t="shared" si="0"/>
        <v>2243360</v>
      </c>
      <c r="M41" s="1"/>
    </row>
    <row r="42" spans="1:13" ht="83.25" customHeight="1" x14ac:dyDescent="0.25">
      <c r="A42" s="8">
        <v>31</v>
      </c>
      <c r="B42" s="13" t="s">
        <v>81</v>
      </c>
      <c r="C42" s="14" t="s">
        <v>17</v>
      </c>
      <c r="D42" s="13" t="s">
        <v>81</v>
      </c>
      <c r="E42" s="23" t="s">
        <v>16</v>
      </c>
      <c r="F42" s="24">
        <v>1</v>
      </c>
      <c r="G42" s="26">
        <v>692000</v>
      </c>
      <c r="H42" s="26"/>
      <c r="I42" s="21" t="s">
        <v>74</v>
      </c>
      <c r="J42" s="9" t="s">
        <v>13</v>
      </c>
      <c r="K42" s="8">
        <f t="shared" si="4"/>
        <v>692000</v>
      </c>
      <c r="L42" s="10">
        <f t="shared" si="0"/>
        <v>775040.00000000012</v>
      </c>
      <c r="M42" s="1"/>
    </row>
    <row r="43" spans="1:13" ht="87" customHeight="1" x14ac:dyDescent="0.25">
      <c r="A43" s="8">
        <v>32</v>
      </c>
      <c r="B43" s="13" t="s">
        <v>153</v>
      </c>
      <c r="C43" s="14" t="s">
        <v>17</v>
      </c>
      <c r="D43" s="13" t="s">
        <v>153</v>
      </c>
      <c r="E43" s="23" t="s">
        <v>16</v>
      </c>
      <c r="F43" s="24">
        <v>1</v>
      </c>
      <c r="G43" s="26">
        <v>5015893</v>
      </c>
      <c r="H43" s="11"/>
      <c r="I43" s="21" t="s">
        <v>74</v>
      </c>
      <c r="J43" s="9" t="s">
        <v>37</v>
      </c>
      <c r="K43" s="8">
        <f t="shared" si="4"/>
        <v>5015893</v>
      </c>
      <c r="L43" s="10">
        <f t="shared" si="0"/>
        <v>5617800.1600000001</v>
      </c>
      <c r="M43" s="1"/>
    </row>
    <row r="44" spans="1:13" ht="77.25" customHeight="1" x14ac:dyDescent="0.25">
      <c r="A44" s="8">
        <v>33</v>
      </c>
      <c r="B44" s="13" t="s">
        <v>87</v>
      </c>
      <c r="C44" s="14" t="s">
        <v>19</v>
      </c>
      <c r="D44" s="13" t="s">
        <v>87</v>
      </c>
      <c r="E44" s="23" t="s">
        <v>24</v>
      </c>
      <c r="F44" s="24">
        <v>1</v>
      </c>
      <c r="G44" s="26">
        <v>42284567</v>
      </c>
      <c r="H44" s="11"/>
      <c r="I44" s="21" t="s">
        <v>225</v>
      </c>
      <c r="J44" s="9" t="s">
        <v>37</v>
      </c>
      <c r="K44" s="8">
        <f t="shared" si="4"/>
        <v>42284567</v>
      </c>
      <c r="L44" s="10">
        <f t="shared" si="0"/>
        <v>47358715.040000007</v>
      </c>
      <c r="M44" s="1"/>
    </row>
    <row r="45" spans="1:13" ht="76.5" customHeight="1" x14ac:dyDescent="0.25">
      <c r="A45" s="8">
        <v>34</v>
      </c>
      <c r="B45" s="13" t="s">
        <v>88</v>
      </c>
      <c r="C45" s="14" t="s">
        <v>19</v>
      </c>
      <c r="D45" s="13" t="s">
        <v>88</v>
      </c>
      <c r="E45" s="23" t="s">
        <v>24</v>
      </c>
      <c r="F45" s="24">
        <v>1</v>
      </c>
      <c r="G45" s="26">
        <v>137881599.54999995</v>
      </c>
      <c r="H45" s="11"/>
      <c r="I45" s="21" t="s">
        <v>225</v>
      </c>
      <c r="J45" s="9" t="s">
        <v>37</v>
      </c>
      <c r="K45" s="8">
        <f t="shared" si="4"/>
        <v>137881599.54999995</v>
      </c>
      <c r="L45" s="10">
        <f t="shared" si="0"/>
        <v>154427391.49599996</v>
      </c>
      <c r="M45" s="1"/>
    </row>
    <row r="46" spans="1:13" ht="99.75" customHeight="1" x14ac:dyDescent="0.25">
      <c r="A46" s="8">
        <v>35</v>
      </c>
      <c r="B46" s="13" t="s">
        <v>85</v>
      </c>
      <c r="C46" s="14" t="s">
        <v>17</v>
      </c>
      <c r="D46" s="13" t="s">
        <v>86</v>
      </c>
      <c r="E46" s="23" t="s">
        <v>16</v>
      </c>
      <c r="F46" s="24">
        <v>1</v>
      </c>
      <c r="G46" s="26">
        <v>332000</v>
      </c>
      <c r="H46" s="26"/>
      <c r="I46" s="21" t="s">
        <v>74</v>
      </c>
      <c r="J46" s="9" t="s">
        <v>56</v>
      </c>
      <c r="K46" s="26">
        <f t="shared" si="4"/>
        <v>332000</v>
      </c>
      <c r="L46" s="26">
        <f t="shared" si="0"/>
        <v>371840.00000000006</v>
      </c>
      <c r="M46" s="1"/>
    </row>
    <row r="47" spans="1:13" ht="99.75" customHeight="1" x14ac:dyDescent="0.25">
      <c r="A47" s="8">
        <v>36</v>
      </c>
      <c r="B47" s="13" t="s">
        <v>93</v>
      </c>
      <c r="C47" s="14" t="s">
        <v>19</v>
      </c>
      <c r="D47" s="13" t="s">
        <v>93</v>
      </c>
      <c r="E47" s="23" t="s">
        <v>24</v>
      </c>
      <c r="F47" s="24">
        <v>1</v>
      </c>
      <c r="G47" s="26">
        <v>34043462.140000001</v>
      </c>
      <c r="H47" s="24"/>
      <c r="I47" s="21" t="s">
        <v>122</v>
      </c>
      <c r="J47" s="9" t="s">
        <v>13</v>
      </c>
      <c r="K47" s="8">
        <f t="shared" si="4"/>
        <v>34043462.140000001</v>
      </c>
      <c r="L47" s="10">
        <f t="shared" si="0"/>
        <v>38128677.596800007</v>
      </c>
      <c r="M47" s="1"/>
    </row>
    <row r="48" spans="1:13" ht="203.25" customHeight="1" x14ac:dyDescent="0.25">
      <c r="A48" s="8">
        <v>37</v>
      </c>
      <c r="B48" s="13" t="s">
        <v>94</v>
      </c>
      <c r="C48" s="14" t="s">
        <v>19</v>
      </c>
      <c r="D48" s="22" t="s">
        <v>102</v>
      </c>
      <c r="E48" s="23" t="s">
        <v>67</v>
      </c>
      <c r="F48" s="24">
        <v>2</v>
      </c>
      <c r="G48" s="26">
        <v>6250000</v>
      </c>
      <c r="H48" s="11"/>
      <c r="I48" s="21" t="s">
        <v>98</v>
      </c>
      <c r="J48" s="9" t="s">
        <v>13</v>
      </c>
      <c r="K48" s="8">
        <f t="shared" si="4"/>
        <v>12500000</v>
      </c>
      <c r="L48" s="10">
        <f t="shared" si="0"/>
        <v>14000000.000000002</v>
      </c>
      <c r="M48" s="1"/>
    </row>
    <row r="49" spans="1:13" ht="99.75" customHeight="1" x14ac:dyDescent="0.25">
      <c r="A49" s="8">
        <v>38</v>
      </c>
      <c r="B49" s="13" t="s">
        <v>95</v>
      </c>
      <c r="C49" s="14" t="s">
        <v>19</v>
      </c>
      <c r="D49" s="13" t="s">
        <v>97</v>
      </c>
      <c r="E49" s="23" t="s">
        <v>67</v>
      </c>
      <c r="F49" s="24">
        <v>1</v>
      </c>
      <c r="G49" s="26">
        <v>21341071.43</v>
      </c>
      <c r="H49" s="11"/>
      <c r="I49" s="21" t="s">
        <v>99</v>
      </c>
      <c r="J49" s="9" t="s">
        <v>13</v>
      </c>
      <c r="K49" s="8">
        <f t="shared" si="4"/>
        <v>21341071.43</v>
      </c>
      <c r="L49" s="10">
        <f t="shared" si="0"/>
        <v>23902000.001600001</v>
      </c>
      <c r="M49" s="1"/>
    </row>
    <row r="50" spans="1:13" ht="213.75" customHeight="1" x14ac:dyDescent="0.25">
      <c r="A50" s="8">
        <v>39</v>
      </c>
      <c r="B50" s="13" t="s">
        <v>96</v>
      </c>
      <c r="C50" s="14" t="s">
        <v>19</v>
      </c>
      <c r="D50" s="13" t="s">
        <v>104</v>
      </c>
      <c r="E50" s="23" t="s">
        <v>67</v>
      </c>
      <c r="F50" s="24">
        <v>1</v>
      </c>
      <c r="G50" s="26">
        <v>13928571.43</v>
      </c>
      <c r="H50" s="11"/>
      <c r="I50" s="21" t="s">
        <v>98</v>
      </c>
      <c r="J50" s="9" t="s">
        <v>13</v>
      </c>
      <c r="K50" s="26">
        <v>13928571.43</v>
      </c>
      <c r="L50" s="10">
        <f>K50*1.12</f>
        <v>15600000.001600001</v>
      </c>
      <c r="M50" s="1"/>
    </row>
    <row r="51" spans="1:13" ht="94.5" customHeight="1" x14ac:dyDescent="0.25">
      <c r="A51" s="8">
        <v>40</v>
      </c>
      <c r="B51" s="21" t="s">
        <v>100</v>
      </c>
      <c r="C51" s="14" t="s">
        <v>17</v>
      </c>
      <c r="D51" s="13" t="s">
        <v>60</v>
      </c>
      <c r="E51" s="23" t="s">
        <v>24</v>
      </c>
      <c r="F51" s="24">
        <v>1</v>
      </c>
      <c r="G51" s="26">
        <v>2487262.7799999998</v>
      </c>
      <c r="H51" s="11"/>
      <c r="I51" s="21" t="s">
        <v>101</v>
      </c>
      <c r="J51" s="9" t="s">
        <v>13</v>
      </c>
      <c r="K51" s="26">
        <f>F51*G51</f>
        <v>2487262.7799999998</v>
      </c>
      <c r="L51" s="10">
        <f>K51*1.12</f>
        <v>2785734.3136</v>
      </c>
      <c r="M51" s="1"/>
    </row>
    <row r="52" spans="1:13" ht="128.25" customHeight="1" x14ac:dyDescent="0.25">
      <c r="A52" s="8">
        <v>41</v>
      </c>
      <c r="B52" s="21" t="s">
        <v>105</v>
      </c>
      <c r="C52" s="14" t="s">
        <v>17</v>
      </c>
      <c r="D52" s="13" t="s">
        <v>227</v>
      </c>
      <c r="E52" s="23" t="s">
        <v>67</v>
      </c>
      <c r="F52" s="24">
        <v>352</v>
      </c>
      <c r="G52" s="26">
        <f>K52/F52</f>
        <v>3676.1363636363635</v>
      </c>
      <c r="H52" s="11"/>
      <c r="I52" s="21" t="s">
        <v>226</v>
      </c>
      <c r="J52" s="9" t="s">
        <v>13</v>
      </c>
      <c r="K52" s="26">
        <v>1294000</v>
      </c>
      <c r="L52" s="10">
        <f>K52*1.12</f>
        <v>1449280.0000000002</v>
      </c>
      <c r="M52" s="1"/>
    </row>
    <row r="53" spans="1:13" ht="142.5" customHeight="1" x14ac:dyDescent="0.25">
      <c r="A53" s="8">
        <v>42</v>
      </c>
      <c r="B53" s="21" t="s">
        <v>106</v>
      </c>
      <c r="C53" s="14" t="s">
        <v>17</v>
      </c>
      <c r="D53" s="13" t="s">
        <v>107</v>
      </c>
      <c r="E53" s="23" t="s">
        <v>67</v>
      </c>
      <c r="F53" s="24">
        <v>300</v>
      </c>
      <c r="G53" s="26">
        <v>3000</v>
      </c>
      <c r="H53" s="11"/>
      <c r="I53" s="21" t="s">
        <v>237</v>
      </c>
      <c r="J53" s="9" t="s">
        <v>13</v>
      </c>
      <c r="K53" s="26">
        <f>F53*G53</f>
        <v>900000</v>
      </c>
      <c r="L53" s="10">
        <f>K53*1.12</f>
        <v>1008000.0000000001</v>
      </c>
      <c r="M53" s="1"/>
    </row>
    <row r="54" spans="1:13" ht="94.5" customHeight="1" x14ac:dyDescent="0.25">
      <c r="A54" s="8">
        <v>43</v>
      </c>
      <c r="B54" s="21" t="s">
        <v>108</v>
      </c>
      <c r="C54" s="14" t="s">
        <v>127</v>
      </c>
      <c r="D54" s="13" t="s">
        <v>110</v>
      </c>
      <c r="E54" s="23" t="s">
        <v>67</v>
      </c>
      <c r="F54" s="24">
        <v>3</v>
      </c>
      <c r="G54" s="26">
        <v>70000</v>
      </c>
      <c r="H54" s="11"/>
      <c r="I54" s="21" t="s">
        <v>112</v>
      </c>
      <c r="J54" s="9" t="s">
        <v>13</v>
      </c>
      <c r="K54" s="26">
        <f t="shared" ref="K54" si="5">F54*G54</f>
        <v>210000</v>
      </c>
      <c r="L54" s="10">
        <f t="shared" ref="L54:L70" si="6">K54*1.12</f>
        <v>235200.00000000003</v>
      </c>
      <c r="M54" s="1"/>
    </row>
    <row r="55" spans="1:13" ht="94.5" customHeight="1" x14ac:dyDescent="0.25">
      <c r="A55" s="8">
        <v>44</v>
      </c>
      <c r="B55" s="21" t="s">
        <v>109</v>
      </c>
      <c r="C55" s="14" t="s">
        <v>127</v>
      </c>
      <c r="D55" s="13" t="s">
        <v>111</v>
      </c>
      <c r="E55" s="23" t="s">
        <v>67</v>
      </c>
      <c r="F55" s="24">
        <v>3</v>
      </c>
      <c r="G55" s="26">
        <v>80000</v>
      </c>
      <c r="H55" s="11"/>
      <c r="I55" s="21" t="s">
        <v>112</v>
      </c>
      <c r="J55" s="9" t="s">
        <v>13</v>
      </c>
      <c r="K55" s="26">
        <f t="shared" ref="K55:K70" si="7">F55*G55</f>
        <v>240000</v>
      </c>
      <c r="L55" s="10">
        <f t="shared" si="6"/>
        <v>268800</v>
      </c>
      <c r="M55" s="1"/>
    </row>
    <row r="56" spans="1:13" ht="94.5" customHeight="1" x14ac:dyDescent="0.25">
      <c r="A56" s="8">
        <v>45</v>
      </c>
      <c r="B56" s="21" t="s">
        <v>113</v>
      </c>
      <c r="C56" s="14" t="s">
        <v>17</v>
      </c>
      <c r="D56" s="21" t="s">
        <v>113</v>
      </c>
      <c r="E56" s="23" t="s">
        <v>24</v>
      </c>
      <c r="F56" s="24">
        <v>1</v>
      </c>
      <c r="G56" s="26">
        <v>4203747</v>
      </c>
      <c r="H56" s="11"/>
      <c r="I56" s="21" t="s">
        <v>114</v>
      </c>
      <c r="J56" s="9" t="s">
        <v>13</v>
      </c>
      <c r="K56" s="26">
        <v>4203747</v>
      </c>
      <c r="L56" s="10">
        <f t="shared" si="6"/>
        <v>4708196.6400000006</v>
      </c>
      <c r="M56" s="1"/>
    </row>
    <row r="57" spans="1:13" ht="94.5" customHeight="1" x14ac:dyDescent="0.25">
      <c r="A57" s="8">
        <v>46</v>
      </c>
      <c r="B57" s="13" t="s">
        <v>115</v>
      </c>
      <c r="C57" s="14" t="s">
        <v>19</v>
      </c>
      <c r="D57" s="13" t="s">
        <v>117</v>
      </c>
      <c r="E57" s="23" t="s">
        <v>116</v>
      </c>
      <c r="F57" s="24">
        <v>1</v>
      </c>
      <c r="G57" s="26">
        <v>25728320</v>
      </c>
      <c r="H57" s="11"/>
      <c r="I57" s="21" t="s">
        <v>123</v>
      </c>
      <c r="J57" s="9" t="s">
        <v>13</v>
      </c>
      <c r="K57" s="26">
        <f t="shared" si="7"/>
        <v>25728320</v>
      </c>
      <c r="L57" s="10">
        <f t="shared" si="6"/>
        <v>28815718.400000002</v>
      </c>
      <c r="M57" s="1"/>
    </row>
    <row r="58" spans="1:13" ht="120.75" customHeight="1" x14ac:dyDescent="0.25">
      <c r="A58" s="8">
        <v>47</v>
      </c>
      <c r="B58" s="13" t="s">
        <v>119</v>
      </c>
      <c r="C58" s="14" t="s">
        <v>127</v>
      </c>
      <c r="D58" s="13" t="s">
        <v>118</v>
      </c>
      <c r="E58" s="23" t="s">
        <v>24</v>
      </c>
      <c r="F58" s="24">
        <v>1</v>
      </c>
      <c r="G58" s="26">
        <v>2370960</v>
      </c>
      <c r="H58" s="11"/>
      <c r="I58" s="21" t="s">
        <v>168</v>
      </c>
      <c r="J58" s="9" t="s">
        <v>13</v>
      </c>
      <c r="K58" s="26">
        <f t="shared" si="7"/>
        <v>2370960</v>
      </c>
      <c r="L58" s="10">
        <f t="shared" si="6"/>
        <v>2655475.2000000002</v>
      </c>
      <c r="M58" s="1"/>
    </row>
    <row r="59" spans="1:13" ht="94.5" customHeight="1" x14ac:dyDescent="0.25">
      <c r="A59" s="8">
        <v>48</v>
      </c>
      <c r="B59" s="13" t="s">
        <v>120</v>
      </c>
      <c r="C59" s="14" t="s">
        <v>17</v>
      </c>
      <c r="D59" s="13" t="s">
        <v>121</v>
      </c>
      <c r="E59" s="23" t="s">
        <v>24</v>
      </c>
      <c r="F59" s="24">
        <v>1</v>
      </c>
      <c r="G59" s="26">
        <v>4017857</v>
      </c>
      <c r="H59" s="11"/>
      <c r="I59" s="21" t="s">
        <v>122</v>
      </c>
      <c r="J59" s="9" t="s">
        <v>13</v>
      </c>
      <c r="K59" s="26">
        <f t="shared" si="7"/>
        <v>4017857</v>
      </c>
      <c r="L59" s="10">
        <f t="shared" si="6"/>
        <v>4499999.8400000008</v>
      </c>
      <c r="M59" s="1"/>
    </row>
    <row r="60" spans="1:13" ht="94.5" customHeight="1" x14ac:dyDescent="0.25">
      <c r="A60" s="8">
        <v>49</v>
      </c>
      <c r="B60" s="13" t="s">
        <v>125</v>
      </c>
      <c r="C60" s="14" t="s">
        <v>17</v>
      </c>
      <c r="D60" s="13" t="s">
        <v>125</v>
      </c>
      <c r="E60" s="23" t="s">
        <v>24</v>
      </c>
      <c r="F60" s="24">
        <v>1</v>
      </c>
      <c r="G60" s="26">
        <v>3500000</v>
      </c>
      <c r="H60" s="11"/>
      <c r="I60" s="21" t="s">
        <v>98</v>
      </c>
      <c r="J60" s="9" t="s">
        <v>13</v>
      </c>
      <c r="K60" s="26">
        <f t="shared" si="7"/>
        <v>3500000</v>
      </c>
      <c r="L60" s="10">
        <f t="shared" si="6"/>
        <v>3920000.0000000005</v>
      </c>
      <c r="M60" s="1"/>
    </row>
    <row r="61" spans="1:13" ht="94.5" customHeight="1" x14ac:dyDescent="0.25">
      <c r="A61" s="8">
        <v>50</v>
      </c>
      <c r="B61" s="13" t="s">
        <v>129</v>
      </c>
      <c r="C61" s="14" t="s">
        <v>127</v>
      </c>
      <c r="D61" s="13" t="s">
        <v>130</v>
      </c>
      <c r="E61" s="23" t="s">
        <v>67</v>
      </c>
      <c r="F61" s="24">
        <v>6</v>
      </c>
      <c r="G61" s="26">
        <v>5000</v>
      </c>
      <c r="H61" s="11"/>
      <c r="I61" s="21" t="s">
        <v>114</v>
      </c>
      <c r="J61" s="9" t="s">
        <v>13</v>
      </c>
      <c r="K61" s="26">
        <f t="shared" si="7"/>
        <v>30000</v>
      </c>
      <c r="L61" s="10">
        <f t="shared" si="6"/>
        <v>33600</v>
      </c>
      <c r="M61" s="1"/>
    </row>
    <row r="62" spans="1:13" ht="154.5" customHeight="1" x14ac:dyDescent="0.25">
      <c r="A62" s="8">
        <v>51</v>
      </c>
      <c r="B62" s="21" t="s">
        <v>64</v>
      </c>
      <c r="C62" s="14" t="s">
        <v>17</v>
      </c>
      <c r="D62" s="13" t="s">
        <v>131</v>
      </c>
      <c r="E62" s="23" t="s">
        <v>16</v>
      </c>
      <c r="F62" s="24">
        <v>1</v>
      </c>
      <c r="G62" s="26">
        <v>4085000</v>
      </c>
      <c r="H62" s="11"/>
      <c r="I62" s="21" t="s">
        <v>132</v>
      </c>
      <c r="J62" s="9" t="s">
        <v>133</v>
      </c>
      <c r="K62" s="26">
        <f t="shared" si="7"/>
        <v>4085000</v>
      </c>
      <c r="L62" s="10">
        <f t="shared" si="6"/>
        <v>4575200</v>
      </c>
      <c r="M62" s="1"/>
    </row>
    <row r="63" spans="1:13" ht="94.5" customHeight="1" x14ac:dyDescent="0.25">
      <c r="A63" s="8">
        <v>52</v>
      </c>
      <c r="B63" s="13" t="s">
        <v>134</v>
      </c>
      <c r="C63" s="14" t="s">
        <v>127</v>
      </c>
      <c r="D63" s="13" t="s">
        <v>135</v>
      </c>
      <c r="E63" s="23" t="s">
        <v>24</v>
      </c>
      <c r="F63" s="24">
        <v>1</v>
      </c>
      <c r="G63" s="26">
        <v>586032</v>
      </c>
      <c r="H63" s="11"/>
      <c r="I63" s="21" t="s">
        <v>122</v>
      </c>
      <c r="J63" s="9" t="s">
        <v>13</v>
      </c>
      <c r="K63" s="26">
        <f t="shared" si="7"/>
        <v>586032</v>
      </c>
      <c r="L63" s="10">
        <f t="shared" si="6"/>
        <v>656355.84000000008</v>
      </c>
      <c r="M63" s="1"/>
    </row>
    <row r="64" spans="1:13" ht="94.5" customHeight="1" x14ac:dyDescent="0.25">
      <c r="A64" s="8">
        <v>53</v>
      </c>
      <c r="B64" s="13" t="s">
        <v>136</v>
      </c>
      <c r="C64" s="14" t="s">
        <v>127</v>
      </c>
      <c r="D64" s="13" t="s">
        <v>135</v>
      </c>
      <c r="E64" s="23" t="s">
        <v>24</v>
      </c>
      <c r="F64" s="24">
        <v>1</v>
      </c>
      <c r="G64" s="26">
        <v>2663036</v>
      </c>
      <c r="H64" s="11"/>
      <c r="I64" s="21" t="s">
        <v>181</v>
      </c>
      <c r="J64" s="9" t="s">
        <v>13</v>
      </c>
      <c r="K64" s="26">
        <f t="shared" si="7"/>
        <v>2663036</v>
      </c>
      <c r="L64" s="10">
        <f t="shared" si="6"/>
        <v>2982600.3200000003</v>
      </c>
      <c r="M64" s="1"/>
    </row>
    <row r="65" spans="1:15" ht="94.5" customHeight="1" x14ac:dyDescent="0.25">
      <c r="A65" s="8">
        <v>54</v>
      </c>
      <c r="B65" s="13" t="s">
        <v>137</v>
      </c>
      <c r="C65" s="14" t="s">
        <v>127</v>
      </c>
      <c r="D65" s="13" t="s">
        <v>135</v>
      </c>
      <c r="E65" s="23" t="s">
        <v>24</v>
      </c>
      <c r="F65" s="24">
        <v>1</v>
      </c>
      <c r="G65" s="26">
        <v>564637</v>
      </c>
      <c r="H65" s="11"/>
      <c r="I65" s="21" t="s">
        <v>122</v>
      </c>
      <c r="J65" s="9" t="s">
        <v>13</v>
      </c>
      <c r="K65" s="26">
        <f t="shared" si="7"/>
        <v>564637</v>
      </c>
      <c r="L65" s="10">
        <f t="shared" si="6"/>
        <v>632393.44000000006</v>
      </c>
      <c r="M65" s="1"/>
    </row>
    <row r="66" spans="1:15" ht="94.5" customHeight="1" x14ac:dyDescent="0.25">
      <c r="A66" s="8">
        <v>55</v>
      </c>
      <c r="B66" s="13" t="s">
        <v>160</v>
      </c>
      <c r="C66" s="14" t="s">
        <v>17</v>
      </c>
      <c r="D66" s="13" t="s">
        <v>160</v>
      </c>
      <c r="E66" s="23" t="s">
        <v>16</v>
      </c>
      <c r="F66" s="24">
        <v>1</v>
      </c>
      <c r="G66" s="26">
        <v>1000000</v>
      </c>
      <c r="H66" s="11"/>
      <c r="I66" s="21" t="s">
        <v>74</v>
      </c>
      <c r="J66" s="9" t="s">
        <v>13</v>
      </c>
      <c r="K66" s="26">
        <f t="shared" si="7"/>
        <v>1000000</v>
      </c>
      <c r="L66" s="10">
        <f t="shared" si="6"/>
        <v>1120000</v>
      </c>
      <c r="M66" s="1"/>
    </row>
    <row r="67" spans="1:15" ht="94.5" customHeight="1" x14ac:dyDescent="0.25">
      <c r="A67" s="8">
        <v>56</v>
      </c>
      <c r="B67" s="21" t="s">
        <v>139</v>
      </c>
      <c r="C67" s="14" t="s">
        <v>17</v>
      </c>
      <c r="D67" s="21" t="s">
        <v>139</v>
      </c>
      <c r="E67" s="23" t="s">
        <v>16</v>
      </c>
      <c r="F67" s="24">
        <v>1</v>
      </c>
      <c r="G67" s="26">
        <v>500000</v>
      </c>
      <c r="H67" s="11"/>
      <c r="I67" s="21" t="s">
        <v>122</v>
      </c>
      <c r="J67" s="9" t="s">
        <v>13</v>
      </c>
      <c r="K67" s="26">
        <f t="shared" si="7"/>
        <v>500000</v>
      </c>
      <c r="L67" s="10">
        <f t="shared" si="6"/>
        <v>560000</v>
      </c>
      <c r="M67" s="1"/>
    </row>
    <row r="68" spans="1:15" ht="94.5" customHeight="1" x14ac:dyDescent="0.25">
      <c r="A68" s="8">
        <v>57</v>
      </c>
      <c r="B68" s="21" t="s">
        <v>140</v>
      </c>
      <c r="C68" s="14" t="s">
        <v>17</v>
      </c>
      <c r="D68" s="21" t="s">
        <v>140</v>
      </c>
      <c r="E68" s="23" t="s">
        <v>16</v>
      </c>
      <c r="F68" s="24">
        <v>1</v>
      </c>
      <c r="G68" s="26">
        <v>1500000</v>
      </c>
      <c r="H68" s="11"/>
      <c r="I68" s="21" t="s">
        <v>122</v>
      </c>
      <c r="J68" s="9" t="s">
        <v>13</v>
      </c>
      <c r="K68" s="26">
        <f t="shared" si="7"/>
        <v>1500000</v>
      </c>
      <c r="L68" s="10">
        <f t="shared" si="6"/>
        <v>1680000.0000000002</v>
      </c>
      <c r="M68" s="1"/>
    </row>
    <row r="69" spans="1:15" s="29" customFormat="1" ht="94.5" customHeight="1" x14ac:dyDescent="0.25">
      <c r="A69" s="8">
        <v>58</v>
      </c>
      <c r="B69" s="28" t="s">
        <v>141</v>
      </c>
      <c r="C69" s="28" t="s">
        <v>17</v>
      </c>
      <c r="D69" s="28" t="s">
        <v>141</v>
      </c>
      <c r="E69" s="28" t="s">
        <v>16</v>
      </c>
      <c r="F69" s="24">
        <v>1</v>
      </c>
      <c r="G69" s="22">
        <v>6750000</v>
      </c>
      <c r="H69" s="11"/>
      <c r="I69" s="21" t="s">
        <v>74</v>
      </c>
      <c r="J69" s="9" t="s">
        <v>13</v>
      </c>
      <c r="K69" s="22">
        <f t="shared" si="7"/>
        <v>6750000</v>
      </c>
      <c r="L69" s="10">
        <f t="shared" si="6"/>
        <v>7560000.0000000009</v>
      </c>
      <c r="M69" s="1"/>
      <c r="N69" s="4"/>
      <c r="O69" s="4"/>
    </row>
    <row r="70" spans="1:15" ht="94.5" customHeight="1" x14ac:dyDescent="0.25">
      <c r="A70" s="8">
        <v>59</v>
      </c>
      <c r="B70" s="21" t="s">
        <v>142</v>
      </c>
      <c r="C70" s="28" t="s">
        <v>17</v>
      </c>
      <c r="D70" s="21" t="s">
        <v>142</v>
      </c>
      <c r="E70" s="28" t="s">
        <v>16</v>
      </c>
      <c r="F70" s="24">
        <v>1</v>
      </c>
      <c r="G70" s="26">
        <v>4200000</v>
      </c>
      <c r="H70" s="11"/>
      <c r="I70" s="21" t="s">
        <v>122</v>
      </c>
      <c r="J70" s="9" t="s">
        <v>47</v>
      </c>
      <c r="K70" s="22">
        <f t="shared" si="7"/>
        <v>4200000</v>
      </c>
      <c r="L70" s="10">
        <f t="shared" si="6"/>
        <v>4704000</v>
      </c>
      <c r="M70" s="1"/>
    </row>
    <row r="71" spans="1:15" ht="94.5" customHeight="1" x14ac:dyDescent="0.25">
      <c r="A71" s="8">
        <v>60</v>
      </c>
      <c r="B71" s="21" t="s">
        <v>143</v>
      </c>
      <c r="C71" s="28" t="s">
        <v>17</v>
      </c>
      <c r="D71" s="21" t="s">
        <v>143</v>
      </c>
      <c r="E71" s="23" t="s">
        <v>16</v>
      </c>
      <c r="F71" s="24">
        <v>2</v>
      </c>
      <c r="G71" s="26">
        <f>K71/F71</f>
        <v>2503818</v>
      </c>
      <c r="H71" s="11"/>
      <c r="I71" s="21" t="s">
        <v>74</v>
      </c>
      <c r="J71" s="9" t="s">
        <v>13</v>
      </c>
      <c r="K71" s="26">
        <v>5007636</v>
      </c>
      <c r="L71" s="10">
        <f t="shared" ref="L71:L114" si="8">K71*1.12</f>
        <v>5608552.3200000003</v>
      </c>
      <c r="M71" s="1"/>
    </row>
    <row r="72" spans="1:15" ht="94.5" customHeight="1" x14ac:dyDescent="0.25">
      <c r="A72" s="8">
        <v>61</v>
      </c>
      <c r="B72" s="21" t="s">
        <v>144</v>
      </c>
      <c r="C72" s="28" t="s">
        <v>17</v>
      </c>
      <c r="D72" s="21" t="s">
        <v>144</v>
      </c>
      <c r="E72" s="23" t="s">
        <v>24</v>
      </c>
      <c r="F72" s="24">
        <v>1</v>
      </c>
      <c r="G72" s="26">
        <v>292366471</v>
      </c>
      <c r="H72" s="11"/>
      <c r="I72" s="21" t="s">
        <v>122</v>
      </c>
      <c r="J72" s="9" t="s">
        <v>13</v>
      </c>
      <c r="K72" s="26">
        <f t="shared" ref="K72:K103" si="9">F72*G72</f>
        <v>292366471</v>
      </c>
      <c r="L72" s="10">
        <f t="shared" si="8"/>
        <v>327450447.52000004</v>
      </c>
      <c r="M72" s="1"/>
    </row>
    <row r="73" spans="1:15" ht="94.5" customHeight="1" x14ac:dyDescent="0.25">
      <c r="A73" s="8">
        <v>62</v>
      </c>
      <c r="B73" s="21" t="s">
        <v>145</v>
      </c>
      <c r="C73" s="28" t="s">
        <v>127</v>
      </c>
      <c r="D73" s="21" t="s">
        <v>145</v>
      </c>
      <c r="E73" s="23" t="s">
        <v>24</v>
      </c>
      <c r="F73" s="24">
        <v>1</v>
      </c>
      <c r="G73" s="26">
        <v>9266000</v>
      </c>
      <c r="H73" s="11"/>
      <c r="I73" s="21" t="s">
        <v>162</v>
      </c>
      <c r="J73" s="9" t="s">
        <v>13</v>
      </c>
      <c r="K73" s="26">
        <f t="shared" si="9"/>
        <v>9266000</v>
      </c>
      <c r="L73" s="10">
        <f t="shared" si="8"/>
        <v>10377920.000000002</v>
      </c>
      <c r="M73" s="1"/>
    </row>
    <row r="74" spans="1:15" ht="94.5" customHeight="1" x14ac:dyDescent="0.25">
      <c r="A74" s="8">
        <v>63</v>
      </c>
      <c r="B74" s="21" t="s">
        <v>146</v>
      </c>
      <c r="C74" s="28" t="s">
        <v>127</v>
      </c>
      <c r="D74" s="21" t="s">
        <v>146</v>
      </c>
      <c r="E74" s="23" t="s">
        <v>24</v>
      </c>
      <c r="F74" s="24">
        <v>1</v>
      </c>
      <c r="G74" s="26">
        <v>357000</v>
      </c>
      <c r="H74" s="11"/>
      <c r="I74" s="21" t="s">
        <v>162</v>
      </c>
      <c r="J74" s="9" t="s">
        <v>13</v>
      </c>
      <c r="K74" s="26">
        <f t="shared" si="9"/>
        <v>357000</v>
      </c>
      <c r="L74" s="10">
        <f t="shared" si="8"/>
        <v>399840.00000000006</v>
      </c>
      <c r="M74" s="1"/>
    </row>
    <row r="75" spans="1:15" ht="94.5" customHeight="1" x14ac:dyDescent="0.25">
      <c r="A75" s="8">
        <v>64</v>
      </c>
      <c r="B75" s="21" t="s">
        <v>147</v>
      </c>
      <c r="C75" s="28" t="s">
        <v>127</v>
      </c>
      <c r="D75" s="21" t="s">
        <v>147</v>
      </c>
      <c r="E75" s="23" t="s">
        <v>16</v>
      </c>
      <c r="F75" s="24">
        <v>1</v>
      </c>
      <c r="G75" s="26">
        <v>4959000</v>
      </c>
      <c r="H75" s="11"/>
      <c r="I75" s="21" t="s">
        <v>74</v>
      </c>
      <c r="J75" s="9" t="s">
        <v>23</v>
      </c>
      <c r="K75" s="26">
        <f t="shared" si="9"/>
        <v>4959000</v>
      </c>
      <c r="L75" s="10">
        <f t="shared" si="8"/>
        <v>5554080.0000000009</v>
      </c>
      <c r="M75" s="1"/>
    </row>
    <row r="76" spans="1:15" ht="94.5" customHeight="1" x14ac:dyDescent="0.25">
      <c r="A76" s="8">
        <v>65</v>
      </c>
      <c r="B76" s="21" t="s">
        <v>148</v>
      </c>
      <c r="C76" s="28" t="s">
        <v>127</v>
      </c>
      <c r="D76" s="21" t="s">
        <v>148</v>
      </c>
      <c r="E76" s="23" t="s">
        <v>16</v>
      </c>
      <c r="F76" s="24">
        <v>1</v>
      </c>
      <c r="G76" s="26">
        <v>2500000</v>
      </c>
      <c r="H76" s="11"/>
      <c r="I76" s="21" t="s">
        <v>74</v>
      </c>
      <c r="J76" s="9" t="s">
        <v>23</v>
      </c>
      <c r="K76" s="26">
        <f t="shared" si="9"/>
        <v>2500000</v>
      </c>
      <c r="L76" s="10">
        <f t="shared" si="8"/>
        <v>2800000.0000000005</v>
      </c>
      <c r="M76" s="1"/>
    </row>
    <row r="77" spans="1:15" s="29" customFormat="1" ht="94.5" customHeight="1" x14ac:dyDescent="0.25">
      <c r="A77" s="8">
        <v>66</v>
      </c>
      <c r="B77" s="21" t="s">
        <v>149</v>
      </c>
      <c r="C77" s="28" t="s">
        <v>17</v>
      </c>
      <c r="D77" s="21" t="s">
        <v>149</v>
      </c>
      <c r="E77" s="21" t="s">
        <v>16</v>
      </c>
      <c r="F77" s="24">
        <v>1</v>
      </c>
      <c r="G77" s="22">
        <v>65000</v>
      </c>
      <c r="H77" s="11"/>
      <c r="I77" s="21" t="s">
        <v>74</v>
      </c>
      <c r="J77" s="9" t="s">
        <v>37</v>
      </c>
      <c r="K77" s="22">
        <f t="shared" si="9"/>
        <v>65000</v>
      </c>
      <c r="L77" s="10">
        <f t="shared" si="8"/>
        <v>72800</v>
      </c>
      <c r="M77" s="1"/>
      <c r="N77" s="4"/>
      <c r="O77" s="4"/>
    </row>
    <row r="78" spans="1:15" s="29" customFormat="1" ht="94.5" customHeight="1" x14ac:dyDescent="0.25">
      <c r="A78" s="8">
        <v>67</v>
      </c>
      <c r="B78" s="21" t="s">
        <v>150</v>
      </c>
      <c r="C78" s="28" t="s">
        <v>17</v>
      </c>
      <c r="D78" s="21" t="s">
        <v>150</v>
      </c>
      <c r="E78" s="21" t="s">
        <v>16</v>
      </c>
      <c r="F78" s="24">
        <v>1</v>
      </c>
      <c r="G78" s="22">
        <v>130000</v>
      </c>
      <c r="H78" s="11"/>
      <c r="I78" s="21" t="s">
        <v>74</v>
      </c>
      <c r="J78" s="9" t="s">
        <v>37</v>
      </c>
      <c r="K78" s="22">
        <f t="shared" si="9"/>
        <v>130000</v>
      </c>
      <c r="L78" s="10">
        <f t="shared" si="8"/>
        <v>145600</v>
      </c>
      <c r="M78" s="1"/>
      <c r="N78" s="4"/>
      <c r="O78" s="4"/>
    </row>
    <row r="79" spans="1:15" s="29" customFormat="1" ht="96" customHeight="1" x14ac:dyDescent="0.25">
      <c r="A79" s="8">
        <v>68</v>
      </c>
      <c r="B79" s="30" t="s">
        <v>154</v>
      </c>
      <c r="C79" s="28" t="s">
        <v>127</v>
      </c>
      <c r="D79" s="30" t="s">
        <v>157</v>
      </c>
      <c r="E79" s="21" t="s">
        <v>67</v>
      </c>
      <c r="F79" s="24">
        <v>50</v>
      </c>
      <c r="G79" s="22">
        <v>2500</v>
      </c>
      <c r="H79" s="11"/>
      <c r="I79" s="21" t="s">
        <v>163</v>
      </c>
      <c r="J79" s="9" t="s">
        <v>13</v>
      </c>
      <c r="K79" s="22">
        <f t="shared" si="9"/>
        <v>125000</v>
      </c>
      <c r="L79" s="10">
        <f t="shared" si="8"/>
        <v>140000</v>
      </c>
      <c r="M79" s="1"/>
      <c r="N79" s="4"/>
      <c r="O79" s="4"/>
    </row>
    <row r="80" spans="1:15" s="29" customFormat="1" ht="69.75" customHeight="1" x14ac:dyDescent="0.25">
      <c r="A80" s="8">
        <v>69</v>
      </c>
      <c r="B80" s="30" t="s">
        <v>155</v>
      </c>
      <c r="C80" s="28" t="s">
        <v>127</v>
      </c>
      <c r="D80" s="30" t="s">
        <v>155</v>
      </c>
      <c r="E80" s="21" t="s">
        <v>16</v>
      </c>
      <c r="F80" s="24">
        <v>1</v>
      </c>
      <c r="G80" s="22">
        <v>1125000</v>
      </c>
      <c r="H80" s="11"/>
      <c r="I80" s="21" t="s">
        <v>164</v>
      </c>
      <c r="J80" s="9" t="s">
        <v>13</v>
      </c>
      <c r="K80" s="22">
        <f t="shared" si="9"/>
        <v>1125000</v>
      </c>
      <c r="L80" s="10">
        <f t="shared" si="8"/>
        <v>1260000.0000000002</v>
      </c>
      <c r="M80" s="1"/>
      <c r="N80" s="4"/>
      <c r="O80" s="4"/>
    </row>
    <row r="81" spans="1:15" s="29" customFormat="1" ht="62.25" customHeight="1" x14ac:dyDescent="0.25">
      <c r="A81" s="8">
        <v>70</v>
      </c>
      <c r="B81" s="31" t="s">
        <v>156</v>
      </c>
      <c r="C81" s="28" t="s">
        <v>127</v>
      </c>
      <c r="D81" s="31" t="s">
        <v>156</v>
      </c>
      <c r="E81" s="21" t="s">
        <v>16</v>
      </c>
      <c r="F81" s="24">
        <v>1</v>
      </c>
      <c r="G81" s="22">
        <v>3750000</v>
      </c>
      <c r="H81" s="11"/>
      <c r="I81" s="21" t="s">
        <v>165</v>
      </c>
      <c r="J81" s="21" t="s">
        <v>158</v>
      </c>
      <c r="K81" s="22">
        <f t="shared" si="9"/>
        <v>3750000</v>
      </c>
      <c r="L81" s="10">
        <f t="shared" si="8"/>
        <v>4200000</v>
      </c>
      <c r="M81" s="1"/>
      <c r="N81" s="4"/>
      <c r="O81" s="4"/>
    </row>
    <row r="82" spans="1:15" s="29" customFormat="1" ht="102" customHeight="1" x14ac:dyDescent="0.25">
      <c r="A82" s="8">
        <v>71</v>
      </c>
      <c r="B82" s="31" t="s">
        <v>159</v>
      </c>
      <c r="C82" s="28" t="s">
        <v>127</v>
      </c>
      <c r="D82" s="31" t="s">
        <v>159</v>
      </c>
      <c r="E82" s="21" t="s">
        <v>16</v>
      </c>
      <c r="F82" s="24">
        <v>1</v>
      </c>
      <c r="G82" s="22">
        <v>5398000</v>
      </c>
      <c r="H82" s="11"/>
      <c r="I82" s="21" t="s">
        <v>74</v>
      </c>
      <c r="J82" s="9" t="s">
        <v>13</v>
      </c>
      <c r="K82" s="22">
        <f t="shared" si="9"/>
        <v>5398000</v>
      </c>
      <c r="L82" s="10">
        <f t="shared" si="8"/>
        <v>6045760.0000000009</v>
      </c>
      <c r="M82" s="1"/>
      <c r="N82" s="4"/>
      <c r="O82" s="4"/>
    </row>
    <row r="83" spans="1:15" s="29" customFormat="1" ht="102" customHeight="1" x14ac:dyDescent="0.25">
      <c r="A83" s="8">
        <v>72</v>
      </c>
      <c r="B83" s="21" t="s">
        <v>179</v>
      </c>
      <c r="C83" s="28" t="s">
        <v>17</v>
      </c>
      <c r="D83" s="13" t="s">
        <v>60</v>
      </c>
      <c r="E83" s="21" t="s">
        <v>24</v>
      </c>
      <c r="F83" s="24">
        <v>1</v>
      </c>
      <c r="G83" s="22">
        <v>4897975.46</v>
      </c>
      <c r="H83" s="11"/>
      <c r="I83" s="21" t="s">
        <v>166</v>
      </c>
      <c r="J83" s="9" t="s">
        <v>13</v>
      </c>
      <c r="K83" s="22">
        <f t="shared" si="9"/>
        <v>4897975.46</v>
      </c>
      <c r="L83" s="10">
        <f t="shared" si="8"/>
        <v>5485732.5152000003</v>
      </c>
      <c r="M83" s="1"/>
      <c r="N83" s="4"/>
      <c r="O83" s="4"/>
    </row>
    <row r="84" spans="1:15" s="29" customFormat="1" ht="136.5" customHeight="1" x14ac:dyDescent="0.25">
      <c r="A84" s="8">
        <v>73</v>
      </c>
      <c r="B84" s="21" t="s">
        <v>183</v>
      </c>
      <c r="C84" s="28" t="s">
        <v>17</v>
      </c>
      <c r="D84" s="21" t="s">
        <v>183</v>
      </c>
      <c r="E84" s="21" t="s">
        <v>16</v>
      </c>
      <c r="F84" s="24">
        <v>1</v>
      </c>
      <c r="G84" s="22">
        <v>14800000</v>
      </c>
      <c r="H84" s="11"/>
      <c r="I84" s="21" t="s">
        <v>167</v>
      </c>
      <c r="J84" s="9" t="s">
        <v>177</v>
      </c>
      <c r="K84" s="22">
        <f t="shared" si="9"/>
        <v>14800000</v>
      </c>
      <c r="L84" s="10">
        <f t="shared" si="8"/>
        <v>16576000.000000002</v>
      </c>
      <c r="M84" s="1"/>
      <c r="N84" s="4"/>
      <c r="O84" s="4"/>
    </row>
    <row r="85" spans="1:15" s="29" customFormat="1" ht="117.75" customHeight="1" x14ac:dyDescent="0.25">
      <c r="A85" s="8">
        <v>74</v>
      </c>
      <c r="B85" s="21" t="s">
        <v>182</v>
      </c>
      <c r="C85" s="28" t="s">
        <v>17</v>
      </c>
      <c r="D85" s="21" t="s">
        <v>182</v>
      </c>
      <c r="E85" s="21" t="s">
        <v>16</v>
      </c>
      <c r="F85" s="24">
        <v>1</v>
      </c>
      <c r="G85" s="22">
        <v>14800000</v>
      </c>
      <c r="H85" s="11"/>
      <c r="I85" s="21" t="s">
        <v>180</v>
      </c>
      <c r="J85" s="9" t="s">
        <v>176</v>
      </c>
      <c r="K85" s="22">
        <f t="shared" si="9"/>
        <v>14800000</v>
      </c>
      <c r="L85" s="10">
        <f t="shared" si="8"/>
        <v>16576000.000000002</v>
      </c>
      <c r="M85" s="1"/>
      <c r="N85" s="4"/>
      <c r="O85" s="4"/>
    </row>
    <row r="86" spans="1:15" s="29" customFormat="1" ht="127.5" customHeight="1" x14ac:dyDescent="0.25">
      <c r="A86" s="8">
        <v>75</v>
      </c>
      <c r="B86" s="21" t="s">
        <v>169</v>
      </c>
      <c r="C86" s="28" t="s">
        <v>127</v>
      </c>
      <c r="D86" s="21" t="s">
        <v>170</v>
      </c>
      <c r="E86" s="21" t="s">
        <v>24</v>
      </c>
      <c r="F86" s="24">
        <v>1</v>
      </c>
      <c r="G86" s="22">
        <v>870041</v>
      </c>
      <c r="H86" s="11"/>
      <c r="I86" s="21" t="s">
        <v>171</v>
      </c>
      <c r="J86" s="9" t="s">
        <v>13</v>
      </c>
      <c r="K86" s="22">
        <f t="shared" si="9"/>
        <v>870041</v>
      </c>
      <c r="L86" s="10">
        <f t="shared" si="8"/>
        <v>974445.92</v>
      </c>
      <c r="M86" s="1"/>
      <c r="N86" s="4"/>
      <c r="O86" s="4"/>
    </row>
    <row r="87" spans="1:15" s="29" customFormat="1" ht="110.25" customHeight="1" x14ac:dyDescent="0.25">
      <c r="A87" s="8">
        <v>76</v>
      </c>
      <c r="B87" s="21" t="s">
        <v>172</v>
      </c>
      <c r="C87" s="28" t="s">
        <v>127</v>
      </c>
      <c r="D87" s="21" t="s">
        <v>173</v>
      </c>
      <c r="E87" s="21" t="s">
        <v>24</v>
      </c>
      <c r="F87" s="24">
        <v>1</v>
      </c>
      <c r="G87" s="22">
        <v>3038866</v>
      </c>
      <c r="H87" s="11"/>
      <c r="I87" s="21" t="s">
        <v>171</v>
      </c>
      <c r="J87" s="9" t="s">
        <v>13</v>
      </c>
      <c r="K87" s="22">
        <f t="shared" si="9"/>
        <v>3038866</v>
      </c>
      <c r="L87" s="10">
        <f t="shared" si="8"/>
        <v>3403529.9200000004</v>
      </c>
      <c r="M87" s="1"/>
      <c r="N87" s="4"/>
      <c r="O87" s="4"/>
    </row>
    <row r="88" spans="1:15" s="29" customFormat="1" ht="145.5" customHeight="1" x14ac:dyDescent="0.25">
      <c r="A88" s="8">
        <v>77</v>
      </c>
      <c r="B88" s="21" t="s">
        <v>174</v>
      </c>
      <c r="C88" s="28" t="s">
        <v>19</v>
      </c>
      <c r="D88" s="21" t="s">
        <v>175</v>
      </c>
      <c r="E88" s="21" t="s">
        <v>24</v>
      </c>
      <c r="F88" s="24">
        <v>1</v>
      </c>
      <c r="G88" s="22">
        <v>20255602</v>
      </c>
      <c r="H88" s="11"/>
      <c r="I88" s="21" t="s">
        <v>171</v>
      </c>
      <c r="J88" s="9" t="s">
        <v>13</v>
      </c>
      <c r="K88" s="22">
        <f t="shared" si="9"/>
        <v>20255602</v>
      </c>
      <c r="L88" s="10">
        <f t="shared" si="8"/>
        <v>22686274.240000002</v>
      </c>
      <c r="M88" s="1"/>
      <c r="N88" s="4"/>
      <c r="O88" s="4"/>
    </row>
    <row r="89" spans="1:15" s="29" customFormat="1" ht="111" customHeight="1" x14ac:dyDescent="0.25">
      <c r="A89" s="8">
        <v>78</v>
      </c>
      <c r="B89" s="32" t="s">
        <v>184</v>
      </c>
      <c r="C89" s="21" t="s">
        <v>19</v>
      </c>
      <c r="D89" s="21" t="s">
        <v>185</v>
      </c>
      <c r="E89" s="21" t="s">
        <v>116</v>
      </c>
      <c r="F89" s="21">
        <v>1</v>
      </c>
      <c r="G89" s="22">
        <v>10414879</v>
      </c>
      <c r="H89" s="11">
        <v>60</v>
      </c>
      <c r="I89" s="33" t="s">
        <v>200</v>
      </c>
      <c r="J89" s="9" t="s">
        <v>13</v>
      </c>
      <c r="K89" s="22">
        <f t="shared" si="9"/>
        <v>10414879</v>
      </c>
      <c r="L89" s="10">
        <f t="shared" si="8"/>
        <v>11664664.48</v>
      </c>
      <c r="M89" s="1"/>
      <c r="N89" s="4"/>
      <c r="O89" s="4"/>
    </row>
    <row r="90" spans="1:15" s="29" customFormat="1" ht="98.25" customHeight="1" x14ac:dyDescent="0.25">
      <c r="A90" s="8">
        <v>79</v>
      </c>
      <c r="B90" s="32" t="s">
        <v>187</v>
      </c>
      <c r="C90" s="21" t="s">
        <v>19</v>
      </c>
      <c r="D90" s="21" t="s">
        <v>185</v>
      </c>
      <c r="E90" s="21" t="s">
        <v>116</v>
      </c>
      <c r="F90" s="21">
        <v>1</v>
      </c>
      <c r="G90" s="34">
        <v>8082480</v>
      </c>
      <c r="H90" s="11" t="s">
        <v>186</v>
      </c>
      <c r="I90" s="21" t="s">
        <v>200</v>
      </c>
      <c r="J90" s="9" t="s">
        <v>13</v>
      </c>
      <c r="K90" s="22">
        <f t="shared" si="9"/>
        <v>8082480</v>
      </c>
      <c r="L90" s="10">
        <f t="shared" si="8"/>
        <v>9052377.6000000015</v>
      </c>
      <c r="M90" s="1"/>
      <c r="N90" s="4"/>
      <c r="O90" s="4"/>
    </row>
    <row r="91" spans="1:15" s="29" customFormat="1" ht="91.5" customHeight="1" x14ac:dyDescent="0.25">
      <c r="A91" s="8">
        <v>80</v>
      </c>
      <c r="B91" s="32" t="s">
        <v>188</v>
      </c>
      <c r="C91" s="21" t="s">
        <v>19</v>
      </c>
      <c r="D91" s="21" t="s">
        <v>185</v>
      </c>
      <c r="E91" s="21" t="s">
        <v>116</v>
      </c>
      <c r="F91" s="21">
        <v>1</v>
      </c>
      <c r="G91" s="34">
        <v>12381254</v>
      </c>
      <c r="H91" s="11"/>
      <c r="I91" s="21" t="s">
        <v>199</v>
      </c>
      <c r="J91" s="9" t="s">
        <v>13</v>
      </c>
      <c r="K91" s="22">
        <f t="shared" si="9"/>
        <v>12381254</v>
      </c>
      <c r="L91" s="10">
        <f t="shared" si="8"/>
        <v>13867004.48</v>
      </c>
      <c r="M91" s="1"/>
      <c r="N91" s="4"/>
      <c r="O91" s="4"/>
    </row>
    <row r="92" spans="1:15" s="29" customFormat="1" ht="106.5" customHeight="1" x14ac:dyDescent="0.25">
      <c r="A92" s="8">
        <v>81</v>
      </c>
      <c r="B92" s="32" t="s">
        <v>189</v>
      </c>
      <c r="C92" s="21" t="s">
        <v>19</v>
      </c>
      <c r="D92" s="21" t="s">
        <v>185</v>
      </c>
      <c r="E92" s="21" t="s">
        <v>116</v>
      </c>
      <c r="F92" s="21">
        <v>1</v>
      </c>
      <c r="G92" s="34">
        <v>2826429</v>
      </c>
      <c r="H92" s="11"/>
      <c r="I92" s="21" t="s">
        <v>200</v>
      </c>
      <c r="J92" s="9" t="s">
        <v>13</v>
      </c>
      <c r="K92" s="22">
        <f t="shared" si="9"/>
        <v>2826429</v>
      </c>
      <c r="L92" s="10">
        <f t="shared" si="8"/>
        <v>3165600.4800000004</v>
      </c>
      <c r="M92" s="1"/>
      <c r="N92" s="4"/>
      <c r="O92" s="4"/>
    </row>
    <row r="93" spans="1:15" s="29" customFormat="1" ht="107.25" customHeight="1" x14ac:dyDescent="0.25">
      <c r="A93" s="8">
        <v>82</v>
      </c>
      <c r="B93" s="32" t="s">
        <v>190</v>
      </c>
      <c r="C93" s="21" t="s">
        <v>19</v>
      </c>
      <c r="D93" s="21" t="s">
        <v>185</v>
      </c>
      <c r="E93" s="21" t="s">
        <v>116</v>
      </c>
      <c r="F93" s="21">
        <v>1</v>
      </c>
      <c r="G93" s="34">
        <v>4452321.5</v>
      </c>
      <c r="H93" s="11"/>
      <c r="I93" s="21" t="s">
        <v>199</v>
      </c>
      <c r="J93" s="9" t="s">
        <v>13</v>
      </c>
      <c r="K93" s="22">
        <f t="shared" si="9"/>
        <v>4452321.5</v>
      </c>
      <c r="L93" s="10">
        <f t="shared" si="8"/>
        <v>4986600.08</v>
      </c>
      <c r="M93" s="1"/>
      <c r="N93" s="4"/>
      <c r="O93" s="4"/>
    </row>
    <row r="94" spans="1:15" s="29" customFormat="1" ht="81.75" customHeight="1" x14ac:dyDescent="0.25">
      <c r="A94" s="8">
        <v>83</v>
      </c>
      <c r="B94" s="32" t="s">
        <v>191</v>
      </c>
      <c r="C94" s="21" t="s">
        <v>19</v>
      </c>
      <c r="D94" s="21" t="s">
        <v>185</v>
      </c>
      <c r="E94" s="21" t="s">
        <v>116</v>
      </c>
      <c r="F94" s="21">
        <v>1</v>
      </c>
      <c r="G94" s="34">
        <v>6150000</v>
      </c>
      <c r="H94" s="11"/>
      <c r="I94" s="21" t="s">
        <v>200</v>
      </c>
      <c r="J94" s="9" t="s">
        <v>13</v>
      </c>
      <c r="K94" s="22">
        <f t="shared" si="9"/>
        <v>6150000</v>
      </c>
      <c r="L94" s="10">
        <f t="shared" si="8"/>
        <v>6888000.0000000009</v>
      </c>
      <c r="M94" s="1"/>
      <c r="N94" s="4"/>
      <c r="O94" s="4"/>
    </row>
    <row r="95" spans="1:15" s="29" customFormat="1" ht="93" customHeight="1" x14ac:dyDescent="0.25">
      <c r="A95" s="8">
        <v>84</v>
      </c>
      <c r="B95" s="32" t="s">
        <v>192</v>
      </c>
      <c r="C95" s="21" t="s">
        <v>17</v>
      </c>
      <c r="D95" s="21" t="s">
        <v>185</v>
      </c>
      <c r="E95" s="21" t="s">
        <v>116</v>
      </c>
      <c r="F95" s="21">
        <v>1</v>
      </c>
      <c r="G95" s="34">
        <v>204857</v>
      </c>
      <c r="H95" s="11"/>
      <c r="I95" s="21" t="s">
        <v>199</v>
      </c>
      <c r="J95" s="9" t="s">
        <v>13</v>
      </c>
      <c r="K95" s="22">
        <f t="shared" si="9"/>
        <v>204857</v>
      </c>
      <c r="L95" s="10">
        <f t="shared" si="8"/>
        <v>229439.84000000003</v>
      </c>
      <c r="M95" s="1"/>
      <c r="N95" s="4"/>
      <c r="O95" s="4"/>
    </row>
    <row r="96" spans="1:15" s="29" customFormat="1" ht="90.75" customHeight="1" x14ac:dyDescent="0.25">
      <c r="A96" s="8">
        <v>85</v>
      </c>
      <c r="B96" s="32" t="s">
        <v>193</v>
      </c>
      <c r="C96" s="21" t="s">
        <v>19</v>
      </c>
      <c r="D96" s="21" t="s">
        <v>185</v>
      </c>
      <c r="E96" s="21" t="s">
        <v>116</v>
      </c>
      <c r="F96" s="21">
        <v>1</v>
      </c>
      <c r="G96" s="34">
        <v>2168571</v>
      </c>
      <c r="H96" s="11"/>
      <c r="I96" s="21" t="s">
        <v>200</v>
      </c>
      <c r="J96" s="9" t="s">
        <v>13</v>
      </c>
      <c r="K96" s="22">
        <f t="shared" si="9"/>
        <v>2168571</v>
      </c>
      <c r="L96" s="10">
        <f t="shared" si="8"/>
        <v>2428799.52</v>
      </c>
      <c r="M96" s="1"/>
      <c r="N96" s="4"/>
      <c r="O96" s="4"/>
    </row>
    <row r="97" spans="1:15" s="29" customFormat="1" ht="92.25" customHeight="1" x14ac:dyDescent="0.25">
      <c r="A97" s="8">
        <v>86</v>
      </c>
      <c r="B97" s="32" t="s">
        <v>194</v>
      </c>
      <c r="C97" s="21" t="s">
        <v>17</v>
      </c>
      <c r="D97" s="21" t="s">
        <v>185</v>
      </c>
      <c r="E97" s="21" t="s">
        <v>116</v>
      </c>
      <c r="F97" s="21">
        <v>1</v>
      </c>
      <c r="G97" s="34">
        <v>196000</v>
      </c>
      <c r="H97" s="11"/>
      <c r="I97" s="21" t="s">
        <v>200</v>
      </c>
      <c r="J97" s="9" t="s">
        <v>13</v>
      </c>
      <c r="K97" s="22">
        <f t="shared" si="9"/>
        <v>196000</v>
      </c>
      <c r="L97" s="10">
        <f t="shared" si="8"/>
        <v>219520.00000000003</v>
      </c>
      <c r="M97" s="1"/>
      <c r="N97" s="4"/>
      <c r="O97" s="4"/>
    </row>
    <row r="98" spans="1:15" s="29" customFormat="1" ht="102.75" customHeight="1" x14ac:dyDescent="0.25">
      <c r="A98" s="8">
        <v>87</v>
      </c>
      <c r="B98" s="32" t="s">
        <v>195</v>
      </c>
      <c r="C98" s="21" t="s">
        <v>19</v>
      </c>
      <c r="D98" s="21" t="s">
        <v>185</v>
      </c>
      <c r="E98" s="21" t="s">
        <v>116</v>
      </c>
      <c r="F98" s="21">
        <v>1</v>
      </c>
      <c r="G98" s="34">
        <v>19682143</v>
      </c>
      <c r="H98" s="11"/>
      <c r="I98" s="21" t="s">
        <v>199</v>
      </c>
      <c r="J98" s="9" t="s">
        <v>13</v>
      </c>
      <c r="K98" s="22">
        <f t="shared" si="9"/>
        <v>19682143</v>
      </c>
      <c r="L98" s="10">
        <f t="shared" si="8"/>
        <v>22044000.160000004</v>
      </c>
      <c r="M98" s="1"/>
      <c r="N98" s="4"/>
      <c r="O98" s="4"/>
    </row>
    <row r="99" spans="1:15" s="29" customFormat="1" ht="104.25" customHeight="1" x14ac:dyDescent="0.25">
      <c r="A99" s="35">
        <v>88</v>
      </c>
      <c r="B99" s="36" t="s">
        <v>196</v>
      </c>
      <c r="C99" s="37" t="s">
        <v>19</v>
      </c>
      <c r="D99" s="37" t="s">
        <v>185</v>
      </c>
      <c r="E99" s="37" t="s">
        <v>116</v>
      </c>
      <c r="F99" s="37">
        <v>1</v>
      </c>
      <c r="G99" s="38">
        <v>3863243</v>
      </c>
      <c r="H99" s="39"/>
      <c r="I99" s="21" t="s">
        <v>201</v>
      </c>
      <c r="J99" s="9" t="s">
        <v>13</v>
      </c>
      <c r="K99" s="22">
        <f t="shared" si="9"/>
        <v>3863243</v>
      </c>
      <c r="L99" s="10">
        <f t="shared" si="8"/>
        <v>4326832.16</v>
      </c>
      <c r="M99" s="1"/>
      <c r="N99" s="4"/>
      <c r="O99" s="4"/>
    </row>
    <row r="100" spans="1:15" s="29" customFormat="1" ht="267" customHeight="1" x14ac:dyDescent="0.25">
      <c r="A100" s="8">
        <v>89</v>
      </c>
      <c r="B100" s="32" t="s">
        <v>197</v>
      </c>
      <c r="C100" s="21" t="s">
        <v>19</v>
      </c>
      <c r="D100" s="21" t="s">
        <v>205</v>
      </c>
      <c r="E100" s="21" t="s">
        <v>24</v>
      </c>
      <c r="F100" s="21">
        <v>1</v>
      </c>
      <c r="G100" s="34">
        <v>23228484</v>
      </c>
      <c r="H100" s="11"/>
      <c r="I100" s="21" t="s">
        <v>201</v>
      </c>
      <c r="J100" s="9" t="s">
        <v>13</v>
      </c>
      <c r="K100" s="22">
        <f>F100*G100</f>
        <v>23228484</v>
      </c>
      <c r="L100" s="10">
        <f t="shared" si="8"/>
        <v>26015902.080000002</v>
      </c>
      <c r="M100" s="1"/>
      <c r="N100" s="4"/>
      <c r="O100" s="4"/>
    </row>
    <row r="101" spans="1:15" s="29" customFormat="1" ht="273" customHeight="1" x14ac:dyDescent="0.25">
      <c r="A101" s="8">
        <v>90</v>
      </c>
      <c r="B101" s="21" t="s">
        <v>198</v>
      </c>
      <c r="C101" s="21" t="s">
        <v>19</v>
      </c>
      <c r="D101" s="21" t="s">
        <v>206</v>
      </c>
      <c r="E101" s="21" t="s">
        <v>24</v>
      </c>
      <c r="F101" s="21">
        <v>1</v>
      </c>
      <c r="G101" s="34">
        <v>16774493</v>
      </c>
      <c r="H101" s="11"/>
      <c r="I101" s="21" t="s">
        <v>201</v>
      </c>
      <c r="J101" s="9" t="s">
        <v>13</v>
      </c>
      <c r="K101" s="22">
        <f t="shared" si="9"/>
        <v>16774493</v>
      </c>
      <c r="L101" s="10">
        <f t="shared" si="8"/>
        <v>18787432.16</v>
      </c>
      <c r="M101" s="1"/>
      <c r="N101" s="4"/>
      <c r="O101" s="4"/>
    </row>
    <row r="102" spans="1:15" s="29" customFormat="1" ht="87.75" customHeight="1" x14ac:dyDescent="0.25">
      <c r="A102" s="40">
        <v>91</v>
      </c>
      <c r="B102" s="41" t="s">
        <v>208</v>
      </c>
      <c r="C102" s="43" t="s">
        <v>17</v>
      </c>
      <c r="D102" s="41" t="s">
        <v>208</v>
      </c>
      <c r="E102" s="21" t="s">
        <v>16</v>
      </c>
      <c r="F102" s="21">
        <v>1</v>
      </c>
      <c r="G102" s="51">
        <v>4440000</v>
      </c>
      <c r="H102" s="42"/>
      <c r="I102" s="43" t="s">
        <v>207</v>
      </c>
      <c r="J102" s="9" t="s">
        <v>47</v>
      </c>
      <c r="K102" s="22">
        <f t="shared" si="9"/>
        <v>4440000</v>
      </c>
      <c r="L102" s="10">
        <f t="shared" si="8"/>
        <v>4972800.0000000009</v>
      </c>
      <c r="M102" s="1"/>
      <c r="N102" s="4"/>
      <c r="O102" s="4"/>
    </row>
    <row r="103" spans="1:15" s="29" customFormat="1" ht="82.5" customHeight="1" x14ac:dyDescent="0.25">
      <c r="A103" s="40">
        <v>92</v>
      </c>
      <c r="B103" s="46" t="s">
        <v>202</v>
      </c>
      <c r="C103" s="47" t="s">
        <v>17</v>
      </c>
      <c r="D103" s="46" t="s">
        <v>202</v>
      </c>
      <c r="E103" s="47" t="s">
        <v>18</v>
      </c>
      <c r="F103" s="47">
        <v>2</v>
      </c>
      <c r="G103" s="52">
        <v>148000</v>
      </c>
      <c r="H103" s="48"/>
      <c r="I103" s="21" t="s">
        <v>203</v>
      </c>
      <c r="J103" s="9" t="s">
        <v>204</v>
      </c>
      <c r="K103" s="49">
        <f t="shared" si="9"/>
        <v>296000</v>
      </c>
      <c r="L103" s="50">
        <f t="shared" si="8"/>
        <v>331520.00000000006</v>
      </c>
      <c r="M103" s="1"/>
      <c r="N103" s="4"/>
      <c r="O103" s="4"/>
    </row>
    <row r="104" spans="1:15" s="29" customFormat="1" ht="136.5" customHeight="1" x14ac:dyDescent="0.25">
      <c r="A104" s="53">
        <v>93</v>
      </c>
      <c r="B104" s="36" t="s">
        <v>212</v>
      </c>
      <c r="C104" s="37" t="s">
        <v>19</v>
      </c>
      <c r="D104" s="37" t="s">
        <v>210</v>
      </c>
      <c r="E104" s="21" t="s">
        <v>116</v>
      </c>
      <c r="F104" s="21">
        <v>1</v>
      </c>
      <c r="G104" s="22">
        <v>971152</v>
      </c>
      <c r="H104" s="21" t="s">
        <v>213</v>
      </c>
      <c r="I104" s="54" t="s">
        <v>211</v>
      </c>
      <c r="J104" s="54" t="s">
        <v>13</v>
      </c>
      <c r="K104" s="22">
        <f>F104*G104</f>
        <v>971152</v>
      </c>
      <c r="L104" s="10">
        <f t="shared" si="8"/>
        <v>1087690.24</v>
      </c>
      <c r="M104" s="1"/>
      <c r="N104" s="4"/>
      <c r="O104" s="4"/>
    </row>
    <row r="105" spans="1:15" s="29" customFormat="1" ht="170.25" customHeight="1" x14ac:dyDescent="0.25">
      <c r="A105" s="53">
        <v>94</v>
      </c>
      <c r="B105" s="32" t="s">
        <v>209</v>
      </c>
      <c r="C105" s="21" t="s">
        <v>19</v>
      </c>
      <c r="D105" s="21" t="s">
        <v>216</v>
      </c>
      <c r="E105" s="55" t="s">
        <v>24</v>
      </c>
      <c r="F105" s="43">
        <v>1</v>
      </c>
      <c r="G105" s="51">
        <v>34581419</v>
      </c>
      <c r="H105" s="42"/>
      <c r="I105" s="54" t="s">
        <v>211</v>
      </c>
      <c r="J105" s="54" t="s">
        <v>13</v>
      </c>
      <c r="K105" s="22">
        <f t="shared" ref="K105:K111" si="10">F105*G105</f>
        <v>34581419</v>
      </c>
      <c r="L105" s="10">
        <f t="shared" si="8"/>
        <v>38731189.280000001</v>
      </c>
      <c r="M105" s="1"/>
      <c r="N105" s="4"/>
      <c r="O105" s="4"/>
    </row>
    <row r="106" spans="1:15" s="29" customFormat="1" ht="156.75" customHeight="1" x14ac:dyDescent="0.25">
      <c r="A106" s="40">
        <v>95</v>
      </c>
      <c r="B106" s="41" t="s">
        <v>214</v>
      </c>
      <c r="C106" s="43" t="s">
        <v>17</v>
      </c>
      <c r="D106" s="41" t="s">
        <v>215</v>
      </c>
      <c r="E106" s="43" t="s">
        <v>24</v>
      </c>
      <c r="F106" s="43">
        <v>1</v>
      </c>
      <c r="G106" s="51">
        <v>78107</v>
      </c>
      <c r="H106" s="42"/>
      <c r="I106" s="54" t="s">
        <v>217</v>
      </c>
      <c r="J106" s="54" t="s">
        <v>13</v>
      </c>
      <c r="K106" s="22">
        <f t="shared" si="10"/>
        <v>78107</v>
      </c>
      <c r="L106" s="10">
        <f t="shared" si="8"/>
        <v>87479.840000000011</v>
      </c>
      <c r="M106" s="1"/>
      <c r="N106" s="4"/>
      <c r="O106" s="4"/>
    </row>
    <row r="107" spans="1:15" s="29" customFormat="1" ht="105" customHeight="1" x14ac:dyDescent="0.25">
      <c r="A107" s="40">
        <v>96</v>
      </c>
      <c r="B107" s="41" t="s">
        <v>218</v>
      </c>
      <c r="C107" s="43" t="s">
        <v>17</v>
      </c>
      <c r="D107" s="41" t="s">
        <v>218</v>
      </c>
      <c r="E107" s="43" t="s">
        <v>16</v>
      </c>
      <c r="F107" s="43">
        <v>1</v>
      </c>
      <c r="G107" s="51">
        <v>326786</v>
      </c>
      <c r="H107" s="42"/>
      <c r="I107" s="54" t="s">
        <v>219</v>
      </c>
      <c r="J107" s="54" t="s">
        <v>37</v>
      </c>
      <c r="K107" s="22">
        <f t="shared" si="10"/>
        <v>326786</v>
      </c>
      <c r="L107" s="10">
        <f t="shared" si="8"/>
        <v>366000.32</v>
      </c>
      <c r="M107" s="1"/>
      <c r="N107" s="4"/>
      <c r="O107" s="4"/>
    </row>
    <row r="108" spans="1:15" s="29" customFormat="1" ht="140.25" customHeight="1" x14ac:dyDescent="0.25">
      <c r="A108" s="40">
        <v>97</v>
      </c>
      <c r="B108" s="41" t="s">
        <v>220</v>
      </c>
      <c r="C108" s="43" t="s">
        <v>17</v>
      </c>
      <c r="D108" s="41" t="s">
        <v>220</v>
      </c>
      <c r="E108" s="43" t="s">
        <v>16</v>
      </c>
      <c r="F108" s="43">
        <v>1</v>
      </c>
      <c r="G108" s="51">
        <v>7770000</v>
      </c>
      <c r="H108" s="42"/>
      <c r="I108" s="54" t="s">
        <v>217</v>
      </c>
      <c r="J108" s="54" t="s">
        <v>221</v>
      </c>
      <c r="K108" s="22">
        <f t="shared" si="10"/>
        <v>7770000</v>
      </c>
      <c r="L108" s="10">
        <f t="shared" si="8"/>
        <v>8702400</v>
      </c>
      <c r="M108" s="1"/>
      <c r="N108" s="4"/>
      <c r="O108" s="4"/>
    </row>
    <row r="109" spans="1:15" s="29" customFormat="1" ht="156.75" customHeight="1" x14ac:dyDescent="0.25">
      <c r="A109" s="40">
        <v>98</v>
      </c>
      <c r="B109" s="41" t="s">
        <v>222</v>
      </c>
      <c r="C109" s="43" t="s">
        <v>17</v>
      </c>
      <c r="D109" s="41" t="s">
        <v>222</v>
      </c>
      <c r="E109" s="43" t="s">
        <v>18</v>
      </c>
      <c r="F109" s="43">
        <v>1</v>
      </c>
      <c r="G109" s="51">
        <v>155875</v>
      </c>
      <c r="H109" s="42"/>
      <c r="I109" s="54" t="s">
        <v>223</v>
      </c>
      <c r="J109" s="54" t="s">
        <v>224</v>
      </c>
      <c r="K109" s="22">
        <f t="shared" si="10"/>
        <v>155875</v>
      </c>
      <c r="L109" s="10">
        <f t="shared" si="8"/>
        <v>174580.00000000003</v>
      </c>
      <c r="M109" s="1"/>
      <c r="N109" s="4"/>
      <c r="O109" s="4"/>
    </row>
    <row r="110" spans="1:15" s="29" customFormat="1" ht="156.75" customHeight="1" x14ac:dyDescent="0.25">
      <c r="A110" s="40">
        <v>99</v>
      </c>
      <c r="B110" s="41" t="s">
        <v>238</v>
      </c>
      <c r="C110" s="43" t="s">
        <v>19</v>
      </c>
      <c r="D110" s="41" t="s">
        <v>238</v>
      </c>
      <c r="E110" s="43" t="s">
        <v>24</v>
      </c>
      <c r="F110" s="43">
        <v>1</v>
      </c>
      <c r="G110" s="51">
        <v>21938040</v>
      </c>
      <c r="H110" s="42"/>
      <c r="I110" s="54" t="s">
        <v>229</v>
      </c>
      <c r="J110" s="9" t="s">
        <v>13</v>
      </c>
      <c r="K110" s="59">
        <f t="shared" si="10"/>
        <v>21938040</v>
      </c>
      <c r="L110" s="60">
        <f t="shared" si="8"/>
        <v>24570604.800000001</v>
      </c>
      <c r="M110" s="1"/>
      <c r="N110" s="4"/>
      <c r="O110" s="4"/>
    </row>
    <row r="111" spans="1:15" s="29" customFormat="1" ht="156.75" customHeight="1" x14ac:dyDescent="0.25">
      <c r="A111" s="40">
        <v>100</v>
      </c>
      <c r="B111" s="41" t="s">
        <v>239</v>
      </c>
      <c r="C111" s="43" t="s">
        <v>19</v>
      </c>
      <c r="D111" s="41" t="s">
        <v>239</v>
      </c>
      <c r="E111" s="43" t="s">
        <v>24</v>
      </c>
      <c r="F111" s="43">
        <v>1</v>
      </c>
      <c r="G111" s="51">
        <v>40858000</v>
      </c>
      <c r="H111" s="42"/>
      <c r="I111" s="54" t="s">
        <v>229</v>
      </c>
      <c r="J111" s="9" t="s">
        <v>13</v>
      </c>
      <c r="K111" s="59">
        <f t="shared" si="10"/>
        <v>40858000</v>
      </c>
      <c r="L111" s="60">
        <f t="shared" si="8"/>
        <v>45760960.000000007</v>
      </c>
      <c r="M111" s="1"/>
      <c r="N111" s="4"/>
      <c r="O111" s="4"/>
    </row>
    <row r="112" spans="1:15" s="29" customFormat="1" ht="156.75" customHeight="1" x14ac:dyDescent="0.25">
      <c r="A112" s="40">
        <v>101</v>
      </c>
      <c r="B112" s="41" t="s">
        <v>230</v>
      </c>
      <c r="C112" s="43" t="s">
        <v>17</v>
      </c>
      <c r="D112" s="41" t="s">
        <v>60</v>
      </c>
      <c r="E112" s="43" t="s">
        <v>24</v>
      </c>
      <c r="F112" s="43">
        <v>1</v>
      </c>
      <c r="G112" s="22">
        <v>10010161.9</v>
      </c>
      <c r="H112" s="42"/>
      <c r="I112" s="54" t="s">
        <v>232</v>
      </c>
      <c r="J112" s="9" t="s">
        <v>13</v>
      </c>
      <c r="K112" s="59">
        <f>F112*G112</f>
        <v>10010161.9</v>
      </c>
      <c r="L112" s="60">
        <f t="shared" si="8"/>
        <v>11211381.328000002</v>
      </c>
      <c r="M112" s="1"/>
      <c r="N112" s="4"/>
      <c r="O112" s="4"/>
    </row>
    <row r="113" spans="1:15" s="29" customFormat="1" ht="156.75" customHeight="1" x14ac:dyDescent="0.25">
      <c r="A113" s="40">
        <v>102</v>
      </c>
      <c r="B113" s="41" t="s">
        <v>231</v>
      </c>
      <c r="C113" s="43" t="s">
        <v>17</v>
      </c>
      <c r="D113" s="41" t="s">
        <v>60</v>
      </c>
      <c r="E113" s="43" t="s">
        <v>24</v>
      </c>
      <c r="F113" s="43">
        <v>1</v>
      </c>
      <c r="G113" s="51">
        <v>10924380.4</v>
      </c>
      <c r="H113" s="42"/>
      <c r="I113" s="54" t="s">
        <v>232</v>
      </c>
      <c r="J113" s="9" t="s">
        <v>13</v>
      </c>
      <c r="K113" s="59">
        <f>F113*G113</f>
        <v>10924380.4</v>
      </c>
      <c r="L113" s="60">
        <f t="shared" si="8"/>
        <v>12235306.048000002</v>
      </c>
      <c r="M113" s="1"/>
      <c r="N113" s="4"/>
      <c r="O113" s="4"/>
    </row>
    <row r="114" spans="1:15" s="29" customFormat="1" ht="156.75" customHeight="1" x14ac:dyDescent="0.25">
      <c r="A114" s="40">
        <v>103</v>
      </c>
      <c r="B114" s="41" t="s">
        <v>233</v>
      </c>
      <c r="C114" s="43" t="s">
        <v>17</v>
      </c>
      <c r="D114" s="41" t="s">
        <v>233</v>
      </c>
      <c r="E114" s="43" t="s">
        <v>24</v>
      </c>
      <c r="F114" s="43">
        <v>1</v>
      </c>
      <c r="G114" s="51">
        <v>4464285.71</v>
      </c>
      <c r="H114" s="42"/>
      <c r="I114" s="21" t="s">
        <v>234</v>
      </c>
      <c r="J114" s="9" t="s">
        <v>13</v>
      </c>
      <c r="K114" s="59">
        <f>F114*G114</f>
        <v>4464285.71</v>
      </c>
      <c r="L114" s="60">
        <f t="shared" si="8"/>
        <v>4999999.9952000007</v>
      </c>
      <c r="M114" s="1"/>
      <c r="N114" s="4"/>
      <c r="O114" s="4"/>
    </row>
    <row r="115" spans="1:15" x14ac:dyDescent="0.25">
      <c r="A115" s="63" t="s">
        <v>14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58">
        <f>SUM(K12:K114)</f>
        <v>2613415714.3000002</v>
      </c>
      <c r="L115" s="58">
        <f>SUM(L12:L114)</f>
        <v>2927025600.0160007</v>
      </c>
    </row>
    <row r="117" spans="1:15" s="57" customFormat="1" ht="23.25" customHeight="1" x14ac:dyDescent="0.25">
      <c r="A117" s="61"/>
      <c r="B117" s="61"/>
      <c r="C117" s="61"/>
      <c r="D117" s="61"/>
      <c r="E117" s="61"/>
      <c r="I117" s="44"/>
      <c r="N117" s="45"/>
      <c r="O117" s="45"/>
    </row>
  </sheetData>
  <mergeCells count="10">
    <mergeCell ref="J1:M2"/>
    <mergeCell ref="J3:L3"/>
    <mergeCell ref="J4:L4"/>
    <mergeCell ref="J5:L5"/>
    <mergeCell ref="J6:L6"/>
    <mergeCell ref="A117:E117"/>
    <mergeCell ref="C9:K9"/>
    <mergeCell ref="D8:I8"/>
    <mergeCell ref="A115:J115"/>
    <mergeCell ref="D10:K10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2011-08-16T09:37:23Z</cp:lastPrinted>
  <dcterms:created xsi:type="dcterms:W3CDTF">2010-11-22T12:00:33Z</dcterms:created>
  <dcterms:modified xsi:type="dcterms:W3CDTF">2011-11-26T12:30:08Z</dcterms:modified>
</cp:coreProperties>
</file>