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645" windowWidth="25215" windowHeight="5745" tabRatio="589"/>
  </bookViews>
  <sheets>
    <sheet name="ПЗ товаров, работ 2011 ЧУ ЦЭИ" sheetId="6" r:id="rId1"/>
    <sheet name="Лист1" sheetId="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4525"/>
</workbook>
</file>

<file path=xl/calcChain.xml><?xml version="1.0" encoding="utf-8"?>
<calcChain xmlns="http://schemas.openxmlformats.org/spreadsheetml/2006/main">
  <c r="L12" i="6" l="1"/>
  <c r="L13" i="6"/>
  <c r="L14" i="6"/>
  <c r="L29" i="6"/>
  <c r="L32" i="6"/>
  <c r="L50" i="6"/>
  <c r="L71" i="6"/>
  <c r="G71" i="6" l="1"/>
  <c r="K88" i="6" l="1"/>
  <c r="L88" i="6" s="1"/>
  <c r="K87" i="6"/>
  <c r="L87" i="6" s="1"/>
  <c r="K86" i="6"/>
  <c r="L86" i="6" s="1"/>
  <c r="K85" i="6" l="1"/>
  <c r="L85" i="6" s="1"/>
  <c r="K84" i="6"/>
  <c r="L84" i="6" s="1"/>
  <c r="K83" i="6" l="1"/>
  <c r="L83" i="6" s="1"/>
  <c r="K66" i="6" l="1"/>
  <c r="L66" i="6" s="1"/>
  <c r="K46" i="6" l="1"/>
  <c r="L46" i="6" s="1"/>
  <c r="K82" i="6"/>
  <c r="L82" i="6" s="1"/>
  <c r="K70" i="6" l="1"/>
  <c r="L70" i="6" s="1"/>
  <c r="K81" i="6" l="1"/>
  <c r="L81" i="6" s="1"/>
  <c r="K80" i="6"/>
  <c r="L80" i="6" s="1"/>
  <c r="K79" i="6"/>
  <c r="L79" i="6" s="1"/>
  <c r="K22" i="6" l="1"/>
  <c r="L22" i="6" s="1"/>
  <c r="K21" i="6"/>
  <c r="L21" i="6" s="1"/>
  <c r="K78" i="6"/>
  <c r="L78" i="6" s="1"/>
  <c r="K77" i="6"/>
  <c r="L77" i="6" s="1"/>
  <c r="K42" i="6"/>
  <c r="L42" i="6" s="1"/>
  <c r="K36" i="6"/>
  <c r="L36" i="6" s="1"/>
  <c r="K37" i="6"/>
  <c r="L37" i="6" s="1"/>
  <c r="K76" i="6" l="1"/>
  <c r="L76" i="6" s="1"/>
  <c r="K75" i="6" l="1"/>
  <c r="L75" i="6" s="1"/>
  <c r="K74" i="6"/>
  <c r="L74" i="6" s="1"/>
  <c r="K73" i="6"/>
  <c r="L73" i="6" s="1"/>
  <c r="K72" i="6"/>
  <c r="L72" i="6" s="1"/>
  <c r="K69" i="6" l="1"/>
  <c r="L69" i="6" s="1"/>
  <c r="K68" i="6" l="1"/>
  <c r="L68" i="6" s="1"/>
  <c r="K67" i="6"/>
  <c r="L67" i="6" s="1"/>
  <c r="G12" i="6"/>
  <c r="K65" i="6" l="1"/>
  <c r="L65" i="6" s="1"/>
  <c r="K64" i="6"/>
  <c r="L64" i="6" s="1"/>
  <c r="K63" i="6"/>
  <c r="L63" i="6" s="1"/>
  <c r="K62" i="6"/>
  <c r="L62" i="6" s="1"/>
  <c r="K61" i="6"/>
  <c r="L61" i="6" s="1"/>
  <c r="G32" i="6" l="1"/>
  <c r="K60" i="6"/>
  <c r="L60" i="6" s="1"/>
  <c r="G13" i="6" l="1"/>
  <c r="K15" i="6"/>
  <c r="L15" i="6" s="1"/>
  <c r="K16" i="6"/>
  <c r="L16" i="6" s="1"/>
  <c r="K17" i="6"/>
  <c r="L17" i="6" s="1"/>
  <c r="K18" i="6"/>
  <c r="L18" i="6" s="1"/>
  <c r="K19" i="6"/>
  <c r="L19" i="6" s="1"/>
  <c r="K20" i="6"/>
  <c r="L20" i="6" s="1"/>
  <c r="K23" i="6"/>
  <c r="L23" i="6" s="1"/>
  <c r="K24" i="6"/>
  <c r="L24" i="6" s="1"/>
  <c r="G25" i="6"/>
  <c r="K25" i="6" s="1"/>
  <c r="L25" i="6" s="1"/>
  <c r="K26" i="6"/>
  <c r="L26" i="6" s="1"/>
  <c r="K27" i="6"/>
  <c r="L27" i="6" s="1"/>
  <c r="K28" i="6"/>
  <c r="L28" i="6" s="1"/>
  <c r="K30" i="6"/>
  <c r="L30" i="6" s="1"/>
  <c r="K31" i="6"/>
  <c r="L31" i="6" s="1"/>
  <c r="K33" i="6"/>
  <c r="L33" i="6" s="1"/>
  <c r="K34" i="6"/>
  <c r="L34" i="6" s="1"/>
  <c r="K35" i="6"/>
  <c r="L35" i="6" s="1"/>
  <c r="K38" i="6"/>
  <c r="L38" i="6" s="1"/>
  <c r="K39" i="6"/>
  <c r="L39" i="6" s="1"/>
  <c r="K40" i="6"/>
  <c r="L40" i="6" s="1"/>
  <c r="K41" i="6"/>
  <c r="L41" i="6" s="1"/>
  <c r="K43" i="6"/>
  <c r="L43" i="6" s="1"/>
  <c r="K44" i="6"/>
  <c r="L44" i="6" s="1"/>
  <c r="K45" i="6"/>
  <c r="L45" i="6" s="1"/>
  <c r="K59" i="6" l="1"/>
  <c r="L59" i="6" s="1"/>
  <c r="K58" i="6"/>
  <c r="L58" i="6" s="1"/>
  <c r="K57" i="6"/>
  <c r="L57" i="6" s="1"/>
  <c r="K56" i="6"/>
  <c r="L56" i="6" s="1"/>
  <c r="K55" i="6"/>
  <c r="L55" i="6" s="1"/>
  <c r="K54" i="6"/>
  <c r="L54" i="6" s="1"/>
  <c r="K53" i="6"/>
  <c r="L53" i="6" s="1"/>
  <c r="K52" i="6"/>
  <c r="L52" i="6" s="1"/>
  <c r="K51" i="6" l="1"/>
  <c r="L51" i="6" s="1"/>
  <c r="K49" i="6"/>
  <c r="L49" i="6" s="1"/>
  <c r="K48" i="6"/>
  <c r="L48" i="6" s="1"/>
  <c r="K47" i="6" l="1"/>
  <c r="K89" i="6" l="1"/>
  <c r="L47" i="6"/>
  <c r="L89" i="6" s="1"/>
</calcChain>
</file>

<file path=xl/sharedStrings.xml><?xml version="1.0" encoding="utf-8"?>
<sst xmlns="http://schemas.openxmlformats.org/spreadsheetml/2006/main" count="484" uniqueCount="189">
  <si>
    <t>Утвержден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</si>
  <si>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</si>
  <si>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</si>
  <si>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</si>
  <si>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</si>
  <si>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</si>
  <si>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</si>
  <si>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</si>
  <si>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</si>
  <si>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</si>
  <si>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</si>
  <si>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Дата начала и окончания объявления</t>
  </si>
  <si>
    <t>№</t>
  </si>
  <si>
    <t>г. Астана, пр. Кабанбай батыра,53</t>
  </si>
  <si>
    <t>ИТОГО</t>
  </si>
  <si>
    <t>Обязательное страхование работника от несчастных случаев при исполнении им трудовых (служебных) обязанностей</t>
  </si>
  <si>
    <t>услуга</t>
  </si>
  <si>
    <t xml:space="preserve">из одного источника </t>
  </si>
  <si>
    <t>человек</t>
  </si>
  <si>
    <t>открытый тендер</t>
  </si>
  <si>
    <t>Представительские услуги</t>
  </si>
  <si>
    <t>делегации</t>
  </si>
  <si>
    <t>в течении 2011 г.</t>
  </si>
  <si>
    <t>Республика Казахстан</t>
  </si>
  <si>
    <t>комплект</t>
  </si>
  <si>
    <t>приказом И.о. Исполнительного директора</t>
  </si>
  <si>
    <t xml:space="preserve"> </t>
  </si>
  <si>
    <t xml:space="preserve">Спирт этиловый </t>
  </si>
  <si>
    <t>дал</t>
  </si>
  <si>
    <t>по согласованию с заказчиком</t>
  </si>
  <si>
    <t>Товары по комплектации учебной лаборатории Школы инженерии АО «Назарбаев Университет» (1-ый этап)</t>
  </si>
  <si>
    <t>Лабораторное и вспомогательное оборудование для комплектации  учебной лаборатории Школы инженерии АО «Назарбаев Университет» (1-ый этап)</t>
  </si>
  <si>
    <t>180 календарных дней</t>
  </si>
  <si>
    <t>Добровольное страхование на случай болезни</t>
  </si>
  <si>
    <t xml:space="preserve"> 12 месяцев со дня вступления в силу договора</t>
  </si>
  <si>
    <t>366 календарных дней  со дня вступления в силу договора</t>
  </si>
  <si>
    <t>Профессиональный письменный перевод текстовой информации</t>
  </si>
  <si>
    <t>г. Астана</t>
  </si>
  <si>
    <t>Таможенное оформление грузов</t>
  </si>
  <si>
    <t>со дня вступления договора в силу по 31 декабря 2011 г.</t>
  </si>
  <si>
    <t>Хранение груза на складах временного хранения</t>
  </si>
  <si>
    <t>Услуги независимого эксперта по логистике</t>
  </si>
  <si>
    <t>Таможенная очистка груза, работа брокера, расходы на формирование ГТД, ДТС.</t>
  </si>
  <si>
    <t>Спирт этиловый ректификованный</t>
  </si>
  <si>
    <t>Участие в тренинге по технико-экономическому моделированию с генератором TIMES</t>
  </si>
  <si>
    <t>Участие в конференции "37th IEEE Photovoltaic Specialist Conference"</t>
  </si>
  <si>
    <t>6 календарных дней</t>
  </si>
  <si>
    <t>США</t>
  </si>
  <si>
    <t xml:space="preserve">Генетический анализатор ДНК </t>
  </si>
  <si>
    <t>Генетический анализатор ДНК (система молекулярной диагностики) в комплекте с прибором для проведения капиллярного электрофореза</t>
  </si>
  <si>
    <t xml:space="preserve">3 календарных дня </t>
  </si>
  <si>
    <t>Королевство Нидерландов</t>
  </si>
  <si>
    <t>Участие в тренинге по технико-экономическому моделированию с генератором модели TIMES</t>
  </si>
  <si>
    <t>Қ. Байғарин</t>
  </si>
  <si>
    <t>Медицинское добровольное страхование на случай болезни работников ЧУ  «Центр энергетических исследовании»</t>
  </si>
  <si>
    <t xml:space="preserve">частного учреждения «Центр энергетических </t>
  </si>
  <si>
    <t>Республика Казахстан, страны дальнего и ближнего зарубежья</t>
  </si>
  <si>
    <t>исследовании» от 25 марта 2011 года № 05</t>
  </si>
  <si>
    <t>не позднее 01 августа 2011 г.</t>
  </si>
  <si>
    <t>Медицинские расходные материалы:1 комплект</t>
  </si>
  <si>
    <t>не позднее 04 июня 2011 г.</t>
  </si>
  <si>
    <t>Комплект медицинских расходных материалов  и препаратов</t>
  </si>
  <si>
    <t>Медицинские расходные материалы:2 комплект</t>
  </si>
  <si>
    <t>июнь</t>
  </si>
  <si>
    <t>2011 г.</t>
  </si>
  <si>
    <t>Консультационные услуги по проекту «Энергетическое, экономическое и экологическое моделирование вариантов развития энергетической системы Казахстана и ее взаимосвязь с глобальной энергетической системой»</t>
  </si>
  <si>
    <t xml:space="preserve">г. Астана, Республика Казахстан и г. Рим, Италия. </t>
  </si>
  <si>
    <t>г. Астана, ул. 23, дом 3</t>
  </si>
  <si>
    <t>3 месяца</t>
  </si>
  <si>
    <t>шт</t>
  </si>
  <si>
    <t>Печатно-бланочная продукция</t>
  </si>
  <si>
    <t>Бланки приказов, бланк письма</t>
  </si>
  <si>
    <t>Визитки</t>
  </si>
  <si>
    <t>с даты заключения договора по 12 декабря 2011 года.</t>
  </si>
  <si>
    <t>Товары по комплектации учебной лаборатории Школы инженерии АО «Назарбаев Университет» (2-ой этап)</t>
  </si>
  <si>
    <t>Лабораторное и вспомогательное оборудование, расходные материалы для комплектации  учебной лаборатории Школы инженерии АО «Назарбаев Университет» (2-ой этап)</t>
  </si>
  <si>
    <t>с даты заключения договора по 31 декабря 2011 года.</t>
  </si>
  <si>
    <t>Приобретение сырья и материалов для проведения фундаментальных и прикладных научных исследований</t>
  </si>
  <si>
    <t>Специальная учебная и научная литература в рамках проведения фундаментальных и прикладных научных исследований</t>
  </si>
  <si>
    <t>Консультационные услуги  в рамках проведения фундаментальных и прикладных научных исследований</t>
  </si>
  <si>
    <t>Профессиональный письменный перевод текстовой информации  в рамках проведения фундаментальных и прикладных научных исследований</t>
  </si>
  <si>
    <t>Услуги по оформлению авиа- и ж/д-билетов</t>
  </si>
  <si>
    <t xml:space="preserve">Услуги по публикации статей </t>
  </si>
  <si>
    <t>Типографские услуги</t>
  </si>
  <si>
    <t>по согласованию с заказчиком, в течении 2011 г.</t>
  </si>
  <si>
    <t>не поздне 27 октября 2011 г.</t>
  </si>
  <si>
    <t>Лабораторная мебель для лабораторий  «Назарбаев Университет»</t>
  </si>
  <si>
    <t>Курьерские услуги</t>
  </si>
  <si>
    <t xml:space="preserve">Курьерские услуги, в том числе почтовые отправления по  Казахстану, странам дальнего и ближнего зарубежья </t>
  </si>
  <si>
    <t>не позднее 10 сентября 2011 г.</t>
  </si>
  <si>
    <t>Оборудование и материалы для мастерской ЧУ "Центр энергетических исследований"</t>
  </si>
  <si>
    <t xml:space="preserve">Оборудование и материалы для мастерской Школы наук и технологий </t>
  </si>
  <si>
    <t xml:space="preserve"> Обучение, тренинги, семинары и участие в конференциях, выставках, форумах в рамках проведения фундаментальных и прикладных научных исследований</t>
  </si>
  <si>
    <t xml:space="preserve"> Оборудование  лабораторий биологии Школы наук и технологий </t>
  </si>
  <si>
    <t xml:space="preserve"> Оборудование  лабораторий химии и  биологии Школы наук и технологий </t>
  </si>
  <si>
    <t xml:space="preserve">«Центр энергетических исследовании» на 2011 г. </t>
  </si>
  <si>
    <t>Оборудование для лабораторий физики Школы наук и технологий</t>
  </si>
  <si>
    <t>Инвертированный микроскоп научно-исследовательского класса</t>
  </si>
  <si>
    <t>Универсальный исследовательский сканирующий зондовый микроскоп</t>
  </si>
  <si>
    <t>Микроскоп люминесцентный научно-исследовательского класса работающий в режиме флюоресценции, светлого поля</t>
  </si>
  <si>
    <t>Универсальный сканирующий зондовый прибор для изучения свойств поверхности, а также объектов на нанометровом уровне</t>
  </si>
  <si>
    <t>60 календарных дней с даты вступления в силу договора</t>
  </si>
  <si>
    <t>90 календарных дней с даты вступления в силу договора</t>
  </si>
  <si>
    <t>Медицинские расходные материалы: 3 комплект</t>
  </si>
  <si>
    <t>в течении 5 календарных дней с даты вступления в силу договора</t>
  </si>
  <si>
    <t>Универсальный инвертированный, оптический микроскоп для любых видов исследований в проходящем свете: светлое и темное поле, а также поляризационный контраст.  Область применения: просмотр неокрашенных живых культур микроорганизмов находящихся во флаконах, пробирках, чашках Петри и т.п.</t>
  </si>
  <si>
    <t>Сырье и материалы: химические реактивы, лекарственные средства, прекурсоры, изделия мед.назначения и др.</t>
  </si>
  <si>
    <t>Микроскопы научно-исследовательского класса для проведения имунно-флюоресцентных экспериментов с цифровой детекцией оптических сигналов, а также для просмотра окрашенных живых культур микроорганизмов, находящихся во флаконах, пробирках, чашках Петри и т.п.</t>
  </si>
  <si>
    <t>Халат лабораторный</t>
  </si>
  <si>
    <t>Очки лабораторные защитные</t>
  </si>
  <si>
    <t>Цвет белый; с воротником и карманами, рукава с застежкой; антистатичный; высокопрочный материал, не менее 80% хлопка; унисекс; защита от попадания мелких брызг химических реактивов. Размеры S, M, L (равными частями)</t>
  </si>
  <si>
    <t>Ударопрочные линзы из поликарбоната; легкая обтекаемая конструкция; прозрачные линзы с незапотевающим покрытием; защита от брызг жидкостей, ударов твердых частиц и УФ излучения</t>
  </si>
  <si>
    <t>Морозильник</t>
  </si>
  <si>
    <t>Холодильник с морозильной камерой</t>
  </si>
  <si>
    <t xml:space="preserve">Ширина не более 70 см, температура в морозильной камере  в пределах -17/-24оС, наличие не менее 6 выдвижных ящиков, объем не менее 200 л </t>
  </si>
  <si>
    <t>Ширина 60-70см, объем морозильной камеры не менее 200 л, объем холодильной камеры не менее 100 л</t>
  </si>
  <si>
    <t>10 дней со дня вступления в силу договора</t>
  </si>
  <si>
    <t>Расходные материалы UCL Foundation 1 комплект</t>
  </si>
  <si>
    <t>5 календарных дней с даты вступления в силу договора</t>
  </si>
  <si>
    <t>Оборудование для лабораторий физики Школы наук и технологий: 1 семестр</t>
  </si>
  <si>
    <t>Комплект</t>
  </si>
  <si>
    <t>Комплект оборудования для лабораторий физики Школы наук и технологий: 1 семестр</t>
  </si>
  <si>
    <t>Комплект оборудования для лабораторий по возобновляемой энергетике</t>
  </si>
  <si>
    <t>Оборудование для лабораторий по возобновляемой энергетике</t>
  </si>
  <si>
    <t>Расходные материалы для лаборатории физики Школы наук и технологий</t>
  </si>
  <si>
    <t>Комплект расходных материалов для лабораторий физики Школы наук и технологий</t>
  </si>
  <si>
    <t>30 календарных дней с даты вступления в силу договора</t>
  </si>
  <si>
    <t xml:space="preserve">75 календарных дней со дня вступления в силу договора </t>
  </si>
  <si>
    <t>до 15 ноября 2011 года</t>
  </si>
  <si>
    <t>Расходные материалы для лаборатории Школы инженерии: 1 комплект</t>
  </si>
  <si>
    <t>Услуги по проекту «Рациональный дизайн новых химических лекарственных препаратов на основе соединений, блокирующих поры в клеточных мембранах»</t>
  </si>
  <si>
    <t>запрос ценовых предложений</t>
  </si>
  <si>
    <t>в течении 4 месяцев со дня вступления в силу договора</t>
  </si>
  <si>
    <t xml:space="preserve">Настольная лампа для лабораторных занятии по химии </t>
  </si>
  <si>
    <t>Настольная лампа на струбцине (креплением к столу). Лампа накаливания 60 Вт.</t>
  </si>
  <si>
    <t>Содействие в построении и запуске модели энергетической системы Республики Казахстан, анализ результатов</t>
  </si>
  <si>
    <t>6 недель</t>
  </si>
  <si>
    <t>Республики Казахстан г. Астана, пр. Кабанбай батыра,53 и Итальянская Республика г. Турин</t>
  </si>
  <si>
    <t>Оборудование для лабораторий по возобновляемой энергетике: комплект 1</t>
  </si>
  <si>
    <t xml:space="preserve">Комплект оборудования для лабораторий по возобновляемой энергетике </t>
  </si>
  <si>
    <t>Оборудование для лабораторий по возобновляемой энергетике: комплект 2</t>
  </si>
  <si>
    <t>Оборудование для лабораторий по возобновляемой энергетике: комплект 3</t>
  </si>
  <si>
    <t xml:space="preserve">                                            План закупок товаров, работ и услуг частного учреждения </t>
  </si>
  <si>
    <t>Услуги по предоставлению экспертного лингвистического заключения</t>
  </si>
  <si>
    <t>Услуги по обеспечению условий эксперимента</t>
  </si>
  <si>
    <t>Консультационные услуги по проекту "Исследования аномальной турбулентности"</t>
  </si>
  <si>
    <t xml:space="preserve">Консультационные услуги эксперта Нью-Йоркского Университета </t>
  </si>
  <si>
    <t>Консультационные услуги для ЧУ "ЦЭИ"</t>
  </si>
  <si>
    <t>Сырье и материалы для учебных и исследовательских лабораторий</t>
  </si>
  <si>
    <t>Канцелярские товары</t>
  </si>
  <si>
    <t>Хозяйственные товары</t>
  </si>
  <si>
    <t>Аренда автотранспорта</t>
  </si>
  <si>
    <t>Услуги по транспортировке грузов</t>
  </si>
  <si>
    <t>Вывоз твердых химических отходов</t>
  </si>
  <si>
    <t>Вывоз жидких химических отходов</t>
  </si>
  <si>
    <t xml:space="preserve">Сертификация и лицензирование  товара </t>
  </si>
  <si>
    <t xml:space="preserve">Сертификация и лицензирование товара (получение сертификата соответствия, лицензии) </t>
  </si>
  <si>
    <t xml:space="preserve">Приобретение периодических печатных  и электронных изданий  </t>
  </si>
  <si>
    <t>Новогодние подарки детям</t>
  </si>
  <si>
    <t>Корпоративное празднование Нового Года</t>
  </si>
  <si>
    <t>Проведение мероприятия "Тимбилдинг"</t>
  </si>
  <si>
    <t>Новогодние подарки детям в наборе</t>
  </si>
  <si>
    <t>г. Кокшетау, п.Боровое</t>
  </si>
  <si>
    <t>Услуги связи</t>
  </si>
  <si>
    <t>Услуги по выборке статистических данных "Информационно-вычислительный центр" Агентства по статистике</t>
  </si>
  <si>
    <t>в течении 15 календарных дней с даты вступления в силу договора</t>
  </si>
  <si>
    <t>15 календарных дней с даты вступления в силу договора</t>
  </si>
  <si>
    <t>10 календарных дней с даты вступления в силу договора</t>
  </si>
  <si>
    <t>в течении 1 дня</t>
  </si>
  <si>
    <t>2 дня</t>
  </si>
  <si>
    <t>в течении 17 календарных дней с даты вступления в силу договора</t>
  </si>
  <si>
    <t xml:space="preserve">4 месяца с даты вступления в силу договора </t>
  </si>
  <si>
    <t xml:space="preserve">50 календарных дней со дня вступления в силу договора </t>
  </si>
  <si>
    <t>Ультразвуковой гомогенизатор</t>
  </si>
  <si>
    <t>Ультразвуковой гомогенизатор для подготовки образцов, дисперсии, гомогенизации, уменьшения размера частиц, ускорение химических реакций, дегазации и атомизации.</t>
  </si>
  <si>
    <t>90  дней с даты вступления в силу договора</t>
  </si>
  <si>
    <t>Лиофильная сушка</t>
  </si>
  <si>
    <t>Лиофильная сушка  для удаления растворителя из замороженных растворов, гелей, суспензий</t>
  </si>
  <si>
    <t>Распылительная сушка</t>
  </si>
  <si>
    <t>Распылительная сушка предназначена для обезвоживания водных, водно-органических и органических растворов или суспензий с получением порошкообразного продукта за одну операцию, с размером частиц 2-25 мкм.</t>
  </si>
  <si>
    <t>Сан Диего, Калифорния, США.</t>
  </si>
  <si>
    <t>г. Хэрндон, Вирджиния, США</t>
  </si>
  <si>
    <t>г. Астана       г. Алматы</t>
  </si>
  <si>
    <t>Медицинские расходные материалы:4 комплект</t>
  </si>
  <si>
    <t>с даты вступления в силу договора до 30 ноября 2011 г.</t>
  </si>
  <si>
    <t>12 недель со дня вступления в силу договора</t>
  </si>
  <si>
    <t xml:space="preserve">Консультационные услуги  в сфере обратной вакцинологии, рационального дизайна и создания новых лекарственных препаратов </t>
  </si>
  <si>
    <t>Консультационные услуги в сфере рационального дизайна и создания новых лекарственных препаратов</t>
  </si>
  <si>
    <t xml:space="preserve">                                      с изменениями и дополнениями к Приказу от 05 августа  2011 г. №52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</si>
</sst>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8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_(&quot;$&quot;* #,##0_);_(&quot;$&quot;* \(#,##0\);_(&quot;$&quot;* &quot;-&quot;_);_(@_)"/>
    <numFmt numFmtId="198" formatCode="_(* #,##0_);_(* \(#,##0\);_(* &quot;-&quot;_);_(@_)"/>
    <numFmt numFmtId="199" formatCode="0.0%"/>
  </numFmts>
  <fonts count="5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57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8" fillId="0" borderId="0"/>
    <xf numFmtId="43" fontId="3" fillId="0" borderId="0" applyFont="0" applyFill="0" applyBorder="0" applyAlignment="0" applyProtection="0"/>
    <xf numFmtId="0" fontId="1" fillId="0" borderId="0"/>
    <xf numFmtId="0" fontId="10" fillId="0" borderId="0"/>
    <xf numFmtId="0" fontId="29" fillId="0" borderId="0"/>
    <xf numFmtId="0" fontId="10" fillId="0" borderId="0"/>
    <xf numFmtId="0" fontId="28" fillId="0" borderId="0">
      <alignment vertical="center"/>
    </xf>
    <xf numFmtId="0" fontId="30" fillId="0" borderId="0"/>
    <xf numFmtId="0" fontId="10" fillId="0" borderId="0"/>
    <xf numFmtId="197" fontId="31" fillId="0" borderId="0" applyFont="0" applyFill="0" applyBorder="0" applyAlignment="0" applyProtection="0"/>
    <xf numFmtId="197" fontId="32" fillId="0" borderId="0" applyFont="0" applyFill="0" applyBorder="0" applyAlignment="0" applyProtection="0"/>
    <xf numFmtId="197" fontId="32" fillId="0" borderId="0" applyFont="0" applyFill="0" applyBorder="0" applyAlignment="0" applyProtection="0"/>
    <xf numFmtId="197" fontId="31" fillId="0" borderId="0" applyFont="0" applyFill="0" applyBorder="0" applyAlignment="0" applyProtection="0"/>
    <xf numFmtId="197" fontId="32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29" fillId="0" borderId="0"/>
    <xf numFmtId="0" fontId="3" fillId="0" borderId="0"/>
    <xf numFmtId="0" fontId="1" fillId="0" borderId="0"/>
    <xf numFmtId="198" fontId="32" fillId="0" borderId="0" applyFont="0" applyFill="0" applyBorder="0" applyAlignment="0" applyProtection="0"/>
    <xf numFmtId="198" fontId="3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43" fontId="1" fillId="0" borderId="0" applyFont="0" applyFill="0" applyBorder="0" applyAlignment="0" applyProtection="0"/>
    <xf numFmtId="197" fontId="29" fillId="0" borderId="0" applyFont="0" applyFill="0" applyBorder="0" applyAlignment="0" applyProtection="0"/>
    <xf numFmtId="197" fontId="29" fillId="0" borderId="0" applyFont="0" applyFill="0" applyBorder="0" applyAlignment="0" applyProtection="0"/>
    <xf numFmtId="0" fontId="3" fillId="0" borderId="0"/>
    <xf numFmtId="0" fontId="4" fillId="0" borderId="0"/>
    <xf numFmtId="199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95" fontId="5" fillId="0" borderId="14" applyBorder="0">
      <protection hidden="1"/>
    </xf>
    <xf numFmtId="165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0" fontId="1" fillId="0" borderId="0"/>
    <xf numFmtId="0" fontId="1" fillId="0" borderId="0"/>
    <xf numFmtId="0" fontId="29" fillId="0" borderId="0"/>
    <xf numFmtId="43" fontId="10" fillId="0" borderId="0" applyFont="0" applyFill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10" fillId="0" borderId="0"/>
    <xf numFmtId="0" fontId="4" fillId="0" borderId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20" borderId="0" applyNumberFormat="0" applyBorder="0" applyAlignment="0" applyProtection="0"/>
    <xf numFmtId="0" fontId="34" fillId="8" borderId="5" applyNumberFormat="0" applyAlignment="0" applyProtection="0"/>
    <xf numFmtId="0" fontId="35" fillId="21" borderId="6" applyNumberFormat="0" applyAlignment="0" applyProtection="0"/>
    <xf numFmtId="0" fontId="36" fillId="21" borderId="5" applyNumberFormat="0" applyAlignment="0" applyProtection="0"/>
    <xf numFmtId="0" fontId="37" fillId="0" borderId="7" applyNumberFormat="0" applyFill="0" applyAlignment="0" applyProtection="0"/>
    <xf numFmtId="0" fontId="38" fillId="0" borderId="8" applyNumberFormat="0" applyFill="0" applyAlignment="0" applyProtection="0"/>
    <xf numFmtId="0" fontId="39" fillId="0" borderId="9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0" applyNumberFormat="0" applyFill="0" applyAlignment="0" applyProtection="0"/>
    <xf numFmtId="0" fontId="41" fillId="22" borderId="11" applyNumberFormat="0" applyAlignment="0" applyProtection="0"/>
    <xf numFmtId="0" fontId="42" fillId="0" borderId="0" applyNumberFormat="0" applyFill="0" applyBorder="0" applyAlignment="0" applyProtection="0"/>
    <xf numFmtId="0" fontId="43" fillId="23" borderId="0" applyNumberFormat="0" applyBorder="0" applyAlignment="0" applyProtection="0"/>
    <xf numFmtId="0" fontId="4" fillId="0" borderId="0"/>
    <xf numFmtId="0" fontId="4" fillId="0" borderId="0"/>
    <xf numFmtId="0" fontId="44" fillId="4" borderId="0" applyNumberFormat="0" applyBorder="0" applyAlignment="0" applyProtection="0"/>
    <xf numFmtId="0" fontId="45" fillId="0" borderId="0" applyNumberFormat="0" applyFill="0" applyBorder="0" applyAlignment="0" applyProtection="0"/>
    <xf numFmtId="0" fontId="3" fillId="24" borderId="12" applyNumberFormat="0" applyFont="0" applyAlignment="0" applyProtection="0"/>
    <xf numFmtId="0" fontId="46" fillId="0" borderId="13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0" fillId="0" borderId="0"/>
    <xf numFmtId="0" fontId="10" fillId="0" borderId="0"/>
    <xf numFmtId="43" fontId="3" fillId="0" borderId="0" applyFont="0" applyFill="0" applyBorder="0" applyAlignment="0" applyProtection="0"/>
    <xf numFmtId="198" fontId="1" fillId="0" borderId="0" applyFont="0" applyFill="0" applyBorder="0" applyAlignment="0" applyProtection="0"/>
    <xf numFmtId="0" fontId="34" fillId="8" borderId="15" applyNumberFormat="0" applyAlignment="0" applyProtection="0"/>
    <xf numFmtId="0" fontId="35" fillId="21" borderId="16" applyNumberFormat="0" applyAlignment="0" applyProtection="0"/>
    <xf numFmtId="0" fontId="36" fillId="21" borderId="15" applyNumberFormat="0" applyAlignment="0" applyProtection="0"/>
    <xf numFmtId="0" fontId="40" fillId="0" borderId="17" applyNumberFormat="0" applyFill="0" applyAlignment="0" applyProtection="0"/>
    <xf numFmtId="0" fontId="3" fillId="24" borderId="18" applyNumberFormat="0" applyFont="0" applyAlignment="0" applyProtection="0"/>
  </cellStyleXfs>
  <cellXfs count="75">
    <xf numFmtId="0" fontId="0" fillId="0" borderId="0" xfId="0"/>
    <xf numFmtId="3" fontId="2" fillId="2" borderId="1" xfId="1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3" fontId="25" fillId="2" borderId="3" xfId="2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/>
    </xf>
    <xf numFmtId="3" fontId="25" fillId="2" borderId="1" xfId="2" applyNumberFormat="1" applyFont="1" applyFill="1" applyBorder="1" applyAlignment="1">
      <alignment horizontal="center" vertical="center" wrapText="1"/>
    </xf>
    <xf numFmtId="3" fontId="2" fillId="2" borderId="0" xfId="1" applyNumberFormat="1" applyFont="1" applyFill="1" applyBorder="1" applyAlignment="1">
      <alignment horizontal="center" vertical="center" wrapText="1"/>
    </xf>
    <xf numFmtId="3" fontId="2" fillId="2" borderId="20" xfId="2" applyNumberFormat="1" applyFont="1" applyFill="1" applyBorder="1" applyAlignment="1">
      <alignment horizontal="center" vertical="center" wrapText="1"/>
    </xf>
    <xf numFmtId="3" fontId="26" fillId="2" borderId="19" xfId="0" applyNumberFormat="1" applyFont="1" applyFill="1" applyBorder="1" applyAlignment="1">
      <alignment horizontal="center" vertical="center" wrapText="1"/>
    </xf>
    <xf numFmtId="3" fontId="2" fillId="2" borderId="19" xfId="148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3" fontId="27" fillId="2" borderId="19" xfId="149" applyNumberFormat="1" applyFont="1" applyFill="1" applyBorder="1" applyAlignment="1">
      <alignment horizontal="center" vertical="center" wrapText="1"/>
    </xf>
    <xf numFmtId="3" fontId="2" fillId="2" borderId="19" xfId="1" applyNumberFormat="1" applyFont="1" applyFill="1" applyBorder="1" applyAlignment="1">
      <alignment horizontal="center" vertical="center" wrapText="1"/>
    </xf>
    <xf numFmtId="3" fontId="26" fillId="2" borderId="19" xfId="152" applyNumberFormat="1" applyFont="1" applyFill="1" applyBorder="1" applyAlignment="1">
      <alignment horizontal="center" vertical="center" wrapText="1"/>
    </xf>
    <xf numFmtId="3" fontId="26" fillId="2" borderId="19" xfId="1" applyNumberFormat="1" applyFont="1" applyFill="1" applyBorder="1" applyAlignment="1">
      <alignment horizontal="center" vertical="center" wrapText="1"/>
    </xf>
    <xf numFmtId="3" fontId="25" fillId="2" borderId="4" xfId="0" applyNumberFormat="1" applyFont="1" applyFill="1" applyBorder="1" applyAlignment="1">
      <alignment horizontal="center" vertical="center" wrapText="1"/>
    </xf>
    <xf numFmtId="3" fontId="2" fillId="2" borderId="19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3" fontId="25" fillId="2" borderId="23" xfId="2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3" fontId="25" fillId="2" borderId="0" xfId="0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Alignment="1">
      <alignment horizontal="center" vertical="center"/>
    </xf>
    <xf numFmtId="3" fontId="25" fillId="2" borderId="19" xfId="0" applyNumberFormat="1" applyFont="1" applyFill="1" applyBorder="1" applyAlignment="1">
      <alignment horizontal="center" vertical="center"/>
    </xf>
    <xf numFmtId="3" fontId="2" fillId="2" borderId="3" xfId="2" applyNumberFormat="1" applyFont="1" applyFill="1" applyBorder="1" applyAlignment="1">
      <alignment horizontal="center" vertical="center" wrapText="1"/>
    </xf>
    <xf numFmtId="3" fontId="2" fillId="2" borderId="1" xfId="2" applyNumberFormat="1" applyFont="1" applyFill="1" applyBorder="1" applyAlignment="1">
      <alignment horizontal="center" vertical="center" wrapText="1"/>
    </xf>
    <xf numFmtId="3" fontId="27" fillId="2" borderId="1" xfId="149" applyNumberFormat="1" applyFont="1" applyFill="1" applyBorder="1" applyAlignment="1">
      <alignment horizontal="center" vertical="center" wrapText="1"/>
    </xf>
    <xf numFmtId="3" fontId="26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3" fontId="26" fillId="2" borderId="3" xfId="0" applyNumberFormat="1" applyFont="1" applyFill="1" applyBorder="1" applyAlignment="1">
      <alignment horizontal="center" vertical="center" wrapText="1"/>
    </xf>
    <xf numFmtId="3" fontId="26" fillId="2" borderId="1" xfId="1" applyNumberFormat="1" applyFont="1" applyFill="1" applyBorder="1" applyAlignment="1">
      <alignment horizontal="center" vertical="center" wrapText="1"/>
    </xf>
    <xf numFmtId="3" fontId="26" fillId="2" borderId="1" xfId="149" applyNumberFormat="1" applyFont="1" applyFill="1" applyBorder="1" applyAlignment="1">
      <alignment horizontal="center" vertical="center" wrapText="1"/>
    </xf>
    <xf numFmtId="3" fontId="26" fillId="2" borderId="19" xfId="132" applyNumberFormat="1" applyFont="1" applyFill="1" applyBorder="1" applyAlignment="1">
      <alignment horizontal="center" vertical="center" wrapText="1"/>
    </xf>
    <xf numFmtId="3" fontId="26" fillId="2" borderId="3" xfId="2" applyNumberFormat="1" applyFont="1" applyFill="1" applyBorder="1" applyAlignment="1">
      <alignment horizontal="center" vertical="center" wrapText="1"/>
    </xf>
    <xf numFmtId="3" fontId="26" fillId="2" borderId="0" xfId="1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3" fontId="26" fillId="2" borderId="0" xfId="0" applyNumberFormat="1" applyFont="1" applyFill="1" applyAlignment="1">
      <alignment horizontal="center" vertical="center"/>
    </xf>
    <xf numFmtId="3" fontId="26" fillId="2" borderId="19" xfId="2" applyNumberFormat="1" applyFont="1" applyFill="1" applyBorder="1" applyAlignment="1">
      <alignment horizontal="center" vertical="center" wrapText="1"/>
    </xf>
    <xf numFmtId="3" fontId="2" fillId="2" borderId="19" xfId="0" applyNumberFormat="1" applyFont="1" applyFill="1" applyBorder="1" applyAlignment="1">
      <alignment horizontal="center" vertical="center" wrapText="1"/>
    </xf>
    <xf numFmtId="3" fontId="27" fillId="2" borderId="19" xfId="148" applyNumberFormat="1" applyFont="1" applyFill="1" applyBorder="1" applyAlignment="1">
      <alignment horizontal="center" vertical="center" wrapText="1"/>
    </xf>
    <xf numFmtId="3" fontId="27" fillId="2" borderId="20" xfId="148" applyNumberFormat="1" applyFont="1" applyFill="1" applyBorder="1" applyAlignment="1">
      <alignment horizontal="center" vertical="center" wrapText="1"/>
    </xf>
    <xf numFmtId="3" fontId="26" fillId="2" borderId="20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3" fontId="2" fillId="2" borderId="20" xfId="1" applyNumberFormat="1" applyFont="1" applyFill="1" applyBorder="1" applyAlignment="1">
      <alignment horizontal="center" vertical="center" wrapText="1"/>
    </xf>
    <xf numFmtId="3" fontId="27" fillId="2" borderId="20" xfId="149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3" fontId="2" fillId="2" borderId="19" xfId="2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3" fontId="26" fillId="2" borderId="19" xfId="114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 wrapText="1"/>
    </xf>
    <xf numFmtId="3" fontId="2" fillId="2" borderId="20" xfId="148" applyNumberFormat="1" applyFont="1" applyFill="1" applyBorder="1" applyAlignment="1">
      <alignment horizontal="center" vertical="center" wrapText="1"/>
    </xf>
    <xf numFmtId="3" fontId="2" fillId="2" borderId="20" xfId="0" applyNumberFormat="1" applyFont="1" applyFill="1" applyBorder="1" applyAlignment="1">
      <alignment horizontal="center" vertical="center"/>
    </xf>
    <xf numFmtId="3" fontId="25" fillId="2" borderId="0" xfId="0" applyNumberFormat="1" applyFont="1" applyFill="1" applyBorder="1" applyAlignment="1">
      <alignment horizontal="center" vertical="center" textRotation="90"/>
    </xf>
    <xf numFmtId="0" fontId="26" fillId="2" borderId="24" xfId="0" applyFont="1" applyFill="1" applyBorder="1" applyAlignment="1">
      <alignment horizontal="center" vertical="center" wrapText="1"/>
    </xf>
    <xf numFmtId="0" fontId="26" fillId="2" borderId="19" xfId="0" applyFont="1" applyFill="1" applyBorder="1" applyAlignment="1">
      <alignment horizontal="center" vertical="center" wrapText="1"/>
    </xf>
    <xf numFmtId="0" fontId="26" fillId="2" borderId="19" xfId="148" applyNumberFormat="1" applyFont="1" applyFill="1" applyBorder="1" applyAlignment="1">
      <alignment horizontal="center" vertical="center" wrapText="1"/>
    </xf>
    <xf numFmtId="3" fontId="27" fillId="2" borderId="19" xfId="0" applyNumberFormat="1" applyFont="1" applyFill="1" applyBorder="1" applyAlignment="1">
      <alignment horizontal="center" vertical="center" wrapText="1"/>
    </xf>
    <xf numFmtId="3" fontId="26" fillId="2" borderId="0" xfId="0" applyNumberFormat="1" applyFont="1" applyFill="1" applyBorder="1" applyAlignment="1">
      <alignment horizontal="center" vertical="center"/>
    </xf>
    <xf numFmtId="3" fontId="27" fillId="2" borderId="0" xfId="148" applyNumberFormat="1" applyFont="1" applyFill="1" applyBorder="1" applyAlignment="1">
      <alignment horizontal="center" vertical="center" wrapText="1"/>
    </xf>
    <xf numFmtId="3" fontId="26" fillId="2" borderId="0" xfId="0" applyNumberFormat="1" applyFont="1" applyFill="1" applyBorder="1" applyAlignment="1">
      <alignment horizontal="center" vertical="center" wrapText="1"/>
    </xf>
    <xf numFmtId="3" fontId="26" fillId="2" borderId="0" xfId="114" applyNumberFormat="1" applyFont="1" applyFill="1" applyBorder="1" applyAlignment="1">
      <alignment horizontal="center" vertical="center" wrapText="1"/>
    </xf>
    <xf numFmtId="3" fontId="2" fillId="2" borderId="0" xfId="148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center" vertical="center" wrapText="1"/>
    </xf>
    <xf numFmtId="3" fontId="2" fillId="2" borderId="0" xfId="2" applyNumberFormat="1" applyFont="1" applyFill="1" applyBorder="1" applyAlignment="1">
      <alignment horizontal="center" vertical="center" wrapText="1"/>
    </xf>
    <xf numFmtId="3" fontId="27" fillId="2" borderId="0" xfId="149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Alignment="1">
      <alignment horizontal="center" vertical="center"/>
    </xf>
    <xf numFmtId="3" fontId="25" fillId="2" borderId="0" xfId="1" applyNumberFormat="1" applyFont="1" applyFill="1" applyBorder="1" applyAlignment="1">
      <alignment horizontal="center" vertical="center" wrapText="1"/>
    </xf>
    <xf numFmtId="3" fontId="25" fillId="2" borderId="19" xfId="0" applyNumberFormat="1" applyFont="1" applyFill="1" applyBorder="1" applyAlignment="1">
      <alignment horizontal="center" vertical="center"/>
    </xf>
    <xf numFmtId="3" fontId="25" fillId="2" borderId="4" xfId="0" applyNumberFormat="1" applyFont="1" applyFill="1" applyBorder="1" applyAlignment="1">
      <alignment horizontal="left" vertical="center"/>
    </xf>
    <xf numFmtId="3" fontId="2" fillId="2" borderId="4" xfId="0" applyNumberFormat="1" applyFont="1" applyFill="1" applyBorder="1" applyAlignment="1">
      <alignment horizontal="left" vertical="center"/>
    </xf>
    <xf numFmtId="3" fontId="49" fillId="2" borderId="0" xfId="0" applyNumberFormat="1" applyFont="1" applyFill="1" applyBorder="1" applyAlignment="1">
      <alignment horizontal="center" vertical="center" textRotation="90" wrapText="1"/>
    </xf>
    <xf numFmtId="3" fontId="2" fillId="2" borderId="0" xfId="0" applyNumberFormat="1" applyFont="1" applyFill="1" applyBorder="1" applyAlignment="1">
      <alignment horizontal="center" vertical="center"/>
    </xf>
    <xf numFmtId="3" fontId="25" fillId="2" borderId="0" xfId="0" applyNumberFormat="1" applyFont="1" applyFill="1" applyBorder="1" applyAlignment="1">
      <alignment horizontal="center" vertical="center" wrapText="1"/>
    </xf>
  </cellXfs>
  <cellStyles count="257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20% - Акцент1 2" xfId="203"/>
    <cellStyle name="20% - Акцент2 2" xfId="204"/>
    <cellStyle name="20% - Акцент3 2" xfId="205"/>
    <cellStyle name="20% - Акцент4 2" xfId="206"/>
    <cellStyle name="20% - Акцент5 2" xfId="207"/>
    <cellStyle name="20% - Акцент6 2" xfId="208"/>
    <cellStyle name="40% - Акцент1 2" xfId="209"/>
    <cellStyle name="40% - Акцент2 2" xfId="210"/>
    <cellStyle name="40% - Акцент3 2" xfId="211"/>
    <cellStyle name="40% - Акцент4 2" xfId="212"/>
    <cellStyle name="40% - Акцент5 2" xfId="213"/>
    <cellStyle name="40% - Акцент6 2" xfId="214"/>
    <cellStyle name="60% - Акцент1 2" xfId="215"/>
    <cellStyle name="60% - Акцент2 2" xfId="216"/>
    <cellStyle name="60% - Акцент3 2" xfId="217"/>
    <cellStyle name="60% - Акцент4 2" xfId="218"/>
    <cellStyle name="60% - Акцент5 2" xfId="219"/>
    <cellStyle name="60% - Акцент6 2" xfId="220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omma 2" xfId="197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 2 2" xfId="19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 2" xfId="159"/>
    <cellStyle name="Normal 2 2" xfId="157"/>
    <cellStyle name="Normal 2 3" xfId="155"/>
    <cellStyle name="Normal 3" xfId="160"/>
    <cellStyle name="Normal 4" xfId="221"/>
    <cellStyle name="Normal 5" xfId="222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Акцент1 2" xfId="223"/>
    <cellStyle name="Акцент2 2" xfId="224"/>
    <cellStyle name="Акцент3 2" xfId="225"/>
    <cellStyle name="Акцент4 2" xfId="226"/>
    <cellStyle name="Акцент5 2" xfId="227"/>
    <cellStyle name="Акцент6 2" xfId="228"/>
    <cellStyle name="Ввод  2" xfId="229"/>
    <cellStyle name="Ввод  2 2" xfId="252"/>
    <cellStyle name="Виталий" xfId="111"/>
    <cellStyle name="Виталий 2" xfId="196"/>
    <cellStyle name="Вывод 2" xfId="230"/>
    <cellStyle name="Вывод 2 2" xfId="253"/>
    <cellStyle name="Вычисление 2" xfId="231"/>
    <cellStyle name="Вычисление 2 2" xfId="254"/>
    <cellStyle name="Гиперссылка 2" xfId="112"/>
    <cellStyle name="Денежный [0] 2" xfId="161"/>
    <cellStyle name="Денежный [0] 2 2" xfId="189"/>
    <cellStyle name="Денежный [0] 3" xfId="162"/>
    <cellStyle name="Денежный [0] 4" xfId="163"/>
    <cellStyle name="Денежный [0] 5" xfId="164"/>
    <cellStyle name="Денежный [0] 5 2" xfId="190"/>
    <cellStyle name="Денежный [0] 6" xfId="165"/>
    <cellStyle name="Заголовок 1 2" xfId="232"/>
    <cellStyle name="Заголовок 2 2" xfId="233"/>
    <cellStyle name="Заголовок 3 2" xfId="234"/>
    <cellStyle name="Заголовок 4 2" xfId="235"/>
    <cellStyle name="Итог 2" xfId="236"/>
    <cellStyle name="Итог 2 2" xfId="255"/>
    <cellStyle name="КАНДАГАЧ тел3-33-96" xfId="113"/>
    <cellStyle name="Контрольная ячейка 2" xfId="237"/>
    <cellStyle name="Название 2" xfId="238"/>
    <cellStyle name="Нейтральный 2" xfId="239"/>
    <cellStyle name="Обычный" xfId="0" builtinId="0"/>
    <cellStyle name="Обычный 10" xfId="114"/>
    <cellStyle name="Обычный 11" xfId="115"/>
    <cellStyle name="Обычный 12" xfId="1"/>
    <cellStyle name="Обычный 12 2" xfId="158"/>
    <cellStyle name="Обычный 12 3" xfId="187"/>
    <cellStyle name="Обычный 12 4" xfId="156"/>
    <cellStyle name="Обычный 12 4 2" xfId="200"/>
    <cellStyle name="Обычный 12 5" xfId="248"/>
    <cellStyle name="Обычный 13" xfId="166"/>
    <cellStyle name="Обычный 14" xfId="167"/>
    <cellStyle name="Обычный 14 2" xfId="201"/>
    <cellStyle name="Обычный 15" xfId="149"/>
    <cellStyle name="Обычный 15 2" xfId="199"/>
    <cellStyle name="Обычный 16" xfId="154"/>
    <cellStyle name="Обычный 16 2" xfId="249"/>
    <cellStyle name="Обычный 2" xfId="4"/>
    <cellStyle name="Обычный 2 2" xfId="116"/>
    <cellStyle name="Обычный 2 2 2" xfId="168"/>
    <cellStyle name="Обычный 2 2 3" xfId="169"/>
    <cellStyle name="Обычный 2 3" xfId="170"/>
    <cellStyle name="Обычный 2 4" xfId="171"/>
    <cellStyle name="Обычный 2 5" xfId="172"/>
    <cellStyle name="Обычный 2 6" xfId="173"/>
    <cellStyle name="Обычный 2 7" xfId="174"/>
    <cellStyle name="Обычный 2 8" xfId="175"/>
    <cellStyle name="Обычный 2 9" xfId="191"/>
    <cellStyle name="Обычный 3" xfId="117"/>
    <cellStyle name="Обычный 3 10" xfId="176"/>
    <cellStyle name="Обычный 3 2" xfId="118"/>
    <cellStyle name="Обычный 3 2 2" xfId="240"/>
    <cellStyle name="Обычный 3 2 3" xfId="241"/>
    <cellStyle name="Обычный 3 2 4" xfId="177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3 9" xfId="192"/>
    <cellStyle name="Обычный 4" xfId="126"/>
    <cellStyle name="Обычный 4 2" xfId="152"/>
    <cellStyle name="Обычный 5" xfId="127"/>
    <cellStyle name="Обычный 5 2" xfId="128"/>
    <cellStyle name="Обычный 5 3" xfId="129"/>
    <cellStyle name="Обычный 5_бюджет 2010-11" xfId="150"/>
    <cellStyle name="Обычный 6" xfId="130"/>
    <cellStyle name="Обычный 6 2" xfId="151"/>
    <cellStyle name="Обычный 7" xfId="131"/>
    <cellStyle name="Обычный 8" xfId="132"/>
    <cellStyle name="Обычный 9" xfId="133"/>
    <cellStyle name="Плохой 2" xfId="242"/>
    <cellStyle name="Пояснение 2" xfId="243"/>
    <cellStyle name="Примечание 2" xfId="244"/>
    <cellStyle name="Примечание 2 2" xfId="256"/>
    <cellStyle name="Связанная ячейка 2" xfId="245"/>
    <cellStyle name="Стиль 1" xfId="134"/>
    <cellStyle name="Текст предупреждения 2" xfId="246"/>
    <cellStyle name="Тысячи [0]_96111" xfId="135"/>
    <cellStyle name="Тысячи_96111" xfId="136"/>
    <cellStyle name="Үђғһ‹һ‚һљ1" xfId="137"/>
    <cellStyle name="Үђғһ‹һ‚һљ2" xfId="138"/>
    <cellStyle name="Финансовый" xfId="148" builtinId="3"/>
    <cellStyle name="Финансовый [0] 2" xfId="251"/>
    <cellStyle name="Финансовый [0] 4" xfId="178"/>
    <cellStyle name="Финансовый [0] 6" xfId="179"/>
    <cellStyle name="Финансовый 10" xfId="195"/>
    <cellStyle name="Финансовый 2" xfId="3"/>
    <cellStyle name="Финансовый 2 2" xfId="139"/>
    <cellStyle name="Финансовый 2 3" xfId="180"/>
    <cellStyle name="Финансовый 2 4" xfId="181"/>
    <cellStyle name="Финансовый 2 5" xfId="182"/>
    <cellStyle name="Финансовый 2 6" xfId="183"/>
    <cellStyle name="Финансовый 2 7" xfId="184"/>
    <cellStyle name="Финансовый 2 8" xfId="153"/>
    <cellStyle name="Финансовый 3" xfId="140"/>
    <cellStyle name="Финансовый 3 2" xfId="193"/>
    <cellStyle name="Финансовый 4" xfId="141"/>
    <cellStyle name="Финансовый 4 2" xfId="142"/>
    <cellStyle name="Финансовый 4 2 2" xfId="250"/>
    <cellStyle name="Финансовый 4 3" xfId="143"/>
    <cellStyle name="Финансовый 4 4" xfId="185"/>
    <cellStyle name="Финансовый 5" xfId="144"/>
    <cellStyle name="Финансовый 5 2" xfId="194"/>
    <cellStyle name="Финансовый 6" xfId="145"/>
    <cellStyle name="Финансовый 7" xfId="2"/>
    <cellStyle name="Финансовый 7 2" xfId="202"/>
    <cellStyle name="Финансовый 8" xfId="186"/>
    <cellStyle name="Финансовый 9" xfId="188"/>
    <cellStyle name="Хороший 2" xfId="247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42862</xdr:colOff>
      <xdr:row>88</xdr:row>
      <xdr:rowOff>47625</xdr:rowOff>
    </xdr:from>
    <xdr:ext cx="11513819" cy="781050"/>
    <xdr:sp macro="" textlink="">
      <xdr:nvSpPr>
        <xdr:cNvPr id="2" name="Прямоугольник 1"/>
        <xdr:cNvSpPr/>
      </xdr:nvSpPr>
      <xdr:spPr>
        <a:xfrm>
          <a:off x="554831" y="99238594"/>
          <a:ext cx="11513819" cy="7810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849209" y="7253150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91"/>
  <sheetViews>
    <sheetView tabSelected="1" topLeftCell="A16" zoomScale="80" zoomScaleNormal="80" workbookViewId="0">
      <selection activeCell="G18" sqref="G18"/>
    </sheetView>
  </sheetViews>
  <sheetFormatPr defaultRowHeight="15" x14ac:dyDescent="0.25"/>
  <cols>
    <col min="1" max="1" width="7.7109375" style="4" customWidth="1"/>
    <col min="2" max="2" width="29.28515625" style="4" customWidth="1"/>
    <col min="3" max="3" width="14.28515625" style="4" customWidth="1"/>
    <col min="4" max="4" width="28.5703125" style="4" customWidth="1"/>
    <col min="5" max="5" width="11.7109375" style="4" customWidth="1"/>
    <col min="6" max="6" width="13" style="4" customWidth="1"/>
    <col min="7" max="7" width="16.85546875" style="4" customWidth="1"/>
    <col min="8" max="8" width="16.85546875" style="4" hidden="1" customWidth="1"/>
    <col min="9" max="9" width="14.85546875" style="4" customWidth="1"/>
    <col min="10" max="10" width="13.7109375" style="4" customWidth="1"/>
    <col min="11" max="11" width="20.28515625" style="4" customWidth="1"/>
    <col min="12" max="12" width="21.28515625" style="4" customWidth="1"/>
    <col min="13" max="13" width="0" style="4" hidden="1" customWidth="1"/>
    <col min="14" max="14" width="28.42578125" style="17" customWidth="1"/>
    <col min="15" max="15" width="26.5703125" style="17" customWidth="1"/>
    <col min="16" max="16" width="28.140625" style="17" customWidth="1"/>
    <col min="17" max="17" width="18.28515625" style="17" customWidth="1"/>
    <col min="18" max="18" width="27" style="17" customWidth="1"/>
    <col min="19" max="19" width="14.28515625" style="17" customWidth="1"/>
    <col min="20" max="20" width="15.42578125" style="17" customWidth="1"/>
    <col min="21" max="21" width="17.5703125" style="17" customWidth="1"/>
    <col min="22" max="22" width="28.85546875" style="17" customWidth="1"/>
    <col min="23" max="23" width="27.5703125" style="17" customWidth="1"/>
    <col min="24" max="24" width="10.85546875" style="17" bestFit="1" customWidth="1"/>
    <col min="25" max="25" width="20.5703125" style="17" customWidth="1"/>
    <col min="26" max="82" width="9.140625" style="17"/>
    <col min="83" max="16384" width="9.140625" style="4"/>
  </cols>
  <sheetData>
    <row r="1" spans="1:82" x14ac:dyDescent="0.25">
      <c r="A1" s="6" t="s">
        <v>26</v>
      </c>
      <c r="B1" s="6"/>
      <c r="C1" s="6"/>
      <c r="D1" s="6"/>
      <c r="E1" s="6"/>
      <c r="F1" s="6"/>
      <c r="G1" s="6"/>
      <c r="H1" s="6"/>
      <c r="I1" s="6"/>
      <c r="J1" s="74"/>
      <c r="K1" s="74"/>
      <c r="L1" s="74"/>
      <c r="M1" s="74"/>
    </row>
    <row r="2" spans="1:82" x14ac:dyDescent="0.25">
      <c r="A2" s="6"/>
      <c r="B2" s="6"/>
      <c r="C2" s="6"/>
      <c r="D2" s="6"/>
      <c r="E2" s="6"/>
      <c r="F2" s="6"/>
      <c r="G2" s="6"/>
      <c r="H2" s="6"/>
      <c r="I2" s="6"/>
      <c r="J2" s="74"/>
      <c r="K2" s="74"/>
      <c r="L2" s="74"/>
      <c r="M2" s="74"/>
    </row>
    <row r="3" spans="1:82" x14ac:dyDescent="0.25">
      <c r="A3" s="6"/>
      <c r="B3" s="6"/>
      <c r="C3" s="6"/>
      <c r="D3" s="6"/>
      <c r="E3" s="6"/>
      <c r="F3" s="6"/>
      <c r="G3" s="6"/>
      <c r="H3" s="6"/>
      <c r="I3" s="6"/>
      <c r="J3" s="74" t="s">
        <v>0</v>
      </c>
      <c r="K3" s="74"/>
      <c r="L3" s="74"/>
      <c r="M3" s="2"/>
    </row>
    <row r="4" spans="1:82" x14ac:dyDescent="0.25">
      <c r="A4" s="6"/>
      <c r="B4" s="6"/>
      <c r="C4" s="6"/>
      <c r="D4" s="6"/>
      <c r="E4" s="6"/>
      <c r="F4" s="6"/>
      <c r="G4" s="6"/>
      <c r="H4" s="6"/>
      <c r="I4" s="6"/>
      <c r="J4" s="74" t="s">
        <v>25</v>
      </c>
      <c r="K4" s="74"/>
      <c r="L4" s="74"/>
      <c r="M4" s="2"/>
    </row>
    <row r="5" spans="1:82" x14ac:dyDescent="0.25">
      <c r="A5" s="6"/>
      <c r="B5" s="6"/>
      <c r="C5" s="6"/>
      <c r="D5" s="6"/>
      <c r="E5" s="6"/>
      <c r="F5" s="6"/>
      <c r="G5" s="6"/>
      <c r="H5" s="6"/>
      <c r="I5" s="6"/>
      <c r="J5" s="74" t="s">
        <v>55</v>
      </c>
      <c r="K5" s="74"/>
      <c r="L5" s="74"/>
      <c r="M5" s="2"/>
    </row>
    <row r="6" spans="1:82" x14ac:dyDescent="0.25">
      <c r="A6" s="6"/>
      <c r="B6" s="6"/>
      <c r="C6" s="6"/>
      <c r="D6" s="6"/>
      <c r="E6" s="6"/>
      <c r="F6" s="6"/>
      <c r="G6" s="6"/>
      <c r="H6" s="6"/>
      <c r="I6" s="6"/>
      <c r="J6" s="74" t="s">
        <v>57</v>
      </c>
      <c r="K6" s="74"/>
      <c r="L6" s="74"/>
      <c r="M6" s="2"/>
    </row>
    <row r="7" spans="1:82" x14ac:dyDescent="0.25">
      <c r="A7" s="6"/>
      <c r="B7" s="6"/>
      <c r="C7" s="6"/>
      <c r="D7" s="6"/>
      <c r="E7" s="6"/>
      <c r="F7" s="6"/>
      <c r="G7" s="6"/>
      <c r="H7" s="6"/>
      <c r="I7" s="6"/>
      <c r="J7" s="21"/>
      <c r="K7" s="15"/>
      <c r="L7" s="21" t="s">
        <v>53</v>
      </c>
      <c r="M7" s="2"/>
    </row>
    <row r="8" spans="1:82" ht="15" customHeight="1" x14ac:dyDescent="0.25">
      <c r="A8" s="6"/>
      <c r="B8" s="6"/>
      <c r="C8" s="6"/>
      <c r="D8" s="68" t="s">
        <v>142</v>
      </c>
      <c r="E8" s="68"/>
      <c r="F8" s="68"/>
      <c r="G8" s="68"/>
      <c r="H8" s="68"/>
      <c r="I8" s="68"/>
      <c r="J8" s="21"/>
      <c r="K8" s="21"/>
      <c r="L8" s="21"/>
      <c r="M8" s="2"/>
    </row>
    <row r="9" spans="1:82" ht="15" customHeight="1" x14ac:dyDescent="0.25">
      <c r="A9" s="6"/>
      <c r="B9" s="6"/>
      <c r="C9" s="68" t="s">
        <v>95</v>
      </c>
      <c r="D9" s="68"/>
      <c r="E9" s="68"/>
      <c r="F9" s="68"/>
      <c r="G9" s="68"/>
      <c r="H9" s="68"/>
      <c r="I9" s="68"/>
      <c r="J9" s="68"/>
      <c r="K9" s="68"/>
      <c r="L9" s="21"/>
      <c r="M9" s="2"/>
    </row>
    <row r="10" spans="1:82" ht="15" customHeight="1" x14ac:dyDescent="0.25">
      <c r="A10" s="6"/>
      <c r="B10" s="6"/>
      <c r="D10" s="70" t="s">
        <v>188</v>
      </c>
      <c r="E10" s="71"/>
      <c r="F10" s="71"/>
      <c r="G10" s="71"/>
      <c r="H10" s="71"/>
      <c r="I10" s="71"/>
      <c r="J10" s="71"/>
      <c r="K10" s="71"/>
      <c r="L10" s="2"/>
      <c r="M10" s="2"/>
    </row>
    <row r="11" spans="1:82" ht="105.75" customHeight="1" x14ac:dyDescent="0.25">
      <c r="A11" s="5" t="s">
        <v>12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3"/>
      <c r="I11" s="5" t="s">
        <v>7</v>
      </c>
      <c r="J11" s="5" t="s">
        <v>8</v>
      </c>
      <c r="K11" s="5" t="s">
        <v>9</v>
      </c>
      <c r="L11" s="5" t="s">
        <v>10</v>
      </c>
      <c r="M11" s="18" t="s">
        <v>11</v>
      </c>
    </row>
    <row r="12" spans="1:82" ht="84" customHeight="1" x14ac:dyDescent="0.25">
      <c r="A12" s="24">
        <v>1</v>
      </c>
      <c r="B12" s="25" t="s">
        <v>15</v>
      </c>
      <c r="C12" s="1" t="s">
        <v>17</v>
      </c>
      <c r="D12" s="25" t="s">
        <v>15</v>
      </c>
      <c r="E12" s="26" t="s">
        <v>18</v>
      </c>
      <c r="F12" s="27">
        <v>118</v>
      </c>
      <c r="G12" s="27">
        <f>K12/F12</f>
        <v>940.67796610169489</v>
      </c>
      <c r="H12" s="27"/>
      <c r="I12" s="28" t="s">
        <v>34</v>
      </c>
      <c r="J12" s="1" t="s">
        <v>13</v>
      </c>
      <c r="K12" s="24">
        <v>111000</v>
      </c>
      <c r="L12" s="26">
        <f t="shared" ref="L12:L49" si="0">K12*1.12</f>
        <v>124320.00000000001</v>
      </c>
      <c r="M12" s="6"/>
    </row>
    <row r="13" spans="1:82" ht="86.25" customHeight="1" x14ac:dyDescent="0.25">
      <c r="A13" s="24">
        <v>2</v>
      </c>
      <c r="B13" s="29" t="s">
        <v>33</v>
      </c>
      <c r="C13" s="1" t="s">
        <v>17</v>
      </c>
      <c r="D13" s="25" t="s">
        <v>54</v>
      </c>
      <c r="E13" s="26" t="s">
        <v>18</v>
      </c>
      <c r="F13" s="27">
        <v>118</v>
      </c>
      <c r="G13" s="27">
        <f>K13/F13</f>
        <v>150000</v>
      </c>
      <c r="H13" s="27"/>
      <c r="I13" s="28" t="s">
        <v>35</v>
      </c>
      <c r="J13" s="1" t="s">
        <v>13</v>
      </c>
      <c r="K13" s="24">
        <v>17700000</v>
      </c>
      <c r="L13" s="26">
        <f t="shared" si="0"/>
        <v>19824000.000000004</v>
      </c>
      <c r="M13" s="6"/>
    </row>
    <row r="14" spans="1:82" ht="98.25" customHeight="1" x14ac:dyDescent="0.25">
      <c r="A14" s="24">
        <v>3</v>
      </c>
      <c r="B14" s="29" t="s">
        <v>20</v>
      </c>
      <c r="C14" s="1" t="s">
        <v>17</v>
      </c>
      <c r="D14" s="27" t="s">
        <v>20</v>
      </c>
      <c r="E14" s="26" t="s">
        <v>21</v>
      </c>
      <c r="F14" s="27"/>
      <c r="G14" s="27"/>
      <c r="H14" s="27"/>
      <c r="I14" s="28" t="s">
        <v>22</v>
      </c>
      <c r="J14" s="1" t="s">
        <v>56</v>
      </c>
      <c r="K14" s="24">
        <v>8844000</v>
      </c>
      <c r="L14" s="26">
        <f>K14*1.12</f>
        <v>9905280.0000000019</v>
      </c>
      <c r="M14" s="6"/>
    </row>
    <row r="15" spans="1:82" s="36" customFormat="1" ht="123" customHeight="1" x14ac:dyDescent="0.25">
      <c r="A15" s="7">
        <v>4</v>
      </c>
      <c r="B15" s="13" t="s">
        <v>30</v>
      </c>
      <c r="C15" s="30" t="s">
        <v>17</v>
      </c>
      <c r="D15" s="13" t="s">
        <v>31</v>
      </c>
      <c r="E15" s="31" t="s">
        <v>24</v>
      </c>
      <c r="F15" s="8">
        <v>1</v>
      </c>
      <c r="G15" s="32">
        <v>85333500</v>
      </c>
      <c r="H15" s="8"/>
      <c r="I15" s="12" t="s">
        <v>32</v>
      </c>
      <c r="J15" s="1" t="s">
        <v>13</v>
      </c>
      <c r="K15" s="33">
        <f>F15*G15</f>
        <v>85333500</v>
      </c>
      <c r="L15" s="31">
        <f t="shared" si="0"/>
        <v>95573520.000000015</v>
      </c>
      <c r="M15" s="34"/>
      <c r="N15" s="35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</row>
    <row r="16" spans="1:82" s="36" customFormat="1" ht="94.5" customHeight="1" x14ac:dyDescent="0.25">
      <c r="A16" s="24">
        <v>5</v>
      </c>
      <c r="B16" s="13" t="s">
        <v>48</v>
      </c>
      <c r="C16" s="30" t="s">
        <v>17</v>
      </c>
      <c r="D16" s="13" t="s">
        <v>49</v>
      </c>
      <c r="E16" s="31" t="s">
        <v>24</v>
      </c>
      <c r="F16" s="8">
        <v>1</v>
      </c>
      <c r="G16" s="32">
        <v>45687600</v>
      </c>
      <c r="H16" s="8"/>
      <c r="I16" s="10" t="s">
        <v>58</v>
      </c>
      <c r="J16" s="1" t="s">
        <v>13</v>
      </c>
      <c r="K16" s="37">
        <f>F16*G16</f>
        <v>45687600</v>
      </c>
      <c r="L16" s="31">
        <f t="shared" si="0"/>
        <v>51170112.000000007</v>
      </c>
      <c r="M16" s="34"/>
      <c r="N16" s="35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</row>
    <row r="17" spans="1:82" s="36" customFormat="1" ht="65.25" customHeight="1" x14ac:dyDescent="0.25">
      <c r="A17" s="24">
        <v>6</v>
      </c>
      <c r="B17" s="13" t="s">
        <v>93</v>
      </c>
      <c r="C17" s="30" t="s">
        <v>17</v>
      </c>
      <c r="D17" s="13" t="s">
        <v>93</v>
      </c>
      <c r="E17" s="31" t="s">
        <v>24</v>
      </c>
      <c r="F17" s="8">
        <v>1</v>
      </c>
      <c r="G17" s="32">
        <v>25914193</v>
      </c>
      <c r="H17" s="8"/>
      <c r="I17" s="10" t="s">
        <v>58</v>
      </c>
      <c r="J17" s="1" t="s">
        <v>13</v>
      </c>
      <c r="K17" s="33">
        <f t="shared" ref="K17:K18" si="1">F17*G17</f>
        <v>25914193</v>
      </c>
      <c r="L17" s="31">
        <f t="shared" si="0"/>
        <v>29023896.160000004</v>
      </c>
      <c r="M17" s="34"/>
      <c r="N17" s="35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</row>
    <row r="18" spans="1:82" s="36" customFormat="1" ht="87" customHeight="1" x14ac:dyDescent="0.25">
      <c r="A18" s="24">
        <v>7</v>
      </c>
      <c r="B18" s="13" t="s">
        <v>94</v>
      </c>
      <c r="C18" s="30" t="s">
        <v>17</v>
      </c>
      <c r="D18" s="13" t="s">
        <v>94</v>
      </c>
      <c r="E18" s="31" t="s">
        <v>24</v>
      </c>
      <c r="F18" s="8">
        <v>1</v>
      </c>
      <c r="G18" s="32">
        <v>217412646</v>
      </c>
      <c r="H18" s="8"/>
      <c r="I18" s="10" t="s">
        <v>132</v>
      </c>
      <c r="J18" s="1" t="s">
        <v>13</v>
      </c>
      <c r="K18" s="33">
        <f t="shared" si="1"/>
        <v>217412646</v>
      </c>
      <c r="L18" s="31">
        <f t="shared" si="0"/>
        <v>243502163.52000001</v>
      </c>
      <c r="M18" s="34"/>
      <c r="N18" s="35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</row>
    <row r="19" spans="1:82" ht="49.5" customHeight="1" x14ac:dyDescent="0.25">
      <c r="A19" s="7">
        <v>8</v>
      </c>
      <c r="B19" s="38" t="s">
        <v>27</v>
      </c>
      <c r="C19" s="30" t="s">
        <v>17</v>
      </c>
      <c r="D19" s="10" t="s">
        <v>43</v>
      </c>
      <c r="E19" s="20" t="s">
        <v>28</v>
      </c>
      <c r="F19" s="9">
        <v>5</v>
      </c>
      <c r="G19" s="39">
        <v>8000</v>
      </c>
      <c r="H19" s="8"/>
      <c r="I19" s="10" t="s">
        <v>29</v>
      </c>
      <c r="J19" s="1" t="s">
        <v>23</v>
      </c>
      <c r="K19" s="7">
        <f t="shared" ref="K19:K24" si="2">F19*G19</f>
        <v>40000</v>
      </c>
      <c r="L19" s="11">
        <f t="shared" si="0"/>
        <v>44800.000000000007</v>
      </c>
      <c r="M19" s="6"/>
    </row>
    <row r="20" spans="1:82" ht="57" customHeight="1" x14ac:dyDescent="0.25">
      <c r="A20" s="24">
        <v>9</v>
      </c>
      <c r="B20" s="38" t="s">
        <v>36</v>
      </c>
      <c r="C20" s="14" t="s">
        <v>17</v>
      </c>
      <c r="D20" s="38" t="s">
        <v>36</v>
      </c>
      <c r="E20" s="20" t="s">
        <v>16</v>
      </c>
      <c r="F20" s="9">
        <v>1</v>
      </c>
      <c r="G20" s="40">
        <v>1000000</v>
      </c>
      <c r="H20" s="41"/>
      <c r="I20" s="42" t="s">
        <v>29</v>
      </c>
      <c r="J20" s="43" t="s">
        <v>37</v>
      </c>
      <c r="K20" s="7">
        <f t="shared" si="2"/>
        <v>1000000</v>
      </c>
      <c r="L20" s="44">
        <f t="shared" si="0"/>
        <v>1120000</v>
      </c>
      <c r="M20" s="6"/>
    </row>
    <row r="21" spans="1:82" ht="94.5" customHeight="1" x14ac:dyDescent="0.25">
      <c r="A21" s="24">
        <v>10</v>
      </c>
      <c r="B21" s="38" t="s">
        <v>38</v>
      </c>
      <c r="C21" s="30" t="s">
        <v>17</v>
      </c>
      <c r="D21" s="38" t="s">
        <v>42</v>
      </c>
      <c r="E21" s="45" t="s">
        <v>16</v>
      </c>
      <c r="F21" s="9">
        <v>1</v>
      </c>
      <c r="G21" s="16">
        <v>1287500</v>
      </c>
      <c r="H21" s="16"/>
      <c r="I21" s="10" t="s">
        <v>39</v>
      </c>
      <c r="J21" s="43" t="s">
        <v>182</v>
      </c>
      <c r="K21" s="16">
        <f t="shared" si="2"/>
        <v>1287500</v>
      </c>
      <c r="L21" s="16">
        <f t="shared" si="0"/>
        <v>1442000.0000000002</v>
      </c>
      <c r="M21" s="6"/>
      <c r="N21" s="59"/>
      <c r="O21" s="60"/>
      <c r="R21" s="65"/>
      <c r="S21" s="66"/>
    </row>
    <row r="22" spans="1:82" ht="96" customHeight="1" x14ac:dyDescent="0.25">
      <c r="A22" s="24">
        <v>11</v>
      </c>
      <c r="B22" s="38" t="s">
        <v>40</v>
      </c>
      <c r="C22" s="30" t="s">
        <v>131</v>
      </c>
      <c r="D22" s="38" t="s">
        <v>40</v>
      </c>
      <c r="E22" s="20" t="s">
        <v>16</v>
      </c>
      <c r="F22" s="9">
        <v>1</v>
      </c>
      <c r="G22" s="16">
        <v>4721037</v>
      </c>
      <c r="H22" s="16"/>
      <c r="I22" s="10" t="s">
        <v>39</v>
      </c>
      <c r="J22" s="43" t="s">
        <v>182</v>
      </c>
      <c r="K22" s="16">
        <f t="shared" si="2"/>
        <v>4721037</v>
      </c>
      <c r="L22" s="16">
        <f t="shared" si="0"/>
        <v>5287561.4400000004</v>
      </c>
      <c r="M22" s="6"/>
      <c r="N22" s="2"/>
      <c r="O22" s="60"/>
      <c r="R22" s="65"/>
      <c r="S22" s="66"/>
    </row>
    <row r="23" spans="1:82" ht="96.75" customHeight="1" thickBot="1" x14ac:dyDescent="0.3">
      <c r="A23" s="7">
        <v>12</v>
      </c>
      <c r="B23" s="47" t="s">
        <v>155</v>
      </c>
      <c r="C23" s="30" t="s">
        <v>17</v>
      </c>
      <c r="D23" s="47" t="s">
        <v>156</v>
      </c>
      <c r="E23" s="20" t="s">
        <v>16</v>
      </c>
      <c r="F23" s="9">
        <v>1</v>
      </c>
      <c r="G23" s="39">
        <v>1600000</v>
      </c>
      <c r="H23" s="8"/>
      <c r="I23" s="10" t="s">
        <v>39</v>
      </c>
      <c r="J23" s="12" t="s">
        <v>37</v>
      </c>
      <c r="K23" s="24">
        <f t="shared" si="2"/>
        <v>1600000</v>
      </c>
      <c r="L23" s="11">
        <f t="shared" si="0"/>
        <v>1792000.0000000002</v>
      </c>
      <c r="M23" s="6"/>
    </row>
    <row r="24" spans="1:82" ht="99.75" customHeight="1" thickBot="1" x14ac:dyDescent="0.3">
      <c r="A24" s="24">
        <v>13</v>
      </c>
      <c r="B24" s="47" t="s">
        <v>41</v>
      </c>
      <c r="C24" s="30" t="s">
        <v>17</v>
      </c>
      <c r="D24" s="47" t="s">
        <v>41</v>
      </c>
      <c r="E24" s="20" t="s">
        <v>16</v>
      </c>
      <c r="F24" s="9">
        <v>1</v>
      </c>
      <c r="G24" s="39">
        <v>1800000</v>
      </c>
      <c r="H24" s="8"/>
      <c r="I24" s="10" t="s">
        <v>39</v>
      </c>
      <c r="J24" s="12" t="s">
        <v>37</v>
      </c>
      <c r="K24" s="24">
        <f t="shared" si="2"/>
        <v>1800000</v>
      </c>
      <c r="L24" s="11">
        <f t="shared" si="0"/>
        <v>2016000.0000000002</v>
      </c>
      <c r="M24" s="6"/>
    </row>
    <row r="25" spans="1:82" ht="66" customHeight="1" x14ac:dyDescent="0.25">
      <c r="A25" s="24">
        <v>14</v>
      </c>
      <c r="B25" s="48" t="s">
        <v>52</v>
      </c>
      <c r="C25" s="30" t="s">
        <v>17</v>
      </c>
      <c r="D25" s="48" t="s">
        <v>44</v>
      </c>
      <c r="E25" s="20" t="s">
        <v>18</v>
      </c>
      <c r="F25" s="9">
        <v>3</v>
      </c>
      <c r="G25" s="16">
        <f>550*210</f>
        <v>115500</v>
      </c>
      <c r="H25" s="8"/>
      <c r="I25" s="10" t="s">
        <v>50</v>
      </c>
      <c r="J25" s="12" t="s">
        <v>51</v>
      </c>
      <c r="K25" s="46">
        <f>F25*G25</f>
        <v>346500</v>
      </c>
      <c r="L25" s="11">
        <f t="shared" si="0"/>
        <v>388080.00000000006</v>
      </c>
      <c r="M25" s="6"/>
    </row>
    <row r="26" spans="1:82" ht="58.5" customHeight="1" x14ac:dyDescent="0.25">
      <c r="A26" s="24">
        <v>15</v>
      </c>
      <c r="B26" s="10" t="s">
        <v>45</v>
      </c>
      <c r="C26" s="30" t="s">
        <v>17</v>
      </c>
      <c r="D26" s="10" t="s">
        <v>45</v>
      </c>
      <c r="E26" s="20" t="s">
        <v>18</v>
      </c>
      <c r="F26" s="9">
        <v>2</v>
      </c>
      <c r="G26" s="16">
        <v>244200</v>
      </c>
      <c r="H26" s="8"/>
      <c r="I26" s="10" t="s">
        <v>46</v>
      </c>
      <c r="J26" s="12" t="s">
        <v>47</v>
      </c>
      <c r="K26" s="24">
        <f>F26*G26</f>
        <v>488400</v>
      </c>
      <c r="L26" s="11">
        <f t="shared" si="0"/>
        <v>547008</v>
      </c>
      <c r="M26" s="6"/>
    </row>
    <row r="27" spans="1:82" ht="59.25" customHeight="1" x14ac:dyDescent="0.25">
      <c r="A27" s="7">
        <v>16</v>
      </c>
      <c r="B27" s="10" t="s">
        <v>59</v>
      </c>
      <c r="C27" s="30" t="s">
        <v>17</v>
      </c>
      <c r="D27" s="10" t="s">
        <v>61</v>
      </c>
      <c r="E27" s="20" t="s">
        <v>24</v>
      </c>
      <c r="F27" s="9">
        <v>1</v>
      </c>
      <c r="G27" s="16">
        <v>4470000</v>
      </c>
      <c r="H27" s="8"/>
      <c r="I27" s="10" t="s">
        <v>60</v>
      </c>
      <c r="J27" s="1" t="s">
        <v>13</v>
      </c>
      <c r="K27" s="7">
        <f>F27*G27</f>
        <v>4470000</v>
      </c>
      <c r="L27" s="11">
        <f t="shared" si="0"/>
        <v>5006400.0000000009</v>
      </c>
      <c r="M27" s="6"/>
    </row>
    <row r="28" spans="1:82" ht="63.75" customHeight="1" x14ac:dyDescent="0.25">
      <c r="A28" s="24">
        <v>17</v>
      </c>
      <c r="B28" s="10" t="s">
        <v>62</v>
      </c>
      <c r="C28" s="30" t="s">
        <v>17</v>
      </c>
      <c r="D28" s="10" t="s">
        <v>61</v>
      </c>
      <c r="E28" s="20" t="s">
        <v>24</v>
      </c>
      <c r="F28" s="9">
        <v>1</v>
      </c>
      <c r="G28" s="16">
        <v>20000000</v>
      </c>
      <c r="H28" s="8"/>
      <c r="I28" s="10" t="s">
        <v>63</v>
      </c>
      <c r="J28" s="1" t="s">
        <v>13</v>
      </c>
      <c r="K28" s="7">
        <f>F28*G28</f>
        <v>20000000</v>
      </c>
      <c r="L28" s="11">
        <f t="shared" si="0"/>
        <v>22400000.000000004</v>
      </c>
      <c r="M28" s="6"/>
    </row>
    <row r="29" spans="1:82" ht="114.75" customHeight="1" x14ac:dyDescent="0.25">
      <c r="A29" s="24">
        <v>18</v>
      </c>
      <c r="B29" s="10" t="s">
        <v>92</v>
      </c>
      <c r="C29" s="30" t="s">
        <v>17</v>
      </c>
      <c r="D29" s="10" t="s">
        <v>92</v>
      </c>
      <c r="E29" s="20" t="s">
        <v>16</v>
      </c>
      <c r="F29" s="9">
        <v>35</v>
      </c>
      <c r="G29" s="16"/>
      <c r="H29" s="8"/>
      <c r="I29" s="10" t="s">
        <v>64</v>
      </c>
      <c r="J29" s="1" t="s">
        <v>56</v>
      </c>
      <c r="K29" s="7">
        <v>6192100</v>
      </c>
      <c r="L29" s="11">
        <f t="shared" si="0"/>
        <v>6935152.0000000009</v>
      </c>
      <c r="M29" s="6"/>
    </row>
    <row r="30" spans="1:82" ht="81.75" customHeight="1" x14ac:dyDescent="0.25">
      <c r="A30" s="24">
        <v>19</v>
      </c>
      <c r="B30" s="10" t="s">
        <v>77</v>
      </c>
      <c r="C30" s="30" t="s">
        <v>17</v>
      </c>
      <c r="D30" s="10" t="s">
        <v>106</v>
      </c>
      <c r="E30" s="20" t="s">
        <v>24</v>
      </c>
      <c r="F30" s="9">
        <v>1</v>
      </c>
      <c r="G30" s="49">
        <v>6266272</v>
      </c>
      <c r="H30" s="8"/>
      <c r="I30" s="10" t="s">
        <v>76</v>
      </c>
      <c r="J30" s="1" t="s">
        <v>13</v>
      </c>
      <c r="K30" s="7">
        <f>F30*G30</f>
        <v>6266272</v>
      </c>
      <c r="L30" s="11">
        <f>K30*1.12</f>
        <v>7018224.6400000006</v>
      </c>
      <c r="M30" s="6"/>
      <c r="N30" s="61"/>
    </row>
    <row r="31" spans="1:82" ht="94.5" customHeight="1" x14ac:dyDescent="0.25">
      <c r="A31" s="7">
        <v>20</v>
      </c>
      <c r="B31" s="38" t="s">
        <v>78</v>
      </c>
      <c r="C31" s="30" t="s">
        <v>17</v>
      </c>
      <c r="D31" s="38" t="s">
        <v>78</v>
      </c>
      <c r="E31" s="20" t="s">
        <v>24</v>
      </c>
      <c r="F31" s="9">
        <v>1</v>
      </c>
      <c r="G31" s="16">
        <v>1492000</v>
      </c>
      <c r="H31" s="8"/>
      <c r="I31" s="10" t="s">
        <v>76</v>
      </c>
      <c r="J31" s="1" t="s">
        <v>13</v>
      </c>
      <c r="K31" s="7">
        <f t="shared" ref="K31" si="3">F31*G31</f>
        <v>1492000</v>
      </c>
      <c r="L31" s="11">
        <f t="shared" si="0"/>
        <v>1671040.0000000002</v>
      </c>
      <c r="M31" s="6"/>
    </row>
    <row r="32" spans="1:82" ht="96" customHeight="1" x14ac:dyDescent="0.25">
      <c r="A32" s="24">
        <v>21</v>
      </c>
      <c r="B32" s="50" t="s">
        <v>79</v>
      </c>
      <c r="C32" s="14" t="s">
        <v>17</v>
      </c>
      <c r="D32" s="50" t="s">
        <v>79</v>
      </c>
      <c r="E32" s="20" t="s">
        <v>16</v>
      </c>
      <c r="F32" s="9">
        <v>16</v>
      </c>
      <c r="G32" s="16">
        <f>K32/F32</f>
        <v>8542670.5</v>
      </c>
      <c r="H32" s="8"/>
      <c r="I32" s="10" t="s">
        <v>84</v>
      </c>
      <c r="J32" s="12" t="s">
        <v>56</v>
      </c>
      <c r="K32" s="16">
        <v>136682728</v>
      </c>
      <c r="L32" s="11">
        <f t="shared" si="0"/>
        <v>153084655.36000001</v>
      </c>
      <c r="M32" s="6"/>
      <c r="N32" s="62"/>
      <c r="P32" s="60"/>
      <c r="Q32" s="63"/>
      <c r="R32" s="6"/>
      <c r="T32" s="66"/>
      <c r="U32" s="2"/>
    </row>
    <row r="33" spans="1:23" ht="108.75" customHeight="1" x14ac:dyDescent="0.25">
      <c r="A33" s="24">
        <v>22</v>
      </c>
      <c r="B33" s="38" t="s">
        <v>80</v>
      </c>
      <c r="C33" s="14" t="s">
        <v>17</v>
      </c>
      <c r="D33" s="38" t="s">
        <v>80</v>
      </c>
      <c r="E33" s="20" t="s">
        <v>16</v>
      </c>
      <c r="F33" s="9">
        <v>1</v>
      </c>
      <c r="G33" s="39">
        <v>7495000</v>
      </c>
      <c r="H33" s="8"/>
      <c r="I33" s="10" t="s">
        <v>29</v>
      </c>
      <c r="J33" s="12" t="s">
        <v>37</v>
      </c>
      <c r="K33" s="46">
        <f>F33*G33</f>
        <v>7495000</v>
      </c>
      <c r="L33" s="11">
        <f>K33*1.12</f>
        <v>8394400</v>
      </c>
      <c r="M33" s="6"/>
    </row>
    <row r="34" spans="1:23" ht="141.75" customHeight="1" x14ac:dyDescent="0.25">
      <c r="A34" s="24">
        <v>23</v>
      </c>
      <c r="B34" s="10" t="s">
        <v>65</v>
      </c>
      <c r="C34" s="30" t="s">
        <v>17</v>
      </c>
      <c r="D34" s="10" t="s">
        <v>65</v>
      </c>
      <c r="E34" s="20" t="s">
        <v>16</v>
      </c>
      <c r="F34" s="9">
        <v>1</v>
      </c>
      <c r="G34" s="16">
        <v>4400000</v>
      </c>
      <c r="H34" s="8"/>
      <c r="I34" s="10" t="s">
        <v>73</v>
      </c>
      <c r="J34" s="12" t="s">
        <v>66</v>
      </c>
      <c r="K34" s="7">
        <f t="shared" ref="K34:K49" si="4">F34*G34</f>
        <v>4400000</v>
      </c>
      <c r="L34" s="11">
        <f t="shared" si="0"/>
        <v>4928000.0000000009</v>
      </c>
      <c r="M34" s="6"/>
    </row>
    <row r="35" spans="1:23" ht="114" customHeight="1" x14ac:dyDescent="0.25">
      <c r="A35" s="7">
        <v>24</v>
      </c>
      <c r="B35" s="10" t="s">
        <v>130</v>
      </c>
      <c r="C35" s="30" t="s">
        <v>17</v>
      </c>
      <c r="D35" s="10" t="s">
        <v>130</v>
      </c>
      <c r="E35" s="20" t="s">
        <v>16</v>
      </c>
      <c r="F35" s="51">
        <v>1</v>
      </c>
      <c r="G35" s="52">
        <v>15000000</v>
      </c>
      <c r="H35" s="41"/>
      <c r="I35" s="42" t="s">
        <v>68</v>
      </c>
      <c r="J35" s="43" t="s">
        <v>67</v>
      </c>
      <c r="K35" s="7">
        <f t="shared" si="4"/>
        <v>15000000</v>
      </c>
      <c r="L35" s="44">
        <f t="shared" si="0"/>
        <v>16800000</v>
      </c>
      <c r="M35" s="6"/>
    </row>
    <row r="36" spans="1:23" ht="87.75" customHeight="1" x14ac:dyDescent="0.25">
      <c r="A36" s="24">
        <v>25</v>
      </c>
      <c r="B36" s="10" t="s">
        <v>70</v>
      </c>
      <c r="C36" s="30" t="s">
        <v>17</v>
      </c>
      <c r="D36" s="10" t="s">
        <v>71</v>
      </c>
      <c r="E36" s="20" t="s">
        <v>69</v>
      </c>
      <c r="F36" s="16">
        <v>4500</v>
      </c>
      <c r="G36" s="16">
        <v>20</v>
      </c>
      <c r="H36" s="16"/>
      <c r="I36" s="10" t="s">
        <v>165</v>
      </c>
      <c r="J36" s="1" t="s">
        <v>13</v>
      </c>
      <c r="K36" s="16">
        <f t="shared" si="4"/>
        <v>90000</v>
      </c>
      <c r="L36" s="16">
        <f t="shared" si="0"/>
        <v>100800.00000000001</v>
      </c>
      <c r="M36" s="6"/>
      <c r="N36" s="62"/>
      <c r="P36" s="60"/>
      <c r="Q36" s="63"/>
      <c r="R36" s="6"/>
      <c r="S36" s="65"/>
      <c r="T36" s="66"/>
      <c r="U36" s="73"/>
      <c r="V36" s="73"/>
      <c r="W36" s="73"/>
    </row>
    <row r="37" spans="1:23" ht="88.5" customHeight="1" x14ac:dyDescent="0.25">
      <c r="A37" s="24">
        <v>26</v>
      </c>
      <c r="B37" s="10" t="s">
        <v>72</v>
      </c>
      <c r="C37" s="30" t="s">
        <v>17</v>
      </c>
      <c r="D37" s="10" t="s">
        <v>72</v>
      </c>
      <c r="E37" s="20" t="s">
        <v>69</v>
      </c>
      <c r="F37" s="16">
        <v>1000</v>
      </c>
      <c r="G37" s="16">
        <v>25</v>
      </c>
      <c r="H37" s="16"/>
      <c r="I37" s="10" t="s">
        <v>165</v>
      </c>
      <c r="J37" s="1" t="s">
        <v>13</v>
      </c>
      <c r="K37" s="16">
        <f t="shared" si="4"/>
        <v>25000</v>
      </c>
      <c r="L37" s="16">
        <f t="shared" si="0"/>
        <v>28000.000000000004</v>
      </c>
      <c r="M37" s="6"/>
      <c r="N37" s="62"/>
      <c r="P37" s="60"/>
      <c r="Q37" s="63"/>
      <c r="R37" s="6"/>
      <c r="S37" s="65"/>
      <c r="T37" s="66"/>
      <c r="U37" s="73"/>
      <c r="V37" s="73"/>
      <c r="W37" s="73"/>
    </row>
    <row r="38" spans="1:23" ht="123" customHeight="1" x14ac:dyDescent="0.25">
      <c r="A38" s="24">
        <v>27</v>
      </c>
      <c r="B38" s="13" t="s">
        <v>74</v>
      </c>
      <c r="C38" s="30" t="s">
        <v>17</v>
      </c>
      <c r="D38" s="13" t="s">
        <v>75</v>
      </c>
      <c r="E38" s="20" t="s">
        <v>24</v>
      </c>
      <c r="F38" s="9">
        <v>1</v>
      </c>
      <c r="G38" s="16">
        <v>34788480</v>
      </c>
      <c r="H38" s="8"/>
      <c r="I38" s="12" t="s">
        <v>128</v>
      </c>
      <c r="J38" s="12" t="s">
        <v>37</v>
      </c>
      <c r="K38" s="7">
        <f t="shared" si="4"/>
        <v>34788480</v>
      </c>
      <c r="L38" s="11">
        <f t="shared" si="0"/>
        <v>38963097.600000001</v>
      </c>
      <c r="M38" s="6"/>
      <c r="N38" s="2"/>
    </row>
    <row r="39" spans="1:23" ht="72" customHeight="1" x14ac:dyDescent="0.25">
      <c r="A39" s="7">
        <v>28</v>
      </c>
      <c r="B39" s="13" t="s">
        <v>86</v>
      </c>
      <c r="C39" s="30" t="s">
        <v>17</v>
      </c>
      <c r="D39" s="13" t="s">
        <v>86</v>
      </c>
      <c r="E39" s="20" t="s">
        <v>24</v>
      </c>
      <c r="F39" s="9">
        <v>1</v>
      </c>
      <c r="G39" s="16">
        <v>986899450</v>
      </c>
      <c r="H39" s="8"/>
      <c r="I39" s="10" t="s">
        <v>85</v>
      </c>
      <c r="J39" s="1" t="s">
        <v>13</v>
      </c>
      <c r="K39" s="7">
        <f t="shared" si="4"/>
        <v>986899450</v>
      </c>
      <c r="L39" s="11">
        <f t="shared" si="0"/>
        <v>1105327384</v>
      </c>
      <c r="M39" s="6"/>
    </row>
    <row r="40" spans="1:23" ht="92.25" customHeight="1" x14ac:dyDescent="0.25">
      <c r="A40" s="24">
        <v>29</v>
      </c>
      <c r="B40" s="13" t="s">
        <v>81</v>
      </c>
      <c r="C40" s="30" t="s">
        <v>17</v>
      </c>
      <c r="D40" s="13" t="s">
        <v>81</v>
      </c>
      <c r="E40" s="20" t="s">
        <v>16</v>
      </c>
      <c r="F40" s="9">
        <v>1</v>
      </c>
      <c r="G40" s="16">
        <v>1181000</v>
      </c>
      <c r="H40" s="8"/>
      <c r="I40" s="10" t="s">
        <v>76</v>
      </c>
      <c r="J40" s="1" t="s">
        <v>23</v>
      </c>
      <c r="K40" s="7">
        <f t="shared" si="4"/>
        <v>1181000</v>
      </c>
      <c r="L40" s="11">
        <f t="shared" si="0"/>
        <v>1322720.0000000002</v>
      </c>
      <c r="M40" s="6"/>
    </row>
    <row r="41" spans="1:23" ht="98.25" customHeight="1" x14ac:dyDescent="0.25">
      <c r="A41" s="24">
        <v>30</v>
      </c>
      <c r="B41" s="13" t="s">
        <v>82</v>
      </c>
      <c r="C41" s="30" t="s">
        <v>17</v>
      </c>
      <c r="D41" s="13" t="s">
        <v>82</v>
      </c>
      <c r="E41" s="20" t="s">
        <v>16</v>
      </c>
      <c r="F41" s="9">
        <v>1</v>
      </c>
      <c r="G41" s="52">
        <v>2003000</v>
      </c>
      <c r="H41" s="41"/>
      <c r="I41" s="42" t="s">
        <v>76</v>
      </c>
      <c r="J41" s="43" t="s">
        <v>13</v>
      </c>
      <c r="K41" s="7">
        <f t="shared" si="4"/>
        <v>2003000</v>
      </c>
      <c r="L41" s="44">
        <f t="shared" si="0"/>
        <v>2243360</v>
      </c>
      <c r="M41" s="6"/>
    </row>
    <row r="42" spans="1:23" ht="83.25" customHeight="1" x14ac:dyDescent="0.25">
      <c r="A42" s="24">
        <v>31</v>
      </c>
      <c r="B42" s="13" t="s">
        <v>83</v>
      </c>
      <c r="C42" s="30" t="s">
        <v>17</v>
      </c>
      <c r="D42" s="13" t="s">
        <v>83</v>
      </c>
      <c r="E42" s="20" t="s">
        <v>16</v>
      </c>
      <c r="F42" s="9">
        <v>1</v>
      </c>
      <c r="G42" s="16">
        <v>692</v>
      </c>
      <c r="H42" s="16"/>
      <c r="I42" s="42" t="s">
        <v>76</v>
      </c>
      <c r="J42" s="43" t="s">
        <v>13</v>
      </c>
      <c r="K42" s="7">
        <f t="shared" si="4"/>
        <v>692</v>
      </c>
      <c r="L42" s="44">
        <f t="shared" si="0"/>
        <v>775.04000000000008</v>
      </c>
      <c r="M42" s="6"/>
      <c r="O42" s="60"/>
      <c r="P42" s="63"/>
      <c r="Q42" s="6"/>
      <c r="R42" s="65"/>
      <c r="S42" s="66"/>
    </row>
    <row r="43" spans="1:23" ht="94.5" customHeight="1" x14ac:dyDescent="0.25">
      <c r="A43" s="7">
        <v>32</v>
      </c>
      <c r="B43" s="13" t="s">
        <v>157</v>
      </c>
      <c r="C43" s="30" t="s">
        <v>17</v>
      </c>
      <c r="D43" s="13" t="s">
        <v>157</v>
      </c>
      <c r="E43" s="20" t="s">
        <v>16</v>
      </c>
      <c r="F43" s="9">
        <v>1</v>
      </c>
      <c r="G43" s="16">
        <v>5094000</v>
      </c>
      <c r="H43" s="8"/>
      <c r="I43" s="10" t="s">
        <v>76</v>
      </c>
      <c r="J43" s="12" t="s">
        <v>37</v>
      </c>
      <c r="K43" s="7">
        <f t="shared" si="4"/>
        <v>5094000</v>
      </c>
      <c r="L43" s="11">
        <f t="shared" si="0"/>
        <v>5705280.0000000009</v>
      </c>
      <c r="M43" s="6"/>
    </row>
    <row r="44" spans="1:23" ht="77.25" customHeight="1" x14ac:dyDescent="0.25">
      <c r="A44" s="24">
        <v>33</v>
      </c>
      <c r="B44" s="13" t="s">
        <v>90</v>
      </c>
      <c r="C44" s="14" t="s">
        <v>19</v>
      </c>
      <c r="D44" s="13" t="s">
        <v>90</v>
      </c>
      <c r="E44" s="20" t="s">
        <v>24</v>
      </c>
      <c r="F44" s="9">
        <v>1</v>
      </c>
      <c r="G44" s="16">
        <v>42284567</v>
      </c>
      <c r="H44" s="8"/>
      <c r="I44" s="10" t="s">
        <v>89</v>
      </c>
      <c r="J44" s="12" t="s">
        <v>37</v>
      </c>
      <c r="K44" s="7">
        <f t="shared" si="4"/>
        <v>42284567</v>
      </c>
      <c r="L44" s="11">
        <f t="shared" si="0"/>
        <v>47358715.040000007</v>
      </c>
      <c r="M44" s="6"/>
    </row>
    <row r="45" spans="1:23" ht="76.5" customHeight="1" x14ac:dyDescent="0.25">
      <c r="A45" s="24">
        <v>34</v>
      </c>
      <c r="B45" s="13" t="s">
        <v>91</v>
      </c>
      <c r="C45" s="14" t="s">
        <v>19</v>
      </c>
      <c r="D45" s="13" t="s">
        <v>91</v>
      </c>
      <c r="E45" s="20" t="s">
        <v>24</v>
      </c>
      <c r="F45" s="9">
        <v>1</v>
      </c>
      <c r="G45" s="52">
        <v>137881599.54999995</v>
      </c>
      <c r="H45" s="41"/>
      <c r="I45" s="42" t="s">
        <v>89</v>
      </c>
      <c r="J45" s="43" t="s">
        <v>37</v>
      </c>
      <c r="K45" s="7">
        <f t="shared" si="4"/>
        <v>137881599.54999995</v>
      </c>
      <c r="L45" s="44">
        <f t="shared" si="0"/>
        <v>154427391.49599996</v>
      </c>
      <c r="M45" s="6"/>
    </row>
    <row r="46" spans="1:23" ht="99.75" customHeight="1" x14ac:dyDescent="0.25">
      <c r="A46" s="24">
        <v>35</v>
      </c>
      <c r="B46" s="13" t="s">
        <v>87</v>
      </c>
      <c r="C46" s="14" t="s">
        <v>17</v>
      </c>
      <c r="D46" s="13" t="s">
        <v>88</v>
      </c>
      <c r="E46" s="20" t="s">
        <v>16</v>
      </c>
      <c r="F46" s="9">
        <v>1</v>
      </c>
      <c r="G46" s="16">
        <v>332000</v>
      </c>
      <c r="H46" s="16"/>
      <c r="I46" s="10" t="s">
        <v>76</v>
      </c>
      <c r="J46" s="1" t="s">
        <v>56</v>
      </c>
      <c r="K46" s="16">
        <f t="shared" si="4"/>
        <v>332000</v>
      </c>
      <c r="L46" s="16">
        <f t="shared" si="0"/>
        <v>371840.00000000006</v>
      </c>
      <c r="M46" s="6"/>
      <c r="O46" s="60"/>
      <c r="P46" s="63"/>
      <c r="Q46" s="6"/>
      <c r="R46" s="65"/>
      <c r="S46" s="66"/>
    </row>
    <row r="47" spans="1:23" ht="99.75" customHeight="1" x14ac:dyDescent="0.25">
      <c r="A47" s="7">
        <v>36</v>
      </c>
      <c r="B47" s="13" t="s">
        <v>96</v>
      </c>
      <c r="C47" s="14" t="s">
        <v>19</v>
      </c>
      <c r="D47" s="13" t="s">
        <v>96</v>
      </c>
      <c r="E47" s="20" t="s">
        <v>24</v>
      </c>
      <c r="F47" s="9">
        <v>1</v>
      </c>
      <c r="G47" s="16">
        <v>34043462.140000001</v>
      </c>
      <c r="H47" s="9"/>
      <c r="I47" s="10" t="s">
        <v>126</v>
      </c>
      <c r="J47" s="1" t="s">
        <v>13</v>
      </c>
      <c r="K47" s="7">
        <f t="shared" si="4"/>
        <v>34043462.140000001</v>
      </c>
      <c r="L47" s="11">
        <f t="shared" si="0"/>
        <v>38128677.596800007</v>
      </c>
      <c r="M47" s="6"/>
      <c r="N47" s="19"/>
    </row>
    <row r="48" spans="1:23" ht="203.25" customHeight="1" x14ac:dyDescent="0.25">
      <c r="A48" s="24">
        <v>37</v>
      </c>
      <c r="B48" s="13" t="s">
        <v>97</v>
      </c>
      <c r="C48" s="14" t="s">
        <v>19</v>
      </c>
      <c r="D48" s="50" t="s">
        <v>105</v>
      </c>
      <c r="E48" s="20" t="s">
        <v>69</v>
      </c>
      <c r="F48" s="9">
        <v>2</v>
      </c>
      <c r="G48" s="16">
        <v>6250000</v>
      </c>
      <c r="H48" s="8"/>
      <c r="I48" s="10" t="s">
        <v>101</v>
      </c>
      <c r="J48" s="1" t="s">
        <v>13</v>
      </c>
      <c r="K48" s="7">
        <f t="shared" si="4"/>
        <v>12500000</v>
      </c>
      <c r="L48" s="11">
        <f t="shared" si="0"/>
        <v>14000000.000000002</v>
      </c>
      <c r="M48" s="6"/>
      <c r="N48" s="53"/>
    </row>
    <row r="49" spans="1:14" ht="99.75" customHeight="1" x14ac:dyDescent="0.25">
      <c r="A49" s="24">
        <v>38</v>
      </c>
      <c r="B49" s="13" t="s">
        <v>98</v>
      </c>
      <c r="C49" s="14" t="s">
        <v>19</v>
      </c>
      <c r="D49" s="13" t="s">
        <v>100</v>
      </c>
      <c r="E49" s="20" t="s">
        <v>69</v>
      </c>
      <c r="F49" s="9">
        <v>1</v>
      </c>
      <c r="G49" s="16">
        <v>21341071.43</v>
      </c>
      <c r="H49" s="8"/>
      <c r="I49" s="10" t="s">
        <v>102</v>
      </c>
      <c r="J49" s="1" t="s">
        <v>13</v>
      </c>
      <c r="K49" s="7">
        <f t="shared" si="4"/>
        <v>21341071.43</v>
      </c>
      <c r="L49" s="11">
        <f t="shared" si="0"/>
        <v>23902000.001600001</v>
      </c>
      <c r="M49" s="6"/>
      <c r="N49" s="53"/>
    </row>
    <row r="50" spans="1:14" ht="213.75" customHeight="1" x14ac:dyDescent="0.25">
      <c r="A50" s="24">
        <v>39</v>
      </c>
      <c r="B50" s="13" t="s">
        <v>99</v>
      </c>
      <c r="C50" s="14" t="s">
        <v>19</v>
      </c>
      <c r="D50" s="13" t="s">
        <v>107</v>
      </c>
      <c r="E50" s="20" t="s">
        <v>69</v>
      </c>
      <c r="F50" s="9">
        <v>1</v>
      </c>
      <c r="G50" s="16">
        <v>13928571.43</v>
      </c>
      <c r="H50" s="8"/>
      <c r="I50" s="10" t="s">
        <v>101</v>
      </c>
      <c r="J50" s="1" t="s">
        <v>13</v>
      </c>
      <c r="K50" s="16">
        <v>13928571.43</v>
      </c>
      <c r="L50" s="11">
        <f>K50*1.12</f>
        <v>15600000.001600001</v>
      </c>
      <c r="M50" s="6"/>
      <c r="N50" s="53"/>
    </row>
    <row r="51" spans="1:14" ht="94.5" customHeight="1" x14ac:dyDescent="0.25">
      <c r="A51" s="7">
        <v>40</v>
      </c>
      <c r="B51" s="10" t="s">
        <v>103</v>
      </c>
      <c r="C51" s="14" t="s">
        <v>17</v>
      </c>
      <c r="D51" s="13" t="s">
        <v>61</v>
      </c>
      <c r="E51" s="20" t="s">
        <v>24</v>
      </c>
      <c r="F51" s="9">
        <v>1</v>
      </c>
      <c r="G51" s="16">
        <v>2487262.7799999998</v>
      </c>
      <c r="H51" s="8"/>
      <c r="I51" s="10" t="s">
        <v>104</v>
      </c>
      <c r="J51" s="1" t="s">
        <v>13</v>
      </c>
      <c r="K51" s="16">
        <f>F51*G51</f>
        <v>2487262.7799999998</v>
      </c>
      <c r="L51" s="11">
        <f>K51*1.12</f>
        <v>2785734.3136</v>
      </c>
      <c r="M51" s="6"/>
      <c r="N51" s="53"/>
    </row>
    <row r="52" spans="1:14" ht="168.75" customHeight="1" x14ac:dyDescent="0.25">
      <c r="A52" s="24">
        <v>41</v>
      </c>
      <c r="B52" s="10" t="s">
        <v>108</v>
      </c>
      <c r="C52" s="14" t="s">
        <v>17</v>
      </c>
      <c r="D52" s="13" t="s">
        <v>110</v>
      </c>
      <c r="E52" s="20" t="s">
        <v>69</v>
      </c>
      <c r="F52" s="9">
        <v>150</v>
      </c>
      <c r="G52" s="16">
        <v>6000</v>
      </c>
      <c r="H52" s="8"/>
      <c r="I52" s="10" t="s">
        <v>104</v>
      </c>
      <c r="J52" s="1" t="s">
        <v>13</v>
      </c>
      <c r="K52" s="16">
        <f>F52*G52</f>
        <v>900000</v>
      </c>
      <c r="L52" s="11">
        <f>K52*1.12</f>
        <v>1008000.0000000001</v>
      </c>
      <c r="M52" s="6"/>
      <c r="N52" s="64"/>
    </row>
    <row r="53" spans="1:14" ht="142.5" customHeight="1" x14ac:dyDescent="0.25">
      <c r="A53" s="24">
        <v>42</v>
      </c>
      <c r="B53" s="10" t="s">
        <v>109</v>
      </c>
      <c r="C53" s="14" t="s">
        <v>17</v>
      </c>
      <c r="D53" s="13" t="s">
        <v>111</v>
      </c>
      <c r="E53" s="20" t="s">
        <v>69</v>
      </c>
      <c r="F53" s="9">
        <v>150</v>
      </c>
      <c r="G53" s="16">
        <v>3000</v>
      </c>
      <c r="H53" s="8"/>
      <c r="I53" s="10" t="s">
        <v>104</v>
      </c>
      <c r="J53" s="1" t="s">
        <v>13</v>
      </c>
      <c r="K53" s="16">
        <f>F53*G53</f>
        <v>450000</v>
      </c>
      <c r="L53" s="11">
        <f>K53*1.12</f>
        <v>504000.00000000006</v>
      </c>
      <c r="M53" s="6"/>
      <c r="N53" s="64"/>
    </row>
    <row r="54" spans="1:14" ht="94.5" customHeight="1" x14ac:dyDescent="0.25">
      <c r="A54" s="24">
        <v>43</v>
      </c>
      <c r="B54" s="10" t="s">
        <v>112</v>
      </c>
      <c r="C54" s="14" t="s">
        <v>131</v>
      </c>
      <c r="D54" s="13" t="s">
        <v>114</v>
      </c>
      <c r="E54" s="20" t="s">
        <v>69</v>
      </c>
      <c r="F54" s="9">
        <v>3</v>
      </c>
      <c r="G54" s="16">
        <v>70000</v>
      </c>
      <c r="H54" s="8"/>
      <c r="I54" s="10" t="s">
        <v>116</v>
      </c>
      <c r="J54" s="1" t="s">
        <v>13</v>
      </c>
      <c r="K54" s="16">
        <f t="shared" ref="K54" si="5">F54*G54</f>
        <v>210000</v>
      </c>
      <c r="L54" s="11">
        <f t="shared" ref="L54:L70" si="6">K54*1.12</f>
        <v>235200.00000000003</v>
      </c>
      <c r="M54" s="6"/>
      <c r="N54" s="64"/>
    </row>
    <row r="55" spans="1:14" ht="94.5" customHeight="1" x14ac:dyDescent="0.25">
      <c r="A55" s="7">
        <v>44</v>
      </c>
      <c r="B55" s="10" t="s">
        <v>113</v>
      </c>
      <c r="C55" s="14" t="s">
        <v>131</v>
      </c>
      <c r="D55" s="13" t="s">
        <v>115</v>
      </c>
      <c r="E55" s="20" t="s">
        <v>69</v>
      </c>
      <c r="F55" s="9">
        <v>3</v>
      </c>
      <c r="G55" s="16">
        <v>80000</v>
      </c>
      <c r="H55" s="8"/>
      <c r="I55" s="10" t="s">
        <v>116</v>
      </c>
      <c r="J55" s="1" t="s">
        <v>13</v>
      </c>
      <c r="K55" s="16">
        <f t="shared" ref="K55:K70" si="7">F55*G55</f>
        <v>240000</v>
      </c>
      <c r="L55" s="11">
        <f t="shared" si="6"/>
        <v>268800</v>
      </c>
      <c r="M55" s="6"/>
      <c r="N55" s="64"/>
    </row>
    <row r="56" spans="1:14" ht="94.5" customHeight="1" x14ac:dyDescent="0.25">
      <c r="A56" s="24">
        <v>45</v>
      </c>
      <c r="B56" s="10" t="s">
        <v>117</v>
      </c>
      <c r="C56" s="14" t="s">
        <v>17</v>
      </c>
      <c r="D56" s="10" t="s">
        <v>117</v>
      </c>
      <c r="E56" s="20" t="s">
        <v>24</v>
      </c>
      <c r="F56" s="9">
        <v>1</v>
      </c>
      <c r="G56" s="16">
        <v>1100000</v>
      </c>
      <c r="H56" s="8"/>
      <c r="I56" s="10" t="s">
        <v>118</v>
      </c>
      <c r="J56" s="1" t="s">
        <v>13</v>
      </c>
      <c r="K56" s="16">
        <f t="shared" si="7"/>
        <v>1100000</v>
      </c>
      <c r="L56" s="11">
        <f t="shared" si="6"/>
        <v>1232000.0000000002</v>
      </c>
      <c r="M56" s="6"/>
      <c r="N56" s="64"/>
    </row>
    <row r="57" spans="1:14" ht="94.5" customHeight="1" x14ac:dyDescent="0.25">
      <c r="A57" s="24">
        <v>46</v>
      </c>
      <c r="B57" s="13" t="s">
        <v>119</v>
      </c>
      <c r="C57" s="14" t="s">
        <v>19</v>
      </c>
      <c r="D57" s="13" t="s">
        <v>121</v>
      </c>
      <c r="E57" s="20" t="s">
        <v>120</v>
      </c>
      <c r="F57" s="9">
        <v>1</v>
      </c>
      <c r="G57" s="16">
        <v>25728320</v>
      </c>
      <c r="H57" s="8"/>
      <c r="I57" s="10" t="s">
        <v>127</v>
      </c>
      <c r="J57" s="1" t="s">
        <v>13</v>
      </c>
      <c r="K57" s="16">
        <f t="shared" si="7"/>
        <v>25728320</v>
      </c>
      <c r="L57" s="11">
        <f t="shared" si="6"/>
        <v>28815718.400000002</v>
      </c>
      <c r="M57" s="6"/>
      <c r="N57" s="64"/>
    </row>
    <row r="58" spans="1:14" ht="120.75" customHeight="1" x14ac:dyDescent="0.25">
      <c r="A58" s="24">
        <v>47</v>
      </c>
      <c r="B58" s="13" t="s">
        <v>123</v>
      </c>
      <c r="C58" s="14" t="s">
        <v>131</v>
      </c>
      <c r="D58" s="13" t="s">
        <v>122</v>
      </c>
      <c r="E58" s="20" t="s">
        <v>24</v>
      </c>
      <c r="F58" s="9">
        <v>1</v>
      </c>
      <c r="G58" s="16">
        <v>2370960</v>
      </c>
      <c r="H58" s="8"/>
      <c r="I58" s="10" t="s">
        <v>172</v>
      </c>
      <c r="J58" s="1" t="s">
        <v>13</v>
      </c>
      <c r="K58" s="16">
        <f t="shared" si="7"/>
        <v>2370960</v>
      </c>
      <c r="L58" s="11">
        <f t="shared" si="6"/>
        <v>2655475.2000000002</v>
      </c>
      <c r="M58" s="6"/>
      <c r="N58" s="64"/>
    </row>
    <row r="59" spans="1:14" ht="94.5" customHeight="1" x14ac:dyDescent="0.25">
      <c r="A59" s="7">
        <v>48</v>
      </c>
      <c r="B59" s="13" t="s">
        <v>124</v>
      </c>
      <c r="C59" s="14" t="s">
        <v>17</v>
      </c>
      <c r="D59" s="13" t="s">
        <v>125</v>
      </c>
      <c r="E59" s="20" t="s">
        <v>24</v>
      </c>
      <c r="F59" s="9">
        <v>1</v>
      </c>
      <c r="G59" s="16">
        <v>3167886.48</v>
      </c>
      <c r="H59" s="8"/>
      <c r="I59" s="10" t="s">
        <v>126</v>
      </c>
      <c r="J59" s="1" t="s">
        <v>13</v>
      </c>
      <c r="K59" s="16">
        <f t="shared" si="7"/>
        <v>3167886.48</v>
      </c>
      <c r="L59" s="11">
        <f t="shared" si="6"/>
        <v>3548032.8576000002</v>
      </c>
      <c r="M59" s="6"/>
      <c r="N59" s="64"/>
    </row>
    <row r="60" spans="1:14" ht="94.5" customHeight="1" x14ac:dyDescent="0.25">
      <c r="A60" s="24">
        <v>49</v>
      </c>
      <c r="B60" s="13" t="s">
        <v>129</v>
      </c>
      <c r="C60" s="14" t="s">
        <v>17</v>
      </c>
      <c r="D60" s="13" t="s">
        <v>129</v>
      </c>
      <c r="E60" s="20" t="s">
        <v>24</v>
      </c>
      <c r="F60" s="9">
        <v>1</v>
      </c>
      <c r="G60" s="16">
        <v>3500000</v>
      </c>
      <c r="H60" s="8"/>
      <c r="I60" s="10" t="s">
        <v>101</v>
      </c>
      <c r="J60" s="1" t="s">
        <v>13</v>
      </c>
      <c r="K60" s="16">
        <f t="shared" si="7"/>
        <v>3500000</v>
      </c>
      <c r="L60" s="11">
        <f t="shared" si="6"/>
        <v>3920000.0000000005</v>
      </c>
      <c r="M60" s="6"/>
      <c r="N60" s="64"/>
    </row>
    <row r="61" spans="1:14" ht="94.5" customHeight="1" x14ac:dyDescent="0.25">
      <c r="A61" s="24">
        <v>50</v>
      </c>
      <c r="B61" s="13" t="s">
        <v>133</v>
      </c>
      <c r="C61" s="14" t="s">
        <v>131</v>
      </c>
      <c r="D61" s="13" t="s">
        <v>134</v>
      </c>
      <c r="E61" s="20" t="s">
        <v>69</v>
      </c>
      <c r="F61" s="9">
        <v>6</v>
      </c>
      <c r="G61" s="16">
        <v>5000</v>
      </c>
      <c r="H61" s="8"/>
      <c r="I61" s="10" t="s">
        <v>118</v>
      </c>
      <c r="J61" s="12" t="s">
        <v>13</v>
      </c>
      <c r="K61" s="16">
        <f t="shared" si="7"/>
        <v>30000</v>
      </c>
      <c r="L61" s="11">
        <f t="shared" si="6"/>
        <v>33600</v>
      </c>
      <c r="M61" s="6"/>
      <c r="N61" s="64"/>
    </row>
    <row r="62" spans="1:14" ht="154.5" customHeight="1" x14ac:dyDescent="0.25">
      <c r="A62" s="24">
        <v>51</v>
      </c>
      <c r="B62" s="10" t="s">
        <v>65</v>
      </c>
      <c r="C62" s="14" t="s">
        <v>17</v>
      </c>
      <c r="D62" s="13" t="s">
        <v>135</v>
      </c>
      <c r="E62" s="20" t="s">
        <v>16</v>
      </c>
      <c r="F62" s="9">
        <v>1</v>
      </c>
      <c r="G62" s="16">
        <v>4085000</v>
      </c>
      <c r="H62" s="8"/>
      <c r="I62" s="10" t="s">
        <v>136</v>
      </c>
      <c r="J62" s="12" t="s">
        <v>137</v>
      </c>
      <c r="K62" s="16">
        <f t="shared" si="7"/>
        <v>4085000</v>
      </c>
      <c r="L62" s="11">
        <f t="shared" si="6"/>
        <v>4575200</v>
      </c>
      <c r="M62" s="6"/>
      <c r="N62" s="64"/>
    </row>
    <row r="63" spans="1:14" ht="94.5" customHeight="1" x14ac:dyDescent="0.25">
      <c r="A63" s="7">
        <v>52</v>
      </c>
      <c r="B63" s="13" t="s">
        <v>138</v>
      </c>
      <c r="C63" s="14" t="s">
        <v>131</v>
      </c>
      <c r="D63" s="13" t="s">
        <v>139</v>
      </c>
      <c r="E63" s="20" t="s">
        <v>24</v>
      </c>
      <c r="F63" s="9">
        <v>1</v>
      </c>
      <c r="G63" s="16">
        <v>586032</v>
      </c>
      <c r="H63" s="8"/>
      <c r="I63" s="10" t="s">
        <v>126</v>
      </c>
      <c r="J63" s="12" t="s">
        <v>13</v>
      </c>
      <c r="K63" s="16">
        <f t="shared" si="7"/>
        <v>586032</v>
      </c>
      <c r="L63" s="11">
        <f t="shared" si="6"/>
        <v>656355.84000000008</v>
      </c>
      <c r="M63" s="6"/>
      <c r="N63" s="74"/>
    </row>
    <row r="64" spans="1:14" ht="94.5" customHeight="1" x14ac:dyDescent="0.25">
      <c r="A64" s="24">
        <v>53</v>
      </c>
      <c r="B64" s="13" t="s">
        <v>140</v>
      </c>
      <c r="C64" s="14" t="s">
        <v>131</v>
      </c>
      <c r="D64" s="13" t="s">
        <v>139</v>
      </c>
      <c r="E64" s="20" t="s">
        <v>24</v>
      </c>
      <c r="F64" s="9">
        <v>1</v>
      </c>
      <c r="G64" s="16">
        <v>2663036</v>
      </c>
      <c r="H64" s="8"/>
      <c r="I64" s="10" t="s">
        <v>185</v>
      </c>
      <c r="J64" s="12" t="s">
        <v>13</v>
      </c>
      <c r="K64" s="16">
        <f t="shared" si="7"/>
        <v>2663036</v>
      </c>
      <c r="L64" s="11">
        <f t="shared" si="6"/>
        <v>2982600.3200000003</v>
      </c>
      <c r="M64" s="6"/>
      <c r="N64" s="74"/>
    </row>
    <row r="65" spans="1:82" ht="94.5" customHeight="1" x14ac:dyDescent="0.25">
      <c r="A65" s="24">
        <v>54</v>
      </c>
      <c r="B65" s="13" t="s">
        <v>141</v>
      </c>
      <c r="C65" s="14" t="s">
        <v>131</v>
      </c>
      <c r="D65" s="13" t="s">
        <v>139</v>
      </c>
      <c r="E65" s="20" t="s">
        <v>24</v>
      </c>
      <c r="F65" s="9">
        <v>1</v>
      </c>
      <c r="G65" s="16">
        <v>564637</v>
      </c>
      <c r="H65" s="8"/>
      <c r="I65" s="10" t="s">
        <v>126</v>
      </c>
      <c r="J65" s="12" t="s">
        <v>13</v>
      </c>
      <c r="K65" s="16">
        <f t="shared" si="7"/>
        <v>564637</v>
      </c>
      <c r="L65" s="11">
        <f t="shared" si="6"/>
        <v>632393.44000000006</v>
      </c>
      <c r="M65" s="6"/>
      <c r="N65" s="74"/>
    </row>
    <row r="66" spans="1:82" ht="94.5" customHeight="1" x14ac:dyDescent="0.25">
      <c r="A66" s="24">
        <v>55</v>
      </c>
      <c r="B66" s="13" t="s">
        <v>164</v>
      </c>
      <c r="C66" s="14" t="s">
        <v>17</v>
      </c>
      <c r="D66" s="13" t="s">
        <v>164</v>
      </c>
      <c r="E66" s="20" t="s">
        <v>16</v>
      </c>
      <c r="F66" s="9">
        <v>1</v>
      </c>
      <c r="G66" s="16">
        <v>1000000</v>
      </c>
      <c r="H66" s="8"/>
      <c r="I66" s="10" t="s">
        <v>76</v>
      </c>
      <c r="J66" s="12" t="s">
        <v>13</v>
      </c>
      <c r="K66" s="16">
        <f t="shared" si="7"/>
        <v>1000000</v>
      </c>
      <c r="L66" s="11">
        <f t="shared" si="6"/>
        <v>1120000</v>
      </c>
      <c r="M66" s="6"/>
      <c r="N66" s="64"/>
    </row>
    <row r="67" spans="1:82" ht="94.5" customHeight="1" x14ac:dyDescent="0.25">
      <c r="A67" s="7">
        <v>56</v>
      </c>
      <c r="B67" s="10" t="s">
        <v>143</v>
      </c>
      <c r="C67" s="14" t="s">
        <v>17</v>
      </c>
      <c r="D67" s="10" t="s">
        <v>143</v>
      </c>
      <c r="E67" s="20" t="s">
        <v>16</v>
      </c>
      <c r="F67" s="9">
        <v>1</v>
      </c>
      <c r="G67" s="16">
        <v>500000</v>
      </c>
      <c r="H67" s="8"/>
      <c r="I67" s="10" t="s">
        <v>126</v>
      </c>
      <c r="J67" s="12" t="s">
        <v>13</v>
      </c>
      <c r="K67" s="16">
        <f t="shared" si="7"/>
        <v>500000</v>
      </c>
      <c r="L67" s="11">
        <f t="shared" si="6"/>
        <v>560000</v>
      </c>
      <c r="M67" s="6"/>
      <c r="N67" s="64"/>
    </row>
    <row r="68" spans="1:82" ht="94.5" customHeight="1" x14ac:dyDescent="0.25">
      <c r="A68" s="24">
        <v>57</v>
      </c>
      <c r="B68" s="10" t="s">
        <v>144</v>
      </c>
      <c r="C68" s="14" t="s">
        <v>17</v>
      </c>
      <c r="D68" s="10" t="s">
        <v>144</v>
      </c>
      <c r="E68" s="20" t="s">
        <v>16</v>
      </c>
      <c r="F68" s="9">
        <v>1</v>
      </c>
      <c r="G68" s="16">
        <v>1500000</v>
      </c>
      <c r="H68" s="8"/>
      <c r="I68" s="10" t="s">
        <v>126</v>
      </c>
      <c r="J68" s="12" t="s">
        <v>13</v>
      </c>
      <c r="K68" s="16">
        <f t="shared" si="7"/>
        <v>1500000</v>
      </c>
      <c r="L68" s="11">
        <f t="shared" si="6"/>
        <v>1680000.0000000002</v>
      </c>
      <c r="M68" s="6"/>
      <c r="N68" s="64"/>
    </row>
    <row r="69" spans="1:82" s="50" customFormat="1" ht="94.5" customHeight="1" x14ac:dyDescent="0.25">
      <c r="A69" s="24">
        <v>58</v>
      </c>
      <c r="B69" s="54" t="s">
        <v>145</v>
      </c>
      <c r="C69" s="55" t="s">
        <v>17</v>
      </c>
      <c r="D69" s="54" t="s">
        <v>145</v>
      </c>
      <c r="E69" s="55" t="s">
        <v>16</v>
      </c>
      <c r="F69" s="9">
        <v>1</v>
      </c>
      <c r="G69" s="38">
        <v>6750000</v>
      </c>
      <c r="H69" s="8"/>
      <c r="I69" s="10" t="s">
        <v>76</v>
      </c>
      <c r="J69" s="12" t="s">
        <v>13</v>
      </c>
      <c r="K69" s="38">
        <f t="shared" si="7"/>
        <v>6750000</v>
      </c>
      <c r="L69" s="11">
        <f t="shared" si="6"/>
        <v>7560000.0000000009</v>
      </c>
      <c r="M69" s="6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</row>
    <row r="70" spans="1:82" ht="94.5" customHeight="1" x14ac:dyDescent="0.25">
      <c r="A70" s="24">
        <v>59</v>
      </c>
      <c r="B70" s="10" t="s">
        <v>146</v>
      </c>
      <c r="C70" s="55" t="s">
        <v>17</v>
      </c>
      <c r="D70" s="10" t="s">
        <v>146</v>
      </c>
      <c r="E70" s="55" t="s">
        <v>16</v>
      </c>
      <c r="F70" s="9">
        <v>1</v>
      </c>
      <c r="G70" s="16">
        <v>4200000</v>
      </c>
      <c r="H70" s="8"/>
      <c r="I70" s="10" t="s">
        <v>126</v>
      </c>
      <c r="J70" s="12" t="s">
        <v>47</v>
      </c>
      <c r="K70" s="38">
        <f t="shared" si="7"/>
        <v>4200000</v>
      </c>
      <c r="L70" s="11">
        <f t="shared" si="6"/>
        <v>4704000</v>
      </c>
      <c r="M70" s="6"/>
      <c r="N70" s="2"/>
    </row>
    <row r="71" spans="1:82" ht="94.5" customHeight="1" x14ac:dyDescent="0.25">
      <c r="A71" s="7">
        <v>60</v>
      </c>
      <c r="B71" s="10" t="s">
        <v>147</v>
      </c>
      <c r="C71" s="55" t="s">
        <v>17</v>
      </c>
      <c r="D71" s="10" t="s">
        <v>147</v>
      </c>
      <c r="E71" s="20" t="s">
        <v>16</v>
      </c>
      <c r="F71" s="9">
        <v>2</v>
      </c>
      <c r="G71" s="16">
        <f>K71/F71</f>
        <v>2503818</v>
      </c>
      <c r="H71" s="8"/>
      <c r="I71" s="10" t="s">
        <v>76</v>
      </c>
      <c r="J71" s="12" t="s">
        <v>13</v>
      </c>
      <c r="K71" s="16">
        <v>5007636</v>
      </c>
      <c r="L71" s="11">
        <f t="shared" ref="L71:L88" si="8">K71*1.12</f>
        <v>5608552.3200000003</v>
      </c>
      <c r="M71" s="6"/>
      <c r="N71" s="2"/>
    </row>
    <row r="72" spans="1:82" ht="94.5" customHeight="1" x14ac:dyDescent="0.25">
      <c r="A72" s="24">
        <v>61</v>
      </c>
      <c r="B72" s="10" t="s">
        <v>148</v>
      </c>
      <c r="C72" s="55" t="s">
        <v>17</v>
      </c>
      <c r="D72" s="10" t="s">
        <v>148</v>
      </c>
      <c r="E72" s="20" t="s">
        <v>24</v>
      </c>
      <c r="F72" s="9">
        <v>1</v>
      </c>
      <c r="G72" s="16">
        <v>302960474</v>
      </c>
      <c r="H72" s="8"/>
      <c r="I72" s="10" t="s">
        <v>126</v>
      </c>
      <c r="J72" s="12" t="s">
        <v>13</v>
      </c>
      <c r="K72" s="16">
        <f t="shared" ref="K72:K88" si="9">F72*G72</f>
        <v>302960474</v>
      </c>
      <c r="L72" s="11">
        <f t="shared" si="8"/>
        <v>339315730.88000005</v>
      </c>
      <c r="M72" s="6"/>
      <c r="N72" s="64"/>
      <c r="P72" s="2"/>
    </row>
    <row r="73" spans="1:82" ht="94.5" customHeight="1" x14ac:dyDescent="0.25">
      <c r="A73" s="24">
        <v>62</v>
      </c>
      <c r="B73" s="10" t="s">
        <v>149</v>
      </c>
      <c r="C73" s="55" t="s">
        <v>131</v>
      </c>
      <c r="D73" s="10" t="s">
        <v>149</v>
      </c>
      <c r="E73" s="20" t="s">
        <v>24</v>
      </c>
      <c r="F73" s="9">
        <v>1</v>
      </c>
      <c r="G73" s="16">
        <v>9266000</v>
      </c>
      <c r="H73" s="8"/>
      <c r="I73" s="10" t="s">
        <v>166</v>
      </c>
      <c r="J73" s="12" t="s">
        <v>13</v>
      </c>
      <c r="K73" s="16">
        <f t="shared" si="9"/>
        <v>9266000</v>
      </c>
      <c r="L73" s="11">
        <f t="shared" si="8"/>
        <v>10377920.000000002</v>
      </c>
      <c r="M73" s="6"/>
      <c r="N73" s="64"/>
    </row>
    <row r="74" spans="1:82" ht="94.5" customHeight="1" x14ac:dyDescent="0.25">
      <c r="A74" s="24">
        <v>63</v>
      </c>
      <c r="B74" s="10" t="s">
        <v>150</v>
      </c>
      <c r="C74" s="55" t="s">
        <v>131</v>
      </c>
      <c r="D74" s="10" t="s">
        <v>150</v>
      </c>
      <c r="E74" s="20" t="s">
        <v>24</v>
      </c>
      <c r="F74" s="9">
        <v>1</v>
      </c>
      <c r="G74" s="16">
        <v>357000</v>
      </c>
      <c r="H74" s="8"/>
      <c r="I74" s="10" t="s">
        <v>166</v>
      </c>
      <c r="J74" s="12" t="s">
        <v>13</v>
      </c>
      <c r="K74" s="16">
        <f t="shared" si="9"/>
        <v>357000</v>
      </c>
      <c r="L74" s="11">
        <f t="shared" si="8"/>
        <v>399840.00000000006</v>
      </c>
      <c r="M74" s="6"/>
      <c r="N74" s="64"/>
    </row>
    <row r="75" spans="1:82" ht="94.5" customHeight="1" x14ac:dyDescent="0.25">
      <c r="A75" s="7">
        <v>64</v>
      </c>
      <c r="B75" s="10" t="s">
        <v>151</v>
      </c>
      <c r="C75" s="55" t="s">
        <v>131</v>
      </c>
      <c r="D75" s="10" t="s">
        <v>151</v>
      </c>
      <c r="E75" s="20" t="s">
        <v>16</v>
      </c>
      <c r="F75" s="9">
        <v>1</v>
      </c>
      <c r="G75" s="16">
        <v>4959000</v>
      </c>
      <c r="H75" s="8"/>
      <c r="I75" s="10" t="s">
        <v>76</v>
      </c>
      <c r="J75" s="1" t="s">
        <v>23</v>
      </c>
      <c r="K75" s="16">
        <f t="shared" si="9"/>
        <v>4959000</v>
      </c>
      <c r="L75" s="11">
        <f t="shared" si="8"/>
        <v>5554080.0000000009</v>
      </c>
      <c r="M75" s="6"/>
      <c r="N75" s="64"/>
    </row>
    <row r="76" spans="1:82" ht="94.5" customHeight="1" x14ac:dyDescent="0.25">
      <c r="A76" s="24">
        <v>65</v>
      </c>
      <c r="B76" s="10" t="s">
        <v>152</v>
      </c>
      <c r="C76" s="55" t="s">
        <v>131</v>
      </c>
      <c r="D76" s="10" t="s">
        <v>152</v>
      </c>
      <c r="E76" s="20" t="s">
        <v>16</v>
      </c>
      <c r="F76" s="9">
        <v>1</v>
      </c>
      <c r="G76" s="16">
        <v>2500000</v>
      </c>
      <c r="H76" s="8"/>
      <c r="I76" s="10" t="s">
        <v>76</v>
      </c>
      <c r="J76" s="1" t="s">
        <v>23</v>
      </c>
      <c r="K76" s="16">
        <f t="shared" si="9"/>
        <v>2500000</v>
      </c>
      <c r="L76" s="11">
        <f t="shared" si="8"/>
        <v>2800000.0000000005</v>
      </c>
      <c r="M76" s="6"/>
      <c r="N76" s="64"/>
    </row>
    <row r="77" spans="1:82" s="50" customFormat="1" ht="94.5" customHeight="1" x14ac:dyDescent="0.25">
      <c r="A77" s="24">
        <v>66</v>
      </c>
      <c r="B77" s="10" t="s">
        <v>153</v>
      </c>
      <c r="C77" s="55" t="s">
        <v>17</v>
      </c>
      <c r="D77" s="10" t="s">
        <v>153</v>
      </c>
      <c r="E77" s="10" t="s">
        <v>16</v>
      </c>
      <c r="F77" s="9">
        <v>1</v>
      </c>
      <c r="G77" s="38">
        <v>65000</v>
      </c>
      <c r="H77" s="8"/>
      <c r="I77" s="10" t="s">
        <v>76</v>
      </c>
      <c r="J77" s="12" t="s">
        <v>37</v>
      </c>
      <c r="K77" s="38">
        <f t="shared" si="9"/>
        <v>65000</v>
      </c>
      <c r="L77" s="11">
        <f t="shared" si="8"/>
        <v>72800</v>
      </c>
      <c r="M77" s="6"/>
      <c r="N77" s="64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</row>
    <row r="78" spans="1:82" s="50" customFormat="1" ht="94.5" customHeight="1" x14ac:dyDescent="0.25">
      <c r="A78" s="24">
        <v>67</v>
      </c>
      <c r="B78" s="10" t="s">
        <v>154</v>
      </c>
      <c r="C78" s="55" t="s">
        <v>17</v>
      </c>
      <c r="D78" s="10" t="s">
        <v>154</v>
      </c>
      <c r="E78" s="10" t="s">
        <v>16</v>
      </c>
      <c r="F78" s="9">
        <v>1</v>
      </c>
      <c r="G78" s="38">
        <v>130000</v>
      </c>
      <c r="H78" s="8"/>
      <c r="I78" s="10" t="s">
        <v>76</v>
      </c>
      <c r="J78" s="12" t="s">
        <v>37</v>
      </c>
      <c r="K78" s="38">
        <f t="shared" si="9"/>
        <v>130000</v>
      </c>
      <c r="L78" s="11">
        <f t="shared" si="8"/>
        <v>145600</v>
      </c>
      <c r="M78" s="6"/>
      <c r="N78" s="64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</row>
    <row r="79" spans="1:82" s="50" customFormat="1" ht="96" customHeight="1" x14ac:dyDescent="0.25">
      <c r="A79" s="7">
        <v>68</v>
      </c>
      <c r="B79" s="56" t="s">
        <v>158</v>
      </c>
      <c r="C79" s="55" t="s">
        <v>131</v>
      </c>
      <c r="D79" s="56" t="s">
        <v>161</v>
      </c>
      <c r="E79" s="10" t="s">
        <v>69</v>
      </c>
      <c r="F79" s="9">
        <v>50</v>
      </c>
      <c r="G79" s="38">
        <v>2500</v>
      </c>
      <c r="H79" s="8"/>
      <c r="I79" s="10" t="s">
        <v>167</v>
      </c>
      <c r="J79" s="12" t="s">
        <v>13</v>
      </c>
      <c r="K79" s="38">
        <f t="shared" si="9"/>
        <v>125000</v>
      </c>
      <c r="L79" s="11">
        <f t="shared" si="8"/>
        <v>140000</v>
      </c>
      <c r="M79" s="6"/>
      <c r="N79" s="74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</row>
    <row r="80" spans="1:82" s="50" customFormat="1" ht="69.75" customHeight="1" x14ac:dyDescent="0.25">
      <c r="A80" s="24">
        <v>69</v>
      </c>
      <c r="B80" s="56" t="s">
        <v>159</v>
      </c>
      <c r="C80" s="55" t="s">
        <v>131</v>
      </c>
      <c r="D80" s="56" t="s">
        <v>159</v>
      </c>
      <c r="E80" s="10" t="s">
        <v>16</v>
      </c>
      <c r="F80" s="9">
        <v>1</v>
      </c>
      <c r="G80" s="38">
        <v>1125000</v>
      </c>
      <c r="H80" s="8"/>
      <c r="I80" s="10" t="s">
        <v>168</v>
      </c>
      <c r="J80" s="12" t="s">
        <v>13</v>
      </c>
      <c r="K80" s="38">
        <f t="shared" si="9"/>
        <v>1125000</v>
      </c>
      <c r="L80" s="11">
        <f t="shared" si="8"/>
        <v>1260000.0000000002</v>
      </c>
      <c r="M80" s="6"/>
      <c r="N80" s="74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</row>
    <row r="81" spans="1:82" s="50" customFormat="1" ht="62.25" customHeight="1" x14ac:dyDescent="0.25">
      <c r="A81" s="24">
        <v>70</v>
      </c>
      <c r="B81" s="57" t="s">
        <v>160</v>
      </c>
      <c r="C81" s="55" t="s">
        <v>131</v>
      </c>
      <c r="D81" s="57" t="s">
        <v>160</v>
      </c>
      <c r="E81" s="10" t="s">
        <v>16</v>
      </c>
      <c r="F81" s="9">
        <v>1</v>
      </c>
      <c r="G81" s="38">
        <v>3750000</v>
      </c>
      <c r="H81" s="8"/>
      <c r="I81" s="10" t="s">
        <v>169</v>
      </c>
      <c r="J81" s="10" t="s">
        <v>162</v>
      </c>
      <c r="K81" s="38">
        <f t="shared" si="9"/>
        <v>3750000</v>
      </c>
      <c r="L81" s="11">
        <f t="shared" si="8"/>
        <v>4200000</v>
      </c>
      <c r="M81" s="6"/>
      <c r="N81" s="74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</row>
    <row r="82" spans="1:82" s="50" customFormat="1" ht="102" customHeight="1" x14ac:dyDescent="0.25">
      <c r="A82" s="24">
        <v>71</v>
      </c>
      <c r="B82" s="57" t="s">
        <v>163</v>
      </c>
      <c r="C82" s="55" t="s">
        <v>131</v>
      </c>
      <c r="D82" s="57" t="s">
        <v>163</v>
      </c>
      <c r="E82" s="10" t="s">
        <v>16</v>
      </c>
      <c r="F82" s="9">
        <v>1</v>
      </c>
      <c r="G82" s="38">
        <v>5398000</v>
      </c>
      <c r="H82" s="8"/>
      <c r="I82" s="10" t="s">
        <v>76</v>
      </c>
      <c r="J82" s="12" t="s">
        <v>13</v>
      </c>
      <c r="K82" s="38">
        <f t="shared" si="9"/>
        <v>5398000</v>
      </c>
      <c r="L82" s="11">
        <f t="shared" si="8"/>
        <v>6045760.0000000009</v>
      </c>
      <c r="M82" s="6"/>
      <c r="N82" s="64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</row>
    <row r="83" spans="1:82" s="50" customFormat="1" ht="102" customHeight="1" x14ac:dyDescent="0.25">
      <c r="A83" s="7">
        <v>72</v>
      </c>
      <c r="B83" s="10" t="s">
        <v>183</v>
      </c>
      <c r="C83" s="55" t="s">
        <v>17</v>
      </c>
      <c r="D83" s="13" t="s">
        <v>61</v>
      </c>
      <c r="E83" s="10" t="s">
        <v>24</v>
      </c>
      <c r="F83" s="9">
        <v>1</v>
      </c>
      <c r="G83" s="38">
        <v>4897975.46</v>
      </c>
      <c r="H83" s="8"/>
      <c r="I83" s="10" t="s">
        <v>170</v>
      </c>
      <c r="J83" s="12" t="s">
        <v>13</v>
      </c>
      <c r="K83" s="38">
        <f t="shared" si="9"/>
        <v>4897975.46</v>
      </c>
      <c r="L83" s="11">
        <f t="shared" si="8"/>
        <v>5485732.5152000003</v>
      </c>
      <c r="M83" s="6"/>
      <c r="N83" s="64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</row>
    <row r="84" spans="1:82" s="50" customFormat="1" ht="136.5" customHeight="1" x14ac:dyDescent="0.25">
      <c r="A84" s="24">
        <v>73</v>
      </c>
      <c r="B84" s="10" t="s">
        <v>187</v>
      </c>
      <c r="C84" s="55" t="s">
        <v>17</v>
      </c>
      <c r="D84" s="10" t="s">
        <v>187</v>
      </c>
      <c r="E84" s="10" t="s">
        <v>16</v>
      </c>
      <c r="F84" s="9">
        <v>1</v>
      </c>
      <c r="G84" s="38">
        <v>14800000</v>
      </c>
      <c r="H84" s="8"/>
      <c r="I84" s="10" t="s">
        <v>171</v>
      </c>
      <c r="J84" s="12" t="s">
        <v>181</v>
      </c>
      <c r="K84" s="38">
        <f t="shared" si="9"/>
        <v>14800000</v>
      </c>
      <c r="L84" s="11">
        <f t="shared" si="8"/>
        <v>16576000.000000002</v>
      </c>
      <c r="M84" s="6"/>
      <c r="N84" s="64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</row>
    <row r="85" spans="1:82" s="50" customFormat="1" ht="156.75" customHeight="1" x14ac:dyDescent="0.25">
      <c r="A85" s="24">
        <v>74</v>
      </c>
      <c r="B85" s="10" t="s">
        <v>186</v>
      </c>
      <c r="C85" s="55" t="s">
        <v>17</v>
      </c>
      <c r="D85" s="10" t="s">
        <v>186</v>
      </c>
      <c r="E85" s="10" t="s">
        <v>16</v>
      </c>
      <c r="F85" s="9">
        <v>1</v>
      </c>
      <c r="G85" s="38">
        <v>14800000</v>
      </c>
      <c r="H85" s="8"/>
      <c r="I85" s="10" t="s">
        <v>184</v>
      </c>
      <c r="J85" s="12" t="s">
        <v>180</v>
      </c>
      <c r="K85" s="38">
        <f t="shared" si="9"/>
        <v>14800000</v>
      </c>
      <c r="L85" s="11">
        <f t="shared" si="8"/>
        <v>16576000.000000002</v>
      </c>
      <c r="M85" s="6"/>
      <c r="N85" s="64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</row>
    <row r="86" spans="1:82" s="50" customFormat="1" ht="152.25" customHeight="1" x14ac:dyDescent="0.25">
      <c r="A86" s="24">
        <v>75</v>
      </c>
      <c r="B86" s="10" t="s">
        <v>173</v>
      </c>
      <c r="C86" s="55" t="s">
        <v>131</v>
      </c>
      <c r="D86" s="10" t="s">
        <v>174</v>
      </c>
      <c r="E86" s="10" t="s">
        <v>24</v>
      </c>
      <c r="F86" s="9">
        <v>1</v>
      </c>
      <c r="G86" s="38">
        <v>870041</v>
      </c>
      <c r="H86" s="8"/>
      <c r="I86" s="10" t="s">
        <v>175</v>
      </c>
      <c r="J86" s="12" t="s">
        <v>13</v>
      </c>
      <c r="K86" s="38">
        <f t="shared" si="9"/>
        <v>870041</v>
      </c>
      <c r="L86" s="11">
        <f t="shared" si="8"/>
        <v>974445.92</v>
      </c>
      <c r="M86" s="6"/>
      <c r="N86" s="7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</row>
    <row r="87" spans="1:82" s="50" customFormat="1" ht="110.25" customHeight="1" x14ac:dyDescent="0.25">
      <c r="A87" s="7">
        <v>76</v>
      </c>
      <c r="B87" s="10" t="s">
        <v>176</v>
      </c>
      <c r="C87" s="55" t="s">
        <v>131</v>
      </c>
      <c r="D87" s="10" t="s">
        <v>177</v>
      </c>
      <c r="E87" s="10" t="s">
        <v>24</v>
      </c>
      <c r="F87" s="9">
        <v>1</v>
      </c>
      <c r="G87" s="38">
        <v>3038866</v>
      </c>
      <c r="H87" s="8"/>
      <c r="I87" s="10" t="s">
        <v>175</v>
      </c>
      <c r="J87" s="12" t="s">
        <v>13</v>
      </c>
      <c r="K87" s="38">
        <f t="shared" si="9"/>
        <v>3038866</v>
      </c>
      <c r="L87" s="11">
        <f t="shared" si="8"/>
        <v>3403529.9200000004</v>
      </c>
      <c r="M87" s="6"/>
      <c r="N87" s="7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</row>
    <row r="88" spans="1:82" s="50" customFormat="1" ht="156.75" customHeight="1" x14ac:dyDescent="0.25">
      <c r="A88" s="24">
        <v>77</v>
      </c>
      <c r="B88" s="10" t="s">
        <v>178</v>
      </c>
      <c r="C88" s="55" t="s">
        <v>19</v>
      </c>
      <c r="D88" s="10" t="s">
        <v>179</v>
      </c>
      <c r="E88" s="10" t="s">
        <v>24</v>
      </c>
      <c r="F88" s="9">
        <v>1</v>
      </c>
      <c r="G88" s="38">
        <v>20255602</v>
      </c>
      <c r="H88" s="8"/>
      <c r="I88" s="10" t="s">
        <v>175</v>
      </c>
      <c r="J88" s="12" t="s">
        <v>13</v>
      </c>
      <c r="K88" s="38">
        <f t="shared" si="9"/>
        <v>20255602</v>
      </c>
      <c r="L88" s="11">
        <f t="shared" si="8"/>
        <v>22686274.240000002</v>
      </c>
      <c r="M88" s="6"/>
      <c r="N88" s="7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</row>
    <row r="89" spans="1:82" x14ac:dyDescent="0.25">
      <c r="A89" s="69" t="s">
        <v>14</v>
      </c>
      <c r="B89" s="69"/>
      <c r="C89" s="69"/>
      <c r="D89" s="69"/>
      <c r="E89" s="69"/>
      <c r="F89" s="69"/>
      <c r="G89" s="69"/>
      <c r="H89" s="69"/>
      <c r="I89" s="69"/>
      <c r="J89" s="69"/>
      <c r="K89" s="23">
        <f>SUM(K12:K88)</f>
        <v>2363016098.2700005</v>
      </c>
      <c r="L89" s="23">
        <f>SUM(L12:L88)</f>
        <v>2646578030.0624013</v>
      </c>
    </row>
    <row r="91" spans="1:82" s="22" customFormat="1" ht="23.25" customHeight="1" x14ac:dyDescent="0.25">
      <c r="A91" s="67"/>
      <c r="B91" s="67"/>
      <c r="C91" s="67"/>
      <c r="D91" s="67"/>
      <c r="E91" s="67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</row>
  </sheetData>
  <mergeCells count="15">
    <mergeCell ref="N86:N88"/>
    <mergeCell ref="U37:W37"/>
    <mergeCell ref="U36:W36"/>
    <mergeCell ref="N79:N81"/>
    <mergeCell ref="J1:M2"/>
    <mergeCell ref="J3:L3"/>
    <mergeCell ref="J4:L4"/>
    <mergeCell ref="J5:L5"/>
    <mergeCell ref="J6:L6"/>
    <mergeCell ref="N63:N65"/>
    <mergeCell ref="A91:E91"/>
    <mergeCell ref="C9:K9"/>
    <mergeCell ref="D8:I8"/>
    <mergeCell ref="A89:J89"/>
    <mergeCell ref="D10:K10"/>
  </mergeCells>
  <pageMargins left="0.70866141732283472" right="0.11811023622047245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9" workbookViewId="0">
      <selection activeCell="N37" sqref="N3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ПЗ товаров, работ 2011 ЧУ ЦЭИ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2011-08-16T09:37:23Z</cp:lastPrinted>
  <dcterms:created xsi:type="dcterms:W3CDTF">2010-11-22T12:00:33Z</dcterms:created>
  <dcterms:modified xsi:type="dcterms:W3CDTF">2011-11-26T12:25:06Z</dcterms:modified>
</cp:coreProperties>
</file>