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540" windowWidth="19320" windowHeight="8475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8" i="6" l="1"/>
  <c r="K29" i="6"/>
  <c r="L28" i="6"/>
  <c r="L29" i="6"/>
  <c r="K27" i="6" l="1"/>
  <c r="L27" i="6" l="1"/>
  <c r="G25" i="6"/>
  <c r="K25" i="6"/>
  <c r="L25" i="6" s="1"/>
  <c r="K26" i="6"/>
  <c r="L26" i="6" s="1"/>
  <c r="K17" i="6" l="1"/>
  <c r="L17" i="6" s="1"/>
  <c r="K18" i="6"/>
  <c r="L18" i="6" s="1"/>
  <c r="K16" i="6"/>
  <c r="L16" i="6" s="1"/>
  <c r="K24" i="6" l="1"/>
  <c r="L24" i="6" s="1"/>
  <c r="K23" i="6"/>
  <c r="L23" i="6" s="1"/>
  <c r="K22" i="6"/>
  <c r="L22" i="6" s="1"/>
  <c r="K21" i="6"/>
  <c r="L21" i="6" s="1"/>
  <c r="K20" i="6" l="1"/>
  <c r="L20" i="6" s="1"/>
  <c r="K12" i="6" l="1"/>
  <c r="K15" i="6" l="1"/>
  <c r="L15" i="6" s="1"/>
  <c r="K19" i="6"/>
  <c r="L19" i="6" s="1"/>
  <c r="G13" i="6" l="1"/>
  <c r="L13" i="6"/>
  <c r="L14" i="6"/>
  <c r="L12" i="6" l="1"/>
</calcChain>
</file>

<file path=xl/sharedStrings.xml><?xml version="1.0" encoding="utf-8"?>
<sst xmlns="http://schemas.openxmlformats.org/spreadsheetml/2006/main" count="124" uniqueCount="71">
  <si>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</si>
  <si>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</si>
  <si>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</si>
  <si>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</si>
  <si>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</si>
  <si>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</si>
  <si>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</si>
  <si>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</si>
  <si>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</si>
  <si>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</si>
  <si>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</si>
  <si>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</si>
  <si>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</si>
  <si>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</si>
  <si>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</si>
  <si>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</si>
  <si>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</si>
  <si>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</si>
  <si>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</si>
  <si>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</si>
  <si>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</si>
  <si>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</si>
  <si>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</si>
  <si>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</si>
  <si>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</si>
  <si>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 xml:space="preserve">                                       План закупок товаров, работ и услуг на 2011 г. 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</si>
  <si>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</si>
  <si>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</si>
  <si>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</si>
  <si>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</si>
  <si>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</si>
  <si>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</si>
  <si>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</si>
  <si>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</si>
  <si>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</si>
  <si>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</si>
  <si>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</si>
  <si>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</si>
  <si>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</si>
  <si>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</si>
  <si>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</si>
  <si>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</si>
  <si>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 xml:space="preserve">Сертификация товара (получение сертификата соответствия) </t>
  </si>
  <si>
    <t xml:space="preserve">Сертификация товара 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</si>
  <si>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</si>
  <si>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</si>
  <si>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</si>
  <si>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</si>
  <si>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</si>
  <si>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</si>
  <si>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</si>
  <si>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</si>
  <si>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</si>
  <si>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</si>
  <si>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</si>
  <si>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</si>
  <si>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</si>
  <si>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</si>
  <si>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>частного учреждения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</si>
  <si>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</si>
  <si>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</si>
  <si>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</si>
  <si>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 xml:space="preserve"> Оборудование  лаборатории биологии Школы наук и технологий </t>
  </si>
  <si>
    <t xml:space="preserve"> Оборудование  лаборатории химии и  биологии Школы наук и технологий 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</si>
  <si>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</si>
  <si>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</si>
  <si>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</si>
  <si>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</si>
  <si>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 xml:space="preserve">                                      с изменениями и дополнениями к Приказу от 13 мая 2011 г. №20</t>
  </si>
  <si>
    <t>Медицинские расходные материалы:2 комплект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</si>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</sst>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5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6" applyNumberFormat="0" applyAlignment="0" applyProtection="0"/>
    <xf numFmtId="0" fontId="35" fillId="21" borderId="7" applyNumberFormat="0" applyAlignment="0" applyProtection="0"/>
    <xf numFmtId="0" fontId="36" fillId="21" borderId="6" applyNumberFormat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22" borderId="12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3" applyNumberFormat="0" applyFont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6" applyNumberFormat="0" applyAlignment="0" applyProtection="0"/>
    <xf numFmtId="0" fontId="35" fillId="21" borderId="17" applyNumberFormat="0" applyAlignment="0" applyProtection="0"/>
    <xf numFmtId="0" fontId="36" fillId="21" borderId="16" applyNumberFormat="0" applyAlignment="0" applyProtection="0"/>
    <xf numFmtId="0" fontId="40" fillId="0" borderId="18" applyNumberFormat="0" applyFill="0" applyAlignment="0" applyProtection="0"/>
    <xf numFmtId="0" fontId="3" fillId="24" borderId="19" applyNumberFormat="0" applyFont="0" applyAlignment="0" applyProtection="0"/>
  </cellStyleXfs>
  <cellXfs count="53">
    <xf numFmtId="0" fontId="0" fillId="0" borderId="0" xfId="0"/>
    <xf numFmtId="3" fontId="25" fillId="2" borderId="3" xfId="2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21" xfId="2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3" fontId="2" fillId="2" borderId="20" xfId="148" applyNumberFormat="1" applyFont="1" applyFill="1" applyBorder="1" applyAlignment="1">
      <alignment horizontal="center" vertical="center" wrapText="1"/>
    </xf>
    <xf numFmtId="3" fontId="27" fillId="2" borderId="20" xfId="148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7" fillId="2" borderId="20" xfId="149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3" fontId="26" fillId="2" borderId="20" xfId="152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20" xfId="132" applyNumberFormat="1" applyFont="1" applyFill="1" applyBorder="1" applyAlignment="1">
      <alignment horizontal="center" vertical="center" wrapText="1"/>
    </xf>
    <xf numFmtId="3" fontId="26" fillId="2" borderId="20" xfId="1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0" fillId="2" borderId="20" xfId="0" applyNumberFormat="1" applyFill="1" applyBorder="1" applyAlignment="1">
      <alignment horizontal="center" vertical="center"/>
    </xf>
    <xf numFmtId="0" fontId="49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/>
    </xf>
    <xf numFmtId="3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20" xfId="2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left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28</xdr:row>
      <xdr:rowOff>0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33400" y="27041475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28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22" zoomScale="80" zoomScaleNormal="80" workbookViewId="0">
      <selection activeCell="G30" sqref="G30"/>
    </sheetView>
  </sheetViews>
  <sheetFormatPr defaultRowHeight="15" x14ac:dyDescent="0.25"/>
  <cols>
    <col min="1" max="1" width="7.7109375" style="8" customWidth="1"/>
    <col min="2" max="2" width="29.28515625" style="8" customWidth="1"/>
    <col min="3" max="3" width="14.28515625" style="8" customWidth="1"/>
    <col min="4" max="4" width="28.5703125" style="8" customWidth="1"/>
    <col min="5" max="5" width="11.7109375" style="8" customWidth="1"/>
    <col min="6" max="6" width="13" style="8" customWidth="1"/>
    <col min="7" max="7" width="16.85546875" style="8" customWidth="1"/>
    <col min="8" max="8" width="16.85546875" style="8" hidden="1" customWidth="1"/>
    <col min="9" max="9" width="14.85546875" style="8" customWidth="1"/>
    <col min="10" max="10" width="13.7109375" style="8" customWidth="1"/>
    <col min="11" max="11" width="20.28515625" style="8" customWidth="1"/>
    <col min="12" max="12" width="24.28515625" style="8" customWidth="1"/>
    <col min="13" max="13" width="0" style="8" hidden="1" customWidth="1"/>
    <col min="14" max="14" width="19.85546875" style="8" customWidth="1"/>
    <col min="15" max="16384" width="9.140625" style="8"/>
  </cols>
  <sheetData>
    <row r="1" spans="1:14" x14ac:dyDescent="0.25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50"/>
      <c r="K1" s="50"/>
      <c r="L1" s="50"/>
      <c r="M1" s="50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50"/>
      <c r="K2" s="50"/>
      <c r="L2" s="50"/>
      <c r="M2" s="50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50" t="s">
        <v>0</v>
      </c>
      <c r="K3" s="50"/>
      <c r="L3" s="50"/>
      <c r="M3" s="3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50" t="s">
        <v>26</v>
      </c>
      <c r="K4" s="50"/>
      <c r="L4" s="50"/>
      <c r="M4" s="3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50" t="s">
        <v>59</v>
      </c>
      <c r="K5" s="50"/>
      <c r="L5" s="50"/>
      <c r="M5" s="3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50" t="s">
        <v>61</v>
      </c>
      <c r="K6" s="50"/>
      <c r="L6" s="50"/>
      <c r="M6" s="3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32"/>
      <c r="K7" s="44"/>
      <c r="L7" s="45" t="s">
        <v>56</v>
      </c>
      <c r="M7" s="3"/>
    </row>
    <row r="8" spans="1:14" ht="15" customHeight="1" x14ac:dyDescent="0.25">
      <c r="A8" s="10"/>
      <c r="B8" s="10"/>
      <c r="C8" s="10"/>
      <c r="D8" s="48" t="s">
        <v>25</v>
      </c>
      <c r="E8" s="48"/>
      <c r="F8" s="48"/>
      <c r="G8" s="48"/>
      <c r="H8" s="48"/>
      <c r="I8" s="48"/>
      <c r="J8" s="32"/>
      <c r="K8" s="32"/>
      <c r="L8" s="32"/>
      <c r="M8" s="3"/>
    </row>
    <row r="9" spans="1:14" ht="15" customHeight="1" x14ac:dyDescent="0.25">
      <c r="A9" s="10"/>
      <c r="B9" s="10"/>
      <c r="C9" s="48" t="s">
        <v>58</v>
      </c>
      <c r="D9" s="48"/>
      <c r="E9" s="48"/>
      <c r="F9" s="48"/>
      <c r="G9" s="48"/>
      <c r="H9" s="48"/>
      <c r="I9" s="48"/>
      <c r="J9" s="48"/>
      <c r="K9" s="48"/>
      <c r="L9" s="46"/>
      <c r="M9" s="3"/>
    </row>
    <row r="10" spans="1:14" ht="15" customHeight="1" x14ac:dyDescent="0.25">
      <c r="A10" s="10"/>
      <c r="B10" s="10"/>
      <c r="D10" s="51" t="s">
        <v>68</v>
      </c>
      <c r="E10" s="52"/>
      <c r="F10" s="52"/>
      <c r="G10" s="52"/>
      <c r="H10" s="52"/>
      <c r="I10" s="52"/>
      <c r="J10" s="52"/>
      <c r="K10" s="52"/>
      <c r="L10" s="3"/>
      <c r="M10" s="3"/>
    </row>
    <row r="11" spans="1:14" ht="99.75" x14ac:dyDescent="0.25">
      <c r="A11" s="9" t="s">
        <v>12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4"/>
      <c r="I11" s="9" t="s">
        <v>7</v>
      </c>
      <c r="J11" s="9" t="s">
        <v>8</v>
      </c>
      <c r="K11" s="9" t="s">
        <v>9</v>
      </c>
      <c r="L11" s="9" t="s">
        <v>10</v>
      </c>
      <c r="M11" s="1" t="s">
        <v>11</v>
      </c>
    </row>
    <row r="12" spans="1:14" ht="75" x14ac:dyDescent="0.25">
      <c r="A12" s="7">
        <v>1</v>
      </c>
      <c r="B12" s="26" t="s">
        <v>15</v>
      </c>
      <c r="C12" s="2" t="s">
        <v>17</v>
      </c>
      <c r="D12" s="26" t="s">
        <v>15</v>
      </c>
      <c r="E12" s="11" t="s">
        <v>18</v>
      </c>
      <c r="F12" s="12">
        <v>118</v>
      </c>
      <c r="G12" s="12">
        <v>1237.29</v>
      </c>
      <c r="H12" s="12"/>
      <c r="I12" s="13" t="s">
        <v>35</v>
      </c>
      <c r="J12" s="2" t="s">
        <v>13</v>
      </c>
      <c r="K12" s="7">
        <f>F12*G12</f>
        <v>146000.22</v>
      </c>
      <c r="L12" s="11">
        <f t="shared" ref="L12:L28" si="0">K12*1.12</f>
        <v>163520.2464</v>
      </c>
      <c r="M12" s="10"/>
    </row>
    <row r="13" spans="1:14" ht="86.25" customHeight="1" x14ac:dyDescent="0.25">
      <c r="A13" s="7">
        <v>2</v>
      </c>
      <c r="B13" s="27" t="s">
        <v>34</v>
      </c>
      <c r="C13" s="2" t="s">
        <v>17</v>
      </c>
      <c r="D13" s="26" t="s">
        <v>57</v>
      </c>
      <c r="E13" s="11" t="s">
        <v>18</v>
      </c>
      <c r="F13" s="12">
        <v>118</v>
      </c>
      <c r="G13" s="12">
        <f>K13/F13</f>
        <v>180000</v>
      </c>
      <c r="H13" s="12"/>
      <c r="I13" s="13" t="s">
        <v>36</v>
      </c>
      <c r="J13" s="2" t="s">
        <v>13</v>
      </c>
      <c r="K13" s="7">
        <v>21240000</v>
      </c>
      <c r="L13" s="11">
        <f t="shared" si="0"/>
        <v>23788800.000000004</v>
      </c>
      <c r="M13" s="10"/>
    </row>
    <row r="14" spans="1:14" ht="98.25" customHeight="1" x14ac:dyDescent="0.25">
      <c r="A14" s="7">
        <v>3</v>
      </c>
      <c r="B14" s="27" t="s">
        <v>20</v>
      </c>
      <c r="C14" s="2" t="s">
        <v>17</v>
      </c>
      <c r="D14" s="12" t="s">
        <v>20</v>
      </c>
      <c r="E14" s="11" t="s">
        <v>21</v>
      </c>
      <c r="F14" s="12"/>
      <c r="G14" s="12"/>
      <c r="H14" s="12"/>
      <c r="I14" s="13" t="s">
        <v>22</v>
      </c>
      <c r="J14" s="2" t="s">
        <v>60</v>
      </c>
      <c r="K14" s="7">
        <v>22015000</v>
      </c>
      <c r="L14" s="11">
        <f>K14*1.12</f>
        <v>24656800.000000004</v>
      </c>
      <c r="M14" s="10"/>
    </row>
    <row r="15" spans="1:14" s="5" customFormat="1" ht="108" customHeight="1" x14ac:dyDescent="0.25">
      <c r="A15" s="15">
        <v>4</v>
      </c>
      <c r="B15" s="28" t="s">
        <v>31</v>
      </c>
      <c r="C15" s="14" t="s">
        <v>17</v>
      </c>
      <c r="D15" s="28" t="s">
        <v>32</v>
      </c>
      <c r="E15" s="29" t="s">
        <v>24</v>
      </c>
      <c r="F15" s="16">
        <v>1</v>
      </c>
      <c r="G15" s="33">
        <v>85333500</v>
      </c>
      <c r="H15" s="16"/>
      <c r="I15" s="24" t="s">
        <v>33</v>
      </c>
      <c r="J15" s="2" t="s">
        <v>13</v>
      </c>
      <c r="K15" s="30">
        <f>F15*G15</f>
        <v>85333500</v>
      </c>
      <c r="L15" s="29">
        <f t="shared" si="0"/>
        <v>95573520.000000015</v>
      </c>
      <c r="M15" s="6"/>
      <c r="N15" s="39"/>
    </row>
    <row r="16" spans="1:14" s="5" customFormat="1" ht="102" customHeight="1" x14ac:dyDescent="0.25">
      <c r="A16" s="42">
        <v>5</v>
      </c>
      <c r="B16" s="28" t="s">
        <v>51</v>
      </c>
      <c r="C16" s="34" t="s">
        <v>19</v>
      </c>
      <c r="D16" s="28" t="s">
        <v>52</v>
      </c>
      <c r="E16" s="29" t="s">
        <v>24</v>
      </c>
      <c r="F16" s="16">
        <v>1</v>
      </c>
      <c r="G16" s="33">
        <v>45687600</v>
      </c>
      <c r="H16" s="16"/>
      <c r="I16" s="18" t="s">
        <v>64</v>
      </c>
      <c r="J16" s="2" t="s">
        <v>13</v>
      </c>
      <c r="K16" s="43">
        <f>F16*G16</f>
        <v>45687600</v>
      </c>
      <c r="L16" s="29">
        <f t="shared" si="0"/>
        <v>51170112.000000007</v>
      </c>
      <c r="M16" s="6"/>
      <c r="N16" s="39"/>
    </row>
    <row r="17" spans="1:14" s="5" customFormat="1" ht="102" customHeight="1" x14ac:dyDescent="0.25">
      <c r="A17" s="7">
        <v>6</v>
      </c>
      <c r="B17" s="28" t="s">
        <v>62</v>
      </c>
      <c r="C17" s="34" t="s">
        <v>19</v>
      </c>
      <c r="D17" s="28" t="s">
        <v>62</v>
      </c>
      <c r="E17" s="29" t="s">
        <v>24</v>
      </c>
      <c r="F17" s="16">
        <v>1</v>
      </c>
      <c r="G17" s="33">
        <v>35489382</v>
      </c>
      <c r="H17" s="16"/>
      <c r="I17" s="18" t="s">
        <v>64</v>
      </c>
      <c r="J17" s="2" t="s">
        <v>13</v>
      </c>
      <c r="K17" s="30">
        <f t="shared" ref="K17:K18" si="1">F17*G17</f>
        <v>35489382</v>
      </c>
      <c r="L17" s="29">
        <f t="shared" si="0"/>
        <v>39748107.840000004</v>
      </c>
      <c r="M17" s="6"/>
      <c r="N17" s="39"/>
    </row>
    <row r="18" spans="1:14" s="5" customFormat="1" ht="102" customHeight="1" x14ac:dyDescent="0.25">
      <c r="A18" s="7">
        <v>7</v>
      </c>
      <c r="B18" s="28" t="s">
        <v>63</v>
      </c>
      <c r="C18" s="34" t="s">
        <v>19</v>
      </c>
      <c r="D18" s="28" t="s">
        <v>63</v>
      </c>
      <c r="E18" s="29" t="s">
        <v>24</v>
      </c>
      <c r="F18" s="16">
        <v>1</v>
      </c>
      <c r="G18" s="33">
        <v>207837457</v>
      </c>
      <c r="H18" s="16"/>
      <c r="I18" s="18" t="s">
        <v>64</v>
      </c>
      <c r="J18" s="2" t="s">
        <v>13</v>
      </c>
      <c r="K18" s="30">
        <f t="shared" si="1"/>
        <v>207837457</v>
      </c>
      <c r="L18" s="29">
        <f t="shared" si="0"/>
        <v>232777951.84000003</v>
      </c>
      <c r="M18" s="6"/>
      <c r="N18" s="39"/>
    </row>
    <row r="19" spans="1:14" ht="57" customHeight="1" x14ac:dyDescent="0.25">
      <c r="A19" s="7">
        <v>8</v>
      </c>
      <c r="B19" s="17" t="s">
        <v>28</v>
      </c>
      <c r="C19" s="14" t="s">
        <v>17</v>
      </c>
      <c r="D19" s="18" t="s">
        <v>46</v>
      </c>
      <c r="E19" s="25" t="s">
        <v>29</v>
      </c>
      <c r="F19" s="20">
        <v>5</v>
      </c>
      <c r="G19" s="21">
        <v>8000</v>
      </c>
      <c r="H19" s="16"/>
      <c r="I19" s="22" t="s">
        <v>30</v>
      </c>
      <c r="J19" s="2" t="s">
        <v>23</v>
      </c>
      <c r="K19" s="15">
        <f t="shared" ref="K19:K24" si="2">F19*G19</f>
        <v>40000</v>
      </c>
      <c r="L19" s="23">
        <f t="shared" si="0"/>
        <v>44800.000000000007</v>
      </c>
      <c r="M19" s="10"/>
    </row>
    <row r="20" spans="1:14" ht="56.25" customHeight="1" x14ac:dyDescent="0.25">
      <c r="A20" s="7">
        <v>9</v>
      </c>
      <c r="B20" s="17" t="s">
        <v>37</v>
      </c>
      <c r="C20" s="14" t="s">
        <v>17</v>
      </c>
      <c r="D20" s="17" t="s">
        <v>37</v>
      </c>
      <c r="E20" s="25" t="s">
        <v>16</v>
      </c>
      <c r="F20" s="20">
        <v>1</v>
      </c>
      <c r="G20" s="21">
        <v>1000000</v>
      </c>
      <c r="H20" s="16"/>
      <c r="I20" s="22" t="s">
        <v>30</v>
      </c>
      <c r="J20" s="24" t="s">
        <v>38</v>
      </c>
      <c r="K20" s="7">
        <f t="shared" si="2"/>
        <v>1000000</v>
      </c>
      <c r="L20" s="23">
        <f t="shared" si="0"/>
        <v>1120000</v>
      </c>
      <c r="M20" s="10"/>
    </row>
    <row r="21" spans="1:14" ht="84.75" customHeight="1" x14ac:dyDescent="0.25">
      <c r="A21" s="7">
        <v>10</v>
      </c>
      <c r="B21" s="17" t="s">
        <v>39</v>
      </c>
      <c r="C21" s="14" t="s">
        <v>17</v>
      </c>
      <c r="D21" s="17" t="s">
        <v>45</v>
      </c>
      <c r="E21" s="19" t="s">
        <v>16</v>
      </c>
      <c r="F21" s="20">
        <v>1</v>
      </c>
      <c r="G21" s="21">
        <v>128750</v>
      </c>
      <c r="H21" s="16"/>
      <c r="I21" s="22" t="s">
        <v>40</v>
      </c>
      <c r="J21" s="24" t="s">
        <v>38</v>
      </c>
      <c r="K21" s="7">
        <f t="shared" si="2"/>
        <v>128750</v>
      </c>
      <c r="L21" s="23">
        <f t="shared" si="0"/>
        <v>144200</v>
      </c>
      <c r="M21" s="10"/>
    </row>
    <row r="22" spans="1:14" ht="82.5" customHeight="1" thickBot="1" x14ac:dyDescent="0.3">
      <c r="A22" s="7">
        <v>11</v>
      </c>
      <c r="B22" s="17" t="s">
        <v>41</v>
      </c>
      <c r="C22" s="14" t="s">
        <v>17</v>
      </c>
      <c r="D22" s="17" t="s">
        <v>41</v>
      </c>
      <c r="E22" s="25" t="s">
        <v>16</v>
      </c>
      <c r="F22" s="20">
        <v>1</v>
      </c>
      <c r="G22" s="35">
        <v>689167.5</v>
      </c>
      <c r="H22" s="16"/>
      <c r="I22" s="22" t="s">
        <v>40</v>
      </c>
      <c r="J22" s="24" t="s">
        <v>38</v>
      </c>
      <c r="K22" s="7">
        <f t="shared" si="2"/>
        <v>689167.5</v>
      </c>
      <c r="L22" s="23">
        <f t="shared" si="0"/>
        <v>771867.60000000009</v>
      </c>
      <c r="M22" s="10"/>
    </row>
    <row r="23" spans="1:14" ht="90.75" thickBot="1" x14ac:dyDescent="0.3">
      <c r="A23" s="7">
        <v>12</v>
      </c>
      <c r="B23" s="37" t="s">
        <v>43</v>
      </c>
      <c r="C23" s="14" t="s">
        <v>17</v>
      </c>
      <c r="D23" s="37" t="s">
        <v>42</v>
      </c>
      <c r="E23" s="25" t="s">
        <v>16</v>
      </c>
      <c r="F23" s="20">
        <v>1</v>
      </c>
      <c r="G23" s="21">
        <v>200000</v>
      </c>
      <c r="H23" s="16"/>
      <c r="I23" s="22" t="s">
        <v>40</v>
      </c>
      <c r="J23" s="24" t="s">
        <v>38</v>
      </c>
      <c r="K23" s="7">
        <f t="shared" si="2"/>
        <v>200000</v>
      </c>
      <c r="L23" s="23">
        <f t="shared" si="0"/>
        <v>224000.00000000003</v>
      </c>
      <c r="M23" s="10"/>
    </row>
    <row r="24" spans="1:14" ht="90.75" thickBot="1" x14ac:dyDescent="0.3">
      <c r="A24" s="15">
        <v>13</v>
      </c>
      <c r="B24" s="37" t="s">
        <v>44</v>
      </c>
      <c r="C24" s="14" t="s">
        <v>17</v>
      </c>
      <c r="D24" s="37" t="s">
        <v>44</v>
      </c>
      <c r="E24" s="25" t="s">
        <v>16</v>
      </c>
      <c r="F24" s="20">
        <v>1</v>
      </c>
      <c r="G24" s="21">
        <v>225000</v>
      </c>
      <c r="H24" s="16"/>
      <c r="I24" s="22" t="s">
        <v>40</v>
      </c>
      <c r="J24" s="24" t="s">
        <v>38</v>
      </c>
      <c r="K24" s="7">
        <f t="shared" si="2"/>
        <v>225000</v>
      </c>
      <c r="L24" s="23">
        <f t="shared" si="0"/>
        <v>252000.00000000003</v>
      </c>
      <c r="M24" s="10"/>
    </row>
    <row r="25" spans="1:14" ht="60" x14ac:dyDescent="0.25">
      <c r="A25" s="42">
        <v>14</v>
      </c>
      <c r="B25" s="38" t="s">
        <v>55</v>
      </c>
      <c r="C25" s="14" t="s">
        <v>17</v>
      </c>
      <c r="D25" s="38" t="s">
        <v>47</v>
      </c>
      <c r="E25" s="25" t="s">
        <v>18</v>
      </c>
      <c r="F25" s="20">
        <v>3</v>
      </c>
      <c r="G25" s="36">
        <f>550*210</f>
        <v>115500</v>
      </c>
      <c r="H25" s="16"/>
      <c r="I25" s="22" t="s">
        <v>53</v>
      </c>
      <c r="J25" s="24" t="s">
        <v>54</v>
      </c>
      <c r="K25" s="42">
        <f>F25*G25</f>
        <v>346500</v>
      </c>
      <c r="L25" s="23">
        <f t="shared" si="0"/>
        <v>388080.00000000006</v>
      </c>
      <c r="M25" s="10"/>
    </row>
    <row r="26" spans="1:14" ht="55.5" customHeight="1" x14ac:dyDescent="0.25">
      <c r="A26" s="7">
        <v>15</v>
      </c>
      <c r="B26" s="22" t="s">
        <v>48</v>
      </c>
      <c r="C26" s="14" t="s">
        <v>17</v>
      </c>
      <c r="D26" s="22" t="s">
        <v>48</v>
      </c>
      <c r="E26" s="25" t="s">
        <v>18</v>
      </c>
      <c r="F26" s="20">
        <v>2</v>
      </c>
      <c r="G26" s="36">
        <v>244200</v>
      </c>
      <c r="H26" s="16"/>
      <c r="I26" s="22" t="s">
        <v>49</v>
      </c>
      <c r="J26" s="24" t="s">
        <v>50</v>
      </c>
      <c r="K26" s="7">
        <f>F26*G26</f>
        <v>488400</v>
      </c>
      <c r="L26" s="23">
        <f t="shared" si="0"/>
        <v>547008</v>
      </c>
      <c r="M26" s="10"/>
    </row>
    <row r="27" spans="1:14" ht="69.75" customHeight="1" x14ac:dyDescent="0.25">
      <c r="A27" s="15">
        <v>16</v>
      </c>
      <c r="B27" s="22" t="s">
        <v>65</v>
      </c>
      <c r="C27" s="14" t="s">
        <v>17</v>
      </c>
      <c r="D27" s="22" t="s">
        <v>67</v>
      </c>
      <c r="E27" s="25" t="s">
        <v>24</v>
      </c>
      <c r="F27" s="20">
        <v>1</v>
      </c>
      <c r="G27" s="36">
        <v>4470000</v>
      </c>
      <c r="H27" s="16"/>
      <c r="I27" s="22" t="s">
        <v>66</v>
      </c>
      <c r="J27" s="2" t="s">
        <v>13</v>
      </c>
      <c r="K27" s="15">
        <f>F27*G27</f>
        <v>4470000</v>
      </c>
      <c r="L27" s="23">
        <f t="shared" si="0"/>
        <v>5006400.0000000009</v>
      </c>
      <c r="M27" s="10"/>
    </row>
    <row r="28" spans="1:14" ht="69.75" customHeight="1" x14ac:dyDescent="0.25">
      <c r="A28" s="15">
        <v>17</v>
      </c>
      <c r="B28" s="22" t="s">
        <v>69</v>
      </c>
      <c r="C28" s="14" t="s">
        <v>17</v>
      </c>
      <c r="D28" s="22" t="s">
        <v>67</v>
      </c>
      <c r="E28" s="25" t="s">
        <v>24</v>
      </c>
      <c r="F28" s="20">
        <v>1</v>
      </c>
      <c r="G28" s="36">
        <v>20000000</v>
      </c>
      <c r="H28" s="16"/>
      <c r="I28" s="22" t="s">
        <v>70</v>
      </c>
      <c r="J28" s="2" t="s">
        <v>13</v>
      </c>
      <c r="K28" s="15">
        <f>F28*G28</f>
        <v>20000000</v>
      </c>
      <c r="L28" s="23">
        <f t="shared" si="0"/>
        <v>22400000.000000004</v>
      </c>
      <c r="M28" s="10"/>
    </row>
    <row r="29" spans="1:14" x14ac:dyDescent="0.25">
      <c r="A29" s="49" t="s">
        <v>14</v>
      </c>
      <c r="B29" s="49"/>
      <c r="C29" s="49"/>
      <c r="D29" s="49"/>
      <c r="E29" s="49"/>
      <c r="F29" s="49"/>
      <c r="G29" s="49"/>
      <c r="H29" s="49"/>
      <c r="I29" s="49"/>
      <c r="J29" s="49"/>
      <c r="K29" s="31">
        <f>SUM(K12:K28)</f>
        <v>445336756.72000003</v>
      </c>
      <c r="L29" s="31">
        <f>SUM(L12:L28)</f>
        <v>498777167.52640009</v>
      </c>
    </row>
    <row r="31" spans="1:14" s="41" customFormat="1" ht="23.25" customHeight="1" x14ac:dyDescent="0.25">
      <c r="A31" s="47"/>
      <c r="B31" s="47"/>
      <c r="C31" s="47"/>
      <c r="D31" s="47"/>
      <c r="E31" s="47"/>
      <c r="F31" s="40"/>
      <c r="G31" s="40"/>
      <c r="H31" s="40"/>
      <c r="I31" s="40"/>
      <c r="J31" s="40"/>
      <c r="K31" s="40"/>
      <c r="L31" s="40"/>
    </row>
  </sheetData>
  <mergeCells count="10">
    <mergeCell ref="A31:E31"/>
    <mergeCell ref="C9:K9"/>
    <mergeCell ref="D8:I8"/>
    <mergeCell ref="A29:J29"/>
    <mergeCell ref="J1:M2"/>
    <mergeCell ref="J3:L3"/>
    <mergeCell ref="J4:L4"/>
    <mergeCell ref="J5:L5"/>
    <mergeCell ref="J6:L6"/>
    <mergeCell ref="D10:K10"/>
  </mergeCells>
  <pageMargins left="0.70866141732283472" right="0.11811023622047245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2011-05-12T07:28:36Z</cp:lastPrinted>
  <dcterms:created xsi:type="dcterms:W3CDTF">2010-11-22T12:00:33Z</dcterms:created>
  <dcterms:modified xsi:type="dcterms:W3CDTF">2011-05-29T22:40:39Z</dcterms:modified>
</cp:coreProperties>
</file>