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85" windowWidth="23520" windowHeight="766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пз!$A$10:$L$62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58" i="12" l="1"/>
  <c r="H58" i="12"/>
  <c r="H60" i="11"/>
  <c r="I25" i="12" l="1"/>
  <c r="H35" i="12"/>
  <c r="A34" i="12"/>
  <c r="H37" i="11" l="1"/>
  <c r="I56" i="12" l="1"/>
  <c r="I55" i="12"/>
  <c r="I57" i="11"/>
  <c r="I33" i="12" l="1"/>
  <c r="I35" i="11" l="1"/>
  <c r="I12" i="12" l="1"/>
  <c r="A32" i="12" l="1"/>
  <c r="I54" i="12" l="1"/>
  <c r="I56" i="11" l="1"/>
  <c r="I58" i="11"/>
  <c r="I54" i="11" l="1"/>
  <c r="I55" i="11"/>
  <c r="I52" i="12" l="1"/>
  <c r="I51" i="12"/>
  <c r="I50" i="12"/>
  <c r="I49" i="12"/>
  <c r="I48" i="12"/>
  <c r="I47" i="12"/>
  <c r="I46" i="12"/>
  <c r="I34" i="12"/>
  <c r="I43" i="12"/>
  <c r="I42" i="12"/>
  <c r="I41" i="12"/>
  <c r="I40" i="12"/>
  <c r="A31" i="12"/>
  <c r="I57" i="12"/>
  <c r="A30" i="12"/>
  <c r="I29" i="12"/>
  <c r="I35" i="12" s="1"/>
  <c r="I26" i="12"/>
  <c r="I24" i="12"/>
  <c r="I23" i="12"/>
  <c r="I22" i="12"/>
  <c r="I19" i="12"/>
  <c r="I18" i="12"/>
  <c r="H13" i="12"/>
  <c r="H36" i="12" s="1"/>
  <c r="H12" i="12"/>
  <c r="I13" i="12" s="1"/>
  <c r="I36" i="12" l="1"/>
  <c r="I59" i="12"/>
  <c r="I60" i="12" l="1"/>
  <c r="I15" i="11"/>
  <c r="H14" i="11"/>
  <c r="I59" i="11" l="1"/>
  <c r="I48" i="11"/>
  <c r="I43" i="11" l="1"/>
  <c r="I14" i="11"/>
  <c r="H61" i="11" l="1"/>
  <c r="I31" i="11"/>
  <c r="I28" i="11" l="1"/>
  <c r="H38" i="11"/>
  <c r="H62" i="11" s="1"/>
  <c r="I53" i="11" l="1"/>
  <c r="I52" i="11" l="1"/>
  <c r="I51" i="11"/>
  <c r="I50" i="11"/>
  <c r="I49" i="11"/>
  <c r="I27" i="11" l="1"/>
  <c r="I26" i="11" l="1"/>
  <c r="I25" i="11"/>
  <c r="I36" i="11" l="1"/>
  <c r="I45" i="11"/>
  <c r="I44" i="11"/>
  <c r="I24" i="11"/>
  <c r="I21" i="11"/>
  <c r="I20" i="11" l="1"/>
  <c r="I37" i="11" s="1"/>
  <c r="I38" i="11" l="1"/>
  <c r="I42" i="11" l="1"/>
  <c r="I60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A36" i="11" s="1"/>
  <c r="I61" i="11" l="1"/>
  <c r="I62" i="11" s="1"/>
  <c r="H59" i="12"/>
  <c r="H60" i="12" s="1"/>
</calcChain>
</file>

<file path=xl/sharedStrings.xml><?xml version="1.0" encoding="utf-8"?>
<sst xmlns="http://schemas.openxmlformats.org/spreadsheetml/2006/main" count="460" uniqueCount="270">
  <si>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</si>
  <si>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</si>
  <si>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</si>
  <si>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</si>
  <si>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</si>
  <si>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</si>
  <si>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</si>
  <si>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</si>
  <si>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</si>
  <si>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</si>
  <si>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</si>
  <si>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</si>
  <si>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</si>
  <si>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</si>
  <si>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</si>
  <si>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</si>
  <si>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</si>
  <si>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</si>
  <si>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</si>
  <si>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</si>
  <si>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</si>
  <si>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</si>
  <si>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</si>
  <si>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</si>
  <si>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</si>
  <si>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</si>
  <si>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</si>
  <si>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</si>
  <si>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</si>
  <si>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</si>
  <si>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</si>
  <si>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</si>
  <si>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</si>
  <si>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</si>
  <si>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</si>
  <si>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</si>
  <si>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</si>
  <si>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</si>
  <si>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</si>
  <si>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</si>
  <si>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</si>
  <si>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</si>
  <si>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</si>
  <si>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</si>
  <si>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</si>
  <si>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</si>
  <si>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</si>
  <si>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</si>
  <si>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</si>
  <si>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</si>
  <si>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</si>
  <si>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</si>
  <si>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</si>
  <si>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</si>
  <si>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</si>
  <si>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</si>
  <si>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</si>
  <si>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</si>
  <si>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</si>
  <si>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</si>
  <si>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</si>
  <si>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</si>
  <si>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</si>
  <si>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</si>
  <si>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</si>
  <si>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</si>
  <si>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</si>
  <si>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</si>
  <si>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</si>
  <si>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</si>
  <si>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</si>
  <si>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</si>
  <si>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</si>
  <si>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</si>
  <si>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</si>
  <si>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</si>
  <si>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</si>
  <si>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</si>
  <si>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г. Астана,
пр. Кабанбай батыра, 53</t>
  </si>
  <si>
    <t>Языковые курсы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</si>
  <si>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</si>
  <si>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</si>
  <si>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</si>
  <si>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</si>
  <si>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</si>
  <si>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</si>
  <si>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</si>
  <si>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</si>
  <si>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</si>
  <si>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</si>
  <si>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</si>
  <si>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</si>
  <si>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</si>
  <si>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</si>
  <si>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</si>
  <si>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</si>
  <si>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</si>
  <si>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</si>
  <si>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</si>
  <si>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</si>
  <si>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</si>
  <si>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</si>
  <si>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</si>
  <si>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</si>
  <si>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</si>
  <si>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</si>
  <si>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</si>
  <si>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</si>
  <si>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</si>
  <si>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</si>
  <si>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</si>
  <si>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</si>
  <si>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</si>
  <si>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</si>
  <si>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</si>
  <si>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</si>
  <si>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</si>
  <si>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</si>
  <si>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</si>
  <si>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</si>
  <si>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</si>
  <si>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</si>
  <si>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</si>
  <si>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</si>
  <si>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</si>
  <si>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</si>
  <si>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</si>
  <si>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</si>
  <si>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</si>
  <si>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</si>
  <si>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</si>
  <si>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</si>
  <si>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</si>
  <si>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</si>
  <si>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</si>
  <si>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</si>
  <si>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</si>
  <si>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</si>
  <si>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</si>
  <si>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</si>
  <si>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</si>
  <si>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</si>
  <si>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</si>
  <si>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</si>
  <si>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</si>
  <si>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</si>
  <si>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</si>
  <si>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</si>
  <si>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</si>
  <si>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</si>
  <si>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</si>
  <si>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</si>
  <si>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</si>
  <si>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</si>
  <si>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</si>
  <si>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</si>
  <si>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</si>
  <si>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</si>
  <si>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</si>
  <si>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</si>
  <si>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</si>
  <si>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</si>
  <si>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</si>
  <si>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</si>
  <si>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>с даты вступления договора в силу по 31 декабря 2014 года</t>
  </si>
  <si>
    <t>Проведение опроса среди работодателей и студентов</t>
  </si>
  <si>
    <t xml:space="preserve">запрос ценовых предложений 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</si>
  <si>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</si>
  <si>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</si>
  <si>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</si>
  <si>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</si>
  <si>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</si>
  <si>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исп. старший менеджер ДОЗ Тасбулатова Д.С., тел. 8 (7172)70-60-80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</si>
  <si>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</si>
  <si>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</si>
  <si>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</si>
  <si>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</si>
  <si>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</si>
  <si>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</si>
  <si>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</si>
  <si>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</si>
  <si>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</si>
  <si>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</si>
  <si>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</si>
  <si>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</si>
  <si>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</si>
  <si>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</si>
  <si>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</si>
  <si>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</si>
  <si>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 xml:space="preserve">Жұмыс берушілер мен студенттер арасында саулнама өткізу 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</si>
  <si>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</si>
  <si>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</si>
  <si>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</si>
  <si>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</si>
  <si>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</si>
  <si>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</si>
  <si>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</si>
  <si>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</si>
  <si>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</si>
  <si>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</si>
  <si>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</si>
  <si>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</si>
  <si>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</si>
  <si>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</si>
  <si>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</si>
  <si>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</si>
  <si>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</si>
  <si>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</si>
  <si>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</si>
  <si>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</si>
  <si>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</si>
  <si>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</si>
  <si>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</si>
  <si>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</si>
  <si>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</si>
  <si>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</si>
  <si>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</si>
  <si>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</si>
  <si>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</si>
  <si>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</si>
  <si>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</si>
  <si>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</si>
  <si>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</si>
  <si>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</si>
  <si>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</si>
  <si>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</si>
  <si>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</si>
  <si>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</si>
  <si>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</si>
  <si>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</si>
  <si>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</si>
  <si>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</si>
  <si>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</si>
  <si>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</si>
  <si>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</si>
  <si>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</si>
  <si>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</si>
  <si>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</si>
  <si>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</si>
  <si>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</si>
  <si>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</si>
  <si>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</si>
  <si>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</si>
  <si>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</si>
  <si>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</si>
  <si>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</si>
  <si>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</si>
  <si>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</si>
  <si>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</si>
  <si>
    <t>Услуги по изготовлению информационно-имиджевых  фильмов</t>
  </si>
  <si>
    <t>Изготовление четырех информационно-имиджевых  фильмов</t>
  </si>
  <si>
    <t>три месяца с даты       заключения договора</t>
  </si>
  <si>
    <t>шарттың күшіне енген күнінен бастап үш ай</t>
  </si>
  <si>
    <t xml:space="preserve">Информациялық-имидж фильмдерін шығару бойынша қызметтер  </t>
  </si>
  <si>
    <t xml:space="preserve">Төрт информациялық-имидж фильмдерін шығару бойынша қызметтер  </t>
  </si>
  <si>
    <t>2014-2016 жылдары қаржылық есептілігіне аудиті</t>
  </si>
  <si>
    <t>2014-2016 жылдары «Назарбаев Университеті» дербес білім беру ұйымының жеке және шоғырландырылған қаржылық есептілігіне аудит өткізу</t>
  </si>
  <si>
    <t>2017 жылғы 30 наурызға дейін</t>
  </si>
  <si>
    <t>Обзор зарплат за 2014 год и прогнозы на 2015 год</t>
  </si>
  <si>
    <t>пп. 6) П.3.1. Правил (в новой редакции)</t>
  </si>
  <si>
    <t>Отчет по денежному вознаграждению и по кадровым политикам, практикам</t>
  </si>
  <si>
    <t>в течение 3 (трех) рабочих дней</t>
  </si>
  <si>
    <t>2014 жылғы еңбек ақыларға  шолу жүргізу және 2015 жылға  болжау</t>
  </si>
  <si>
    <t>Қаржы марапаттауы  және кадырлық саясаттар, тажіребелер бойынша есеп</t>
  </si>
  <si>
    <t>3 жұмыс күн ішінде</t>
  </si>
  <si>
    <t>Ереженің 3.1-тармағының 6) тармақшасы (жаңа нұсқада)</t>
  </si>
  <si>
    <t>Курсы английского языка для 10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</si>
  <si>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6 месяцев со дня вступления в силу договора</t>
  </si>
  <si>
    <t xml:space="preserve">Гуманитарлық және әлеуметтік ғылымдар мектебінің Қазақ тілі департаментінің 10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</si>
  <si>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шарттың күшіне енген күнінен бастап 6 ай ішінде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</si>
</sst>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 shrinkToFit="1"/>
    </xf>
    <xf numFmtId="4" fontId="25" fillId="2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57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46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46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63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63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67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66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63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66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65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63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63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45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45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64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45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45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62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60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61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60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61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60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55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45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45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view="pageBreakPreview" zoomScale="90" zoomScaleNormal="80" zoomScaleSheetLayoutView="90" workbookViewId="0">
      <pane ySplit="10" topLeftCell="A59" activePane="bottomLeft" state="frozen"/>
      <selection pane="bottomLeft" activeCell="H62" sqref="H62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243</v>
      </c>
      <c r="K1" s="66"/>
    </row>
    <row r="2" spans="1:26" ht="18.75" x14ac:dyDescent="0.25">
      <c r="G2" s="103" t="s">
        <v>220</v>
      </c>
      <c r="K2" s="66"/>
    </row>
    <row r="3" spans="1:26" ht="18.75" x14ac:dyDescent="0.25">
      <c r="G3" s="103" t="s">
        <v>245</v>
      </c>
      <c r="K3" s="66"/>
    </row>
    <row r="4" spans="1:26" ht="18.75" x14ac:dyDescent="0.25">
      <c r="G4" s="103" t="s">
        <v>234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63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63" t="s">
        <v>10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</row>
    <row r="13" spans="1:26" s="1" customFormat="1" x14ac:dyDescent="0.25">
      <c r="A13" s="168" t="s">
        <v>158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70"/>
    </row>
    <row r="14" spans="1:26" s="1" customFormat="1" ht="30" x14ac:dyDescent="0.25">
      <c r="A14" s="17">
        <v>1</v>
      </c>
      <c r="B14" s="117" t="s">
        <v>170</v>
      </c>
      <c r="C14" s="17" t="s">
        <v>159</v>
      </c>
      <c r="D14" s="117" t="s">
        <v>173</v>
      </c>
      <c r="E14" s="17" t="s">
        <v>160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161</v>
      </c>
      <c r="K14" s="106" t="s">
        <v>54</v>
      </c>
    </row>
    <row r="15" spans="1:26" x14ac:dyDescent="0.25">
      <c r="A15" s="168" t="s">
        <v>171</v>
      </c>
      <c r="B15" s="169"/>
      <c r="C15" s="169"/>
      <c r="D15" s="169"/>
      <c r="E15" s="169"/>
      <c r="F15" s="169"/>
      <c r="G15" s="170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67" t="s">
        <v>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230</v>
      </c>
      <c r="C17" s="9" t="s">
        <v>159</v>
      </c>
      <c r="D17" s="22" t="s">
        <v>230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231</v>
      </c>
      <c r="K17" s="17" t="s">
        <v>167</v>
      </c>
    </row>
    <row r="18" spans="1:26" s="1" customFormat="1" ht="45" x14ac:dyDescent="0.25">
      <c r="A18" s="16">
        <f>A17+1</f>
        <v>2</v>
      </c>
      <c r="B18" s="22" t="s">
        <v>65</v>
      </c>
      <c r="C18" s="9" t="s">
        <v>159</v>
      </c>
      <c r="D18" s="107" t="s">
        <v>65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231</v>
      </c>
      <c r="K18" s="17" t="s">
        <v>168</v>
      </c>
    </row>
    <row r="19" spans="1:26" s="1" customFormat="1" ht="45" x14ac:dyDescent="0.25">
      <c r="A19" s="16">
        <f t="shared" ref="A19:A36" si="1">A18+1</f>
        <v>3</v>
      </c>
      <c r="B19" s="22" t="s">
        <v>66</v>
      </c>
      <c r="C19" s="9" t="s">
        <v>159</v>
      </c>
      <c r="D19" s="107" t="s">
        <v>66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231</v>
      </c>
      <c r="K19" s="17" t="s">
        <v>169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157</v>
      </c>
      <c r="C20" s="9" t="s">
        <v>4</v>
      </c>
      <c r="D20" s="107" t="s">
        <v>115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1" t="s">
        <v>86</v>
      </c>
      <c r="K20" s="17" t="s">
        <v>68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70</v>
      </c>
      <c r="C21" s="9" t="s">
        <v>4</v>
      </c>
      <c r="D21" s="107" t="s">
        <v>174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71</v>
      </c>
      <c r="K21" s="17" t="s">
        <v>72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x14ac:dyDescent="0.25">
      <c r="A22" s="16">
        <f t="shared" si="1"/>
        <v>6</v>
      </c>
      <c r="B22" s="22" t="s">
        <v>215</v>
      </c>
      <c r="C22" s="9"/>
      <c r="D22" s="107"/>
      <c r="E22" s="10"/>
      <c r="F22" s="10"/>
      <c r="G22" s="10"/>
      <c r="H22" s="10"/>
      <c r="I22" s="10"/>
      <c r="J22" s="17"/>
      <c r="K22" s="17"/>
      <c r="L22" s="45"/>
      <c r="M22" s="46"/>
      <c r="N22" s="45"/>
      <c r="O22" s="47"/>
      <c r="P22" s="47"/>
      <c r="Q22" s="47"/>
      <c r="R22" s="48"/>
      <c r="S22" s="48"/>
    </row>
    <row r="23" spans="1:26" x14ac:dyDescent="0.25">
      <c r="A23" s="16">
        <f t="shared" si="1"/>
        <v>7</v>
      </c>
      <c r="B23" s="22" t="s">
        <v>215</v>
      </c>
      <c r="C23" s="9"/>
      <c r="D23" s="107"/>
      <c r="E23" s="10"/>
      <c r="F23" s="10"/>
      <c r="G23" s="10"/>
      <c r="H23" s="10"/>
      <c r="I23" s="10"/>
      <c r="J23" s="17"/>
      <c r="K23" s="17"/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73</v>
      </c>
      <c r="C24" s="9" t="s">
        <v>159</v>
      </c>
      <c r="D24" s="107" t="s">
        <v>74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164</v>
      </c>
      <c r="K24" s="17" t="s">
        <v>72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82</v>
      </c>
      <c r="C25" s="9" t="s">
        <v>159</v>
      </c>
      <c r="D25" s="107" t="s">
        <v>81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141</v>
      </c>
      <c r="K25" s="17" t="s">
        <v>78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79</v>
      </c>
      <c r="C26" s="9" t="s">
        <v>159</v>
      </c>
      <c r="D26" s="107" t="s">
        <v>266</v>
      </c>
      <c r="E26" s="10" t="s">
        <v>2</v>
      </c>
      <c r="F26" s="10">
        <v>1</v>
      </c>
      <c r="G26" s="11"/>
      <c r="H26" s="5">
        <v>2000000</v>
      </c>
      <c r="I26" s="10">
        <f t="shared" si="2"/>
        <v>2240000</v>
      </c>
      <c r="J26" s="17" t="s">
        <v>267</v>
      </c>
      <c r="K26" s="17" t="s">
        <v>78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246</v>
      </c>
      <c r="C27" s="9" t="s">
        <v>4</v>
      </c>
      <c r="D27" s="107" t="s">
        <v>247</v>
      </c>
      <c r="E27" s="10" t="s">
        <v>2</v>
      </c>
      <c r="F27" s="10">
        <v>1</v>
      </c>
      <c r="G27" s="11"/>
      <c r="H27" s="5">
        <v>96468000</v>
      </c>
      <c r="I27" s="10">
        <f t="shared" si="2"/>
        <v>108044160.00000001</v>
      </c>
      <c r="J27" s="17" t="s">
        <v>248</v>
      </c>
      <c r="K27" s="17" t="s">
        <v>78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133</v>
      </c>
      <c r="C28" s="106" t="s">
        <v>4</v>
      </c>
      <c r="D28" s="107" t="s">
        <v>175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134</v>
      </c>
      <c r="K28" s="106" t="s">
        <v>72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x14ac:dyDescent="0.25">
      <c r="A29" s="146">
        <v>13</v>
      </c>
      <c r="B29" s="22" t="s">
        <v>215</v>
      </c>
      <c r="C29" s="147"/>
      <c r="D29" s="148"/>
      <c r="E29" s="149"/>
      <c r="F29" s="150"/>
      <c r="G29" s="151"/>
      <c r="H29" s="152"/>
      <c r="I29" s="150"/>
      <c r="J29" s="147"/>
      <c r="K29" s="146"/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x14ac:dyDescent="0.25">
      <c r="A30" s="16">
        <f t="shared" si="1"/>
        <v>14</v>
      </c>
      <c r="B30" s="22" t="s">
        <v>215</v>
      </c>
      <c r="C30" s="15"/>
      <c r="D30" s="115"/>
      <c r="E30" s="116"/>
      <c r="F30" s="116"/>
      <c r="G30" s="116"/>
      <c r="H30" s="110"/>
      <c r="I30" s="10"/>
      <c r="J30" s="15"/>
      <c r="K30" s="116"/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165</v>
      </c>
      <c r="C31" s="57" t="s">
        <v>166</v>
      </c>
      <c r="D31" s="96" t="s">
        <v>200</v>
      </c>
      <c r="E31" s="57" t="s">
        <v>2</v>
      </c>
      <c r="F31" s="57">
        <v>1</v>
      </c>
      <c r="G31" s="90"/>
      <c r="H31" s="64">
        <v>4000000</v>
      </c>
      <c r="I31" s="77">
        <f t="shared" ref="I31:I35" si="3">H31*1.12</f>
        <v>4480000</v>
      </c>
      <c r="J31" s="57" t="s">
        <v>145</v>
      </c>
      <c r="K31" s="57" t="s">
        <v>72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x14ac:dyDescent="0.25">
      <c r="A32" s="16">
        <f>A31+1</f>
        <v>16</v>
      </c>
      <c r="B32" s="22" t="s">
        <v>215</v>
      </c>
      <c r="C32" s="55"/>
      <c r="D32" s="157"/>
      <c r="E32" s="55"/>
      <c r="F32" s="55"/>
      <c r="G32" s="55"/>
      <c r="H32" s="56"/>
      <c r="I32" s="56"/>
      <c r="J32" s="55"/>
      <c r="K32" s="55"/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x14ac:dyDescent="0.25">
      <c r="A33" s="16">
        <f t="shared" si="1"/>
        <v>17</v>
      </c>
      <c r="B33" s="22" t="s">
        <v>215</v>
      </c>
      <c r="C33" s="57"/>
      <c r="D33" s="96"/>
      <c r="E33" s="57"/>
      <c r="F33" s="57"/>
      <c r="G33" s="90"/>
      <c r="H33" s="64"/>
      <c r="I33" s="11"/>
      <c r="J33" s="57"/>
      <c r="K33" s="57"/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217</v>
      </c>
      <c r="C34" s="9" t="s">
        <v>4</v>
      </c>
      <c r="D34" s="96" t="s">
        <v>218</v>
      </c>
      <c r="E34" s="57" t="s">
        <v>2</v>
      </c>
      <c r="F34" s="57">
        <v>1</v>
      </c>
      <c r="G34" s="90"/>
      <c r="H34" s="140">
        <v>53571429</v>
      </c>
      <c r="I34" s="141">
        <v>60000000</v>
      </c>
      <c r="J34" s="134" t="s">
        <v>219</v>
      </c>
      <c r="K34" s="16" t="s">
        <v>78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6" t="s">
        <v>225</v>
      </c>
      <c r="C35" s="9" t="s">
        <v>4</v>
      </c>
      <c r="D35" s="96" t="s">
        <v>226</v>
      </c>
      <c r="E35" s="57" t="s">
        <v>2</v>
      </c>
      <c r="F35" s="57">
        <v>1</v>
      </c>
      <c r="G35" s="90"/>
      <c r="H35" s="140">
        <v>13230000</v>
      </c>
      <c r="I35" s="11">
        <f t="shared" si="3"/>
        <v>14817600.000000002</v>
      </c>
      <c r="J35" s="134" t="s">
        <v>227</v>
      </c>
      <c r="K35" s="57" t="s">
        <v>72</v>
      </c>
      <c r="L35" s="92"/>
      <c r="M35" s="82"/>
      <c r="N35" s="92"/>
      <c r="O35" s="83"/>
      <c r="P35" s="83"/>
      <c r="Q35" s="83"/>
      <c r="R35" s="84"/>
      <c r="S35" s="84"/>
      <c r="T35" s="31"/>
      <c r="U35" s="31"/>
      <c r="V35" s="31"/>
      <c r="W35" s="31"/>
      <c r="X35" s="31"/>
      <c r="Y35" s="31"/>
      <c r="Z35" s="31"/>
    </row>
    <row r="36" spans="1:26" ht="30" x14ac:dyDescent="0.25">
      <c r="A36" s="17">
        <f t="shared" si="1"/>
        <v>20</v>
      </c>
      <c r="B36" s="22" t="s">
        <v>249</v>
      </c>
      <c r="C36" s="57" t="s">
        <v>159</v>
      </c>
      <c r="D36" s="22" t="s">
        <v>250</v>
      </c>
      <c r="E36" s="15" t="s">
        <v>2</v>
      </c>
      <c r="F36" s="15">
        <v>1</v>
      </c>
      <c r="G36" s="11"/>
      <c r="H36" s="5">
        <v>7500000</v>
      </c>
      <c r="I36" s="11">
        <f>H36*1.12</f>
        <v>8400000</v>
      </c>
      <c r="J36" s="99" t="s">
        <v>251</v>
      </c>
      <c r="K36" s="3" t="s">
        <v>72</v>
      </c>
      <c r="L36" s="92"/>
      <c r="M36" s="82"/>
      <c r="N36" s="92"/>
      <c r="O36" s="83"/>
      <c r="P36" s="83"/>
      <c r="Q36" s="83"/>
      <c r="R36" s="84"/>
      <c r="S36" s="84"/>
      <c r="T36" s="31"/>
      <c r="U36" s="31"/>
      <c r="V36" s="31"/>
      <c r="W36" s="31"/>
      <c r="X36" s="31"/>
      <c r="Y36" s="31"/>
      <c r="Z36" s="31"/>
    </row>
    <row r="37" spans="1:26" s="1" customFormat="1" x14ac:dyDescent="0.25">
      <c r="A37" s="168" t="s">
        <v>11</v>
      </c>
      <c r="B37" s="171"/>
      <c r="C37" s="171"/>
      <c r="D37" s="171"/>
      <c r="E37" s="171"/>
      <c r="F37" s="171"/>
      <c r="G37" s="172"/>
      <c r="H37" s="75">
        <f>SUM(H17:H36)</f>
        <v>520566517</v>
      </c>
      <c r="I37" s="75">
        <f>SUM(I17:I36)</f>
        <v>582326498.56000006</v>
      </c>
      <c r="J37" s="93"/>
      <c r="K37" s="94"/>
    </row>
    <row r="38" spans="1:26" s="1" customFormat="1" x14ac:dyDescent="0.25">
      <c r="A38" s="168" t="s">
        <v>44</v>
      </c>
      <c r="B38" s="169"/>
      <c r="C38" s="169"/>
      <c r="D38" s="169"/>
      <c r="E38" s="169"/>
      <c r="F38" s="169"/>
      <c r="G38" s="170"/>
      <c r="H38" s="49">
        <f>H15+H37</f>
        <v>521236147</v>
      </c>
      <c r="I38" s="49">
        <f>I15+I37</f>
        <v>583076484.16000009</v>
      </c>
      <c r="J38" s="68"/>
      <c r="K38" s="68"/>
    </row>
    <row r="39" spans="1:26" s="1" customFormat="1" x14ac:dyDescent="0.25">
      <c r="A39" s="164" t="s">
        <v>41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26" s="1" customFormat="1" x14ac:dyDescent="0.25">
      <c r="A40" s="168" t="s">
        <v>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26" ht="90" x14ac:dyDescent="0.25">
      <c r="A41" s="17">
        <v>1</v>
      </c>
      <c r="B41" s="23" t="s">
        <v>3</v>
      </c>
      <c r="C41" s="3" t="s">
        <v>15</v>
      </c>
      <c r="D41" s="23" t="s">
        <v>55</v>
      </c>
      <c r="E41" s="3" t="s">
        <v>2</v>
      </c>
      <c r="F41" s="3">
        <v>1</v>
      </c>
      <c r="G41" s="3"/>
      <c r="H41" s="12">
        <v>17128500</v>
      </c>
      <c r="I41" s="12">
        <v>17128500</v>
      </c>
      <c r="J41" s="65" t="s">
        <v>139</v>
      </c>
      <c r="K41" s="3" t="s">
        <v>53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90" x14ac:dyDescent="0.25">
      <c r="A42" s="17">
        <v>2</v>
      </c>
      <c r="B42" s="19" t="s">
        <v>51</v>
      </c>
      <c r="C42" s="3" t="s">
        <v>52</v>
      </c>
      <c r="D42" s="19" t="s">
        <v>64</v>
      </c>
      <c r="E42" s="3" t="s">
        <v>2</v>
      </c>
      <c r="F42" s="3">
        <v>17</v>
      </c>
      <c r="G42" s="5"/>
      <c r="H42" s="62">
        <v>380800</v>
      </c>
      <c r="I42" s="11">
        <f>H42*1.12</f>
        <v>426496.00000000006</v>
      </c>
      <c r="J42" s="111" t="s">
        <v>69</v>
      </c>
      <c r="K42" s="3" t="s">
        <v>53</v>
      </c>
      <c r="L42" s="31"/>
      <c r="M42" s="7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x14ac:dyDescent="0.25">
      <c r="A43" s="17">
        <v>3</v>
      </c>
      <c r="B43" s="19" t="s">
        <v>162</v>
      </c>
      <c r="C43" s="12" t="s">
        <v>77</v>
      </c>
      <c r="D43" s="19" t="s">
        <v>163</v>
      </c>
      <c r="E43" s="12" t="s">
        <v>2</v>
      </c>
      <c r="F43" s="12">
        <v>1</v>
      </c>
      <c r="G43" s="62"/>
      <c r="H43" s="62">
        <v>4486607</v>
      </c>
      <c r="I43" s="11">
        <f>H43*1.12</f>
        <v>5024999.8400000008</v>
      </c>
      <c r="J43" s="111" t="s">
        <v>69</v>
      </c>
      <c r="K43" s="3" t="s">
        <v>72</v>
      </c>
      <c r="L43" s="31"/>
      <c r="M43" s="72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s="1" customFormat="1" ht="45" x14ac:dyDescent="0.25">
      <c r="A44" s="17">
        <v>4</v>
      </c>
      <c r="B44" s="22" t="s">
        <v>75</v>
      </c>
      <c r="C44" s="12" t="s">
        <v>76</v>
      </c>
      <c r="D44" s="22" t="s">
        <v>75</v>
      </c>
      <c r="E44" s="15" t="s">
        <v>2</v>
      </c>
      <c r="F44" s="15">
        <v>1</v>
      </c>
      <c r="G44" s="11"/>
      <c r="H44" s="5">
        <v>45000000</v>
      </c>
      <c r="I44" s="11">
        <f t="shared" ref="I44:I45" si="4">H44*1.12</f>
        <v>50400000.000000007</v>
      </c>
      <c r="J44" s="99" t="s">
        <v>164</v>
      </c>
      <c r="K44" s="3" t="s">
        <v>72</v>
      </c>
    </row>
    <row r="45" spans="1:26" s="1" customFormat="1" ht="45" x14ac:dyDescent="0.25">
      <c r="A45" s="17">
        <v>5</v>
      </c>
      <c r="B45" s="154" t="s">
        <v>209</v>
      </c>
      <c r="C45" s="12" t="s">
        <v>210</v>
      </c>
      <c r="D45" s="154" t="s">
        <v>209</v>
      </c>
      <c r="E45" s="15" t="s">
        <v>2</v>
      </c>
      <c r="F45" s="15">
        <v>1</v>
      </c>
      <c r="G45" s="10"/>
      <c r="H45" s="110">
        <v>8075000</v>
      </c>
      <c r="I45" s="10">
        <f t="shared" si="4"/>
        <v>9044000</v>
      </c>
      <c r="J45" s="155" t="s">
        <v>211</v>
      </c>
      <c r="K45" s="12" t="s">
        <v>54</v>
      </c>
    </row>
    <row r="46" spans="1:26" s="1" customFormat="1" x14ac:dyDescent="0.25">
      <c r="A46" s="17">
        <v>6</v>
      </c>
      <c r="B46" s="22" t="s">
        <v>215</v>
      </c>
      <c r="C46" s="90"/>
      <c r="D46" s="90"/>
      <c r="E46" s="90"/>
      <c r="F46" s="90"/>
      <c r="G46" s="90"/>
      <c r="H46" s="90"/>
      <c r="I46" s="90"/>
      <c r="J46" s="90"/>
      <c r="K46" s="90"/>
    </row>
    <row r="47" spans="1:26" s="1" customFormat="1" x14ac:dyDescent="0.25">
      <c r="A47" s="17">
        <v>7</v>
      </c>
      <c r="B47" s="22" t="s">
        <v>215</v>
      </c>
      <c r="C47" s="12"/>
      <c r="D47" s="22"/>
      <c r="E47" s="15"/>
      <c r="F47" s="15"/>
      <c r="G47" s="10"/>
      <c r="H47" s="10"/>
      <c r="I47" s="10"/>
      <c r="J47" s="99"/>
      <c r="K47" s="3"/>
    </row>
    <row r="48" spans="1:26" s="1" customFormat="1" ht="45" x14ac:dyDescent="0.25">
      <c r="A48" s="17">
        <v>8</v>
      </c>
      <c r="B48" s="22" t="s">
        <v>83</v>
      </c>
      <c r="C48" s="3" t="s">
        <v>84</v>
      </c>
      <c r="D48" s="22" t="s">
        <v>85</v>
      </c>
      <c r="E48" s="57" t="s">
        <v>2</v>
      </c>
      <c r="F48" s="57">
        <v>1</v>
      </c>
      <c r="G48" s="11"/>
      <c r="H48" s="11">
        <v>2610478</v>
      </c>
      <c r="I48" s="11">
        <f t="shared" ref="I48:I51" si="5">H48*1.12</f>
        <v>2923735.3600000003</v>
      </c>
      <c r="J48" s="17" t="s">
        <v>86</v>
      </c>
      <c r="K48" s="112" t="s">
        <v>176</v>
      </c>
    </row>
    <row r="49" spans="1:11" s="1" customFormat="1" ht="30" x14ac:dyDescent="0.25">
      <c r="A49" s="17">
        <v>9</v>
      </c>
      <c r="B49" s="22" t="s">
        <v>87</v>
      </c>
      <c r="C49" s="3" t="s">
        <v>84</v>
      </c>
      <c r="D49" s="22" t="s">
        <v>88</v>
      </c>
      <c r="E49" s="57" t="s">
        <v>2</v>
      </c>
      <c r="F49" s="57">
        <v>1</v>
      </c>
      <c r="G49" s="11"/>
      <c r="H49" s="11">
        <v>54895500</v>
      </c>
      <c r="I49" s="11">
        <f t="shared" si="5"/>
        <v>61482960.000000007</v>
      </c>
      <c r="J49" s="17" t="s">
        <v>86</v>
      </c>
      <c r="K49" s="112" t="s">
        <v>89</v>
      </c>
    </row>
    <row r="50" spans="1:11" s="1" customFormat="1" ht="30" x14ac:dyDescent="0.25">
      <c r="A50" s="17">
        <v>10</v>
      </c>
      <c r="B50" s="22" t="s">
        <v>91</v>
      </c>
      <c r="C50" s="3" t="s">
        <v>15</v>
      </c>
      <c r="D50" s="22" t="s">
        <v>92</v>
      </c>
      <c r="E50" s="57" t="s">
        <v>2</v>
      </c>
      <c r="F50" s="57">
        <v>1</v>
      </c>
      <c r="G50" s="11"/>
      <c r="H50" s="11">
        <v>31250000</v>
      </c>
      <c r="I50" s="11">
        <f t="shared" si="5"/>
        <v>35000000</v>
      </c>
      <c r="J50" s="17" t="s">
        <v>90</v>
      </c>
      <c r="K50" s="112" t="s">
        <v>93</v>
      </c>
    </row>
    <row r="51" spans="1:11" s="1" customFormat="1" ht="45" x14ac:dyDescent="0.25">
      <c r="A51" s="17">
        <v>11</v>
      </c>
      <c r="B51" s="22" t="s">
        <v>94</v>
      </c>
      <c r="C51" s="3" t="s">
        <v>80</v>
      </c>
      <c r="D51" s="22" t="s">
        <v>94</v>
      </c>
      <c r="E51" s="57" t="s">
        <v>2</v>
      </c>
      <c r="F51" s="57">
        <v>1</v>
      </c>
      <c r="G51" s="11"/>
      <c r="H51" s="11">
        <v>650000</v>
      </c>
      <c r="I51" s="11">
        <f t="shared" si="5"/>
        <v>728000.00000000012</v>
      </c>
      <c r="J51" s="17" t="s">
        <v>95</v>
      </c>
      <c r="K51" s="112" t="s">
        <v>89</v>
      </c>
    </row>
    <row r="52" spans="1:11" s="1" customFormat="1" ht="45" x14ac:dyDescent="0.25">
      <c r="A52" s="17">
        <v>12</v>
      </c>
      <c r="B52" s="22" t="s">
        <v>96</v>
      </c>
      <c r="C52" s="3" t="s">
        <v>80</v>
      </c>
      <c r="D52" s="22" t="s">
        <v>88</v>
      </c>
      <c r="E52" s="57" t="s">
        <v>2</v>
      </c>
      <c r="F52" s="57">
        <v>1</v>
      </c>
      <c r="G52" s="11"/>
      <c r="H52" s="11">
        <v>32354700</v>
      </c>
      <c r="I52" s="11">
        <f>H52*1.12</f>
        <v>36237264</v>
      </c>
      <c r="J52" s="17" t="s">
        <v>86</v>
      </c>
      <c r="K52" s="112" t="s">
        <v>89</v>
      </c>
    </row>
    <row r="53" spans="1:11" s="1" customFormat="1" ht="30" x14ac:dyDescent="0.25">
      <c r="A53" s="17">
        <v>13</v>
      </c>
      <c r="B53" s="96" t="s">
        <v>97</v>
      </c>
      <c r="C53" s="3" t="s">
        <v>80</v>
      </c>
      <c r="D53" s="113" t="s">
        <v>88</v>
      </c>
      <c r="E53" s="57" t="s">
        <v>2</v>
      </c>
      <c r="F53" s="57">
        <v>1</v>
      </c>
      <c r="G53" s="90"/>
      <c r="H53" s="11">
        <v>191900500</v>
      </c>
      <c r="I53" s="11">
        <f>H53*1.12</f>
        <v>214928560.00000003</v>
      </c>
      <c r="J53" s="57" t="s">
        <v>98</v>
      </c>
      <c r="K53" s="112" t="s">
        <v>89</v>
      </c>
    </row>
    <row r="54" spans="1:11" s="1" customFormat="1" ht="45" x14ac:dyDescent="0.25">
      <c r="A54" s="17">
        <v>14</v>
      </c>
      <c r="B54" s="96" t="s">
        <v>143</v>
      </c>
      <c r="C54" s="57" t="s">
        <v>142</v>
      </c>
      <c r="D54" s="96" t="s">
        <v>144</v>
      </c>
      <c r="E54" s="90" t="s">
        <v>2</v>
      </c>
      <c r="F54" s="90">
        <v>1</v>
      </c>
      <c r="G54" s="90"/>
      <c r="H54" s="114">
        <v>1500000</v>
      </c>
      <c r="I54" s="11">
        <f t="shared" ref="I54:I58" si="6">H54*1.12</f>
        <v>1680000.0000000002</v>
      </c>
      <c r="J54" s="57" t="s">
        <v>148</v>
      </c>
      <c r="K54" s="90" t="s">
        <v>72</v>
      </c>
    </row>
    <row r="55" spans="1:11" s="1" customFormat="1" ht="30" x14ac:dyDescent="0.25">
      <c r="A55" s="17">
        <v>15</v>
      </c>
      <c r="B55" s="131" t="s">
        <v>152</v>
      </c>
      <c r="C55" s="15" t="s">
        <v>146</v>
      </c>
      <c r="D55" s="131" t="s">
        <v>153</v>
      </c>
      <c r="E55" s="116" t="s">
        <v>2</v>
      </c>
      <c r="F55" s="116">
        <v>1</v>
      </c>
      <c r="G55" s="116"/>
      <c r="H55" s="132">
        <v>1134464</v>
      </c>
      <c r="I55" s="11">
        <f t="shared" si="6"/>
        <v>1270599.6800000002</v>
      </c>
      <c r="J55" s="15" t="s">
        <v>67</v>
      </c>
      <c r="K55" s="57" t="s">
        <v>54</v>
      </c>
    </row>
    <row r="56" spans="1:11" s="1" customFormat="1" ht="38.25" x14ac:dyDescent="0.25">
      <c r="A56" s="17">
        <v>16</v>
      </c>
      <c r="B56" s="139" t="s">
        <v>196</v>
      </c>
      <c r="C56" s="137" t="s">
        <v>197</v>
      </c>
      <c r="D56" s="139" t="s">
        <v>198</v>
      </c>
      <c r="E56" s="137" t="s">
        <v>2</v>
      </c>
      <c r="F56" s="137">
        <v>1</v>
      </c>
      <c r="G56" s="137"/>
      <c r="H56" s="114">
        <v>100000000</v>
      </c>
      <c r="I56" s="11">
        <f t="shared" si="6"/>
        <v>112000000.00000001</v>
      </c>
      <c r="J56" s="137" t="s">
        <v>90</v>
      </c>
      <c r="K56" s="138" t="s">
        <v>199</v>
      </c>
    </row>
    <row r="57" spans="1:11" s="1" customFormat="1" ht="30" x14ac:dyDescent="0.25">
      <c r="A57" s="17">
        <v>17</v>
      </c>
      <c r="B57" s="133" t="s">
        <v>193</v>
      </c>
      <c r="C57" s="134" t="s">
        <v>142</v>
      </c>
      <c r="D57" s="133" t="s">
        <v>194</v>
      </c>
      <c r="E57" s="135" t="s">
        <v>2</v>
      </c>
      <c r="F57" s="135">
        <v>1</v>
      </c>
      <c r="G57" s="135"/>
      <c r="H57" s="136">
        <v>925000</v>
      </c>
      <c r="I57" s="11">
        <f t="shared" ref="I57" si="7">H57*1.12</f>
        <v>1036000.0000000001</v>
      </c>
      <c r="J57" s="134" t="s">
        <v>195</v>
      </c>
      <c r="K57" s="57" t="s">
        <v>72</v>
      </c>
    </row>
    <row r="58" spans="1:11" s="1" customFormat="1" ht="60" x14ac:dyDescent="0.25">
      <c r="A58" s="17">
        <v>18</v>
      </c>
      <c r="B58" s="133" t="s">
        <v>236</v>
      </c>
      <c r="C58" s="134" t="s">
        <v>241</v>
      </c>
      <c r="D58" s="133" t="s">
        <v>237</v>
      </c>
      <c r="E58" s="135" t="s">
        <v>2</v>
      </c>
      <c r="F58" s="135">
        <v>1</v>
      </c>
      <c r="G58" s="135"/>
      <c r="H58" s="136">
        <v>665000</v>
      </c>
      <c r="I58" s="11">
        <f t="shared" si="6"/>
        <v>744800.00000000012</v>
      </c>
      <c r="J58" s="134" t="s">
        <v>240</v>
      </c>
      <c r="K58" s="57" t="s">
        <v>72</v>
      </c>
    </row>
    <row r="59" spans="1:11" s="1" customFormat="1" ht="60" x14ac:dyDescent="0.25">
      <c r="A59" s="17">
        <v>19</v>
      </c>
      <c r="B59" s="96" t="s">
        <v>258</v>
      </c>
      <c r="C59" s="134" t="s">
        <v>259</v>
      </c>
      <c r="D59" s="96" t="s">
        <v>260</v>
      </c>
      <c r="E59" s="57" t="s">
        <v>2</v>
      </c>
      <c r="F59" s="57">
        <v>1</v>
      </c>
      <c r="G59" s="90"/>
      <c r="H59" s="64">
        <v>250000</v>
      </c>
      <c r="I59" s="77">
        <f>H59*1.12</f>
        <v>280000</v>
      </c>
      <c r="J59" s="57" t="s">
        <v>261</v>
      </c>
      <c r="K59" s="16" t="s">
        <v>78</v>
      </c>
    </row>
    <row r="60" spans="1:11" s="1" customFormat="1" x14ac:dyDescent="0.25">
      <c r="A60" s="173" t="s">
        <v>11</v>
      </c>
      <c r="B60" s="171"/>
      <c r="C60" s="171"/>
      <c r="D60" s="171"/>
      <c r="E60" s="171"/>
      <c r="F60" s="171"/>
      <c r="G60" s="172"/>
      <c r="H60" s="75">
        <f>SUM(H41:H59)</f>
        <v>493206549</v>
      </c>
      <c r="I60" s="75">
        <f>SUM(I41:I59)</f>
        <v>550335914.88000011</v>
      </c>
      <c r="J60" s="78"/>
      <c r="K60" s="78"/>
    </row>
    <row r="61" spans="1:11" s="1" customFormat="1" x14ac:dyDescent="0.25">
      <c r="A61" s="168" t="s">
        <v>45</v>
      </c>
      <c r="B61" s="169"/>
      <c r="C61" s="169"/>
      <c r="D61" s="169"/>
      <c r="E61" s="169"/>
      <c r="F61" s="169"/>
      <c r="G61" s="170"/>
      <c r="H61" s="49">
        <f>H60</f>
        <v>493206549</v>
      </c>
      <c r="I61" s="49">
        <f>I60</f>
        <v>550335914.88000011</v>
      </c>
      <c r="J61" s="69"/>
      <c r="K61" s="69"/>
    </row>
    <row r="62" spans="1:11" s="1" customFormat="1" x14ac:dyDescent="0.25">
      <c r="A62" s="160" t="s">
        <v>46</v>
      </c>
      <c r="B62" s="161"/>
      <c r="C62" s="161"/>
      <c r="D62" s="161"/>
      <c r="E62" s="161"/>
      <c r="F62" s="161"/>
      <c r="G62" s="162"/>
      <c r="H62" s="50">
        <f>H61+H38</f>
        <v>1014442696</v>
      </c>
      <c r="I62" s="50">
        <f>I61+I38</f>
        <v>1133412399.0400002</v>
      </c>
      <c r="J62" s="70"/>
      <c r="K62" s="70"/>
    </row>
    <row r="63" spans="1:11" x14ac:dyDescent="0.25">
      <c r="A63" s="31"/>
      <c r="J63" s="72"/>
    </row>
    <row r="64" spans="1:11" x14ac:dyDescent="0.25">
      <c r="A64" s="158" t="s">
        <v>172</v>
      </c>
      <c r="B64" s="158"/>
      <c r="C64" s="158"/>
      <c r="D64" s="158"/>
    </row>
    <row r="65" spans="1:10" x14ac:dyDescent="0.25">
      <c r="A65" s="41"/>
      <c r="J65" s="72"/>
    </row>
    <row r="66" spans="1:10" ht="15" customHeight="1" x14ac:dyDescent="0.25">
      <c r="A66" s="159" t="s">
        <v>244</v>
      </c>
      <c r="B66" s="159"/>
      <c r="C66" s="159"/>
      <c r="D66" s="159"/>
      <c r="E66" s="159"/>
      <c r="F66" s="159"/>
      <c r="J66" s="72"/>
    </row>
    <row r="67" spans="1:10" x14ac:dyDescent="0.25">
      <c r="A67" s="159"/>
      <c r="B67" s="159"/>
      <c r="C67" s="159"/>
      <c r="D67" s="159"/>
      <c r="E67" s="159"/>
      <c r="F67" s="159"/>
      <c r="I67" s="60" t="s">
        <v>147</v>
      </c>
      <c r="J67" s="72"/>
    </row>
    <row r="68" spans="1:10" x14ac:dyDescent="0.25">
      <c r="J68" s="72"/>
    </row>
    <row r="70" spans="1:10" x14ac:dyDescent="0.25">
      <c r="J70" s="72"/>
    </row>
    <row r="71" spans="1:10" x14ac:dyDescent="0.25">
      <c r="J71" s="72"/>
    </row>
  </sheetData>
  <mergeCells count="13">
    <mergeCell ref="A64:D64"/>
    <mergeCell ref="A66:F67"/>
    <mergeCell ref="A62:G62"/>
    <mergeCell ref="A12:K12"/>
    <mergeCell ref="A39:K39"/>
    <mergeCell ref="A16:K16"/>
    <mergeCell ref="A40:K40"/>
    <mergeCell ref="A37:G37"/>
    <mergeCell ref="A38:G38"/>
    <mergeCell ref="A61:G61"/>
    <mergeCell ref="A60:G60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topLeftCell="A43" zoomScale="80" zoomScaleNormal="80" workbookViewId="0">
      <selection activeCell="B30" sqref="B30:B31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76" t="s">
        <v>178</v>
      </c>
      <c r="H1" s="176"/>
      <c r="I1" s="176"/>
      <c r="J1" s="176"/>
      <c r="K1" s="176"/>
    </row>
    <row r="2" spans="1:11" ht="18.75" x14ac:dyDescent="0.25">
      <c r="G2" s="7" t="s">
        <v>221</v>
      </c>
      <c r="H2" s="119"/>
      <c r="I2" s="119"/>
    </row>
    <row r="3" spans="1:11" ht="18.75" x14ac:dyDescent="0.25">
      <c r="F3" s="18"/>
      <c r="G3" s="18" t="s">
        <v>235</v>
      </c>
      <c r="H3" s="18"/>
      <c r="I3" s="18"/>
      <c r="J3" s="18"/>
      <c r="K3" s="21"/>
    </row>
    <row r="4" spans="1:11" ht="18.75" x14ac:dyDescent="0.25">
      <c r="G4" s="7"/>
      <c r="H4" s="120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179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63" t="s">
        <v>27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1" s="4" customFormat="1" ht="15" customHeight="1" x14ac:dyDescent="0.25">
      <c r="A11" s="167" t="s">
        <v>177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</row>
    <row r="12" spans="1:11" s="32" customFormat="1" ht="45" x14ac:dyDescent="0.25">
      <c r="A12" s="26">
        <v>1</v>
      </c>
      <c r="B12" s="79" t="s">
        <v>180</v>
      </c>
      <c r="C12" s="9" t="s">
        <v>42</v>
      </c>
      <c r="D12" s="79" t="s">
        <v>181</v>
      </c>
      <c r="E12" s="80" t="s">
        <v>182</v>
      </c>
      <c r="F12" s="80" t="s">
        <v>183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1" t="s">
        <v>184</v>
      </c>
      <c r="K12" s="8" t="s">
        <v>61</v>
      </c>
    </row>
    <row r="13" spans="1:11" s="32" customFormat="1" ht="15" customHeight="1" x14ac:dyDescent="0.25">
      <c r="A13" s="167" t="s">
        <v>185</v>
      </c>
      <c r="B13" s="167"/>
      <c r="C13" s="167"/>
      <c r="D13" s="167"/>
      <c r="E13" s="167"/>
      <c r="F13" s="167"/>
      <c r="G13" s="167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67" t="s">
        <v>29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</row>
    <row r="15" spans="1:11" s="27" customFormat="1" ht="45" x14ac:dyDescent="0.25">
      <c r="A15" s="26">
        <v>1</v>
      </c>
      <c r="B15" s="22" t="s">
        <v>233</v>
      </c>
      <c r="C15" s="9" t="s">
        <v>42</v>
      </c>
      <c r="D15" s="22" t="s">
        <v>233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232</v>
      </c>
      <c r="K15" s="8" t="s">
        <v>186</v>
      </c>
    </row>
    <row r="16" spans="1:11" s="27" customFormat="1" ht="45" x14ac:dyDescent="0.25">
      <c r="A16" s="26">
        <v>2</v>
      </c>
      <c r="B16" s="38" t="s">
        <v>99</v>
      </c>
      <c r="C16" s="9" t="s">
        <v>42</v>
      </c>
      <c r="D16" s="38" t="s">
        <v>99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232</v>
      </c>
      <c r="K16" s="28" t="s">
        <v>187</v>
      </c>
    </row>
    <row r="17" spans="1:11" s="27" customFormat="1" ht="45" x14ac:dyDescent="0.25">
      <c r="A17" s="26">
        <v>3</v>
      </c>
      <c r="B17" s="22" t="s">
        <v>100</v>
      </c>
      <c r="C17" s="9" t="s">
        <v>42</v>
      </c>
      <c r="D17" s="22" t="s">
        <v>100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232</v>
      </c>
      <c r="K17" s="28" t="s">
        <v>188</v>
      </c>
    </row>
    <row r="18" spans="1:11" s="27" customFormat="1" ht="75" x14ac:dyDescent="0.25">
      <c r="A18" s="26">
        <v>4</v>
      </c>
      <c r="B18" s="22" t="s">
        <v>101</v>
      </c>
      <c r="C18" s="9" t="s">
        <v>4</v>
      </c>
      <c r="D18" s="22" t="s">
        <v>102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1" t="s">
        <v>122</v>
      </c>
      <c r="K18" s="8" t="s">
        <v>103</v>
      </c>
    </row>
    <row r="19" spans="1:11" s="27" customFormat="1" ht="45" x14ac:dyDescent="0.25">
      <c r="A19" s="26">
        <v>5</v>
      </c>
      <c r="B19" s="54" t="s">
        <v>104</v>
      </c>
      <c r="C19" s="9" t="s">
        <v>4</v>
      </c>
      <c r="D19" s="54" t="s">
        <v>105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2" t="s">
        <v>106</v>
      </c>
      <c r="K19" s="8" t="s">
        <v>28</v>
      </c>
    </row>
    <row r="20" spans="1:11" s="27" customFormat="1" x14ac:dyDescent="0.25">
      <c r="A20" s="26">
        <v>6</v>
      </c>
      <c r="B20" s="38" t="s">
        <v>216</v>
      </c>
      <c r="C20" s="9"/>
      <c r="D20" s="22"/>
      <c r="E20" s="11"/>
      <c r="F20" s="11"/>
      <c r="G20" s="11"/>
      <c r="H20" s="11"/>
      <c r="I20" s="11"/>
      <c r="J20" s="122"/>
      <c r="K20" s="8"/>
    </row>
    <row r="21" spans="1:11" s="27" customFormat="1" x14ac:dyDescent="0.25">
      <c r="A21" s="26">
        <v>7</v>
      </c>
      <c r="B21" s="38" t="s">
        <v>216</v>
      </c>
      <c r="C21" s="59"/>
      <c r="D21" s="38"/>
      <c r="E21" s="40"/>
      <c r="F21" s="40"/>
      <c r="G21" s="40"/>
      <c r="H21" s="11"/>
      <c r="I21" s="40"/>
      <c r="J21" s="121"/>
      <c r="K21" s="28"/>
    </row>
    <row r="22" spans="1:11" s="27" customFormat="1" ht="45" x14ac:dyDescent="0.25">
      <c r="A22" s="26">
        <v>8</v>
      </c>
      <c r="B22" s="38" t="s">
        <v>107</v>
      </c>
      <c r="C22" s="59" t="s">
        <v>42</v>
      </c>
      <c r="D22" s="38" t="s">
        <v>108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1" t="s">
        <v>138</v>
      </c>
      <c r="K22" s="28" t="s">
        <v>28</v>
      </c>
    </row>
    <row r="23" spans="1:11" s="27" customFormat="1" ht="45" x14ac:dyDescent="0.25">
      <c r="A23" s="26">
        <v>9</v>
      </c>
      <c r="B23" s="22" t="s">
        <v>109</v>
      </c>
      <c r="C23" s="9" t="s">
        <v>42</v>
      </c>
      <c r="D23" s="22" t="s">
        <v>110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2" t="s">
        <v>114</v>
      </c>
      <c r="K23" s="8" t="s">
        <v>61</v>
      </c>
    </row>
    <row r="24" spans="1:11" s="27" customFormat="1" ht="105" x14ac:dyDescent="0.25">
      <c r="A24" s="26">
        <v>10</v>
      </c>
      <c r="B24" s="22" t="s">
        <v>132</v>
      </c>
      <c r="C24" s="9" t="s">
        <v>42</v>
      </c>
      <c r="D24" s="22" t="s">
        <v>268</v>
      </c>
      <c r="E24" s="11" t="s">
        <v>30</v>
      </c>
      <c r="F24" s="11">
        <v>1</v>
      </c>
      <c r="G24" s="11"/>
      <c r="H24" s="5">
        <v>2000000</v>
      </c>
      <c r="I24" s="11">
        <f t="shared" si="1"/>
        <v>2240000</v>
      </c>
      <c r="J24" s="122" t="s">
        <v>269</v>
      </c>
      <c r="K24" s="8" t="s">
        <v>61</v>
      </c>
    </row>
    <row r="25" spans="1:11" s="27" customFormat="1" ht="45" x14ac:dyDescent="0.25">
      <c r="A25" s="26">
        <v>11</v>
      </c>
      <c r="B25" s="22" t="s">
        <v>255</v>
      </c>
      <c r="C25" s="9" t="s">
        <v>4</v>
      </c>
      <c r="D25" s="22" t="s">
        <v>256</v>
      </c>
      <c r="E25" s="11" t="s">
        <v>30</v>
      </c>
      <c r="F25" s="11">
        <v>1</v>
      </c>
      <c r="G25" s="11"/>
      <c r="H25" s="5">
        <v>96468000</v>
      </c>
      <c r="I25" s="10">
        <f t="shared" si="1"/>
        <v>108044160.00000001</v>
      </c>
      <c r="J25" s="122" t="s">
        <v>257</v>
      </c>
      <c r="K25" s="8" t="s">
        <v>61</v>
      </c>
    </row>
    <row r="26" spans="1:11" s="27" customFormat="1" ht="60" x14ac:dyDescent="0.25">
      <c r="A26" s="26">
        <v>12</v>
      </c>
      <c r="B26" s="38" t="s">
        <v>135</v>
      </c>
      <c r="C26" s="59" t="s">
        <v>4</v>
      </c>
      <c r="D26" s="38" t="s">
        <v>136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1" t="s">
        <v>137</v>
      </c>
      <c r="K26" s="28" t="s">
        <v>28</v>
      </c>
    </row>
    <row r="27" spans="1:11" s="27" customFormat="1" x14ac:dyDescent="0.25">
      <c r="A27" s="26">
        <v>13</v>
      </c>
      <c r="B27" s="38" t="s">
        <v>216</v>
      </c>
      <c r="C27" s="80"/>
      <c r="D27" s="38"/>
      <c r="E27" s="40"/>
      <c r="F27" s="40"/>
      <c r="G27" s="40"/>
      <c r="H27" s="64"/>
      <c r="I27" s="40"/>
      <c r="J27" s="121"/>
      <c r="K27" s="28"/>
    </row>
    <row r="28" spans="1:11" x14ac:dyDescent="0.25">
      <c r="A28" s="88">
        <v>14</v>
      </c>
      <c r="B28" s="38" t="s">
        <v>216</v>
      </c>
      <c r="C28" s="9"/>
      <c r="D28" s="19"/>
      <c r="E28" s="40"/>
      <c r="F28" s="90"/>
      <c r="G28" s="90"/>
      <c r="H28" s="64"/>
      <c r="I28" s="91"/>
      <c r="J28" s="57"/>
      <c r="K28" s="28"/>
    </row>
    <row r="29" spans="1:11" ht="75" x14ac:dyDescent="0.25">
      <c r="A29" s="55">
        <v>15</v>
      </c>
      <c r="B29" s="95" t="s">
        <v>189</v>
      </c>
      <c r="C29" s="9" t="s">
        <v>42</v>
      </c>
      <c r="D29" s="95" t="s">
        <v>201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1" t="s">
        <v>154</v>
      </c>
      <c r="K29" s="28" t="s">
        <v>28</v>
      </c>
    </row>
    <row r="30" spans="1:11" x14ac:dyDescent="0.25">
      <c r="A30" s="17">
        <f>A29+1</f>
        <v>16</v>
      </c>
      <c r="B30" s="38" t="s">
        <v>216</v>
      </c>
      <c r="C30" s="90"/>
      <c r="D30" s="89"/>
      <c r="E30" s="90"/>
      <c r="F30" s="90"/>
      <c r="G30" s="90"/>
      <c r="H30" s="91"/>
      <c r="I30" s="91"/>
      <c r="J30" s="90"/>
      <c r="K30" s="113"/>
    </row>
    <row r="31" spans="1:11" s="4" customFormat="1" x14ac:dyDescent="0.25">
      <c r="A31" s="17">
        <f t="shared" ref="A31" si="3">A30+1</f>
        <v>17</v>
      </c>
      <c r="B31" s="38" t="s">
        <v>216</v>
      </c>
      <c r="C31" s="9"/>
      <c r="D31" s="96"/>
      <c r="E31" s="40"/>
      <c r="F31" s="57"/>
      <c r="G31" s="90"/>
      <c r="H31" s="64"/>
      <c r="I31" s="11"/>
      <c r="J31" s="122"/>
      <c r="K31" s="28"/>
    </row>
    <row r="32" spans="1:11" s="27" customFormat="1" ht="75" x14ac:dyDescent="0.25">
      <c r="A32" s="26">
        <f>A31+1</f>
        <v>18</v>
      </c>
      <c r="B32" s="144" t="s">
        <v>222</v>
      </c>
      <c r="C32" s="59" t="s">
        <v>4</v>
      </c>
      <c r="D32" s="144" t="s">
        <v>223</v>
      </c>
      <c r="E32" s="40" t="s">
        <v>30</v>
      </c>
      <c r="F32" s="142">
        <v>1</v>
      </c>
      <c r="G32" s="55"/>
      <c r="H32" s="143">
        <v>53571429</v>
      </c>
      <c r="I32" s="143">
        <v>60000000</v>
      </c>
      <c r="J32" s="145" t="s">
        <v>224</v>
      </c>
      <c r="K32" s="28" t="s">
        <v>61</v>
      </c>
    </row>
    <row r="33" spans="1:12" s="27" customFormat="1" ht="60" x14ac:dyDescent="0.25">
      <c r="A33" s="26">
        <v>19</v>
      </c>
      <c r="B33" s="144" t="s">
        <v>228</v>
      </c>
      <c r="C33" s="59" t="s">
        <v>4</v>
      </c>
      <c r="D33" s="144" t="s">
        <v>229</v>
      </c>
      <c r="E33" s="142" t="s">
        <v>2</v>
      </c>
      <c r="F33" s="142">
        <v>1</v>
      </c>
      <c r="G33" s="55"/>
      <c r="H33" s="143">
        <v>13230000</v>
      </c>
      <c r="I33" s="11">
        <f t="shared" si="2"/>
        <v>14817600.000000002</v>
      </c>
      <c r="J33" s="145" t="s">
        <v>224</v>
      </c>
      <c r="K33" s="28" t="s">
        <v>28</v>
      </c>
    </row>
    <row r="34" spans="1:12" s="27" customFormat="1" ht="45" x14ac:dyDescent="0.25">
      <c r="A34" s="26">
        <f>A33+1</f>
        <v>20</v>
      </c>
      <c r="B34" s="19" t="s">
        <v>253</v>
      </c>
      <c r="C34" s="9" t="s">
        <v>42</v>
      </c>
      <c r="D34" s="23" t="s">
        <v>254</v>
      </c>
      <c r="E34" s="17" t="s">
        <v>30</v>
      </c>
      <c r="F34" s="57">
        <v>1</v>
      </c>
      <c r="G34" s="126"/>
      <c r="H34" s="5">
        <v>7500000</v>
      </c>
      <c r="I34" s="40">
        <f>H34*1.12</f>
        <v>8400000</v>
      </c>
      <c r="J34" s="101" t="s">
        <v>252</v>
      </c>
      <c r="K34" s="28" t="s">
        <v>31</v>
      </c>
    </row>
    <row r="35" spans="1:12" s="4" customFormat="1" ht="15" customHeight="1" x14ac:dyDescent="0.25">
      <c r="A35" s="123" t="s">
        <v>32</v>
      </c>
      <c r="B35" s="118"/>
      <c r="C35" s="118"/>
      <c r="D35" s="118"/>
      <c r="E35" s="118"/>
      <c r="F35" s="118"/>
      <c r="G35" s="118"/>
      <c r="H35" s="49">
        <f>SUM(H15:H34)</f>
        <v>520566517</v>
      </c>
      <c r="I35" s="49">
        <f>SUM(I15:I34)</f>
        <v>582326498.56000006</v>
      </c>
      <c r="J35" s="124"/>
      <c r="K35" s="42"/>
    </row>
    <row r="36" spans="1:12" s="4" customFormat="1" ht="15" customHeight="1" x14ac:dyDescent="0.25">
      <c r="A36" s="174" t="s">
        <v>47</v>
      </c>
      <c r="B36" s="174"/>
      <c r="C36" s="174"/>
      <c r="D36" s="174"/>
      <c r="E36" s="174"/>
      <c r="F36" s="174"/>
      <c r="G36" s="174"/>
      <c r="H36" s="49">
        <f>H13+H35</f>
        <v>521236147</v>
      </c>
      <c r="I36" s="49">
        <f>I13+I35</f>
        <v>583076484.16000009</v>
      </c>
      <c r="J36" s="124"/>
      <c r="K36" s="42"/>
    </row>
    <row r="37" spans="1:12" s="4" customFormat="1" x14ac:dyDescent="0.25">
      <c r="A37" s="163" t="s">
        <v>43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2" s="27" customFormat="1" x14ac:dyDescent="0.25">
      <c r="A38" s="167" t="s">
        <v>29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</row>
    <row r="39" spans="1:12" s="4" customFormat="1" ht="105" x14ac:dyDescent="0.25">
      <c r="A39" s="26">
        <v>1</v>
      </c>
      <c r="B39" s="86" t="s">
        <v>36</v>
      </c>
      <c r="C39" s="39" t="s">
        <v>35</v>
      </c>
      <c r="D39" s="86" t="s">
        <v>111</v>
      </c>
      <c r="E39" s="26" t="s">
        <v>30</v>
      </c>
      <c r="F39" s="39">
        <v>1</v>
      </c>
      <c r="G39" s="87"/>
      <c r="H39" s="3">
        <v>17128500</v>
      </c>
      <c r="I39" s="3">
        <v>17128500</v>
      </c>
      <c r="J39" s="125" t="s">
        <v>140</v>
      </c>
      <c r="K39" s="28" t="s">
        <v>112</v>
      </c>
    </row>
    <row r="40" spans="1:12" s="4" customFormat="1" ht="105" x14ac:dyDescent="0.25">
      <c r="A40" s="26">
        <v>2</v>
      </c>
      <c r="B40" s="20" t="s">
        <v>60</v>
      </c>
      <c r="C40" s="3" t="s">
        <v>37</v>
      </c>
      <c r="D40" s="20" t="s">
        <v>113</v>
      </c>
      <c r="E40" s="17" t="s">
        <v>30</v>
      </c>
      <c r="F40" s="57">
        <v>17</v>
      </c>
      <c r="G40" s="126"/>
      <c r="H40" s="5">
        <v>380800</v>
      </c>
      <c r="I40" s="11">
        <f t="shared" ref="I40:I43" si="4">H40*1.12</f>
        <v>426496.00000000006</v>
      </c>
      <c r="J40" s="127" t="s">
        <v>114</v>
      </c>
      <c r="K40" s="8" t="s">
        <v>112</v>
      </c>
    </row>
    <row r="41" spans="1:12" s="4" customFormat="1" ht="45" x14ac:dyDescent="0.25">
      <c r="A41" s="26">
        <v>3</v>
      </c>
      <c r="B41" s="20" t="s">
        <v>190</v>
      </c>
      <c r="C41" s="3" t="s">
        <v>37</v>
      </c>
      <c r="D41" s="20" t="s">
        <v>191</v>
      </c>
      <c r="E41" s="17" t="s">
        <v>30</v>
      </c>
      <c r="F41" s="57">
        <v>1</v>
      </c>
      <c r="G41" s="126"/>
      <c r="H41" s="5">
        <v>4486607</v>
      </c>
      <c r="I41" s="11">
        <f t="shared" si="4"/>
        <v>5024999.8400000008</v>
      </c>
      <c r="J41" s="101" t="s">
        <v>116</v>
      </c>
      <c r="K41" s="8" t="s">
        <v>28</v>
      </c>
    </row>
    <row r="42" spans="1:12" s="4" customFormat="1" ht="45" x14ac:dyDescent="0.25">
      <c r="A42" s="26">
        <v>4</v>
      </c>
      <c r="B42" s="19" t="s">
        <v>117</v>
      </c>
      <c r="C42" s="57" t="s">
        <v>118</v>
      </c>
      <c r="D42" s="19" t="s">
        <v>119</v>
      </c>
      <c r="E42" s="17" t="s">
        <v>30</v>
      </c>
      <c r="F42" s="57">
        <v>1</v>
      </c>
      <c r="G42" s="126"/>
      <c r="H42" s="5">
        <v>45000000</v>
      </c>
      <c r="I42" s="11">
        <f t="shared" si="4"/>
        <v>50400000.000000007</v>
      </c>
      <c r="J42" s="101" t="s">
        <v>116</v>
      </c>
      <c r="K42" s="8" t="s">
        <v>28</v>
      </c>
    </row>
    <row r="43" spans="1:12" s="4" customFormat="1" ht="45" x14ac:dyDescent="0.25">
      <c r="A43" s="26">
        <v>5</v>
      </c>
      <c r="B43" s="19" t="s">
        <v>212</v>
      </c>
      <c r="C43" s="57" t="s">
        <v>213</v>
      </c>
      <c r="D43" s="19" t="s">
        <v>212</v>
      </c>
      <c r="E43" s="17" t="s">
        <v>30</v>
      </c>
      <c r="F43" s="57">
        <v>1</v>
      </c>
      <c r="G43" s="126"/>
      <c r="H43" s="64">
        <v>8075000</v>
      </c>
      <c r="I43" s="11">
        <f t="shared" si="4"/>
        <v>9044000</v>
      </c>
      <c r="J43" s="100" t="s">
        <v>214</v>
      </c>
      <c r="K43" s="58" t="s">
        <v>61</v>
      </c>
    </row>
    <row r="44" spans="1:12" s="4" customFormat="1" x14ac:dyDescent="0.25">
      <c r="A44" s="26">
        <v>6</v>
      </c>
      <c r="B44" s="38" t="s">
        <v>216</v>
      </c>
      <c r="C44" s="156"/>
      <c r="D44" s="156"/>
      <c r="E44" s="156"/>
      <c r="F44" s="156"/>
      <c r="G44" s="156"/>
      <c r="H44" s="156"/>
      <c r="I44" s="156"/>
      <c r="J44" s="156"/>
      <c r="K44" s="156"/>
    </row>
    <row r="45" spans="1:12" s="32" customFormat="1" x14ac:dyDescent="0.25">
      <c r="A45" s="26">
        <v>7</v>
      </c>
      <c r="B45" s="38" t="s">
        <v>216</v>
      </c>
      <c r="C45" s="128"/>
      <c r="D45" s="38"/>
      <c r="E45" s="26"/>
      <c r="F45" s="40"/>
      <c r="G45" s="40"/>
      <c r="H45" s="11"/>
      <c r="I45" s="64"/>
      <c r="J45" s="101"/>
      <c r="K45" s="58"/>
      <c r="L45" s="61"/>
    </row>
    <row r="46" spans="1:12" s="32" customFormat="1" ht="45" x14ac:dyDescent="0.25">
      <c r="A46" s="26">
        <v>8</v>
      </c>
      <c r="B46" s="38" t="s">
        <v>120</v>
      </c>
      <c r="C46" s="59" t="s">
        <v>62</v>
      </c>
      <c r="D46" s="38" t="s">
        <v>121</v>
      </c>
      <c r="E46" s="40" t="s">
        <v>30</v>
      </c>
      <c r="F46" s="40">
        <v>1</v>
      </c>
      <c r="G46" s="40"/>
      <c r="H46" s="11">
        <v>2610478</v>
      </c>
      <c r="I46" s="40">
        <f>H46*1.12</f>
        <v>2923735.3600000003</v>
      </c>
      <c r="J46" s="121" t="s">
        <v>122</v>
      </c>
      <c r="K46" s="28" t="s">
        <v>61</v>
      </c>
      <c r="L46" s="61"/>
    </row>
    <row r="47" spans="1:12" s="32" customFormat="1" ht="30" x14ac:dyDescent="0.25">
      <c r="A47" s="26">
        <v>9</v>
      </c>
      <c r="B47" s="22" t="s">
        <v>59</v>
      </c>
      <c r="C47" s="59" t="s">
        <v>62</v>
      </c>
      <c r="D47" s="22" t="s">
        <v>33</v>
      </c>
      <c r="E47" s="40" t="s">
        <v>30</v>
      </c>
      <c r="F47" s="11">
        <v>1</v>
      </c>
      <c r="G47" s="11"/>
      <c r="H47" s="11">
        <v>54895500</v>
      </c>
      <c r="I47" s="11">
        <f t="shared" ref="I47:I54" si="5">H47*1.12</f>
        <v>61482960.000000007</v>
      </c>
      <c r="J47" s="99" t="s">
        <v>123</v>
      </c>
      <c r="K47" s="8" t="s">
        <v>34</v>
      </c>
      <c r="L47" s="61"/>
    </row>
    <row r="48" spans="1:12" s="32" customFormat="1" ht="30" x14ac:dyDescent="0.25">
      <c r="A48" s="26">
        <v>10</v>
      </c>
      <c r="B48" s="22" t="s">
        <v>56</v>
      </c>
      <c r="C48" s="59" t="s">
        <v>124</v>
      </c>
      <c r="D48" s="22" t="s">
        <v>57</v>
      </c>
      <c r="E48" s="40" t="s">
        <v>30</v>
      </c>
      <c r="F48" s="11">
        <v>1</v>
      </c>
      <c r="G48" s="11"/>
      <c r="H48" s="11">
        <v>31250000</v>
      </c>
      <c r="I48" s="11">
        <f t="shared" si="5"/>
        <v>35000000</v>
      </c>
      <c r="J48" s="99" t="s">
        <v>125</v>
      </c>
      <c r="K48" s="28" t="s">
        <v>126</v>
      </c>
      <c r="L48" s="61"/>
    </row>
    <row r="49" spans="1:12" s="32" customFormat="1" ht="45" x14ac:dyDescent="0.25">
      <c r="A49" s="26">
        <v>11</v>
      </c>
      <c r="B49" s="22" t="s">
        <v>127</v>
      </c>
      <c r="C49" s="59" t="s">
        <v>62</v>
      </c>
      <c r="D49" s="22" t="s">
        <v>127</v>
      </c>
      <c r="E49" s="40" t="s">
        <v>30</v>
      </c>
      <c r="F49" s="11">
        <v>1</v>
      </c>
      <c r="G49" s="11"/>
      <c r="H49" s="11">
        <v>650000</v>
      </c>
      <c r="I49" s="11">
        <f t="shared" si="5"/>
        <v>728000.00000000012</v>
      </c>
      <c r="J49" s="17" t="s">
        <v>128</v>
      </c>
      <c r="K49" s="28" t="s">
        <v>34</v>
      </c>
      <c r="L49" s="61"/>
    </row>
    <row r="50" spans="1:12" s="32" customFormat="1" ht="45" x14ac:dyDescent="0.25">
      <c r="A50" s="26">
        <v>12</v>
      </c>
      <c r="B50" s="22" t="s">
        <v>129</v>
      </c>
      <c r="C50" s="59" t="s">
        <v>62</v>
      </c>
      <c r="D50" s="22" t="s">
        <v>130</v>
      </c>
      <c r="E50" s="40" t="s">
        <v>30</v>
      </c>
      <c r="F50" s="11">
        <v>1</v>
      </c>
      <c r="G50" s="11"/>
      <c r="H50" s="11">
        <v>32354700</v>
      </c>
      <c r="I50" s="11">
        <f t="shared" si="5"/>
        <v>36237264</v>
      </c>
      <c r="J50" s="17" t="s">
        <v>123</v>
      </c>
      <c r="K50" s="28" t="s">
        <v>34</v>
      </c>
      <c r="L50" s="61"/>
    </row>
    <row r="51" spans="1:12" s="32" customFormat="1" ht="30" x14ac:dyDescent="0.25">
      <c r="A51" s="26">
        <v>13</v>
      </c>
      <c r="B51" s="22" t="s">
        <v>131</v>
      </c>
      <c r="C51" s="59" t="s">
        <v>62</v>
      </c>
      <c r="D51" s="22" t="s">
        <v>33</v>
      </c>
      <c r="E51" s="40" t="s">
        <v>30</v>
      </c>
      <c r="F51" s="11">
        <v>1</v>
      </c>
      <c r="G51" s="11"/>
      <c r="H51" s="11">
        <v>191900500</v>
      </c>
      <c r="I51" s="11">
        <f t="shared" si="5"/>
        <v>214928560.00000003</v>
      </c>
      <c r="J51" s="17" t="s">
        <v>123</v>
      </c>
      <c r="K51" s="28" t="s">
        <v>34</v>
      </c>
      <c r="L51" s="61"/>
    </row>
    <row r="52" spans="1:12" ht="45" x14ac:dyDescent="0.25">
      <c r="A52" s="26">
        <v>14</v>
      </c>
      <c r="B52" s="97" t="s">
        <v>150</v>
      </c>
      <c r="C52" s="98" t="s">
        <v>37</v>
      </c>
      <c r="D52" s="97" t="s">
        <v>151</v>
      </c>
      <c r="E52" s="85" t="s">
        <v>30</v>
      </c>
      <c r="F52" s="90">
        <v>1</v>
      </c>
      <c r="G52" s="90"/>
      <c r="H52" s="5">
        <v>1500000</v>
      </c>
      <c r="I52" s="91">
        <f t="shared" si="5"/>
        <v>1680000.0000000002</v>
      </c>
      <c r="J52" s="57" t="s">
        <v>149</v>
      </c>
      <c r="K52" s="85" t="s">
        <v>28</v>
      </c>
    </row>
    <row r="53" spans="1:12" ht="45" x14ac:dyDescent="0.25">
      <c r="A53" s="26">
        <v>15</v>
      </c>
      <c r="B53" s="63" t="s">
        <v>155</v>
      </c>
      <c r="C53" s="98" t="s">
        <v>118</v>
      </c>
      <c r="D53" s="74" t="s">
        <v>156</v>
      </c>
      <c r="E53" s="85" t="s">
        <v>30</v>
      </c>
      <c r="F53" s="73">
        <v>1</v>
      </c>
      <c r="G53" s="73"/>
      <c r="H53" s="5">
        <v>1134464</v>
      </c>
      <c r="I53" s="11">
        <v>1270600</v>
      </c>
      <c r="J53" s="101" t="s">
        <v>116</v>
      </c>
      <c r="K53" s="85" t="s">
        <v>61</v>
      </c>
    </row>
    <row r="54" spans="1:12" ht="45" x14ac:dyDescent="0.25">
      <c r="A54" s="26">
        <v>16</v>
      </c>
      <c r="B54" s="97" t="s">
        <v>202</v>
      </c>
      <c r="C54" s="98" t="s">
        <v>35</v>
      </c>
      <c r="D54" s="97" t="s">
        <v>203</v>
      </c>
      <c r="E54" s="85" t="s">
        <v>30</v>
      </c>
      <c r="F54" s="90">
        <v>1</v>
      </c>
      <c r="G54" s="90"/>
      <c r="H54" s="5">
        <v>100000000</v>
      </c>
      <c r="I54" s="91">
        <f t="shared" si="5"/>
        <v>112000000.00000001</v>
      </c>
      <c r="J54" s="57" t="s">
        <v>207</v>
      </c>
      <c r="K54" s="85" t="s">
        <v>126</v>
      </c>
    </row>
    <row r="55" spans="1:12" ht="30" x14ac:dyDescent="0.25">
      <c r="A55" s="26">
        <v>17</v>
      </c>
      <c r="B55" s="63" t="s">
        <v>204</v>
      </c>
      <c r="C55" s="98" t="s">
        <v>205</v>
      </c>
      <c r="D55" s="74" t="s">
        <v>206</v>
      </c>
      <c r="E55" s="85" t="s">
        <v>30</v>
      </c>
      <c r="F55" s="73">
        <v>1</v>
      </c>
      <c r="G55" s="73"/>
      <c r="H55" s="5">
        <v>925000</v>
      </c>
      <c r="I55" s="91">
        <f t="shared" ref="I55:I56" si="6">H55*1.12</f>
        <v>1036000.0000000001</v>
      </c>
      <c r="J55" s="101" t="s">
        <v>208</v>
      </c>
      <c r="K55" s="85" t="s">
        <v>28</v>
      </c>
    </row>
    <row r="56" spans="1:12" ht="75" x14ac:dyDescent="0.25">
      <c r="A56" s="26">
        <v>18</v>
      </c>
      <c r="B56" s="133" t="s">
        <v>238</v>
      </c>
      <c r="C56" s="134" t="s">
        <v>242</v>
      </c>
      <c r="D56" s="133" t="s">
        <v>239</v>
      </c>
      <c r="E56" s="85" t="s">
        <v>30</v>
      </c>
      <c r="F56" s="135">
        <v>1</v>
      </c>
      <c r="G56" s="135"/>
      <c r="H56" s="136">
        <v>665000</v>
      </c>
      <c r="I56" s="11">
        <f t="shared" si="6"/>
        <v>744800.00000000012</v>
      </c>
      <c r="J56" s="101" t="s">
        <v>208</v>
      </c>
      <c r="K56" s="85" t="s">
        <v>28</v>
      </c>
    </row>
    <row r="57" spans="1:12" ht="60" x14ac:dyDescent="0.25">
      <c r="A57" s="26">
        <v>19</v>
      </c>
      <c r="B57" s="96" t="s">
        <v>262</v>
      </c>
      <c r="C57" s="134" t="s">
        <v>265</v>
      </c>
      <c r="D57" s="96" t="s">
        <v>263</v>
      </c>
      <c r="E57" s="40" t="s">
        <v>30</v>
      </c>
      <c r="F57" s="57">
        <v>1</v>
      </c>
      <c r="G57" s="90"/>
      <c r="H57" s="64">
        <v>250000</v>
      </c>
      <c r="I57" s="11">
        <f>H57*1.12</f>
        <v>280000</v>
      </c>
      <c r="J57" s="122" t="s">
        <v>264</v>
      </c>
      <c r="K57" s="28" t="s">
        <v>61</v>
      </c>
    </row>
    <row r="58" spans="1:12" x14ac:dyDescent="0.25">
      <c r="A58" s="167" t="s">
        <v>38</v>
      </c>
      <c r="B58" s="167"/>
      <c r="C58" s="167"/>
      <c r="D58" s="167"/>
      <c r="E58" s="167"/>
      <c r="F58" s="167"/>
      <c r="G58" s="167"/>
      <c r="H58" s="49">
        <f>SUM(H39:H57)</f>
        <v>493206549</v>
      </c>
      <c r="I58" s="49">
        <f>SUM(I39:I57)</f>
        <v>550335915.20000005</v>
      </c>
      <c r="J58" s="69"/>
      <c r="K58" s="43"/>
    </row>
    <row r="59" spans="1:12" x14ac:dyDescent="0.25">
      <c r="A59" s="174" t="s">
        <v>48</v>
      </c>
      <c r="B59" s="174"/>
      <c r="C59" s="174"/>
      <c r="D59" s="174"/>
      <c r="E59" s="174"/>
      <c r="F59" s="174"/>
      <c r="G59" s="174"/>
      <c r="H59" s="49">
        <f>H58</f>
        <v>493206549</v>
      </c>
      <c r="I59" s="49">
        <f>I58</f>
        <v>550335915.20000005</v>
      </c>
      <c r="J59" s="69"/>
      <c r="K59" s="44"/>
    </row>
    <row r="60" spans="1:12" x14ac:dyDescent="0.25">
      <c r="A60" s="175" t="s">
        <v>49</v>
      </c>
      <c r="B60" s="175"/>
      <c r="C60" s="175"/>
      <c r="D60" s="175"/>
      <c r="E60" s="175"/>
      <c r="F60" s="175"/>
      <c r="G60" s="175"/>
      <c r="H60" s="50">
        <f>H59+H36</f>
        <v>1014442696</v>
      </c>
      <c r="I60" s="153">
        <f>I36+I59</f>
        <v>1133412399.3600001</v>
      </c>
      <c r="J60" s="70"/>
      <c r="K60" s="129"/>
    </row>
    <row r="61" spans="1:12" x14ac:dyDescent="0.25">
      <c r="A61" s="1"/>
    </row>
    <row r="62" spans="1:12" x14ac:dyDescent="0.25">
      <c r="A62" s="25" t="s">
        <v>192</v>
      </c>
      <c r="J62" s="130"/>
    </row>
    <row r="63" spans="1:12" x14ac:dyDescent="0.25">
      <c r="J63" s="130"/>
      <c r="K63" s="1"/>
    </row>
    <row r="64" spans="1:12" x14ac:dyDescent="0.25">
      <c r="A64" s="1"/>
      <c r="B64" s="1"/>
      <c r="D64" s="1"/>
      <c r="J64" s="130"/>
    </row>
    <row r="65" spans="1:11" x14ac:dyDescent="0.25">
      <c r="K65" s="1"/>
    </row>
    <row r="66" spans="1:11" x14ac:dyDescent="0.25">
      <c r="A66" s="1"/>
      <c r="B66" s="1"/>
      <c r="D66" s="1"/>
      <c r="J66" s="130"/>
      <c r="K66" s="1"/>
    </row>
    <row r="67" spans="1:11" x14ac:dyDescent="0.25">
      <c r="A67" s="1"/>
      <c r="B67" s="1"/>
      <c r="D67" s="1"/>
      <c r="J67" s="130"/>
      <c r="K67" s="1"/>
    </row>
    <row r="68" spans="1:11" x14ac:dyDescent="0.25">
      <c r="A68" s="1"/>
      <c r="B68" s="1"/>
      <c r="D68" s="1"/>
      <c r="J68" s="130"/>
    </row>
    <row r="71" spans="1:11" x14ac:dyDescent="0.25">
      <c r="A71" s="2"/>
      <c r="B71" s="2"/>
      <c r="C71" s="2"/>
      <c r="D71" s="2"/>
      <c r="E71" s="2"/>
      <c r="F71" s="2"/>
      <c r="G71" s="2"/>
      <c r="H71" s="120"/>
      <c r="I71" s="120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120"/>
      <c r="I72" s="120"/>
      <c r="J72" s="2"/>
      <c r="K72" s="2"/>
    </row>
    <row r="88" spans="1:11" x14ac:dyDescent="0.25">
      <c r="A88" s="2"/>
      <c r="B88" s="2"/>
      <c r="C88" s="2"/>
      <c r="D88" s="2"/>
      <c r="E88" s="2"/>
      <c r="F88" s="2"/>
      <c r="G88" s="2"/>
      <c r="H88" s="120"/>
      <c r="I88" s="120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0"/>
      <c r="I89" s="120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0"/>
      <c r="I90" s="120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0"/>
      <c r="I91" s="120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120"/>
      <c r="I92" s="120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0"/>
      <c r="I93" s="120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120"/>
      <c r="I94" s="120"/>
      <c r="J94" s="2"/>
      <c r="K94" s="2"/>
    </row>
    <row r="95" spans="1:11" ht="15" customHeight="1" x14ac:dyDescent="0.25">
      <c r="A95" s="2"/>
      <c r="B95" s="2"/>
      <c r="C95" s="2"/>
      <c r="D95" s="2"/>
      <c r="E95" s="2"/>
      <c r="F95" s="2"/>
      <c r="G95" s="2"/>
      <c r="H95" s="120"/>
      <c r="I95" s="120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0"/>
      <c r="I96" s="120"/>
      <c r="J96" s="2"/>
      <c r="K96" s="2"/>
    </row>
    <row r="97" spans="1:11" ht="15" customHeight="1" x14ac:dyDescent="0.25">
      <c r="A97" s="2"/>
      <c r="B97" s="2"/>
      <c r="C97" s="2"/>
      <c r="D97" s="2"/>
      <c r="E97" s="2"/>
      <c r="F97" s="2"/>
      <c r="G97" s="2"/>
      <c r="H97" s="120"/>
      <c r="I97" s="120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0"/>
      <c r="I98" s="120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0"/>
      <c r="I99" s="120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0"/>
      <c r="I100" s="120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0"/>
      <c r="I101" s="120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120"/>
      <c r="I102" s="120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120"/>
      <c r="I103" s="120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120"/>
      <c r="I104" s="120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120"/>
      <c r="I105" s="120"/>
      <c r="J105" s="2"/>
      <c r="K105" s="2"/>
    </row>
    <row r="108" spans="1:11" x14ac:dyDescent="0.25">
      <c r="A108" s="2"/>
      <c r="B108" s="2"/>
      <c r="C108" s="2"/>
      <c r="D108" s="2"/>
      <c r="E108" s="2"/>
      <c r="F108" s="2"/>
      <c r="G108" s="2"/>
      <c r="H108" s="120"/>
      <c r="I108" s="120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120"/>
      <c r="I109" s="120"/>
      <c r="J109" s="2"/>
      <c r="K109" s="2"/>
    </row>
  </sheetData>
  <mergeCells count="11">
    <mergeCell ref="A59:G59"/>
    <mergeCell ref="A60:G60"/>
    <mergeCell ref="G1:K1"/>
    <mergeCell ref="A36:G36"/>
    <mergeCell ref="A37:K37"/>
    <mergeCell ref="A38:K38"/>
    <mergeCell ref="A58:G58"/>
    <mergeCell ref="A10:K10"/>
    <mergeCell ref="A14:K14"/>
    <mergeCell ref="A11:K11"/>
    <mergeCell ref="A13:G13"/>
  </mergeCells>
  <dataValidations count="1">
    <dataValidation allowBlank="1" showInputMessage="1" showErrorMessage="1" prompt="Введите наименование на рус.языке" sqref="D39 B39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Diana Zhussupova</cp:lastModifiedBy>
  <cp:lastPrinted>2014-12-08T04:01:26Z</cp:lastPrinted>
  <dcterms:created xsi:type="dcterms:W3CDTF">2010-11-22T12:00:33Z</dcterms:created>
  <dcterms:modified xsi:type="dcterms:W3CDTF">2014-12-11T08:10:30Z</dcterms:modified>
</cp:coreProperties>
</file>