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05" windowWidth="23520" windowHeight="784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пз!$A$10:$L$55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52" i="12" l="1"/>
  <c r="H51" i="12"/>
  <c r="I49" i="12"/>
  <c r="I48" i="12"/>
  <c r="I47" i="12"/>
  <c r="I46" i="12"/>
  <c r="I45" i="12"/>
  <c r="I44" i="12"/>
  <c r="I43" i="12"/>
  <c r="I41" i="12"/>
  <c r="I40" i="12"/>
  <c r="I39" i="12"/>
  <c r="I38" i="12"/>
  <c r="I37" i="12"/>
  <c r="I51" i="12" s="1"/>
  <c r="I52" i="12" s="1"/>
  <c r="H32" i="12"/>
  <c r="I31" i="12"/>
  <c r="A31" i="12"/>
  <c r="I30" i="12"/>
  <c r="A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32" i="12" s="1"/>
  <c r="H13" i="12"/>
  <c r="H33" i="12" s="1"/>
  <c r="H12" i="12"/>
  <c r="I12" i="12" s="1"/>
  <c r="I13" i="12" s="1"/>
  <c r="I33" i="12" l="1"/>
  <c r="I53" i="12" s="1"/>
  <c r="H53" i="12"/>
  <c r="A47" i="11" l="1"/>
  <c r="A39" i="11"/>
  <c r="A40" i="11" s="1"/>
  <c r="A41" i="11" s="1"/>
  <c r="A42" i="11" s="1"/>
  <c r="A43" i="11" s="1"/>
  <c r="A44" i="11" s="1"/>
  <c r="A45" i="11" s="1"/>
  <c r="A46" i="11" s="1"/>
  <c r="A48" i="11" s="1"/>
  <c r="A49" i="11" s="1"/>
  <c r="A50" i="11" s="1"/>
  <c r="A51" i="11" s="1"/>
  <c r="A52" i="11" s="1"/>
  <c r="I15" i="11" l="1"/>
  <c r="H14" i="11"/>
  <c r="I32" i="11" l="1"/>
  <c r="I45" i="11"/>
  <c r="H34" i="11" l="1"/>
  <c r="I33" i="11"/>
  <c r="I40" i="11"/>
  <c r="I14" i="11"/>
  <c r="H53" i="11" l="1"/>
  <c r="H54" i="11" s="1"/>
  <c r="I30" i="11"/>
  <c r="I31" i="11"/>
  <c r="I51" i="11" l="1"/>
  <c r="I29" i="11" l="1"/>
  <c r="I28" i="11" l="1"/>
  <c r="H35" i="11"/>
  <c r="I50" i="11" l="1"/>
  <c r="I49" i="11" l="1"/>
  <c r="I48" i="11"/>
  <c r="I47" i="11"/>
  <c r="I46" i="11"/>
  <c r="I27" i="11" l="1"/>
  <c r="I26" i="11" l="1"/>
  <c r="I25" i="11"/>
  <c r="I43" i="11" l="1"/>
  <c r="I42" i="11"/>
  <c r="I41" i="11"/>
  <c r="I24" i="11"/>
  <c r="I23" i="11"/>
  <c r="I22" i="11"/>
  <c r="I21" i="11"/>
  <c r="I20" i="11" l="1"/>
  <c r="I34" i="11" s="1"/>
  <c r="I35" i="11" l="1"/>
  <c r="I39" i="11" l="1"/>
  <c r="I53" i="11" s="1"/>
  <c r="I54" i="11" s="1"/>
  <c r="I55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H55" i="11" l="1"/>
</calcChain>
</file>

<file path=xl/sharedStrings.xml><?xml version="1.0" encoding="utf-8"?>
<sst xmlns="http://schemas.openxmlformats.org/spreadsheetml/2006/main" count="455" uniqueCount="262">
  <si>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</si>
  <si>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</si>
  <si>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</si>
  <si>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</si>
  <si>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</si>
  <si>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</si>
  <si>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</si>
  <si>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</si>
  <si>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</si>
  <si>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</si>
  <si>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</si>
  <si>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</si>
  <si>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</si>
  <si>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</si>
  <si>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</si>
  <si>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</si>
  <si>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</si>
  <si>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</si>
  <si>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</si>
  <si>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</si>
  <si>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</si>
  <si>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</si>
  <si>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</si>
  <si>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</si>
  <si>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</si>
  <si>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</si>
  <si>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</si>
  <si>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</si>
  <si>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</si>
  <si>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</si>
  <si>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</si>
  <si>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</si>
  <si>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</si>
  <si>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</si>
  <si>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</si>
  <si>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</si>
  <si>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</si>
  <si>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</si>
  <si>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</si>
  <si>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</si>
  <si>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</si>
  <si>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</si>
  <si>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</si>
  <si>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</si>
  <si>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</si>
  <si>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</si>
  <si>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</si>
  <si>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</si>
  <si>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</si>
  <si>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</si>
  <si>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</si>
  <si>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</si>
  <si>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</si>
  <si>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</si>
  <si>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</si>
  <si>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</si>
  <si>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</si>
  <si>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</si>
  <si>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</si>
  <si>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</si>
  <si>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</si>
  <si>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</si>
  <si>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</si>
  <si>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Мүлікті сақтандыру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</si>
  <si>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</si>
  <si>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</si>
  <si>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</si>
  <si>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</si>
  <si>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</si>
  <si>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</si>
  <si>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</si>
  <si>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</si>
  <si>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</si>
  <si>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</si>
  <si>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</si>
  <si>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</si>
  <si>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</si>
  <si>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</si>
  <si>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</si>
  <si>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</si>
  <si>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</si>
  <si>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</si>
  <si>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Услуги по техническому оснащению для организации форума</t>
  </si>
  <si>
    <t>пп. 1) п. 15 Правил</t>
  </si>
  <si>
    <t>Услуги по техническому оснащению для организации форума EHELF</t>
  </si>
  <si>
    <t>июнь 2014 года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</si>
  <si>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</si>
  <si>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</si>
  <si>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</si>
  <si>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</si>
  <si>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</si>
  <si>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Страхование имущества</t>
  </si>
  <si>
    <t>пп. 4) п. 15 Правил</t>
  </si>
  <si>
    <t>Страхование движимого и недвижимого имущества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</si>
  <si>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</si>
  <si>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</si>
  <si>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</si>
  <si>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</si>
  <si>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</si>
  <si>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</si>
  <si>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</si>
  <si>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</si>
  <si>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</si>
  <si>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</si>
  <si>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</si>
  <si>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</si>
  <si>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</si>
  <si>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</si>
  <si>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</si>
  <si>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</si>
  <si>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</si>
  <si>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</si>
  <si>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«Жедел медициналық жәрдем республикалық ғылыми орталығы» АҚ мүлігін бағалау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</si>
  <si>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</si>
  <si>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</si>
  <si>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</si>
  <si>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</si>
  <si>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</si>
  <si>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</si>
  <si>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</si>
  <si>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</si>
  <si>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</si>
  <si>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</si>
  <si>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</si>
  <si>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</si>
  <si>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</si>
  <si>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</si>
  <si>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</si>
  <si>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</si>
  <si>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</si>
  <si>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</si>
  <si>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</si>
  <si>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</si>
  <si>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</si>
  <si>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</si>
  <si>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</si>
  <si>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</si>
  <si>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</si>
  <si>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</si>
  <si>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</si>
  <si>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</si>
  <si>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Форум өткізу үшін техникамен жарақтандыру қызметтері</t>
  </si>
  <si>
    <t>EHELF форум өткізу үшін техникамен жарақтандыру қызметтері</t>
  </si>
  <si>
    <t>2014 жылғы маусым</t>
  </si>
  <si>
    <t xml:space="preserve">Имидж бейне материалдарын шығару бойынша қызметтер  </t>
  </si>
  <si>
    <t>Жылжымайтын және жылжитын мүлікті сақтандыру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</si>
  <si>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</si>
  <si>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</si>
  <si>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</si>
  <si>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</si>
  <si>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</si>
  <si>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</si>
  <si>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</si>
  <si>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</si>
  <si>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</si>
  <si>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</si>
  <si>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</si>
  <si>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</si>
  <si>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</si>
  <si>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</si>
  <si>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</si>
  <si>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</si>
  <si>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</si>
  <si>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</si>
  <si>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</si>
  <si>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из одного источника</t>
  </si>
  <si>
    <t xml:space="preserve">бір көзден сатып алу </t>
  </si>
  <si>
    <t>Услуги Инженера по договорам ФИДИК в рамках проекта по строительству 2-ой очереди Научно-образовательного комплекса "Назарбаев Университет"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</si>
  <si>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"Назарбаев Университет" (ПК-2, ПК-3, ПК-4) по договорам ФИДИК</t>
  </si>
  <si>
    <t>51 (пятьдесят один)  месяц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</si>
  <si>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</si>
  <si>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</si>
  <si>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</si>
  <si>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</si>
  <si>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</si>
  <si>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</si>
  <si>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</si>
  <si>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</si>
  <si>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</si>
  <si>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</si>
  <si>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</si>
  <si>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</si>
  <si>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</si>
  <si>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</si>
  <si>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</si>
  <si>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</si>
  <si>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</si>
  <si>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</si>
  <si>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</si>
  <si>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</si>
  <si>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</si>
  <si>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</si>
  <si>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</si>
  <si>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</si>
  <si>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</si>
  <si>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</si>
  <si>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Қазақстан Республикасының  кемінде 100 кәсіпорындарына/ұйымдарына ішінара сауалнама  өткізу.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</si>
  <si>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</si>
  <si>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</si>
  <si>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</si>
  <si>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</si>
  <si>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</si>
  <si>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</si>
  <si>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</si>
  <si>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</si>
  <si>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</si>
  <si>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</si>
  <si>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</si>
  <si>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</si>
  <si>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</si>
  <si>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</si>
  <si>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Выборочное анкетирование не менее 1000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</si>
  <si>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</si>
  <si>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</si>
  <si>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</si>
  <si>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</si>
  <si>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</si>
  <si>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</si>
  <si>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</si>
  <si>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</si>
  <si>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</si>
  <si>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с даты вступления договора в силу по 2 квартал 2015 года включительно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</si>
  <si>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</si>
  <si>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</si>
  <si>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</si>
  <si>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Оценка имущества АО "Республиканский научный центр неотложной медицинской помощи"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</si>
  <si>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</si>
  <si>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</si>
  <si>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</si>
  <si>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</si>
  <si>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</si>
  <si>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"О внесении изменения в приказ Исполнительного Вице - президента 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</si>
  <si>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</si>
  <si>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</si>
  <si>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>бұйрығына қосымша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</si>
  <si>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</si>
  <si>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</si>
  <si>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</si>
  <si>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</si>
  <si>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</si>
  <si>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</si>
  <si>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</si>
  <si>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</si>
  <si>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</si>
  <si>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</si>
  <si>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</si>
  <si>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</si>
  <si>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</si>
  <si>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</si>
  <si>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</si>
  <si>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</si>
  <si>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</si>
  <si>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</si>
  <si>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</si>
  <si>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</si>
  <si>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</si>
  <si>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</si>
  <si>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шарттың күшіне енген күнінен бастап 2015  жылдың 2 тоқсан қоса санағанда</t>
  </si>
  <si>
    <t>Орынд.: СҰД аға менеджері Тасбулатова Д.С., тел. 8 (7172)70-60-80</t>
  </si>
  <si>
    <t xml:space="preserve">№106 бұйрығына өзгеріс енгізу туралы" Атқарушы Вице-президенттің 2014  жылғы "25"сәуір №41-н/қ </t>
  </si>
  <si>
    <t>от "25" апреля 2014 года №41-н/қ</t>
  </si>
  <si>
    <t>Назарбаев Университет от 31 декабря 2013 года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</si>
</sst>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left" vertical="center" wrapText="1"/>
    </xf>
    <xf numFmtId="49" fontId="25" fillId="2" borderId="4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 shrinkToFit="1"/>
    </xf>
    <xf numFmtId="1" fontId="25" fillId="2" borderId="4" xfId="0" applyNumberFormat="1" applyFont="1" applyFill="1" applyBorder="1" applyAlignment="1">
      <alignment horizontal="center" vertical="center" wrapText="1"/>
    </xf>
    <xf numFmtId="43" fontId="27" fillId="2" borderId="4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40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40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96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93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92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156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92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156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59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56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55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53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55</xdr:row>
      <xdr:rowOff>0</xdr:rowOff>
    </xdr:from>
    <xdr:ext cx="11513819" cy="937629"/>
    <xdr:sp macro="" textlink="">
      <xdr:nvSpPr>
        <xdr:cNvPr id="1096" name="Прямоугольник 1095"/>
        <xdr:cNvSpPr/>
      </xdr:nvSpPr>
      <xdr:spPr>
        <a:xfrm rot="1025525">
          <a:off x="2368550" y="2672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51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54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53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50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50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35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50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52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50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50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53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56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51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52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55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54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53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53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53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50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50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35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50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41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35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52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52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49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50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50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50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41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40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42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tabSelected="1" view="pageBreakPreview" zoomScale="60" zoomScaleNormal="80" workbookViewId="0">
      <pane ySplit="10" topLeftCell="A11" activePane="bottomLeft" state="frozen"/>
      <selection pane="bottomLeft" activeCell="I3" sqref="I3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223</v>
      </c>
      <c r="K1" s="66"/>
    </row>
    <row r="2" spans="1:26" ht="18.75" x14ac:dyDescent="0.25">
      <c r="G2" s="103" t="s">
        <v>231</v>
      </c>
      <c r="K2" s="66"/>
    </row>
    <row r="3" spans="1:26" ht="18.75" x14ac:dyDescent="0.25">
      <c r="G3" s="103" t="s">
        <v>261</v>
      </c>
      <c r="K3" s="66"/>
    </row>
    <row r="4" spans="1:26" ht="18.75" x14ac:dyDescent="0.25">
      <c r="G4" s="103" t="s">
        <v>260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65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39" t="s">
        <v>10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26" s="1" customFormat="1" x14ac:dyDescent="0.25">
      <c r="A13" s="144" t="s">
        <v>198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6"/>
    </row>
    <row r="14" spans="1:26" s="1" customFormat="1" ht="30" x14ac:dyDescent="0.25">
      <c r="A14" s="17">
        <v>1</v>
      </c>
      <c r="B14" s="122" t="s">
        <v>218</v>
      </c>
      <c r="C14" s="17" t="s">
        <v>199</v>
      </c>
      <c r="D14" s="122" t="s">
        <v>226</v>
      </c>
      <c r="E14" s="17" t="s">
        <v>200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201</v>
      </c>
      <c r="K14" s="106" t="s">
        <v>54</v>
      </c>
    </row>
    <row r="15" spans="1:26" x14ac:dyDescent="0.25">
      <c r="A15" s="144" t="s">
        <v>222</v>
      </c>
      <c r="B15" s="145"/>
      <c r="C15" s="145"/>
      <c r="D15" s="145"/>
      <c r="E15" s="145"/>
      <c r="F15" s="145"/>
      <c r="G15" s="146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43" t="s">
        <v>9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225</v>
      </c>
      <c r="C17" s="9" t="s">
        <v>199</v>
      </c>
      <c r="D17" s="22" t="s">
        <v>225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175</v>
      </c>
      <c r="K17" s="17" t="s">
        <v>215</v>
      </c>
    </row>
    <row r="18" spans="1:26" s="1" customFormat="1" ht="30" x14ac:dyDescent="0.25">
      <c r="A18" s="16">
        <f>A17+1</f>
        <v>2</v>
      </c>
      <c r="B18" s="22" t="s">
        <v>67</v>
      </c>
      <c r="C18" s="9" t="s">
        <v>199</v>
      </c>
      <c r="D18" s="107" t="s">
        <v>67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175</v>
      </c>
      <c r="K18" s="17" t="s">
        <v>216</v>
      </c>
    </row>
    <row r="19" spans="1:26" s="1" customFormat="1" ht="30" x14ac:dyDescent="0.25">
      <c r="A19" s="16">
        <f t="shared" ref="A19:A33" si="1">A18+1</f>
        <v>3</v>
      </c>
      <c r="B19" s="22" t="s">
        <v>68</v>
      </c>
      <c r="C19" s="9" t="s">
        <v>199</v>
      </c>
      <c r="D19" s="107" t="s">
        <v>68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175</v>
      </c>
      <c r="K19" s="17" t="s">
        <v>217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197</v>
      </c>
      <c r="C20" s="9" t="s">
        <v>4</v>
      </c>
      <c r="D20" s="107" t="s">
        <v>136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6" t="s">
        <v>99</v>
      </c>
      <c r="K20" s="17" t="s">
        <v>70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72</v>
      </c>
      <c r="C21" s="9" t="s">
        <v>4</v>
      </c>
      <c r="D21" s="107" t="s">
        <v>227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73</v>
      </c>
      <c r="K21" s="17" t="s">
        <v>74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204</v>
      </c>
      <c r="C22" s="9" t="s">
        <v>199</v>
      </c>
      <c r="D22" s="107" t="s">
        <v>75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76</v>
      </c>
      <c r="K22" s="17" t="s">
        <v>74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205</v>
      </c>
      <c r="C23" s="9" t="s">
        <v>199</v>
      </c>
      <c r="D23" s="107" t="s">
        <v>77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177</v>
      </c>
      <c r="K23" s="17" t="s">
        <v>74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78</v>
      </c>
      <c r="C24" s="9" t="s">
        <v>199</v>
      </c>
      <c r="D24" s="107" t="s">
        <v>79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206</v>
      </c>
      <c r="K24" s="17" t="s">
        <v>74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95</v>
      </c>
      <c r="C25" s="9" t="s">
        <v>199</v>
      </c>
      <c r="D25" s="107" t="s">
        <v>94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175</v>
      </c>
      <c r="K25" s="17" t="s">
        <v>88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89</v>
      </c>
      <c r="C26" s="9" t="s">
        <v>199</v>
      </c>
      <c r="D26" s="107" t="s">
        <v>90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87</v>
      </c>
      <c r="K26" s="17" t="s">
        <v>88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219</v>
      </c>
      <c r="C27" s="9" t="s">
        <v>4</v>
      </c>
      <c r="D27" s="107" t="s">
        <v>220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232</v>
      </c>
      <c r="K27" s="17" t="s">
        <v>88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159</v>
      </c>
      <c r="C28" s="106" t="s">
        <v>4</v>
      </c>
      <c r="D28" s="107" t="s">
        <v>228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160</v>
      </c>
      <c r="K28" s="106" t="s">
        <v>74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ht="60" x14ac:dyDescent="0.25">
      <c r="A29" s="16">
        <f t="shared" si="1"/>
        <v>13</v>
      </c>
      <c r="B29" s="110" t="s">
        <v>167</v>
      </c>
      <c r="C29" s="111" t="s">
        <v>165</v>
      </c>
      <c r="D29" s="112" t="s">
        <v>168</v>
      </c>
      <c r="E29" s="113" t="s">
        <v>2</v>
      </c>
      <c r="F29" s="10">
        <v>1</v>
      </c>
      <c r="G29" s="114"/>
      <c r="H29" s="115">
        <v>700000000</v>
      </c>
      <c r="I29" s="10">
        <f>H29*1.12</f>
        <v>784000000.00000012</v>
      </c>
      <c r="J29" s="111" t="s">
        <v>169</v>
      </c>
      <c r="K29" s="16" t="s">
        <v>88</v>
      </c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20" t="s">
        <v>176</v>
      </c>
      <c r="C30" s="15" t="s">
        <v>199</v>
      </c>
      <c r="D30" s="120" t="s">
        <v>181</v>
      </c>
      <c r="E30" s="121" t="s">
        <v>2</v>
      </c>
      <c r="F30" s="121">
        <v>1</v>
      </c>
      <c r="G30" s="121"/>
      <c r="H30" s="115">
        <v>1500000</v>
      </c>
      <c r="I30" s="10">
        <f t="shared" ref="I30:I33" si="3">H30*1.12</f>
        <v>1680000.0000000002</v>
      </c>
      <c r="J30" s="15" t="s">
        <v>177</v>
      </c>
      <c r="K30" s="121" t="s">
        <v>74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209</v>
      </c>
      <c r="C31" s="57" t="s">
        <v>210</v>
      </c>
      <c r="D31" s="96" t="s">
        <v>211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182</v>
      </c>
      <c r="K31" s="57" t="s">
        <v>74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212</v>
      </c>
      <c r="C32" s="57" t="s">
        <v>199</v>
      </c>
      <c r="D32" s="96" t="s">
        <v>213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214</v>
      </c>
      <c r="K32" s="16" t="s">
        <v>88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207</v>
      </c>
      <c r="C33" s="57" t="s">
        <v>199</v>
      </c>
      <c r="D33" s="96" t="s">
        <v>208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206</v>
      </c>
      <c r="K33" s="57" t="s">
        <v>74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s="1" customFormat="1" x14ac:dyDescent="0.25">
      <c r="A34" s="144" t="s">
        <v>11</v>
      </c>
      <c r="B34" s="147"/>
      <c r="C34" s="147"/>
      <c r="D34" s="147"/>
      <c r="E34" s="147"/>
      <c r="F34" s="147"/>
      <c r="G34" s="148"/>
      <c r="H34" s="75">
        <f>SUM(H17:H33)</f>
        <v>1098411374</v>
      </c>
      <c r="I34" s="75">
        <f>SUM(I17:I33)</f>
        <v>1229512738.8800001</v>
      </c>
      <c r="J34" s="93"/>
      <c r="K34" s="94"/>
    </row>
    <row r="35" spans="1:26" s="1" customFormat="1" x14ac:dyDescent="0.25">
      <c r="A35" s="144" t="s">
        <v>44</v>
      </c>
      <c r="B35" s="145"/>
      <c r="C35" s="145"/>
      <c r="D35" s="145"/>
      <c r="E35" s="145"/>
      <c r="F35" s="145"/>
      <c r="G35" s="146"/>
      <c r="H35" s="49">
        <f>H15+H34</f>
        <v>1099081004</v>
      </c>
      <c r="I35" s="49">
        <f>I15+I34</f>
        <v>1230262724.48</v>
      </c>
      <c r="J35" s="68"/>
      <c r="K35" s="68"/>
    </row>
    <row r="36" spans="1:26" s="1" customFormat="1" x14ac:dyDescent="0.25">
      <c r="A36" s="140" t="s">
        <v>41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2"/>
    </row>
    <row r="37" spans="1:26" s="1" customFormat="1" x14ac:dyDescent="0.25">
      <c r="A37" s="144" t="s">
        <v>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6"/>
    </row>
    <row r="38" spans="1:26" ht="90" x14ac:dyDescent="0.25">
      <c r="A38" s="17">
        <v>1</v>
      </c>
      <c r="B38" s="23" t="s">
        <v>3</v>
      </c>
      <c r="C38" s="3" t="s">
        <v>15</v>
      </c>
      <c r="D38" s="23" t="s">
        <v>55</v>
      </c>
      <c r="E38" s="3" t="s">
        <v>2</v>
      </c>
      <c r="F38" s="3">
        <v>1</v>
      </c>
      <c r="G38" s="3"/>
      <c r="H38" s="12">
        <v>39350000</v>
      </c>
      <c r="I38" s="11">
        <v>39350000</v>
      </c>
      <c r="J38" s="65" t="s">
        <v>173</v>
      </c>
      <c r="K38" s="3" t="s">
        <v>53</v>
      </c>
      <c r="L38" s="31"/>
      <c r="M38" s="72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90" x14ac:dyDescent="0.25">
      <c r="A39" s="17">
        <f>A38+1</f>
        <v>2</v>
      </c>
      <c r="B39" s="19" t="s">
        <v>51</v>
      </c>
      <c r="C39" s="3" t="s">
        <v>52</v>
      </c>
      <c r="D39" s="19" t="s">
        <v>66</v>
      </c>
      <c r="E39" s="3" t="s">
        <v>2</v>
      </c>
      <c r="F39" s="3">
        <v>17</v>
      </c>
      <c r="G39" s="5"/>
      <c r="H39" s="62">
        <v>380800</v>
      </c>
      <c r="I39" s="11">
        <f>H39*1.12</f>
        <v>426496.00000000006</v>
      </c>
      <c r="J39" s="116" t="s">
        <v>71</v>
      </c>
      <c r="K39" s="3" t="s">
        <v>53</v>
      </c>
      <c r="L39" s="31"/>
      <c r="M39" s="72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30" x14ac:dyDescent="0.25">
      <c r="A40" s="17">
        <f t="shared" ref="A40:A52" si="4">A39+1</f>
        <v>3</v>
      </c>
      <c r="B40" s="19" t="s">
        <v>202</v>
      </c>
      <c r="C40" s="12" t="s">
        <v>83</v>
      </c>
      <c r="D40" s="19" t="s">
        <v>203</v>
      </c>
      <c r="E40" s="12" t="s">
        <v>2</v>
      </c>
      <c r="F40" s="12">
        <v>1</v>
      </c>
      <c r="G40" s="62"/>
      <c r="H40" s="62">
        <v>4486607</v>
      </c>
      <c r="I40" s="11">
        <f>H40*1.12</f>
        <v>5024999.8400000008</v>
      </c>
      <c r="J40" s="116" t="s">
        <v>71</v>
      </c>
      <c r="K40" s="3" t="s">
        <v>74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1" customFormat="1" ht="45" x14ac:dyDescent="0.25">
      <c r="A41" s="17">
        <f t="shared" si="4"/>
        <v>4</v>
      </c>
      <c r="B41" s="22" t="s">
        <v>80</v>
      </c>
      <c r="C41" s="12" t="s">
        <v>81</v>
      </c>
      <c r="D41" s="22" t="s">
        <v>80</v>
      </c>
      <c r="E41" s="15" t="s">
        <v>2</v>
      </c>
      <c r="F41" s="15">
        <v>1</v>
      </c>
      <c r="G41" s="11"/>
      <c r="H41" s="5">
        <v>45000000</v>
      </c>
      <c r="I41" s="11">
        <f t="shared" ref="I41:I43" si="5">H41*1.12</f>
        <v>50400000.000000007</v>
      </c>
      <c r="J41" s="99" t="s">
        <v>206</v>
      </c>
      <c r="K41" s="3" t="s">
        <v>74</v>
      </c>
    </row>
    <row r="42" spans="1:26" s="1" customFormat="1" ht="30" x14ac:dyDescent="0.25">
      <c r="A42" s="17">
        <f t="shared" si="4"/>
        <v>5</v>
      </c>
      <c r="B42" s="22" t="s">
        <v>82</v>
      </c>
      <c r="C42" s="12" t="s">
        <v>83</v>
      </c>
      <c r="D42" s="22" t="s">
        <v>84</v>
      </c>
      <c r="E42" s="15" t="s">
        <v>2</v>
      </c>
      <c r="F42" s="15">
        <v>1</v>
      </c>
      <c r="G42" s="11"/>
      <c r="H42" s="64">
        <v>9000000</v>
      </c>
      <c r="I42" s="11">
        <f t="shared" si="5"/>
        <v>10080000.000000002</v>
      </c>
      <c r="J42" s="99" t="s">
        <v>85</v>
      </c>
      <c r="K42" s="3" t="s">
        <v>74</v>
      </c>
    </row>
    <row r="43" spans="1:26" s="1" customFormat="1" ht="45" x14ac:dyDescent="0.25">
      <c r="A43" s="17">
        <f t="shared" si="4"/>
        <v>6</v>
      </c>
      <c r="B43" s="22" t="s">
        <v>86</v>
      </c>
      <c r="C43" s="12" t="s">
        <v>81</v>
      </c>
      <c r="D43" s="22" t="s">
        <v>86</v>
      </c>
      <c r="E43" s="15" t="s">
        <v>2</v>
      </c>
      <c r="F43" s="15">
        <v>1</v>
      </c>
      <c r="G43" s="11"/>
      <c r="H43" s="5">
        <v>7500000</v>
      </c>
      <c r="I43" s="11">
        <f t="shared" si="5"/>
        <v>8400000</v>
      </c>
      <c r="J43" s="99" t="s">
        <v>206</v>
      </c>
      <c r="K43" s="3" t="s">
        <v>74</v>
      </c>
    </row>
    <row r="44" spans="1:26" s="1" customFormat="1" ht="45" x14ac:dyDescent="0.25">
      <c r="A44" s="17">
        <f t="shared" si="4"/>
        <v>7</v>
      </c>
      <c r="B44" s="22" t="s">
        <v>91</v>
      </c>
      <c r="C44" s="12" t="s">
        <v>92</v>
      </c>
      <c r="D44" s="22" t="s">
        <v>93</v>
      </c>
      <c r="E44" s="15" t="s">
        <v>2</v>
      </c>
      <c r="F44" s="15">
        <v>1</v>
      </c>
      <c r="G44" s="10"/>
      <c r="H44" s="10">
        <v>20000000</v>
      </c>
      <c r="I44" s="10">
        <v>20000000</v>
      </c>
      <c r="J44" s="99" t="s">
        <v>221</v>
      </c>
      <c r="K44" s="3" t="s">
        <v>54</v>
      </c>
    </row>
    <row r="45" spans="1:26" s="1" customFormat="1" ht="45" x14ac:dyDescent="0.25">
      <c r="A45" s="17">
        <f t="shared" si="4"/>
        <v>8</v>
      </c>
      <c r="B45" s="22" t="s">
        <v>96</v>
      </c>
      <c r="C45" s="3" t="s">
        <v>97</v>
      </c>
      <c r="D45" s="22" t="s">
        <v>98</v>
      </c>
      <c r="E45" s="57" t="s">
        <v>2</v>
      </c>
      <c r="F45" s="57">
        <v>1</v>
      </c>
      <c r="G45" s="11"/>
      <c r="H45" s="11">
        <v>2610478</v>
      </c>
      <c r="I45" s="11">
        <f t="shared" ref="I45:I48" si="6">H45*1.12</f>
        <v>2923735.3600000003</v>
      </c>
      <c r="J45" s="17" t="s">
        <v>99</v>
      </c>
      <c r="K45" s="117" t="s">
        <v>229</v>
      </c>
    </row>
    <row r="46" spans="1:26" s="1" customFormat="1" ht="30" x14ac:dyDescent="0.25">
      <c r="A46" s="17">
        <f t="shared" si="4"/>
        <v>9</v>
      </c>
      <c r="B46" s="22" t="s">
        <v>100</v>
      </c>
      <c r="C46" s="3" t="s">
        <v>97</v>
      </c>
      <c r="D46" s="22" t="s">
        <v>101</v>
      </c>
      <c r="E46" s="57" t="s">
        <v>2</v>
      </c>
      <c r="F46" s="57">
        <v>1</v>
      </c>
      <c r="G46" s="11"/>
      <c r="H46" s="11">
        <v>54895500</v>
      </c>
      <c r="I46" s="11">
        <f t="shared" si="6"/>
        <v>61482960.000000007</v>
      </c>
      <c r="J46" s="17" t="s">
        <v>99</v>
      </c>
      <c r="K46" s="117" t="s">
        <v>102</v>
      </c>
    </row>
    <row r="47" spans="1:26" s="1" customFormat="1" ht="30" x14ac:dyDescent="0.25">
      <c r="A47" s="17">
        <f t="shared" si="4"/>
        <v>10</v>
      </c>
      <c r="B47" s="22" t="s">
        <v>104</v>
      </c>
      <c r="C47" s="3" t="s">
        <v>15</v>
      </c>
      <c r="D47" s="22" t="s">
        <v>105</v>
      </c>
      <c r="E47" s="57" t="s">
        <v>2</v>
      </c>
      <c r="F47" s="57">
        <v>1</v>
      </c>
      <c r="G47" s="11"/>
      <c r="H47" s="11">
        <v>73656000</v>
      </c>
      <c r="I47" s="11">
        <f t="shared" si="6"/>
        <v>82494720.000000015</v>
      </c>
      <c r="J47" s="17" t="s">
        <v>103</v>
      </c>
      <c r="K47" s="117" t="s">
        <v>106</v>
      </c>
    </row>
    <row r="48" spans="1:26" s="1" customFormat="1" ht="45" x14ac:dyDescent="0.25">
      <c r="A48" s="17">
        <f t="shared" si="4"/>
        <v>11</v>
      </c>
      <c r="B48" s="22" t="s">
        <v>107</v>
      </c>
      <c r="C48" s="3" t="s">
        <v>92</v>
      </c>
      <c r="D48" s="22" t="s">
        <v>107</v>
      </c>
      <c r="E48" s="57" t="s">
        <v>2</v>
      </c>
      <c r="F48" s="57">
        <v>1</v>
      </c>
      <c r="G48" s="11"/>
      <c r="H48" s="11">
        <v>650000</v>
      </c>
      <c r="I48" s="11">
        <f t="shared" si="6"/>
        <v>728000.00000000012</v>
      </c>
      <c r="J48" s="17" t="s">
        <v>108</v>
      </c>
      <c r="K48" s="117" t="s">
        <v>102</v>
      </c>
    </row>
    <row r="49" spans="1:11" s="1" customFormat="1" ht="45" x14ac:dyDescent="0.25">
      <c r="A49" s="17">
        <f t="shared" si="4"/>
        <v>12</v>
      </c>
      <c r="B49" s="22" t="s">
        <v>109</v>
      </c>
      <c r="C49" s="3" t="s">
        <v>92</v>
      </c>
      <c r="D49" s="22" t="s">
        <v>101</v>
      </c>
      <c r="E49" s="57" t="s">
        <v>2</v>
      </c>
      <c r="F49" s="57">
        <v>1</v>
      </c>
      <c r="G49" s="11"/>
      <c r="H49" s="11">
        <v>32354700</v>
      </c>
      <c r="I49" s="11">
        <f>H49*1.12</f>
        <v>36237264</v>
      </c>
      <c r="J49" s="17" t="s">
        <v>99</v>
      </c>
      <c r="K49" s="117" t="s">
        <v>102</v>
      </c>
    </row>
    <row r="50" spans="1:11" s="1" customFormat="1" ht="30" x14ac:dyDescent="0.25">
      <c r="A50" s="17">
        <f t="shared" si="4"/>
        <v>13</v>
      </c>
      <c r="B50" s="96" t="s">
        <v>110</v>
      </c>
      <c r="C50" s="3" t="s">
        <v>92</v>
      </c>
      <c r="D50" s="118" t="s">
        <v>101</v>
      </c>
      <c r="E50" s="57" t="s">
        <v>2</v>
      </c>
      <c r="F50" s="57">
        <v>1</v>
      </c>
      <c r="G50" s="90"/>
      <c r="H50" s="11">
        <v>191900500</v>
      </c>
      <c r="I50" s="11">
        <f>H50*1.12</f>
        <v>214928560.00000003</v>
      </c>
      <c r="J50" s="57" t="s">
        <v>111</v>
      </c>
      <c r="K50" s="117" t="s">
        <v>102</v>
      </c>
    </row>
    <row r="51" spans="1:11" s="1" customFormat="1" ht="45" x14ac:dyDescent="0.25">
      <c r="A51" s="17">
        <f t="shared" si="4"/>
        <v>14</v>
      </c>
      <c r="B51" s="96" t="s">
        <v>179</v>
      </c>
      <c r="C51" s="57" t="s">
        <v>178</v>
      </c>
      <c r="D51" s="96" t="s">
        <v>180</v>
      </c>
      <c r="E51" s="90" t="s">
        <v>2</v>
      </c>
      <c r="F51" s="90">
        <v>1</v>
      </c>
      <c r="G51" s="90"/>
      <c r="H51" s="119">
        <v>1500000</v>
      </c>
      <c r="I51" s="77">
        <f>H51*1.12</f>
        <v>1680000.0000000002</v>
      </c>
      <c r="J51" s="57" t="s">
        <v>185</v>
      </c>
      <c r="K51" s="90" t="s">
        <v>74</v>
      </c>
    </row>
    <row r="52" spans="1:11" s="1" customFormat="1" ht="30" x14ac:dyDescent="0.25">
      <c r="A52" s="17">
        <f t="shared" si="4"/>
        <v>15</v>
      </c>
      <c r="B52" s="96" t="s">
        <v>191</v>
      </c>
      <c r="C52" s="57" t="s">
        <v>183</v>
      </c>
      <c r="D52" s="57" t="s">
        <v>192</v>
      </c>
      <c r="E52" s="90" t="s">
        <v>2</v>
      </c>
      <c r="F52" s="90">
        <v>1</v>
      </c>
      <c r="G52" s="90"/>
      <c r="H52" s="119">
        <v>1134464</v>
      </c>
      <c r="I52" s="77">
        <v>1270600</v>
      </c>
      <c r="J52" s="57" t="s">
        <v>69</v>
      </c>
      <c r="K52" s="57" t="s">
        <v>54</v>
      </c>
    </row>
    <row r="53" spans="1:11" s="1" customFormat="1" x14ac:dyDescent="0.25">
      <c r="A53" s="149" t="s">
        <v>11</v>
      </c>
      <c r="B53" s="147"/>
      <c r="C53" s="147"/>
      <c r="D53" s="147"/>
      <c r="E53" s="147"/>
      <c r="F53" s="147"/>
      <c r="G53" s="148"/>
      <c r="H53" s="75">
        <f>SUM(H38:H52)</f>
        <v>484419049</v>
      </c>
      <c r="I53" s="75">
        <f>SUM(I38:I52)</f>
        <v>535427335.20000005</v>
      </c>
      <c r="J53" s="78"/>
      <c r="K53" s="78"/>
    </row>
    <row r="54" spans="1:11" s="1" customFormat="1" x14ac:dyDescent="0.25">
      <c r="A54" s="144" t="s">
        <v>45</v>
      </c>
      <c r="B54" s="145"/>
      <c r="C54" s="145"/>
      <c r="D54" s="145"/>
      <c r="E54" s="145"/>
      <c r="F54" s="145"/>
      <c r="G54" s="146"/>
      <c r="H54" s="49">
        <f>H53</f>
        <v>484419049</v>
      </c>
      <c r="I54" s="49">
        <f>I53</f>
        <v>535427335.20000005</v>
      </c>
      <c r="J54" s="69"/>
      <c r="K54" s="69"/>
    </row>
    <row r="55" spans="1:11" s="1" customFormat="1" x14ac:dyDescent="0.25">
      <c r="A55" s="136" t="s">
        <v>46</v>
      </c>
      <c r="B55" s="137"/>
      <c r="C55" s="137"/>
      <c r="D55" s="137"/>
      <c r="E55" s="137"/>
      <c r="F55" s="137"/>
      <c r="G55" s="138"/>
      <c r="H55" s="50">
        <f>H54+H35</f>
        <v>1583500053</v>
      </c>
      <c r="I55" s="50">
        <f>I54+I35</f>
        <v>1765690059.6800001</v>
      </c>
      <c r="J55" s="70"/>
      <c r="K55" s="70"/>
    </row>
    <row r="56" spans="1:11" x14ac:dyDescent="0.25">
      <c r="A56" s="31"/>
      <c r="J56" s="72"/>
    </row>
    <row r="57" spans="1:11" x14ac:dyDescent="0.25">
      <c r="A57" s="41" t="s">
        <v>224</v>
      </c>
    </row>
    <row r="58" spans="1:11" x14ac:dyDescent="0.25">
      <c r="A58" s="41"/>
      <c r="J58" s="72"/>
    </row>
    <row r="59" spans="1:11" x14ac:dyDescent="0.25">
      <c r="J59" s="72"/>
    </row>
    <row r="60" spans="1:11" x14ac:dyDescent="0.25">
      <c r="I60" s="60" t="s">
        <v>184</v>
      </c>
      <c r="J60" s="72"/>
    </row>
    <row r="61" spans="1:11" x14ac:dyDescent="0.25">
      <c r="J61" s="72"/>
    </row>
    <row r="63" spans="1:11" x14ac:dyDescent="0.25">
      <c r="J63" s="72"/>
    </row>
    <row r="64" spans="1:11" x14ac:dyDescent="0.25">
      <c r="J64" s="72"/>
    </row>
  </sheetData>
  <mergeCells count="11">
    <mergeCell ref="A55:G55"/>
    <mergeCell ref="A12:K12"/>
    <mergeCell ref="A36:K36"/>
    <mergeCell ref="A16:K16"/>
    <mergeCell ref="A37:K37"/>
    <mergeCell ref="A34:G34"/>
    <mergeCell ref="A35:G35"/>
    <mergeCell ref="A54:G54"/>
    <mergeCell ref="A53:G53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zoomScale="80" zoomScaleNormal="80" workbookViewId="0">
      <selection activeCell="G4" sqref="G4:K5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52" t="s">
        <v>233</v>
      </c>
      <c r="H1" s="152"/>
      <c r="I1" s="152"/>
      <c r="J1" s="152"/>
      <c r="K1" s="152"/>
    </row>
    <row r="2" spans="1:11" ht="18.75" x14ac:dyDescent="0.25">
      <c r="G2" s="7" t="s">
        <v>259</v>
      </c>
      <c r="H2" s="124"/>
      <c r="I2" s="124"/>
    </row>
    <row r="3" spans="1:11" ht="18.75" x14ac:dyDescent="0.25">
      <c r="G3" s="1" t="s">
        <v>234</v>
      </c>
      <c r="H3" s="124"/>
      <c r="I3" s="124"/>
      <c r="K3" s="21"/>
    </row>
    <row r="4" spans="1:11" ht="18.75" x14ac:dyDescent="0.25">
      <c r="G4" s="7"/>
      <c r="H4" s="125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235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39" t="s">
        <v>27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1" s="4" customFormat="1" ht="15" customHeight="1" x14ac:dyDescent="0.25">
      <c r="A11" s="143" t="s">
        <v>230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</row>
    <row r="12" spans="1:11" s="32" customFormat="1" ht="45" x14ac:dyDescent="0.25">
      <c r="A12" s="26">
        <v>1</v>
      </c>
      <c r="B12" s="79" t="s">
        <v>236</v>
      </c>
      <c r="C12" s="9" t="s">
        <v>42</v>
      </c>
      <c r="D12" s="79" t="s">
        <v>237</v>
      </c>
      <c r="E12" s="80" t="s">
        <v>238</v>
      </c>
      <c r="F12" s="80" t="s">
        <v>239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6" t="s">
        <v>240</v>
      </c>
      <c r="K12" s="8" t="s">
        <v>61</v>
      </c>
    </row>
    <row r="13" spans="1:11" s="32" customFormat="1" ht="15" customHeight="1" x14ac:dyDescent="0.25">
      <c r="A13" s="143" t="s">
        <v>241</v>
      </c>
      <c r="B13" s="143"/>
      <c r="C13" s="143"/>
      <c r="D13" s="143"/>
      <c r="E13" s="143"/>
      <c r="F13" s="143"/>
      <c r="G13" s="143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43" t="s">
        <v>29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</row>
    <row r="15" spans="1:11" s="27" customFormat="1" ht="45" x14ac:dyDescent="0.25">
      <c r="A15" s="26">
        <v>1</v>
      </c>
      <c r="B15" s="22" t="s">
        <v>112</v>
      </c>
      <c r="C15" s="9" t="s">
        <v>42</v>
      </c>
      <c r="D15" s="22" t="s">
        <v>112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113</v>
      </c>
      <c r="K15" s="8" t="s">
        <v>242</v>
      </c>
    </row>
    <row r="16" spans="1:11" s="27" customFormat="1" ht="45" x14ac:dyDescent="0.25">
      <c r="A16" s="26">
        <v>2</v>
      </c>
      <c r="B16" s="38" t="s">
        <v>114</v>
      </c>
      <c r="C16" s="9" t="s">
        <v>42</v>
      </c>
      <c r="D16" s="38" t="s">
        <v>114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113</v>
      </c>
      <c r="K16" s="28" t="s">
        <v>243</v>
      </c>
    </row>
    <row r="17" spans="1:11" s="27" customFormat="1" ht="45" x14ac:dyDescent="0.25">
      <c r="A17" s="26">
        <v>3</v>
      </c>
      <c r="B17" s="22" t="s">
        <v>115</v>
      </c>
      <c r="C17" s="9" t="s">
        <v>42</v>
      </c>
      <c r="D17" s="22" t="s">
        <v>115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113</v>
      </c>
      <c r="K17" s="28" t="s">
        <v>244</v>
      </c>
    </row>
    <row r="18" spans="1:11" s="27" customFormat="1" ht="75" x14ac:dyDescent="0.25">
      <c r="A18" s="26">
        <v>4</v>
      </c>
      <c r="B18" s="22" t="s">
        <v>116</v>
      </c>
      <c r="C18" s="9" t="s">
        <v>4</v>
      </c>
      <c r="D18" s="22" t="s">
        <v>117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6" t="s">
        <v>148</v>
      </c>
      <c r="K18" s="8" t="s">
        <v>118</v>
      </c>
    </row>
    <row r="19" spans="1:11" s="27" customFormat="1" ht="45" x14ac:dyDescent="0.25">
      <c r="A19" s="26">
        <v>5</v>
      </c>
      <c r="B19" s="54" t="s">
        <v>119</v>
      </c>
      <c r="C19" s="9" t="s">
        <v>4</v>
      </c>
      <c r="D19" s="54" t="s">
        <v>120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7" t="s">
        <v>121</v>
      </c>
      <c r="K19" s="8" t="s">
        <v>28</v>
      </c>
    </row>
    <row r="20" spans="1:11" s="27" customFormat="1" ht="45" x14ac:dyDescent="0.25">
      <c r="A20" s="26">
        <v>6</v>
      </c>
      <c r="B20" s="22" t="s">
        <v>122</v>
      </c>
      <c r="C20" s="9" t="s">
        <v>42</v>
      </c>
      <c r="D20" s="22" t="s">
        <v>123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7" t="s">
        <v>124</v>
      </c>
      <c r="K20" s="8" t="s">
        <v>28</v>
      </c>
    </row>
    <row r="21" spans="1:11" s="27" customFormat="1" ht="45" x14ac:dyDescent="0.25">
      <c r="A21" s="26">
        <v>7</v>
      </c>
      <c r="B21" s="38" t="s">
        <v>125</v>
      </c>
      <c r="C21" s="59" t="s">
        <v>42</v>
      </c>
      <c r="D21" s="38" t="s">
        <v>126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6" t="s">
        <v>186</v>
      </c>
      <c r="K21" s="28" t="s">
        <v>28</v>
      </c>
    </row>
    <row r="22" spans="1:11" s="27" customFormat="1" ht="45" x14ac:dyDescent="0.25">
      <c r="A22" s="26">
        <v>8</v>
      </c>
      <c r="B22" s="38" t="s">
        <v>127</v>
      </c>
      <c r="C22" s="59" t="s">
        <v>42</v>
      </c>
      <c r="D22" s="38" t="s">
        <v>128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6" t="s">
        <v>164</v>
      </c>
      <c r="K22" s="28" t="s">
        <v>28</v>
      </c>
    </row>
    <row r="23" spans="1:11" s="27" customFormat="1" ht="45" x14ac:dyDescent="0.25">
      <c r="A23" s="26">
        <v>9</v>
      </c>
      <c r="B23" s="22" t="s">
        <v>129</v>
      </c>
      <c r="C23" s="9" t="s">
        <v>42</v>
      </c>
      <c r="D23" s="22" t="s">
        <v>130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7" t="s">
        <v>135</v>
      </c>
      <c r="K23" s="8" t="s">
        <v>61</v>
      </c>
    </row>
    <row r="24" spans="1:11" s="27" customFormat="1" ht="105" x14ac:dyDescent="0.25">
      <c r="A24" s="26">
        <v>10</v>
      </c>
      <c r="B24" s="22" t="s">
        <v>158</v>
      </c>
      <c r="C24" s="9" t="s">
        <v>42</v>
      </c>
      <c r="D24" s="22" t="s">
        <v>131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7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245</v>
      </c>
      <c r="C25" s="9" t="s">
        <v>4</v>
      </c>
      <c r="D25" s="22" t="s">
        <v>246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7" t="s">
        <v>247</v>
      </c>
      <c r="K25" s="8" t="s">
        <v>61</v>
      </c>
    </row>
    <row r="26" spans="1:11" s="27" customFormat="1" ht="60" x14ac:dyDescent="0.25">
      <c r="A26" s="26">
        <v>12</v>
      </c>
      <c r="B26" s="38" t="s">
        <v>161</v>
      </c>
      <c r="C26" s="59" t="s">
        <v>4</v>
      </c>
      <c r="D26" s="38" t="s">
        <v>162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6" t="s">
        <v>163</v>
      </c>
      <c r="K26" s="28" t="s">
        <v>28</v>
      </c>
    </row>
    <row r="27" spans="1:11" s="27" customFormat="1" ht="75" x14ac:dyDescent="0.25">
      <c r="A27" s="26">
        <v>13</v>
      </c>
      <c r="B27" s="38" t="s">
        <v>170</v>
      </c>
      <c r="C27" s="80" t="s">
        <v>166</v>
      </c>
      <c r="D27" s="38" t="s">
        <v>171</v>
      </c>
      <c r="E27" s="40" t="s">
        <v>30</v>
      </c>
      <c r="F27" s="40">
        <v>1</v>
      </c>
      <c r="G27" s="40"/>
      <c r="H27" s="64">
        <v>700000000</v>
      </c>
      <c r="I27" s="40">
        <f>H27*1.12</f>
        <v>784000000.00000012</v>
      </c>
      <c r="J27" s="126" t="s">
        <v>172</v>
      </c>
      <c r="K27" s="28" t="s">
        <v>61</v>
      </c>
    </row>
    <row r="28" spans="1:11" ht="45" x14ac:dyDescent="0.25">
      <c r="A28" s="88">
        <v>14</v>
      </c>
      <c r="B28" s="89" t="s">
        <v>187</v>
      </c>
      <c r="C28" s="9" t="s">
        <v>42</v>
      </c>
      <c r="D28" s="19" t="s">
        <v>188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186</v>
      </c>
      <c r="K28" s="28" t="s">
        <v>28</v>
      </c>
    </row>
    <row r="29" spans="1:11" ht="45" x14ac:dyDescent="0.25">
      <c r="A29" s="55">
        <v>15</v>
      </c>
      <c r="B29" s="95" t="s">
        <v>248</v>
      </c>
      <c r="C29" s="9" t="s">
        <v>42</v>
      </c>
      <c r="D29" s="95" t="s">
        <v>196</v>
      </c>
      <c r="E29" s="40" t="s">
        <v>30</v>
      </c>
      <c r="F29" s="76">
        <v>1</v>
      </c>
      <c r="G29" s="55"/>
      <c r="H29" s="64">
        <v>4000000</v>
      </c>
      <c r="I29" s="40">
        <f t="shared" ref="I29:I31" si="2">H29*1.12</f>
        <v>4480000</v>
      </c>
      <c r="J29" s="126" t="s">
        <v>193</v>
      </c>
      <c r="K29" s="28" t="s">
        <v>28</v>
      </c>
    </row>
    <row r="30" spans="1:11" ht="45" x14ac:dyDescent="0.25">
      <c r="A30" s="17">
        <f>A29+1</f>
        <v>16</v>
      </c>
      <c r="B30" s="96" t="s">
        <v>249</v>
      </c>
      <c r="C30" s="9" t="s">
        <v>42</v>
      </c>
      <c r="D30" s="96" t="s">
        <v>250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7" t="s">
        <v>251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252</v>
      </c>
      <c r="C31" s="9" t="s">
        <v>42</v>
      </c>
      <c r="D31" s="96" t="s">
        <v>253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7" t="s">
        <v>254</v>
      </c>
      <c r="K31" s="28" t="s">
        <v>28</v>
      </c>
    </row>
    <row r="32" spans="1:11" s="4" customFormat="1" ht="15" customHeight="1" x14ac:dyDescent="0.25">
      <c r="A32" s="128" t="s">
        <v>32</v>
      </c>
      <c r="B32" s="123"/>
      <c r="C32" s="123"/>
      <c r="D32" s="123"/>
      <c r="E32" s="123"/>
      <c r="F32" s="123"/>
      <c r="G32" s="123"/>
      <c r="H32" s="49">
        <f>SUM(H15:H31)</f>
        <v>1098411374</v>
      </c>
      <c r="I32" s="49">
        <f>SUM(I15:I31)</f>
        <v>1229512738.8800001</v>
      </c>
      <c r="J32" s="129"/>
      <c r="K32" s="42"/>
    </row>
    <row r="33" spans="1:12" s="4" customFormat="1" ht="15" customHeight="1" x14ac:dyDescent="0.25">
      <c r="A33" s="150" t="s">
        <v>47</v>
      </c>
      <c r="B33" s="150"/>
      <c r="C33" s="150"/>
      <c r="D33" s="150"/>
      <c r="E33" s="150"/>
      <c r="F33" s="150"/>
      <c r="G33" s="150"/>
      <c r="H33" s="49">
        <f>H13+H32</f>
        <v>1099081004</v>
      </c>
      <c r="I33" s="49">
        <f>I13+I32</f>
        <v>1230262724.48</v>
      </c>
      <c r="J33" s="129"/>
      <c r="K33" s="42"/>
    </row>
    <row r="34" spans="1:12" s="4" customFormat="1" x14ac:dyDescent="0.25">
      <c r="A34" s="139" t="s">
        <v>43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</row>
    <row r="35" spans="1:12" s="27" customFormat="1" x14ac:dyDescent="0.25">
      <c r="A35" s="143" t="s">
        <v>29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2" s="4" customFormat="1" ht="105" x14ac:dyDescent="0.25">
      <c r="A36" s="26">
        <v>1</v>
      </c>
      <c r="B36" s="86" t="s">
        <v>36</v>
      </c>
      <c r="C36" s="39" t="s">
        <v>35</v>
      </c>
      <c r="D36" s="86" t="s">
        <v>132</v>
      </c>
      <c r="E36" s="26" t="s">
        <v>30</v>
      </c>
      <c r="F36" s="39">
        <v>1</v>
      </c>
      <c r="G36" s="87"/>
      <c r="H36" s="3">
        <v>39350000</v>
      </c>
      <c r="I36" s="3">
        <v>39350000</v>
      </c>
      <c r="J36" s="130" t="s">
        <v>174</v>
      </c>
      <c r="K36" s="28" t="s">
        <v>133</v>
      </c>
    </row>
    <row r="37" spans="1:12" s="4" customFormat="1" ht="105" x14ac:dyDescent="0.25">
      <c r="A37" s="26">
        <v>2</v>
      </c>
      <c r="B37" s="20" t="s">
        <v>60</v>
      </c>
      <c r="C37" s="3" t="s">
        <v>37</v>
      </c>
      <c r="D37" s="20" t="s">
        <v>134</v>
      </c>
      <c r="E37" s="17" t="s">
        <v>30</v>
      </c>
      <c r="F37" s="57">
        <v>17</v>
      </c>
      <c r="G37" s="131"/>
      <c r="H37" s="5">
        <v>380800</v>
      </c>
      <c r="I37" s="11">
        <f t="shared" ref="I37:I41" si="4">H37*1.12</f>
        <v>426496.00000000006</v>
      </c>
      <c r="J37" s="132" t="s">
        <v>135</v>
      </c>
      <c r="K37" s="8" t="s">
        <v>133</v>
      </c>
    </row>
    <row r="38" spans="1:12" s="4" customFormat="1" ht="45" x14ac:dyDescent="0.25">
      <c r="A38" s="26">
        <v>3</v>
      </c>
      <c r="B38" s="20" t="s">
        <v>255</v>
      </c>
      <c r="C38" s="3" t="s">
        <v>37</v>
      </c>
      <c r="D38" s="20" t="s">
        <v>256</v>
      </c>
      <c r="E38" s="17" t="s">
        <v>30</v>
      </c>
      <c r="F38" s="57">
        <v>1</v>
      </c>
      <c r="G38" s="131"/>
      <c r="H38" s="5">
        <v>4486607</v>
      </c>
      <c r="I38" s="11">
        <f t="shared" si="4"/>
        <v>5024999.8400000008</v>
      </c>
      <c r="J38" s="101" t="s">
        <v>137</v>
      </c>
      <c r="K38" s="8" t="s">
        <v>28</v>
      </c>
    </row>
    <row r="39" spans="1:12" s="4" customFormat="1" ht="15" customHeight="1" x14ac:dyDescent="0.25">
      <c r="A39" s="26">
        <v>4</v>
      </c>
      <c r="B39" s="19" t="s">
        <v>138</v>
      </c>
      <c r="C39" s="57" t="s">
        <v>139</v>
      </c>
      <c r="D39" s="19" t="s">
        <v>140</v>
      </c>
      <c r="E39" s="17" t="s">
        <v>30</v>
      </c>
      <c r="F39" s="57">
        <v>1</v>
      </c>
      <c r="G39" s="131"/>
      <c r="H39" s="5">
        <v>45000000</v>
      </c>
      <c r="I39" s="11">
        <f t="shared" si="4"/>
        <v>50400000.000000007</v>
      </c>
      <c r="J39" s="101" t="s">
        <v>137</v>
      </c>
      <c r="K39" s="8" t="s">
        <v>28</v>
      </c>
    </row>
    <row r="40" spans="1:12" s="4" customFormat="1" ht="15" customHeight="1" x14ac:dyDescent="0.25">
      <c r="A40" s="26">
        <v>5</v>
      </c>
      <c r="B40" s="19" t="s">
        <v>141</v>
      </c>
      <c r="C40" s="57" t="s">
        <v>37</v>
      </c>
      <c r="D40" s="19" t="s">
        <v>142</v>
      </c>
      <c r="E40" s="17" t="s">
        <v>30</v>
      </c>
      <c r="F40" s="57">
        <v>1</v>
      </c>
      <c r="G40" s="131"/>
      <c r="H40" s="64">
        <v>9000000</v>
      </c>
      <c r="I40" s="11">
        <f t="shared" si="4"/>
        <v>10080000.000000002</v>
      </c>
      <c r="J40" s="100" t="s">
        <v>143</v>
      </c>
      <c r="K40" s="28" t="s">
        <v>31</v>
      </c>
    </row>
    <row r="41" spans="1:12" s="4" customFormat="1" ht="45" x14ac:dyDescent="0.25">
      <c r="A41" s="26">
        <v>6</v>
      </c>
      <c r="B41" s="19" t="s">
        <v>144</v>
      </c>
      <c r="C41" s="3" t="s">
        <v>139</v>
      </c>
      <c r="D41" s="23" t="s">
        <v>144</v>
      </c>
      <c r="E41" s="17" t="s">
        <v>30</v>
      </c>
      <c r="F41" s="57">
        <v>1</v>
      </c>
      <c r="G41" s="131"/>
      <c r="H41" s="5">
        <v>7500000</v>
      </c>
      <c r="I41" s="40">
        <f t="shared" si="4"/>
        <v>8400000</v>
      </c>
      <c r="J41" s="101" t="s">
        <v>137</v>
      </c>
      <c r="K41" s="28" t="s">
        <v>31</v>
      </c>
    </row>
    <row r="42" spans="1:12" s="32" customFormat="1" ht="45" x14ac:dyDescent="0.25">
      <c r="A42" s="26">
        <v>7</v>
      </c>
      <c r="B42" s="38" t="s">
        <v>63</v>
      </c>
      <c r="C42" s="133" t="s">
        <v>64</v>
      </c>
      <c r="D42" s="38" t="s">
        <v>145</v>
      </c>
      <c r="E42" s="26" t="s">
        <v>30</v>
      </c>
      <c r="F42" s="40">
        <v>1</v>
      </c>
      <c r="G42" s="40"/>
      <c r="H42" s="11">
        <v>20000000</v>
      </c>
      <c r="I42" s="64">
        <v>20000000</v>
      </c>
      <c r="J42" s="101" t="s">
        <v>257</v>
      </c>
      <c r="K42" s="58" t="s">
        <v>61</v>
      </c>
      <c r="L42" s="61"/>
    </row>
    <row r="43" spans="1:12" s="32" customFormat="1" ht="45" x14ac:dyDescent="0.25">
      <c r="A43" s="26">
        <v>8</v>
      </c>
      <c r="B43" s="38" t="s">
        <v>146</v>
      </c>
      <c r="C43" s="59" t="s">
        <v>64</v>
      </c>
      <c r="D43" s="38" t="s">
        <v>147</v>
      </c>
      <c r="E43" s="40" t="s">
        <v>30</v>
      </c>
      <c r="F43" s="40">
        <v>1</v>
      </c>
      <c r="G43" s="40"/>
      <c r="H43" s="11">
        <v>2610478</v>
      </c>
      <c r="I43" s="40">
        <f>H43*1.12</f>
        <v>2923735.3600000003</v>
      </c>
      <c r="J43" s="126" t="s">
        <v>148</v>
      </c>
      <c r="K43" s="28" t="s">
        <v>61</v>
      </c>
      <c r="L43" s="61"/>
    </row>
    <row r="44" spans="1:12" s="32" customFormat="1" ht="30" x14ac:dyDescent="0.25">
      <c r="A44" s="26">
        <v>9</v>
      </c>
      <c r="B44" s="22" t="s">
        <v>59</v>
      </c>
      <c r="C44" s="59" t="s">
        <v>64</v>
      </c>
      <c r="D44" s="22" t="s">
        <v>33</v>
      </c>
      <c r="E44" s="40" t="s">
        <v>30</v>
      </c>
      <c r="F44" s="11">
        <v>1</v>
      </c>
      <c r="G44" s="11"/>
      <c r="H44" s="11">
        <v>54895500</v>
      </c>
      <c r="I44" s="11">
        <f t="shared" ref="I44:I49" si="5">H44*1.12</f>
        <v>61482960.000000007</v>
      </c>
      <c r="J44" s="99" t="s">
        <v>149</v>
      </c>
      <c r="K44" s="8" t="s">
        <v>34</v>
      </c>
      <c r="L44" s="61"/>
    </row>
    <row r="45" spans="1:12" s="32" customFormat="1" ht="30" x14ac:dyDescent="0.25">
      <c r="A45" s="26">
        <v>10</v>
      </c>
      <c r="B45" s="22" t="s">
        <v>56</v>
      </c>
      <c r="C45" s="59" t="s">
        <v>150</v>
      </c>
      <c r="D45" s="22" t="s">
        <v>57</v>
      </c>
      <c r="E45" s="40" t="s">
        <v>30</v>
      </c>
      <c r="F45" s="11">
        <v>1</v>
      </c>
      <c r="G45" s="11"/>
      <c r="H45" s="11">
        <v>73656000</v>
      </c>
      <c r="I45" s="11">
        <f t="shared" si="5"/>
        <v>82494720.000000015</v>
      </c>
      <c r="J45" s="99" t="s">
        <v>151</v>
      </c>
      <c r="K45" s="28" t="s">
        <v>152</v>
      </c>
      <c r="L45" s="61"/>
    </row>
    <row r="46" spans="1:12" s="32" customFormat="1" ht="45" x14ac:dyDescent="0.25">
      <c r="A46" s="26">
        <v>11</v>
      </c>
      <c r="B46" s="22" t="s">
        <v>153</v>
      </c>
      <c r="C46" s="59" t="s">
        <v>64</v>
      </c>
      <c r="D46" s="22" t="s">
        <v>153</v>
      </c>
      <c r="E46" s="40" t="s">
        <v>30</v>
      </c>
      <c r="F46" s="11">
        <v>1</v>
      </c>
      <c r="G46" s="11"/>
      <c r="H46" s="11">
        <v>650000</v>
      </c>
      <c r="I46" s="11">
        <f t="shared" si="5"/>
        <v>728000.00000000012</v>
      </c>
      <c r="J46" s="17" t="s">
        <v>154</v>
      </c>
      <c r="K46" s="28" t="s">
        <v>34</v>
      </c>
      <c r="L46" s="61"/>
    </row>
    <row r="47" spans="1:12" s="32" customFormat="1" ht="45" x14ac:dyDescent="0.25">
      <c r="A47" s="26">
        <v>12</v>
      </c>
      <c r="B47" s="22" t="s">
        <v>155</v>
      </c>
      <c r="C47" s="59" t="s">
        <v>64</v>
      </c>
      <c r="D47" s="22" t="s">
        <v>156</v>
      </c>
      <c r="E47" s="40" t="s">
        <v>30</v>
      </c>
      <c r="F47" s="11">
        <v>1</v>
      </c>
      <c r="G47" s="11"/>
      <c r="H47" s="11">
        <v>32354700</v>
      </c>
      <c r="I47" s="11">
        <f t="shared" si="5"/>
        <v>36237264</v>
      </c>
      <c r="J47" s="17" t="s">
        <v>149</v>
      </c>
      <c r="K47" s="28" t="s">
        <v>34</v>
      </c>
      <c r="L47" s="61"/>
    </row>
    <row r="48" spans="1:12" s="32" customFormat="1" ht="30" x14ac:dyDescent="0.25">
      <c r="A48" s="26">
        <v>13</v>
      </c>
      <c r="B48" s="22" t="s">
        <v>157</v>
      </c>
      <c r="C48" s="59" t="s">
        <v>64</v>
      </c>
      <c r="D48" s="22" t="s">
        <v>33</v>
      </c>
      <c r="E48" s="40" t="s">
        <v>30</v>
      </c>
      <c r="F48" s="11">
        <v>1</v>
      </c>
      <c r="G48" s="11"/>
      <c r="H48" s="11">
        <v>191900500</v>
      </c>
      <c r="I48" s="11">
        <f t="shared" si="5"/>
        <v>214928560.00000003</v>
      </c>
      <c r="J48" s="17" t="s">
        <v>149</v>
      </c>
      <c r="K48" s="28" t="s">
        <v>34</v>
      </c>
      <c r="L48" s="61"/>
    </row>
    <row r="49" spans="1:11" ht="45" x14ac:dyDescent="0.25">
      <c r="A49" s="26">
        <v>14</v>
      </c>
      <c r="B49" s="97" t="s">
        <v>189</v>
      </c>
      <c r="C49" s="98" t="s">
        <v>37</v>
      </c>
      <c r="D49" s="97" t="s">
        <v>190</v>
      </c>
      <c r="E49" s="85" t="s">
        <v>30</v>
      </c>
      <c r="F49" s="90">
        <v>1</v>
      </c>
      <c r="G49" s="90"/>
      <c r="H49" s="5">
        <v>1500000</v>
      </c>
      <c r="I49" s="91">
        <f t="shared" si="5"/>
        <v>1680000.0000000002</v>
      </c>
      <c r="J49" s="57" t="s">
        <v>186</v>
      </c>
      <c r="K49" s="85" t="s">
        <v>28</v>
      </c>
    </row>
    <row r="50" spans="1:11" ht="45" customHeight="1" x14ac:dyDescent="0.25">
      <c r="A50" s="26">
        <v>15</v>
      </c>
      <c r="B50" s="63" t="s">
        <v>194</v>
      </c>
      <c r="C50" s="98" t="s">
        <v>139</v>
      </c>
      <c r="D50" s="74" t="s">
        <v>195</v>
      </c>
      <c r="E50" s="85" t="s">
        <v>30</v>
      </c>
      <c r="F50" s="73">
        <v>1</v>
      </c>
      <c r="G50" s="73"/>
      <c r="H50" s="5">
        <v>1134464</v>
      </c>
      <c r="I50" s="11">
        <v>1270600</v>
      </c>
      <c r="J50" s="101" t="s">
        <v>137</v>
      </c>
      <c r="K50" s="85" t="s">
        <v>61</v>
      </c>
    </row>
    <row r="51" spans="1:11" x14ac:dyDescent="0.25">
      <c r="A51" s="143" t="s">
        <v>38</v>
      </c>
      <c r="B51" s="143"/>
      <c r="C51" s="143"/>
      <c r="D51" s="143"/>
      <c r="E51" s="143"/>
      <c r="F51" s="143"/>
      <c r="G51" s="143"/>
      <c r="H51" s="49">
        <f>SUM(H36:H50)</f>
        <v>484419049</v>
      </c>
      <c r="I51" s="49">
        <f>SUM(I36:I50)</f>
        <v>535427335.20000005</v>
      </c>
      <c r="J51" s="69"/>
      <c r="K51" s="43"/>
    </row>
    <row r="52" spans="1:11" x14ac:dyDescent="0.25">
      <c r="A52" s="150" t="s">
        <v>48</v>
      </c>
      <c r="B52" s="150"/>
      <c r="C52" s="150"/>
      <c r="D52" s="150"/>
      <c r="E52" s="150"/>
      <c r="F52" s="150"/>
      <c r="G52" s="150"/>
      <c r="H52" s="49">
        <f>H51</f>
        <v>484419049</v>
      </c>
      <c r="I52" s="49">
        <f>I51</f>
        <v>535427335.20000005</v>
      </c>
      <c r="J52" s="69"/>
      <c r="K52" s="44"/>
    </row>
    <row r="53" spans="1:11" x14ac:dyDescent="0.25">
      <c r="A53" s="151" t="s">
        <v>49</v>
      </c>
      <c r="B53" s="151"/>
      <c r="C53" s="151"/>
      <c r="D53" s="151"/>
      <c r="E53" s="151"/>
      <c r="F53" s="151"/>
      <c r="G53" s="151"/>
      <c r="H53" s="50">
        <f>H52+H33</f>
        <v>1583500053</v>
      </c>
      <c r="I53" s="50">
        <f>I52+I33</f>
        <v>1765690059.6800001</v>
      </c>
      <c r="J53" s="70"/>
      <c r="K53" s="134"/>
    </row>
    <row r="54" spans="1:11" x14ac:dyDescent="0.25">
      <c r="A54" s="1"/>
    </row>
    <row r="55" spans="1:11" x14ac:dyDescent="0.25">
      <c r="A55" s="25" t="s">
        <v>258</v>
      </c>
      <c r="J55" s="135"/>
    </row>
    <row r="56" spans="1:11" x14ac:dyDescent="0.25">
      <c r="J56" s="135"/>
      <c r="K56" s="1"/>
    </row>
    <row r="57" spans="1:11" x14ac:dyDescent="0.25">
      <c r="A57" s="1"/>
      <c r="B57" s="1"/>
      <c r="D57" s="1"/>
      <c r="J57" s="135"/>
    </row>
    <row r="58" spans="1:11" x14ac:dyDescent="0.25">
      <c r="K58" s="1"/>
    </row>
    <row r="59" spans="1:11" x14ac:dyDescent="0.25">
      <c r="A59" s="1"/>
      <c r="B59" s="1"/>
      <c r="D59" s="1"/>
      <c r="J59" s="135"/>
      <c r="K59" s="1"/>
    </row>
    <row r="60" spans="1:11" x14ac:dyDescent="0.25">
      <c r="A60" s="1"/>
      <c r="B60" s="1"/>
      <c r="D60" s="1"/>
      <c r="J60" s="135"/>
      <c r="K60" s="1"/>
    </row>
    <row r="61" spans="1:11" x14ac:dyDescent="0.25">
      <c r="A61" s="1"/>
      <c r="B61" s="1"/>
      <c r="D61" s="1"/>
      <c r="J61" s="135"/>
    </row>
    <row r="64" spans="1:11" x14ac:dyDescent="0.25">
      <c r="A64" s="2"/>
      <c r="B64" s="2"/>
      <c r="C64" s="2"/>
      <c r="D64" s="2"/>
      <c r="E64" s="2"/>
      <c r="F64" s="2"/>
      <c r="G64" s="2"/>
      <c r="H64" s="125"/>
      <c r="I64" s="125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125"/>
      <c r="I65" s="125"/>
      <c r="J65" s="2"/>
      <c r="K65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11">
    <mergeCell ref="A52:G52"/>
    <mergeCell ref="A53:G53"/>
    <mergeCell ref="G1:K1"/>
    <mergeCell ref="A33:G33"/>
    <mergeCell ref="A34:K34"/>
    <mergeCell ref="A35:K35"/>
    <mergeCell ref="A51:G51"/>
    <mergeCell ref="A10:K10"/>
    <mergeCell ref="A14:K14"/>
    <mergeCell ref="A11:K11"/>
    <mergeCell ref="A13:G13"/>
  </mergeCells>
  <dataValidations disablePrompts="1" count="1">
    <dataValidation allowBlank="1" showInputMessage="1" showErrorMessage="1" prompt="Введите наименование на рус.языке" sqref="D36 B3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2014-10-16T08:05:27Z</dcterms:modified>
</cp:coreProperties>
</file>