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360" windowWidth="19320" windowHeight="265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пз!$A$8:$L$87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H29" i="12" l="1"/>
  <c r="I28" i="12"/>
  <c r="I29" i="12" s="1"/>
  <c r="I55" i="12" l="1"/>
  <c r="H29" i="11" l="1"/>
  <c r="I28" i="11"/>
  <c r="I29" i="11"/>
  <c r="I55" i="11" l="1"/>
  <c r="H85" i="12" l="1"/>
  <c r="I84" i="12"/>
  <c r="A84" i="12" l="1"/>
  <c r="H85" i="11" l="1"/>
  <c r="I84" i="11"/>
  <c r="I83" i="12" l="1"/>
  <c r="I82" i="12"/>
  <c r="I81" i="12"/>
  <c r="I80" i="12"/>
  <c r="A82" i="12"/>
  <c r="A83" i="12"/>
  <c r="H38" i="12"/>
  <c r="I37" i="12"/>
  <c r="I36" i="12"/>
  <c r="I35" i="12"/>
  <c r="I34" i="12"/>
  <c r="I33" i="12"/>
  <c r="I38" i="12" s="1"/>
  <c r="H30" i="12"/>
  <c r="I27" i="12"/>
  <c r="H14" i="12"/>
  <c r="I13" i="12"/>
  <c r="I12" i="12"/>
  <c r="I14" i="12" s="1"/>
  <c r="H86" i="11" l="1"/>
  <c r="I38" i="11" l="1"/>
  <c r="H38" i="11"/>
  <c r="I13" i="11" l="1"/>
  <c r="I12" i="11"/>
  <c r="I14" i="11" l="1"/>
  <c r="H14" i="11"/>
  <c r="I33" i="11" l="1"/>
  <c r="I34" i="11"/>
  <c r="I35" i="11"/>
  <c r="I36" i="11"/>
  <c r="I37" i="11"/>
  <c r="I27" i="11"/>
  <c r="H30" i="11"/>
  <c r="I83" i="11" l="1"/>
  <c r="I82" i="11"/>
  <c r="I81" i="11"/>
  <c r="I80" i="11"/>
  <c r="A79" i="11"/>
  <c r="I78" i="11" l="1"/>
  <c r="I77" i="11" l="1"/>
  <c r="I76" i="11"/>
  <c r="I75" i="11"/>
  <c r="I74" i="11"/>
  <c r="I73" i="11"/>
  <c r="I72" i="11"/>
  <c r="I71" i="11" l="1"/>
  <c r="I70" i="11" l="1"/>
  <c r="I26" i="11"/>
  <c r="I69" i="11" l="1"/>
  <c r="I68" i="11"/>
  <c r="I25" i="11" l="1"/>
  <c r="I24" i="11"/>
  <c r="I67" i="11"/>
  <c r="I66" i="11"/>
  <c r="I65" i="11"/>
  <c r="I64" i="11"/>
  <c r="I63" i="11"/>
  <c r="I62" i="11"/>
  <c r="I61" i="11"/>
  <c r="I60" i="11"/>
  <c r="I59" i="11" l="1"/>
  <c r="I58" i="11"/>
  <c r="I57" i="11"/>
  <c r="I56" i="11"/>
  <c r="I23" i="11"/>
  <c r="I22" i="11"/>
  <c r="I21" i="11"/>
  <c r="I20" i="11"/>
  <c r="I19" i="11" l="1"/>
  <c r="I54" i="11"/>
  <c r="I53" i="11"/>
  <c r="I51" i="11" l="1"/>
  <c r="I49" i="11"/>
  <c r="I48" i="11"/>
  <c r="I47" i="11"/>
  <c r="I46" i="11"/>
  <c r="I45" i="11"/>
  <c r="I44" i="11"/>
  <c r="I43" i="11"/>
  <c r="I18" i="11" l="1"/>
  <c r="I17" i="11"/>
  <c r="I16" i="11"/>
  <c r="A41" i="11"/>
  <c r="I30" i="11" l="1"/>
  <c r="H86" i="12"/>
  <c r="I78" i="12"/>
  <c r="I77" i="12"/>
  <c r="I76" i="12"/>
  <c r="I75" i="12"/>
  <c r="I74" i="12"/>
  <c r="I73" i="12"/>
  <c r="A73" i="12"/>
  <c r="A74" i="12" s="1"/>
  <c r="A75" i="12" s="1"/>
  <c r="A76" i="12" s="1"/>
  <c r="A77" i="12" s="1"/>
  <c r="A78" i="12" s="1"/>
  <c r="A79" i="12" s="1"/>
  <c r="A80" i="12" s="1"/>
  <c r="A81" i="12" s="1"/>
  <c r="I72" i="12"/>
  <c r="I71" i="12"/>
  <c r="I70" i="12"/>
  <c r="I69" i="12"/>
  <c r="I68" i="12"/>
  <c r="A68" i="12"/>
  <c r="A69" i="12" s="1"/>
  <c r="A70" i="12" s="1"/>
  <c r="I67" i="12"/>
  <c r="I66" i="12"/>
  <c r="I65" i="12"/>
  <c r="I64" i="12"/>
  <c r="I63" i="12"/>
  <c r="I62" i="12"/>
  <c r="I61" i="12"/>
  <c r="I60" i="12"/>
  <c r="I59" i="12"/>
  <c r="I58" i="12"/>
  <c r="I57" i="12"/>
  <c r="I56" i="12"/>
  <c r="I54" i="12"/>
  <c r="I53" i="12"/>
  <c r="I51" i="12"/>
  <c r="I49" i="12"/>
  <c r="I48" i="12"/>
  <c r="I47" i="12"/>
  <c r="I46" i="12"/>
  <c r="I45" i="12"/>
  <c r="I44" i="12"/>
  <c r="I43" i="12"/>
  <c r="I42" i="12"/>
  <c r="I41" i="12"/>
  <c r="A41" i="12"/>
  <c r="A42" i="12" s="1"/>
  <c r="I40" i="12"/>
  <c r="I26" i="12"/>
  <c r="I25" i="12"/>
  <c r="I24" i="12"/>
  <c r="I23" i="12"/>
  <c r="I22" i="12"/>
  <c r="I21" i="12"/>
  <c r="I20" i="12"/>
  <c r="I19" i="12"/>
  <c r="I18" i="12"/>
  <c r="I17" i="12"/>
  <c r="I16" i="12"/>
  <c r="I85" i="12" l="1"/>
  <c r="I86" i="12" s="1"/>
  <c r="I30" i="12"/>
  <c r="H87" i="12"/>
  <c r="I87" i="12" l="1"/>
  <c r="I41" i="11" l="1"/>
  <c r="I40" i="11"/>
  <c r="I42" i="11"/>
  <c r="I85" i="11" s="1"/>
  <c r="I86" i="11" s="1"/>
  <c r="A42" i="11"/>
  <c r="A43" i="11" s="1"/>
  <c r="A44" i="11" s="1"/>
  <c r="A45" i="11" s="1"/>
  <c r="A46" i="11" s="1"/>
  <c r="A47" i="11" s="1"/>
  <c r="A48" i="11" s="1"/>
  <c r="A49" i="11" s="1"/>
  <c r="A50" i="11" s="1"/>
  <c r="A51" i="11" s="1"/>
  <c r="A17" i="11"/>
  <c r="A18" i="11" s="1"/>
  <c r="A19" i="11" s="1"/>
  <c r="A53" i="11" l="1"/>
  <c r="A54" i="11" s="1"/>
  <c r="A52" i="11"/>
  <c r="A20" i="11"/>
  <c r="A21" i="11" s="1"/>
  <c r="A22" i="11" s="1"/>
  <c r="A23" i="11" s="1"/>
  <c r="A24" i="11" s="1"/>
  <c r="A25" i="11" s="1"/>
  <c r="A26" i="11" s="1"/>
  <c r="H87" i="11"/>
  <c r="A56" i="11" l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55" i="11"/>
  <c r="I87" i="11"/>
</calcChain>
</file>

<file path=xl/sharedStrings.xml><?xml version="1.0" encoding="utf-8"?>
<sst xmlns="http://schemas.openxmlformats.org/spreadsheetml/2006/main" count="835" uniqueCount="404">
  <si>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</si>
  <si>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</si>
  <si>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</si>
  <si>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</si>
  <si>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</si>
  <si>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</si>
  <si>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</si>
  <si>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</si>
  <si>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</si>
  <si>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</si>
  <si>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</si>
  <si>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</si>
  <si>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</si>
  <si>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</si>
  <si>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</si>
  <si>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</si>
  <si>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пп.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</si>
  <si>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</si>
  <si>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</si>
  <si>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</si>
  <si>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</si>
  <si>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</si>
  <si>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</si>
  <si>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</si>
  <si>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</si>
  <si>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</si>
  <si>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</si>
  <si>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</si>
  <si>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</si>
  <si>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</si>
  <si>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</si>
  <si>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</si>
  <si>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</si>
  <si>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</si>
  <si>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Ереженің 15-т. 26) тт.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</si>
  <si>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</si>
  <si>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</si>
  <si>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</si>
  <si>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</si>
  <si>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</si>
  <si>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</si>
  <si>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</si>
  <si>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</si>
  <si>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</si>
  <si>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</si>
  <si>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</si>
  <si>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</si>
  <si>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</si>
  <si>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</si>
  <si>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</si>
  <si>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</si>
  <si>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</si>
  <si>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</si>
  <si>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</si>
  <si>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</si>
  <si>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</si>
  <si>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</si>
  <si>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086 нысаны бойынша академиялық (шетелдiк) қызметкерлерге міндетті дәрігерлік тексеріс өткізу </t>
  </si>
  <si>
    <t>Аренда конференц-зала для проведения презентации НУ</t>
  </si>
  <si>
    <t>пп. 1) п.15 Правил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</si>
  <si>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</si>
  <si>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</si>
  <si>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</si>
  <si>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</si>
  <si>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</si>
  <si>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Приобретение услуг у стратегического партнера для Школы инженерии</t>
  </si>
  <si>
    <t>пп. 26) п. 15 Правил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</si>
  <si>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</si>
  <si>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</si>
  <si>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</si>
  <si>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</si>
  <si>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</si>
  <si>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</si>
  <si>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«Жедел медициналық жәрдем республикалық ғылыми орталығы» АҚ қолданбалы ғылыми зерттеулері</t>
  </si>
  <si>
    <t>Өмiр туралы ғылымдар саласында ғылыми-техникалық жобаларды және/немесе бағдарламаларды іске асыру қызметтері</t>
  </si>
  <si>
    <t>Астана қ., Қабанбай батыр даң., 53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</si>
  <si>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</si>
  <si>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</si>
  <si>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</si>
  <si>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Cыртқы емтихан алушының  бiлiм  беру – консультациялық  қызметтері</t>
  </si>
  <si>
    <t>Ереженің 15-т., 14) тт.</t>
  </si>
  <si>
    <t>Научные исследования</t>
  </si>
  <si>
    <t>шарттың күшіне енген күнінен бастап 12 ай ішінде</t>
  </si>
  <si>
    <t>Мүлікті сақтандыру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</si>
  <si>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</si>
  <si>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</si>
  <si>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</si>
  <si>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научный центр неотложной медицины"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</si>
  <si>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</si>
  <si>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</si>
  <si>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Запрос ценовых предложений</t>
  </si>
  <si>
    <t>Оценка имущества</t>
  </si>
  <si>
    <t>Со дня подписания договора до 31.12.2014 года</t>
  </si>
  <si>
    <t>г. Астана, ул. Кабанбай батыра, 53</t>
  </si>
  <si>
    <t>Научные исследования по программе «Развитие трансляционной и  персонализированной медицины для создания основ биомедицинской индустрии в  Республике Казахстан на 2014-2016 гг.»</t>
  </si>
  <si>
    <t>Научные исследования по программе «Исследования и разработки  в области  энергоэффективности и энергосбережения,  возобновляемой энергетики и  защиты окружающей среды на 2014-2016 гг.»</t>
  </si>
  <si>
    <t>Январь-декабрь 2014 года</t>
  </si>
  <si>
    <t>Научные исследования по программе «НУ-Беркли: стратегическая программа исследований критического состояния вещества, перспективных материалов и источников энергии на 2014-2018 гг.»</t>
  </si>
  <si>
    <t>Реализация научных и научно-технических проектов в области энергетики, экологии, фундаментальных и прикладных наук</t>
  </si>
  <si>
    <t>Услуги по обеспечению учебной и научно-лабораторной экспериментальной базой и  созданию благоприятной инновационной среды</t>
  </si>
  <si>
    <t>Услуги по обеспечению учебной и научно-лабораторной экспериментальной базой, созданию благоприятной инновационной среды</t>
  </si>
  <si>
    <t>Соглашение по приобретению услуг у стратегического Партнера</t>
  </si>
  <si>
    <t>Приобретение услуг у стратегического партнера по созданию  Школы горного дела</t>
  </si>
  <si>
    <t>пп.6), пп. 26) п. 15 Правил</t>
  </si>
  <si>
    <t>май - июнь 2014 года</t>
  </si>
  <si>
    <t>со дня вступления в силу договора по 31.12.2014 года</t>
  </si>
  <si>
    <t>Соглашение по приобретению услуг по вопросам развития Школы наук и технологий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</si>
  <si>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</si>
  <si>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Казахстан, США, Великобритания</t>
  </si>
  <si>
    <t>со дня вступления  в силу договора по 31.12.2014 года</t>
  </si>
  <si>
    <t>со дня вступления в силу  договора по 31.12.2014 года</t>
  </si>
  <si>
    <t>с момента подписания договора до 31.12.2014 года</t>
  </si>
  <si>
    <t>Оказание PR-услуг по организации информационного маркетинга и рекламы</t>
  </si>
  <si>
    <t>Услуги по разработке и производству банеров, спичрайтинга, мониторинга, ротация на ТВ и радио каналах</t>
  </si>
  <si>
    <t>в течение 2014 года</t>
  </si>
  <si>
    <t>г. Астана</t>
  </si>
  <si>
    <t xml:space="preserve">Услуги по проведению маркетинговых акций </t>
  </si>
  <si>
    <t>Организация ориентационной недели для ППС и студентов, день открытых дверей</t>
  </si>
  <si>
    <t>август 2014 года</t>
  </si>
  <si>
    <t>Проведение мероприятий «One university One team»</t>
  </si>
  <si>
    <t>Услуги по организации и проведению мероприятий по программе One university One team</t>
  </si>
  <si>
    <t>февраль 2014 года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</si>
  <si>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</si>
  <si>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</si>
  <si>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</si>
  <si>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</si>
  <si>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Услуги по техническому оснащению для организации форума</t>
  </si>
  <si>
    <t>пп. 1) п. 15 Правил</t>
  </si>
  <si>
    <t>Услуги по техническому оснащению для организации форума EHELF</t>
  </si>
  <si>
    <t>июнь 2014 года</t>
  </si>
  <si>
    <t>Услуги по техническому оснащению для организации совещания</t>
  </si>
  <si>
    <t>Техническое оснащение для организации совещания</t>
  </si>
  <si>
    <t>март 2014 года</t>
  </si>
  <si>
    <t>Услуги по изготовлению имиджевого видео материала</t>
  </si>
  <si>
    <t xml:space="preserve">Утвержден приказом  Исполнительного Вице-президента </t>
  </si>
  <si>
    <t>Оказание услуг по проекту Национального Научного Онкологического Центра в г. Астана</t>
  </si>
  <si>
    <t>48 месяцев со дня вступления в силу договора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</si>
  <si>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</si>
  <si>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</si>
  <si>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январь-декабрь 2014 года</t>
  </si>
  <si>
    <t>Прикладные научные исследования АО "Республиканский научный центр неотложной медицинской помощи"</t>
  </si>
  <si>
    <t>Услуги АО "Республиканский научный центр неотложной медицинской помощи" по проведению прикладных научных исследованийс</t>
  </si>
  <si>
    <t>Услуги по реализации научно-технических проектов и/или программ в области наук о жизни (ЧУ ЦНЖ)</t>
  </si>
  <si>
    <t>Услуги по реализации научно-технических проектов и/или программ в области наук о жизни</t>
  </si>
  <si>
    <t>Научно-исследовательские услуги (Научные основы качественного долголетия и разработка инновационных технологий геронтоинжиниринга на 2011 – 2014 годы ) (ЧУ ЦНЖ)</t>
  </si>
  <si>
    <t>Услуги ЧУ «Центр наук о жизни» по проведению научных исследований</t>
  </si>
  <si>
    <t>Научно-исследовательские услуги (Развитие трансляционной и  персонализированной медицины для создания основ биомедицинской индустрии в  Республике Казахстан на 2014-2016 гг.) (ЧУ ЦНЖ)</t>
  </si>
  <si>
    <t>Приобретение услуг у Стратегического партнера по созданию Школы медицины Назарбаев Университет</t>
  </si>
  <si>
    <t>Услуги по созданию Школы медицины Назарбаев Университет</t>
  </si>
  <si>
    <t>15 месяцев со дня вступления в силу договора</t>
  </si>
  <si>
    <t>Приобретение услуг у Стратегического Партнера по разработке программы Медсестринского образования</t>
  </si>
  <si>
    <t>Услуги по разработке программы Медсестринского образования</t>
  </si>
  <si>
    <t>12 месяцев со дня вступления в силу договора</t>
  </si>
  <si>
    <t>1 день со дня вступления в силу Договора</t>
  </si>
  <si>
    <t>г. Астана,
пр. Кабанбай батыра, 53</t>
  </si>
  <si>
    <t>Языковые курсы</t>
  </si>
  <si>
    <t>Курсы английского языка для 25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</si>
  <si>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12 месяцев со дня вступления в силу Договора</t>
  </si>
  <si>
    <t>пп. 6), 26) п. 15 Правил</t>
  </si>
  <si>
    <t>с даты вступления в силу договора до 31 декабря 2014 года</t>
  </si>
  <si>
    <t>Консультационные услуги по разработке, внедрению и реализации корпоративных тренинговых программ</t>
  </si>
  <si>
    <t>Аудит отдельной и консолидированной финансовой отчетности за 2014-2016гг.</t>
  </si>
  <si>
    <t>Проведение аудита отдельной и консолидированной финансовой отчётности</t>
  </si>
  <si>
    <t>3-й квартал 2014г. – апрель 2017г.</t>
  </si>
  <si>
    <t>Страхование имущества</t>
  </si>
  <si>
    <t>пп. 4) п. 15 Правил</t>
  </si>
  <si>
    <t>Страхование движимого и недвижимого имущества</t>
  </si>
  <si>
    <t>с даты вступления договора в силу по 1 квартал 2015 года</t>
  </si>
  <si>
    <t>Медицинские услуги для студентов</t>
  </si>
  <si>
    <t>пп.14) п. 15 Правил</t>
  </si>
  <si>
    <t>Медицинские услуги предоставляемые АО «РДЦ» для студентов «Назарбаев Университет»</t>
  </si>
  <si>
    <t>г.Астана</t>
  </si>
  <si>
    <t>г. Астана, пр. Кабанбай батыра, 53. США, г. Денвер</t>
  </si>
  <si>
    <t>Услуги по управлению инвестиционно-строительными проектами  «Назарбаев Университет» (операционная деятельность ДСП)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</si>
  <si>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</si>
  <si>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</si>
  <si>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Консультационные услуги по разработке  и реализации корпоративных тренинговых программ</t>
  </si>
  <si>
    <t>Консультационные услуги по разработке и реализации корпоративных тренинговых программ для  государственных служащих</t>
  </si>
  <si>
    <t>Консультационные услуги по разработке, внедрению и реализации корпоративных тренинговых программ для  государственных служащих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</si>
  <si>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</si>
  <si>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</si>
  <si>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</si>
  <si>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</si>
  <si>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г.Астана, пр.Кабанбай батыра 53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</si>
  <si>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</si>
  <si>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</si>
  <si>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</si>
  <si>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Медицинский осмотр для академического персонала</t>
  </si>
  <si>
    <t>пп 14) п. 15 Правил</t>
  </si>
  <si>
    <t>Проведение обязательного медицинского осмотра для академических (иностранных) сотрудников по форме 086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</si>
  <si>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</si>
  <si>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</si>
  <si>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</si>
  <si>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</si>
  <si>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</si>
  <si>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</si>
  <si>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</si>
  <si>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</t>
  </si>
  <si>
    <t xml:space="preserve"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</si>
  <si>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</si>
  <si>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</si>
  <si>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исп. менеджер ДОЗ Жусупова Д.К., тел. 8 (7172)70-60-81</t>
  </si>
  <si>
    <t>Орынд.: СҰД менеджері Жусупова Д.К., тел. 8 (7172)70-60-81</t>
  </si>
  <si>
    <t>«Жедел медициналық жәрдем республикалық ғылыми орталығы» АҚ мүлігін бағалау</t>
  </si>
  <si>
    <t xml:space="preserve">Мүлікті бағалау </t>
  </si>
  <si>
    <t xml:space="preserve">шарттың күшіне енген күнінен бастап 31.12.2014 ж. дейін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</si>
  <si>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</si>
  <si>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</si>
  <si>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</si>
  <si>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</si>
  <si>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шарттың күшіне енген күнінен бастап 31.12.2014 ж. дейін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</si>
  <si>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</si>
  <si>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</si>
  <si>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</si>
  <si>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</si>
  <si>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 xml:space="preserve">Маркетингтік акцияларды жүргізу қызметтері </t>
  </si>
  <si>
    <t xml:space="preserve">Студенттер мен ПОҚ үшін бейімделу аптасын, ашық есік күні ұйымдастыру </t>
  </si>
  <si>
    <t xml:space="preserve">2014 жылғы тамыз
</t>
  </si>
  <si>
    <t>«One university - One team» іс-шараларын өткізу</t>
  </si>
  <si>
    <t>«One university - One team» іс-шараларын ұйымдастыру  және өткізу  қызметтері</t>
  </si>
  <si>
    <t xml:space="preserve">2014 жылғы ақпан
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</si>
  <si>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</si>
  <si>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</si>
  <si>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</si>
  <si>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</si>
  <si>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>шарттың күшіне енген күнінен бастап 1 күн ішінде</t>
  </si>
  <si>
    <t xml:space="preserve">Гуманитарлық және әлеуметтік ғылымдар мектебінің Қазақ тілі департаментінің 25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</si>
  <si>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 xml:space="preserve">2014-2016 жылдарға  жеке және шоғырландырылған қаржылық  есептіліктің  аудиті </t>
  </si>
  <si>
    <t>Жеке және шоғырландырылған қаржылық есептілігіне аудитін өткізу</t>
  </si>
  <si>
    <t>2014ж. 3-і тоқсан –2017ж. Сәуір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</si>
  <si>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</si>
  <si>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</si>
  <si>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</si>
  <si>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</si>
  <si>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«Назарбаев Университеті» инвестициялық-құрылыс жобаларын басқару бойынша қызметтер</t>
  </si>
  <si>
    <t>«Назарбаев Университеті» инвестициялық-құрылыс жобаларын басқару бойынша қызметтер (СЖКД операциялық қызмет)</t>
  </si>
  <si>
    <t xml:space="preserve">«Назарбаев Университеті» әкімшілік-шаруашылық қызметін қамтамасыз ету мен қызмет көрсетуді ұйымдастыру бойынша қызметтер  
</t>
  </si>
  <si>
    <t>2014 жылғы қаңтар - желтоқсан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</si>
  <si>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</t>
  </si>
  <si>
    <t>Ғылыми зерттеулер</t>
  </si>
  <si>
    <t xml:space="preserve">«2016-2014 ж. Қазақстан Республикасыңда биомедициналық индустрия негізі құру үшін трансляциялық және  персоналдық медицинаны дамуы» бағдарламасы бойынша ғылыми зерттеулер </t>
  </si>
  <si>
    <t>«2016-2014 ж.  энергия тиімділігі мен энергияны үнемдеу, жаңартылатын энергетика және қоршаған айналаны қорғау саласындағы  зерттеулер және әзірлемелер» бағдарламасы бойынша ғылыми зерттеулер</t>
  </si>
  <si>
    <t>«НУ-Беркли: 2018-2014 ж. заттың ауыспалы кезеңін зерттеу,  болашақ материалдары мен энергия  көзін зерттеудің стратегиялық бағдарламасы» бағдарламасы бойынша ғылыми зерттеулер</t>
  </si>
  <si>
    <t xml:space="preserve">Энергетика, экология, іргелі және қолданбалы ғылымдар саласында ғылыми-техникалық жобаларды іске асыру бойынша қызметтерді орындау </t>
  </si>
  <si>
    <t>Оқу және ғылыми-зертханалық эксперименталды базамен қамтамасыз ету, қолайлы инновациялық ортаны құру қызметтері</t>
  </si>
  <si>
    <t>Стратегиялық әріптестен қызметтерді сатып алу келісімдері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</si>
  <si>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</si>
  <si>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 xml:space="preserve">Тау-кен ісі мектебін құру туралы стратегиялық әріптестен қызметтерді сатып алу </t>
  </si>
  <si>
    <t>Астана қ., Қабанбай батыр даң., 53 АҚШ,  Денвер қ.</t>
  </si>
  <si>
    <t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</t>
  </si>
  <si>
    <t>шарттың күшіне енген күнінен бастап 31.12.2014  жылға дейін</t>
  </si>
  <si>
    <t xml:space="preserve">Инженерия мектебіне арналған стратегиялық әріптестен қызметтерді сатып алу </t>
  </si>
  <si>
    <t>Инженерия мектебіне арналған стратегиялық әріптестен қызметтерді сатып алу</t>
  </si>
  <si>
    <t>Ереженің 15-т. 32) тт.</t>
  </si>
  <si>
    <t>Сыртқы емтихан алушының  бiлiм  беру – консультациялық  қызметтері</t>
  </si>
  <si>
    <t>2014 жылғы мамыр-маусым</t>
  </si>
  <si>
    <t>Стратегиялық әрiптестен қызметтерді сатып алу</t>
  </si>
  <si>
    <t xml:space="preserve">Ғылым және технологиялар мектебі даму туралы сұрақтар қызметтерді сатып алу </t>
  </si>
  <si>
    <t>Имидж өнiмiн жасау қызметтір</t>
  </si>
  <si>
    <t>Ереженің 15-т. 40) тт.</t>
  </si>
  <si>
    <t xml:space="preserve">Имидж өнiмiн жасау қызметтері </t>
  </si>
  <si>
    <t xml:space="preserve">2014 жыл бойынша </t>
  </si>
  <si>
    <t>Форум өткізу үшін техникамен жарақтандыру қызметтері</t>
  </si>
  <si>
    <t>EHELF форум өткізу үшін техникамен жарақтандыру қызметтері</t>
  </si>
  <si>
    <t>2014 жылғы маусым</t>
  </si>
  <si>
    <t>Кеңес өткізу үшін техникамен жарақтандыру қызметтер</t>
  </si>
  <si>
    <t xml:space="preserve">2014 жылғы наурыз
</t>
  </si>
  <si>
    <t xml:space="preserve">Имидж бейне материалдарын шығару бойынша қызметтер  </t>
  </si>
  <si>
    <t>Астана қаласындағы Ұлттық ғылыми онкология орталығының жобасы бойынша қызмет көрсету</t>
  </si>
  <si>
    <t>Ереженің 15-т.  26) тт.</t>
  </si>
  <si>
    <t xml:space="preserve">шарттың күшіне енген күнінен бастап 48 ай
</t>
  </si>
  <si>
    <t>Денсаулық сақтау саласындағы  ғылыми зерттеулер, "Ұлттық ғылыми кардиохирургиялық орталығы" АҚ</t>
  </si>
  <si>
    <t>Денсаулық сақтау саласындағы  ғылыми зерттеулерді өткізу бойынша  "Ұлттық ғылыми кардиохирургиялық орталығы" АҚ қызметтері</t>
  </si>
  <si>
    <t xml:space="preserve">2014 жылғы қаңтар-желтоқсан 
</t>
  </si>
  <si>
    <t>Өмiр туралы ғылымдар саласында ғылыми-техникалық жобаларды және/немесе бағдарламаларды іске асыру қызметтері (ӨТҒО ЖМ)</t>
  </si>
  <si>
    <t>Ғылыми- зерттеу қызметтері (2011-2014 жылдарға арналған сапалы ұзақ өмiр сүрудiң ғылыми негiздерi және геронтоинжинирингтік инновациялық технологияларды дамыту) (ӨТҒО ЖМ)</t>
  </si>
  <si>
    <t>«Өмір туралы ғылымдар орталығы» ЖМ-ның ғылыми зерттеулерді өткізу  бойынша қызметтері</t>
  </si>
  <si>
    <t>Ғылыми- зерттеу қызметтері (2014-2016 жылдарға Қазақстан Республикасында  биомедициналық индустрия негізін құру үшін трансляциялық және  персоналдық медицинаны дамыту) (ӨТҒО ЖМ)</t>
  </si>
  <si>
    <t>«Өмір туралы ғылымдар орталығы» ЖМ-ның ғылыми зерттеулерді өткізу бойынша қызметтері</t>
  </si>
  <si>
    <t xml:space="preserve">«Назарбаев Университеті» Медицина мектебін  қызметін іске асыру бойынша  стратегиялық әрiптестен қызметтердi сатып алу </t>
  </si>
  <si>
    <t>Ереженің 15-т., 26) тт.</t>
  </si>
  <si>
    <t xml:space="preserve">«Назарбаев Университеті» Медицина мектебін  қызметін іске асыру бойынша  қызметтер </t>
  </si>
  <si>
    <t xml:space="preserve">шарттың күшіне енген күнінен бастап 15 ай  </t>
  </si>
  <si>
    <t xml:space="preserve">Медбикелік білім беру бағдарламасын әзірлеу бойынша стратегиялық әрiптестен қызметтердi сатып алу </t>
  </si>
  <si>
    <t xml:space="preserve">Медбикелік білім беру бағдарламасын әзірлеу бойынша қызметтер </t>
  </si>
  <si>
    <t>шарттың күшіне енген күнінен бастап 12 ай</t>
  </si>
  <si>
    <t>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</si>
  <si>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>Ереженің 15-т. 26), 6) тт.</t>
  </si>
  <si>
    <t>Корпоративтік тренингтік бағдарламаларды әзірлеу, енгізу және іске асыру бойынша консультациялық қызметтер</t>
  </si>
  <si>
    <t>Жылжымайтын және жылжитын мүлікті сақтандыру</t>
  </si>
  <si>
    <t>шарттың күшіне енген күнінен бастап 2015  жылдың 1 тоқсанына дейін</t>
  </si>
  <si>
    <t>Студенттерге  арналған медициналық қызметтер</t>
  </si>
  <si>
    <t xml:space="preserve">«Назарбаев Университеті» студенттеріне арналған «РДО» АҚ көрсететін медициналық қызметтер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</si>
  <si>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</si>
  <si>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</si>
  <si>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</si>
  <si>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</si>
  <si>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Академиялық персонал үшін дәрiгерлiк байқау өткiзу</t>
  </si>
  <si>
    <t>шарттың күшіне енген күнінен бастап 6 ай  ішінде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</si>
  <si>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</si>
  <si>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</si>
  <si>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</si>
  <si>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</si>
  <si>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</si>
  <si>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</si>
  <si>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</si>
  <si>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</si>
  <si>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</si>
  <si>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 xml:space="preserve">«Назарбаев Университеті» 2014 жылға арналған тауарларды, жұмыстарды, қызметтерді сатып алу жоспары.  </t>
  </si>
  <si>
    <t>исключена</t>
  </si>
  <si>
    <t>Услуги по осуществлению деятельности в области послевузовского и дополнительного образования, научно-исследовательской деятельности</t>
  </si>
  <si>
    <t xml:space="preserve">Услуги по организации образовательной деятельности Высшей школы образования Назарбаев Университет </t>
  </si>
  <si>
    <t>Услуга</t>
  </si>
  <si>
    <t xml:space="preserve">Услуги по методологическому обеспечению академической деятельности Высшей школы образования Назарбаев Университет </t>
  </si>
  <si>
    <t>Услуги по организации и проведению курса повышения квалификации для руководителей и членов наблюдательных советов высших учебных заведений Республики Казахстан</t>
  </si>
  <si>
    <t>Услуги по разработке стратегических направлений реформирования образования в Республике Казахстан на 2015-2020 гг.</t>
  </si>
  <si>
    <t>Услуги по осуществлению научно-исследовательской деятельности, в том числе услуги по реализации научно-технических проектов в области образовательной политики</t>
  </si>
  <si>
    <t>Работы</t>
  </si>
  <si>
    <t>Проведение проектно-изыскательных работ, разработка проектно-сметной документации</t>
  </si>
  <si>
    <t>работа</t>
  </si>
  <si>
    <t>1</t>
  </si>
  <si>
    <t>в течение 6-ти месяцев со дня вступления в силу договора подряда</t>
  </si>
  <si>
    <t>Осушение участка, затопленного системой озер М.Талдыколь, под строительство Научно-исследовательского кластера (Научного парка Назарбаев Университета)</t>
  </si>
  <si>
    <t>Строительно-монтажные работы по осушению участка под строительство Научно-исследовательского кластера (Научный парк Назабаев Университета)</t>
  </si>
  <si>
    <t>в течение 9-ти месяцев со дня вступления в силу договора подряда</t>
  </si>
  <si>
    <t>Итого по работам: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</si>
  <si>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</si>
  <si>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г.Астана"</t>
  </si>
  <si>
    <t>в течение 60-ти месяцев со дня вступления в силу договора подряда</t>
  </si>
  <si>
    <t>Строительство пускового комплекса 3 второй очереди строительства Научно-образовательного комплекса "Назарбаев Университет"</t>
  </si>
  <si>
    <t>пп.26 п.15 Правил</t>
  </si>
  <si>
    <t>Проведение проектно-изыскательных работ, разработка проектно-сметной документации, строительно-монтажные работы, авторский надзор и ввод в эксплуатацию объектов пускового комплекса 3 Научно-образовательного комплекса "Назарбаев Университет"</t>
  </si>
  <si>
    <t>комплексная работа</t>
  </si>
  <si>
    <t>в течение 20-ти месяцев со дня вступления в силу договора подряда</t>
  </si>
  <si>
    <t>Строительство расширения 3 существующих блоков  Научно-образовательного комплекса "Назарбаев Университет"(блок 3,5,7)</t>
  </si>
  <si>
    <t>Проведение проектно-изыскательных работ, разработка проектно-сметной документации, строительно-монтажные работы, авторский надзор и ввод в эксплуатацию, расширение блоков 3,5,7 Научно-образовательного комплекса "Назарбаев Университет"</t>
  </si>
  <si>
    <t>в течение 24-х месяцев со дня вступления в силу договора подряда</t>
  </si>
  <si>
    <t>Строительство объекта "Национальный научный онкологический центр в городе Астана</t>
  </si>
  <si>
    <t>Проведение проектно-изыскательных работ, разработка проектно-сметной документации, строительно-монтажные работы, авторский надзор и ввод в эксплуатацию объекта "Национальный научный онкологический центр в городе Астана"</t>
  </si>
  <si>
    <t>в течение 32-х месяцев со дня вступления в силу договора подряда</t>
  </si>
  <si>
    <t>Строительство объекта "Школа медицины в городе Астана"</t>
  </si>
  <si>
    <t>Проведение проектно-изыскательных работ, разработка проектно-сметной документации, строительно-монтажные работы авторский надзор и ввод в эксплуатацию объекта "Школа медицины в городе Астана"</t>
  </si>
  <si>
    <t>в течение 30-ти месяцев со дня вступления в силу договора подряда</t>
  </si>
  <si>
    <t>Строительство Научно-исследовательского кластера (Научного парка Назабаев Университета)</t>
  </si>
  <si>
    <t>Проведение проектно-изыскательных работ, разработка проектно-сметной документации, строительно-монтажные работы, авторский надзор и ввод в эксплуатацию объекта Научно-исследовательский кластер (Научный парк Назабаев Университета)</t>
  </si>
  <si>
    <t>Жұмыстар</t>
  </si>
  <si>
    <t>Жобалау  және іздестіру жұмыстарын жүргізу, жобалау-сметалық құжаттаманы әзiрлеу</t>
  </si>
  <si>
    <t>жұмыс</t>
  </si>
  <si>
    <t>мердiгерлiк шарттың күшіне енген күнінен бастап 6 ай ішінде</t>
  </si>
  <si>
    <t>мердiгерлiк шарттың күшіне енген күнінен бастап 9 ай ішінде</t>
  </si>
  <si>
    <t xml:space="preserve">Ғылыми - зерттеу кластерінің (Назарбаев Университетінің ғылыми паркі) құрылысына бөлінген, Кіші Талдыкөл көлдерінің жүйелерімен су басқан жерлерді құрғату </t>
  </si>
  <si>
    <t>Ғылыми - зерттеу кластердің (Назарбаев Университетінің ғылыми паркі) құрылысына бөлінген су басқан жерлерді құрғату бойынша құрылыс-монтаждык жұмыстар</t>
  </si>
  <si>
    <t>Жұмыстар бойынша жинағы: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</si>
  <si>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</si>
  <si>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</si>
  <si>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</si>
  <si>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"Назарбаев Университетi" Ғылыми-бiлiм беру  кешенiнің екiншi құрылыс кезегiнiң 3-шi iске қосылатын кешенiнің құрылысы</t>
  </si>
  <si>
    <t>"Назарбаев Университетi" Ғылыми-бiлiм беру  кешенiнің 3-шi iске қосылатын кешені объектілерінің жобалау-iздестіру жұмыстарын өткiзу, жобалау-сметалық құжаттамасын әзірлеу, құрылыс-монтаждық жұмыстарын жүргізу, авторлық қадағалау және пайдалануға беру</t>
  </si>
  <si>
    <t>кешенді жұмыс</t>
  </si>
  <si>
    <t>мердiгерлiк шарттың күшіне енген күнінен бастап 20 ай ішінде</t>
  </si>
  <si>
    <t xml:space="preserve">"Назарбаев Университетi" Ғылыми-бiлiм беру  кешенiнің қолданыстағы 3 блогын (3,5,7 блоктер) кеңейту құрылысы </t>
  </si>
  <si>
    <t>"Назарбаев Университетi" Ғылыми-бiлiм беру  кешенiнің 3, 5, 7-шi блоктарын кеңейту жобалау-iздестіру жұмыстарын өткiзу, жобалау-сметалық құжаттамасын әзірлеу, құрылыс-монтаждық жұмыстарын жүргізу, авторлық қадағалау және пайдалануға беру</t>
  </si>
  <si>
    <t>мердiгерлiк шарттың күшіне енген күнінен бастап 24 ай ішінде</t>
  </si>
  <si>
    <t>«Астана қаласында Ұлттық ғылыми онкология орталығы» объектісінің құрылысы</t>
  </si>
  <si>
    <t>«Астана қаласында Ұлттық ғылыми онкология орталығы»  объектің жобалау-iздестіру жұмыстарын өткiзу, жобалау-сметалық құжаттамасын әзірлеу, құрылыс-монтаждық жұмыстарын жүргізу, авторлық қадағалау және пайдалануға беру</t>
  </si>
  <si>
    <t>мердiгерлiк шарттың күшіне енген күнінен бастап 32 ай ішінде</t>
  </si>
  <si>
    <t>Астана қаласындағы Медицина мектебі» объектісінің құрылысы</t>
  </si>
  <si>
    <t>Астана қаласындағы Медицина мектебі» объектсінің  жобалау-iздестіру жұмыстарын өткiзу, жобалау-сметалық құжаттамасын әзірлеу, құрылыс-монтаждық жұмыстарын жүргізу, авторлық қадағалау және пайдалануға беру</t>
  </si>
  <si>
    <t>мердiгерлiк шарттың күшіне енген күнінен бастап 30 ай ішінде</t>
  </si>
  <si>
    <t>Ғылыми - зерттеу кластерінің (Назарбаев Университеті Ғылыми паркінің) құрылысы</t>
  </si>
  <si>
    <t>Ғылыми - зерттеу кластерінің  (Назарбаев Университеті Ғылыми паркі) объектісің жобалау-iздестіру жұмыстарын өткiзу, жобалау-сметалық құжаттамасын әзірлеу, құрылыс-монтаждық жұмыстарын жүргізу, авторлық қадағалау және пайдалануға беру</t>
  </si>
  <si>
    <t>алынып тасталған</t>
  </si>
  <si>
    <t>Жоғары оқу орынан кейінгі  және қосымша білім, ғылыми-зерттеу қызметі саласындағы қызметті жүзеге асыру бойынша қызметтер</t>
  </si>
  <si>
    <t>Назарбаев Университеті Жоғары білім беру мектебінің білім беру қызметін ұйымдастыру бойынша қызметтер</t>
  </si>
  <si>
    <t>2014 жылғы қаңтар-желтоқсан</t>
  </si>
  <si>
    <t xml:space="preserve">Назарбаев Университеті Жоғары білім беру мектебінің академиялық қызметіне әдістемелік қамтамасыз ету бойынша қызметтер </t>
  </si>
  <si>
    <t xml:space="preserve">Қазақстан Республикасының жоғары оқу орындарының басшылары мен байқау кеңестерінің мүшелерінің біліктілігін арттыру курстарын ұйымдастыру және өткізу бойынша қызметтер </t>
  </si>
  <si>
    <t>Қазақстан Республикасында 2015-2020 жылдары білім беруді реформалаудың стратегиялық бағыттарын әзірлеу бойынша қызметтер</t>
  </si>
  <si>
    <t>Ғылыми-зерттеу қызметті жүзеге асыру қызметтері, оның ішінде білім беру саясаты саласында ғылыми-техникалық жобаларды іске асыру бойынша қызметтер</t>
  </si>
  <si>
    <t>Консульта-ционные услуги для содействия развитию Школы гуманитарных и социальных наук и усилению потенциала Назарбаев Университета</t>
  </si>
  <si>
    <t>Консультационные услуги для содействия развитию Школы гуманитарных и социальных наук и усилению потенциала Назарбаев Университета</t>
  </si>
  <si>
    <t>в течение 24 месяцев с даты вступления в силу соглашения</t>
  </si>
  <si>
    <t>С даты вступления договора в силу по 31 декабря 2014 года</t>
  </si>
  <si>
    <t>Шарттың күшіне енген күнінен бастап 2014 жылғы 31 желтоқсанға дейін</t>
  </si>
  <si>
    <t xml:space="preserve">Гуманитарлық және әлеуметтік ғылымдар мектебінің дамуына көмек көрсету және Назарбаев Университетінің әлеуетін күшейту бойынша консультациялық қызметтер </t>
  </si>
  <si>
    <t>Ереженің 15-т. 26) тт</t>
  </si>
  <si>
    <t>Гуманитарлық және әлеуметтік ғылымдар мектебінің дамуына көмек көрсету және Назарбаев Университетінің әлеуетін күшейту бойынша консультациялық қызметтер</t>
  </si>
  <si>
    <t>Келісімнің  күшіне енген күнінен бастап 24 ай  ішінде</t>
  </si>
  <si>
    <t>c 1 января по 30 июня 2014 года</t>
  </si>
  <si>
    <t xml:space="preserve">Проведение проектных и изыскательских работ по осушению участка, затопленного системой озер малый Талдыколь, под строительство Научно-исследовательского кластера </t>
  </si>
  <si>
    <t>из одного источника</t>
  </si>
  <si>
    <t xml:space="preserve">бір көзден сатып алу </t>
  </si>
  <si>
    <t>2014 жылғы 1 қаңтардан бастап 30 маусымға дейін</t>
  </si>
  <si>
    <t xml:space="preserve">от 31.12.2013г. №106, с учетом изменений и дополнений  от </t>
  </si>
  <si>
    <t xml:space="preserve">Ғылыми - зерттеу кластерінің құрылысына бөлінген, Кіші Талдыкөл көлдерінің жүйелерімен су басқан жерлерді құрғату бойынша жобалық және іздестіру жұмыстарын жүргізу </t>
  </si>
  <si>
    <t>Услуги Инженера по договорам ФИДИК в рамках проекта по строительству 2-ой очереди Научно-образовательного комплекса "Назарбаев Университет"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</si>
  <si>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"Назарбаев Университет" (ПК-2, ПК-3, ПК-4) по договорам ФИДИК</t>
  </si>
  <si>
    <t>51 (пятьдесят один)  месяц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</si>
  <si>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</si>
  <si>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</si>
  <si>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</si>
  <si>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5 месяцев</t>
  </si>
  <si>
    <t>5 ай</t>
  </si>
  <si>
    <t>от 05.03.2014г. №23-н/қ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</si>
</sst>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rgb="FF000000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8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 shrinkToFit="1"/>
    </xf>
    <xf numFmtId="4" fontId="25" fillId="0" borderId="4" xfId="2" applyNumberFormat="1" applyFont="1" applyFill="1" applyBorder="1" applyAlignment="1">
      <alignment horizontal="left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5" fillId="2" borderId="1" xfId="0" applyFont="1" applyFill="1" applyBorder="1" applyAlignment="1">
      <alignment horizontal="center" vertical="center" wrapText="1" shrinkToFit="1"/>
    </xf>
    <xf numFmtId="3" fontId="25" fillId="0" borderId="1" xfId="0" applyNumberFormat="1" applyFont="1" applyFill="1" applyBorder="1" applyAlignment="1">
      <alignment horizontal="center" vertical="center" wrapText="1"/>
    </xf>
    <xf numFmtId="3" fontId="25" fillId="0" borderId="4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4" fontId="25" fillId="0" borderId="4" xfId="3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1" fontId="25" fillId="2" borderId="3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5" fillId="0" borderId="0" xfId="0" applyFont="1" applyAlignment="1">
      <alignment vertical="center" wrapText="1" shrinkToFi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 wrapText="1"/>
    </xf>
    <xf numFmtId="49" fontId="25" fillId="5" borderId="1" xfId="149" applyNumberFormat="1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/>
    </xf>
    <xf numFmtId="3" fontId="27" fillId="5" borderId="1" xfId="149" applyNumberFormat="1" applyFont="1" applyFill="1" applyBorder="1" applyAlignment="1">
      <alignment horizontal="right" vertical="center" wrapText="1"/>
    </xf>
    <xf numFmtId="0" fontId="25" fillId="0" borderId="4" xfId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left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left" vertical="center" wrapText="1"/>
    </xf>
    <xf numFmtId="1" fontId="25" fillId="0" borderId="7" xfId="2" applyNumberFormat="1" applyFont="1" applyFill="1" applyBorder="1" applyAlignment="1">
      <alignment horizontal="center" vertical="center" wrapText="1"/>
    </xf>
    <xf numFmtId="3" fontId="33" fillId="0" borderId="3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1" fontId="25" fillId="0" borderId="3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49" fontId="25" fillId="0" borderId="4" xfId="149" applyNumberFormat="1" applyFont="1" applyFill="1" applyBorder="1" applyAlignment="1">
      <alignment horizontal="center" vertical="center" wrapText="1"/>
    </xf>
    <xf numFmtId="3" fontId="25" fillId="0" borderId="1" xfId="149" applyNumberFormat="1" applyFont="1" applyFill="1" applyBorder="1" applyAlignment="1">
      <alignment horizontal="right" vertical="center" wrapText="1"/>
    </xf>
    <xf numFmtId="4" fontId="27" fillId="0" borderId="1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shrinkToFi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43" fontId="27" fillId="0" borderId="1" xfId="149" applyFont="1" applyFill="1" applyBorder="1" applyAlignment="1">
      <alignment horizontal="center" vertical="center" wrapText="1"/>
    </xf>
    <xf numFmtId="3" fontId="27" fillId="3" borderId="1" xfId="149" applyNumberFormat="1" applyFont="1" applyFill="1" applyBorder="1" applyAlignment="1">
      <alignment horizontal="right" vertical="center" wrapText="1"/>
    </xf>
    <xf numFmtId="49" fontId="25" fillId="3" borderId="1" xfId="149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left" vertical="center" wrapText="1"/>
    </xf>
    <xf numFmtId="1" fontId="25" fillId="0" borderId="9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3" fillId="0" borderId="1" xfId="0" applyNumberFormat="1" applyFont="1" applyFill="1" applyBorder="1" applyAlignment="1">
      <alignment horizontal="center" vertical="center"/>
    </xf>
    <xf numFmtId="3" fontId="33" fillId="0" borderId="1" xfId="0" applyNumberFormat="1" applyFont="1" applyFill="1" applyBorder="1" applyAlignment="1">
      <alignment horizontal="center" vertical="center" wrapText="1"/>
    </xf>
    <xf numFmtId="3" fontId="33" fillId="0" borderId="3" xfId="0" applyNumberFormat="1" applyFont="1" applyFill="1" applyBorder="1" applyAlignment="1">
      <alignment horizontal="center" vertical="center" wrapText="1"/>
    </xf>
    <xf numFmtId="3" fontId="25" fillId="0" borderId="7" xfId="2" applyNumberFormat="1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1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1" fontId="27" fillId="5" borderId="7" xfId="2" applyNumberFormat="1" applyFont="1" applyFill="1" applyBorder="1" applyAlignment="1">
      <alignment horizontal="left" vertical="center" wrapText="1"/>
    </xf>
    <xf numFmtId="1" fontId="27" fillId="5" borderId="5" xfId="2" applyNumberFormat="1" applyFont="1" applyFill="1" applyBorder="1" applyAlignment="1">
      <alignment horizontal="left" vertical="center" wrapText="1"/>
    </xf>
    <xf numFmtId="1" fontId="27" fillId="5" borderId="3" xfId="2" applyNumberFormat="1" applyFont="1" applyFill="1" applyBorder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52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51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52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52</xdr:row>
      <xdr:rowOff>762000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52</xdr:row>
      <xdr:rowOff>723900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1633405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52</xdr:row>
      <xdr:rowOff>762000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52</xdr:row>
      <xdr:rowOff>762000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50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157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93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88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92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90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91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47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154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90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70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89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153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89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88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87</xdr:row>
      <xdr:rowOff>0</xdr:rowOff>
    </xdr:from>
    <xdr:ext cx="11513819" cy="937629"/>
    <xdr:sp macro="" textlink="">
      <xdr:nvSpPr>
        <xdr:cNvPr id="516" name="Прямоугольник 515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153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89</xdr:row>
      <xdr:rowOff>0</xdr:rowOff>
    </xdr:from>
    <xdr:ext cx="11513819" cy="937629"/>
    <xdr:sp macro="" textlink="">
      <xdr:nvSpPr>
        <xdr:cNvPr id="632" name="Прямоугольник 631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88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87</xdr:row>
      <xdr:rowOff>0</xdr:rowOff>
    </xdr:from>
    <xdr:ext cx="11513819" cy="937629"/>
    <xdr:sp macro="" textlink="">
      <xdr:nvSpPr>
        <xdr:cNvPr id="748" name="Прямоугольник 747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"/>
  <sheetViews>
    <sheetView tabSelected="1" zoomScaleNormal="100" workbookViewId="0">
      <pane ySplit="8" topLeftCell="A69" activePane="bottomLeft" state="frozen"/>
      <selection pane="bottomLeft" activeCell="H79" sqref="H79"/>
    </sheetView>
  </sheetViews>
  <sheetFormatPr defaultRowHeight="15" x14ac:dyDescent="0.25"/>
  <cols>
    <col min="1" max="1" width="6.5703125" style="42" customWidth="1"/>
    <col min="2" max="2" width="45" style="43" customWidth="1"/>
    <col min="3" max="3" width="15" style="44" customWidth="1"/>
    <col min="4" max="4" width="57" style="43" customWidth="1"/>
    <col min="5" max="5" width="15" style="44" customWidth="1"/>
    <col min="6" max="6" width="12.140625" style="44" customWidth="1"/>
    <col min="7" max="7" width="19.5703125" style="44" customWidth="1"/>
    <col min="8" max="9" width="18.85546875" style="88" customWidth="1"/>
    <col min="10" max="10" width="28.140625" style="44" customWidth="1"/>
    <col min="11" max="11" width="35.5703125" style="44" customWidth="1"/>
    <col min="12" max="12" width="20.28515625" style="2" customWidth="1"/>
    <col min="13" max="13" width="21.140625" style="2" customWidth="1"/>
    <col min="14" max="17" width="9.140625" style="2"/>
    <col min="18" max="19" width="9.140625" style="2" customWidth="1"/>
    <col min="20" max="26" width="9.140625" style="2"/>
    <col min="27" max="16384" width="9.140625" style="45"/>
  </cols>
  <sheetData>
    <row r="1" spans="1:26" ht="18.75" x14ac:dyDescent="0.25">
      <c r="H1" s="101"/>
      <c r="K1" s="118"/>
    </row>
    <row r="2" spans="1:26" ht="18.75" x14ac:dyDescent="0.25">
      <c r="H2" s="101" t="s">
        <v>134</v>
      </c>
      <c r="K2" s="118"/>
    </row>
    <row r="3" spans="1:26" ht="18.75" x14ac:dyDescent="0.25">
      <c r="H3" s="153" t="s">
        <v>393</v>
      </c>
      <c r="K3" s="118"/>
    </row>
    <row r="4" spans="1:26" ht="18.75" x14ac:dyDescent="0.25">
      <c r="H4" s="153" t="s">
        <v>403</v>
      </c>
      <c r="K4" s="118"/>
    </row>
    <row r="5" spans="1:26" ht="18.75" x14ac:dyDescent="0.25">
      <c r="H5" s="101"/>
      <c r="K5" s="118"/>
    </row>
    <row r="6" spans="1:26" ht="18.75" x14ac:dyDescent="0.25">
      <c r="D6" s="46" t="s">
        <v>85</v>
      </c>
    </row>
    <row r="7" spans="1:26" ht="18.75" x14ac:dyDescent="0.25">
      <c r="D7" s="46" t="s">
        <v>5</v>
      </c>
    </row>
    <row r="8" spans="1:26" ht="71.25" x14ac:dyDescent="0.25">
      <c r="A8" s="47" t="s">
        <v>6</v>
      </c>
      <c r="B8" s="48" t="s">
        <v>43</v>
      </c>
      <c r="C8" s="49" t="s">
        <v>44</v>
      </c>
      <c r="D8" s="48" t="s">
        <v>12</v>
      </c>
      <c r="E8" s="49" t="s">
        <v>70</v>
      </c>
      <c r="F8" s="49" t="s">
        <v>14</v>
      </c>
      <c r="G8" s="49" t="s">
        <v>13</v>
      </c>
      <c r="H8" s="49" t="s">
        <v>7</v>
      </c>
      <c r="I8" s="49" t="s">
        <v>8</v>
      </c>
      <c r="J8" s="49" t="s">
        <v>0</v>
      </c>
      <c r="K8" s="49" t="s">
        <v>1</v>
      </c>
    </row>
    <row r="9" spans="1:26" x14ac:dyDescent="0.25">
      <c r="A9" s="50">
        <v>1</v>
      </c>
      <c r="B9" s="48">
        <v>2</v>
      </c>
      <c r="C9" s="49">
        <v>3</v>
      </c>
      <c r="D9" s="48">
        <v>4</v>
      </c>
      <c r="E9" s="48">
        <v>5</v>
      </c>
      <c r="F9" s="48">
        <v>6</v>
      </c>
      <c r="G9" s="48">
        <v>7</v>
      </c>
      <c r="H9" s="48">
        <v>8</v>
      </c>
      <c r="I9" s="48">
        <v>9</v>
      </c>
      <c r="J9" s="49">
        <v>10</v>
      </c>
      <c r="K9" s="49">
        <v>11</v>
      </c>
    </row>
    <row r="10" spans="1:26" s="2" customFormat="1" x14ac:dyDescent="0.25">
      <c r="A10" s="184" t="s">
        <v>10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26" s="39" customFormat="1" x14ac:dyDescent="0.25">
      <c r="A11" s="188" t="s">
        <v>317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</row>
    <row r="12" spans="1:26" ht="60" x14ac:dyDescent="0.25">
      <c r="A12" s="38">
        <v>1</v>
      </c>
      <c r="B12" s="155" t="s">
        <v>389</v>
      </c>
      <c r="C12" s="156" t="s">
        <v>390</v>
      </c>
      <c r="D12" s="155" t="s">
        <v>318</v>
      </c>
      <c r="E12" s="157" t="s">
        <v>319</v>
      </c>
      <c r="F12" s="157" t="s">
        <v>320</v>
      </c>
      <c r="G12" s="156"/>
      <c r="H12" s="158">
        <v>38052488</v>
      </c>
      <c r="I12" s="55">
        <f t="shared" ref="I12:I13" si="0">H12*1.12</f>
        <v>42618786.560000002</v>
      </c>
      <c r="J12" s="156" t="s">
        <v>321</v>
      </c>
      <c r="K12" s="156" t="s">
        <v>171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60" x14ac:dyDescent="0.25">
      <c r="A13" s="38">
        <v>2</v>
      </c>
      <c r="B13" s="77" t="s">
        <v>322</v>
      </c>
      <c r="C13" s="156" t="s">
        <v>4</v>
      </c>
      <c r="D13" s="77" t="s">
        <v>323</v>
      </c>
      <c r="E13" s="55" t="s">
        <v>319</v>
      </c>
      <c r="F13" s="52">
        <v>1</v>
      </c>
      <c r="G13" s="159"/>
      <c r="H13" s="158">
        <v>2257146887</v>
      </c>
      <c r="I13" s="55">
        <f t="shared" si="0"/>
        <v>2528004513.4400001</v>
      </c>
      <c r="J13" s="156" t="s">
        <v>324</v>
      </c>
      <c r="K13" s="156" t="s">
        <v>171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x14ac:dyDescent="0.25">
      <c r="A14" s="189" t="s">
        <v>325</v>
      </c>
      <c r="B14" s="190"/>
      <c r="C14" s="190"/>
      <c r="D14" s="190"/>
      <c r="E14" s="190"/>
      <c r="F14" s="190"/>
      <c r="G14" s="191"/>
      <c r="H14" s="65">
        <f>H12+H13</f>
        <v>2295199375</v>
      </c>
      <c r="I14" s="65">
        <f>I12+I13</f>
        <v>2570623300</v>
      </c>
      <c r="J14" s="123"/>
      <c r="K14" s="119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s="39" customFormat="1" x14ac:dyDescent="0.25">
      <c r="A15" s="188" t="s">
        <v>9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spans="1:26" s="4" customFormat="1" ht="45" x14ac:dyDescent="0.25">
      <c r="A16" s="18">
        <v>1</v>
      </c>
      <c r="B16" s="33" t="s">
        <v>87</v>
      </c>
      <c r="C16" s="9" t="s">
        <v>90</v>
      </c>
      <c r="D16" s="106" t="s">
        <v>91</v>
      </c>
      <c r="E16" s="10" t="s">
        <v>2</v>
      </c>
      <c r="F16" s="10">
        <v>1</v>
      </c>
      <c r="G16" s="10"/>
      <c r="H16" s="10">
        <v>2300000</v>
      </c>
      <c r="I16" s="55">
        <f t="shared" ref="I16:I28" si="1">H16*1.12</f>
        <v>2576000.0000000005</v>
      </c>
      <c r="J16" s="19" t="s">
        <v>92</v>
      </c>
      <c r="K16" s="19" t="s">
        <v>93</v>
      </c>
    </row>
    <row r="17" spans="1:19" s="4" customFormat="1" ht="45" x14ac:dyDescent="0.25">
      <c r="A17" s="18">
        <f>A16+1</f>
        <v>2</v>
      </c>
      <c r="B17" s="33" t="s">
        <v>88</v>
      </c>
      <c r="C17" s="9" t="s">
        <v>90</v>
      </c>
      <c r="D17" s="106" t="s">
        <v>91</v>
      </c>
      <c r="E17" s="10" t="s">
        <v>2</v>
      </c>
      <c r="F17" s="10">
        <v>1</v>
      </c>
      <c r="G17" s="10"/>
      <c r="H17" s="10">
        <v>900000</v>
      </c>
      <c r="I17" s="55">
        <f t="shared" si="1"/>
        <v>1008000.0000000001</v>
      </c>
      <c r="J17" s="19" t="s">
        <v>92</v>
      </c>
      <c r="K17" s="19" t="s">
        <v>93</v>
      </c>
    </row>
    <row r="18" spans="1:19" s="4" customFormat="1" ht="45" x14ac:dyDescent="0.25">
      <c r="A18" s="18">
        <f t="shared" ref="A18:A26" si="2">A17+1</f>
        <v>3</v>
      </c>
      <c r="B18" s="33" t="s">
        <v>89</v>
      </c>
      <c r="C18" s="9" t="s">
        <v>90</v>
      </c>
      <c r="D18" s="106" t="s">
        <v>91</v>
      </c>
      <c r="E18" s="10" t="s">
        <v>2</v>
      </c>
      <c r="F18" s="10">
        <v>1</v>
      </c>
      <c r="G18" s="10"/>
      <c r="H18" s="10">
        <v>2700000</v>
      </c>
      <c r="I18" s="55">
        <f t="shared" si="1"/>
        <v>3024000.0000000005</v>
      </c>
      <c r="J18" s="19" t="s">
        <v>92</v>
      </c>
      <c r="K18" s="19" t="s">
        <v>93</v>
      </c>
      <c r="L18" s="61"/>
      <c r="M18" s="62"/>
      <c r="N18" s="61"/>
      <c r="O18" s="63"/>
      <c r="P18" s="63"/>
      <c r="Q18" s="63"/>
      <c r="R18" s="64"/>
      <c r="S18" s="64"/>
    </row>
    <row r="19" spans="1:19" s="4" customFormat="1" ht="75" x14ac:dyDescent="0.25">
      <c r="A19" s="18">
        <f t="shared" si="2"/>
        <v>4</v>
      </c>
      <c r="B19" s="33" t="s">
        <v>107</v>
      </c>
      <c r="C19" s="9" t="s">
        <v>4</v>
      </c>
      <c r="D19" s="106" t="s">
        <v>246</v>
      </c>
      <c r="E19" s="10" t="s">
        <v>2</v>
      </c>
      <c r="F19" s="10">
        <v>1</v>
      </c>
      <c r="G19" s="10"/>
      <c r="H19" s="10">
        <v>13820500</v>
      </c>
      <c r="I19" s="55">
        <f t="shared" si="1"/>
        <v>15478960.000000002</v>
      </c>
      <c r="J19" s="111" t="s">
        <v>109</v>
      </c>
      <c r="K19" s="19" t="s">
        <v>108</v>
      </c>
      <c r="L19" s="61"/>
      <c r="M19" s="62"/>
      <c r="N19" s="61"/>
      <c r="O19" s="63"/>
      <c r="P19" s="63"/>
      <c r="Q19" s="63"/>
      <c r="R19" s="64"/>
      <c r="S19" s="64"/>
    </row>
    <row r="20" spans="1:19" s="4" customFormat="1" ht="30" x14ac:dyDescent="0.25">
      <c r="A20" s="18">
        <f t="shared" si="2"/>
        <v>5</v>
      </c>
      <c r="B20" s="33" t="s">
        <v>112</v>
      </c>
      <c r="C20" s="9" t="s">
        <v>4</v>
      </c>
      <c r="D20" s="106" t="s">
        <v>113</v>
      </c>
      <c r="E20" s="10" t="s">
        <v>2</v>
      </c>
      <c r="F20" s="10">
        <v>1</v>
      </c>
      <c r="G20" s="10"/>
      <c r="H20" s="10">
        <v>13865972</v>
      </c>
      <c r="I20" s="10">
        <f t="shared" si="1"/>
        <v>15529888.640000001</v>
      </c>
      <c r="J20" s="19" t="s">
        <v>114</v>
      </c>
      <c r="K20" s="19" t="s">
        <v>115</v>
      </c>
      <c r="L20" s="61"/>
      <c r="M20" s="62"/>
      <c r="N20" s="61"/>
      <c r="O20" s="63"/>
      <c r="P20" s="63"/>
      <c r="Q20" s="63"/>
      <c r="R20" s="64"/>
      <c r="S20" s="64"/>
    </row>
    <row r="21" spans="1:19" s="4" customFormat="1" ht="45" x14ac:dyDescent="0.25">
      <c r="A21" s="18">
        <f t="shared" si="2"/>
        <v>6</v>
      </c>
      <c r="B21" s="33" t="s">
        <v>116</v>
      </c>
      <c r="C21" s="9" t="s">
        <v>90</v>
      </c>
      <c r="D21" s="106" t="s">
        <v>117</v>
      </c>
      <c r="E21" s="10" t="s">
        <v>2</v>
      </c>
      <c r="F21" s="10">
        <v>1</v>
      </c>
      <c r="G21" s="10"/>
      <c r="H21" s="10">
        <v>5500000</v>
      </c>
      <c r="I21" s="10">
        <f t="shared" si="1"/>
        <v>6160000.0000000009</v>
      </c>
      <c r="J21" s="19" t="s">
        <v>118</v>
      </c>
      <c r="K21" s="19" t="s">
        <v>115</v>
      </c>
      <c r="L21" s="61"/>
      <c r="M21" s="62"/>
      <c r="N21" s="61"/>
      <c r="O21" s="63"/>
      <c r="P21" s="63"/>
      <c r="Q21" s="63"/>
      <c r="R21" s="64"/>
      <c r="S21" s="64"/>
    </row>
    <row r="22" spans="1:19" s="39" customFormat="1" ht="45" x14ac:dyDescent="0.25">
      <c r="A22" s="40">
        <f t="shared" si="2"/>
        <v>7</v>
      </c>
      <c r="B22" s="51" t="s">
        <v>119</v>
      </c>
      <c r="C22" s="84" t="s">
        <v>90</v>
      </c>
      <c r="D22" s="160" t="s">
        <v>120</v>
      </c>
      <c r="E22" s="52" t="s">
        <v>2</v>
      </c>
      <c r="F22" s="52">
        <v>1</v>
      </c>
      <c r="G22" s="52"/>
      <c r="H22" s="52">
        <v>4500000</v>
      </c>
      <c r="I22" s="52">
        <f t="shared" si="1"/>
        <v>5040000.0000000009</v>
      </c>
      <c r="J22" s="38" t="s">
        <v>382</v>
      </c>
      <c r="K22" s="38" t="s">
        <v>115</v>
      </c>
      <c r="L22" s="161"/>
      <c r="M22" s="162"/>
      <c r="N22" s="161"/>
      <c r="O22" s="163"/>
      <c r="P22" s="163"/>
      <c r="Q22" s="163"/>
      <c r="R22" s="164"/>
      <c r="S22" s="164"/>
    </row>
    <row r="23" spans="1:19" s="39" customFormat="1" ht="45" x14ac:dyDescent="0.25">
      <c r="A23" s="40">
        <f t="shared" si="2"/>
        <v>8</v>
      </c>
      <c r="B23" s="51" t="s">
        <v>122</v>
      </c>
      <c r="C23" s="84" t="s">
        <v>90</v>
      </c>
      <c r="D23" s="160" t="s">
        <v>123</v>
      </c>
      <c r="E23" s="52" t="s">
        <v>2</v>
      </c>
      <c r="F23" s="52">
        <v>1</v>
      </c>
      <c r="G23" s="52"/>
      <c r="H23" s="107">
        <v>6000000</v>
      </c>
      <c r="I23" s="52">
        <f t="shared" si="1"/>
        <v>6720000.0000000009</v>
      </c>
      <c r="J23" s="38" t="s">
        <v>382</v>
      </c>
      <c r="K23" s="38" t="s">
        <v>115</v>
      </c>
      <c r="L23" s="161"/>
      <c r="M23" s="162"/>
      <c r="N23" s="161"/>
      <c r="O23" s="163"/>
      <c r="P23" s="163"/>
      <c r="Q23" s="163"/>
      <c r="R23" s="164"/>
      <c r="S23" s="164"/>
    </row>
    <row r="24" spans="1:19" s="4" customFormat="1" ht="45" x14ac:dyDescent="0.25">
      <c r="A24" s="19">
        <f t="shared" si="2"/>
        <v>9</v>
      </c>
      <c r="B24" s="51" t="s">
        <v>175</v>
      </c>
      <c r="C24" s="9" t="s">
        <v>90</v>
      </c>
      <c r="D24" s="106" t="s">
        <v>174</v>
      </c>
      <c r="E24" s="10" t="s">
        <v>2</v>
      </c>
      <c r="F24" s="10">
        <v>1</v>
      </c>
      <c r="G24" s="11"/>
      <c r="H24" s="5">
        <v>629330</v>
      </c>
      <c r="I24" s="10">
        <f t="shared" si="1"/>
        <v>704849.60000000009</v>
      </c>
      <c r="J24" s="19" t="s">
        <v>153</v>
      </c>
      <c r="K24" s="19" t="s">
        <v>154</v>
      </c>
      <c r="L24" s="61"/>
      <c r="M24" s="62"/>
      <c r="N24" s="61"/>
      <c r="O24" s="63"/>
      <c r="P24" s="63"/>
      <c r="Q24" s="63"/>
      <c r="R24" s="64"/>
      <c r="S24" s="64"/>
    </row>
    <row r="25" spans="1:19" s="4" customFormat="1" ht="90" x14ac:dyDescent="0.25">
      <c r="A25" s="19">
        <f t="shared" si="2"/>
        <v>10</v>
      </c>
      <c r="B25" s="33" t="s">
        <v>155</v>
      </c>
      <c r="C25" s="9" t="s">
        <v>90</v>
      </c>
      <c r="D25" s="67" t="s">
        <v>156</v>
      </c>
      <c r="E25" s="10" t="s">
        <v>2</v>
      </c>
      <c r="F25" s="10">
        <v>1</v>
      </c>
      <c r="G25" s="11"/>
      <c r="H25" s="5">
        <v>6000000</v>
      </c>
      <c r="I25" s="10">
        <f t="shared" si="1"/>
        <v>6720000.0000000009</v>
      </c>
      <c r="J25" s="19" t="s">
        <v>157</v>
      </c>
      <c r="K25" s="19" t="s">
        <v>154</v>
      </c>
      <c r="L25" s="61"/>
      <c r="M25" s="62"/>
      <c r="N25" s="61"/>
      <c r="O25" s="63"/>
      <c r="P25" s="63"/>
      <c r="Q25" s="63"/>
      <c r="R25" s="64"/>
      <c r="S25" s="64"/>
    </row>
    <row r="26" spans="1:19" s="4" customFormat="1" ht="30" x14ac:dyDescent="0.25">
      <c r="A26" s="19">
        <f t="shared" si="2"/>
        <v>11</v>
      </c>
      <c r="B26" s="33" t="s">
        <v>161</v>
      </c>
      <c r="C26" s="9" t="s">
        <v>4</v>
      </c>
      <c r="D26" s="67" t="s">
        <v>162</v>
      </c>
      <c r="E26" s="10" t="s">
        <v>2</v>
      </c>
      <c r="F26" s="10">
        <v>1</v>
      </c>
      <c r="G26" s="11"/>
      <c r="H26" s="5">
        <v>81252000</v>
      </c>
      <c r="I26" s="10">
        <f t="shared" si="1"/>
        <v>91002240.000000015</v>
      </c>
      <c r="J26" s="19" t="s">
        <v>163</v>
      </c>
      <c r="K26" s="19" t="s">
        <v>154</v>
      </c>
      <c r="L26" s="61"/>
      <c r="M26" s="62"/>
      <c r="N26" s="61"/>
      <c r="O26" s="63"/>
      <c r="P26" s="63"/>
      <c r="Q26" s="63"/>
      <c r="R26" s="64"/>
      <c r="S26" s="64"/>
    </row>
    <row r="27" spans="1:19" s="39" customFormat="1" ht="60" x14ac:dyDescent="0.25">
      <c r="A27" s="38">
        <v>12</v>
      </c>
      <c r="B27" s="165" t="s">
        <v>326</v>
      </c>
      <c r="C27" s="156" t="s">
        <v>4</v>
      </c>
      <c r="D27" s="77" t="s">
        <v>327</v>
      </c>
      <c r="E27" s="166" t="s">
        <v>2</v>
      </c>
      <c r="F27" s="52">
        <v>1</v>
      </c>
      <c r="G27" s="167"/>
      <c r="H27" s="158">
        <v>300000000</v>
      </c>
      <c r="I27" s="52">
        <f t="shared" si="1"/>
        <v>336000000.00000006</v>
      </c>
      <c r="J27" s="156" t="s">
        <v>328</v>
      </c>
      <c r="K27" s="156" t="s">
        <v>171</v>
      </c>
      <c r="L27" s="161"/>
      <c r="M27" s="162"/>
      <c r="N27" s="161"/>
      <c r="O27" s="163"/>
      <c r="P27" s="163"/>
      <c r="Q27" s="163"/>
      <c r="R27" s="164"/>
      <c r="S27" s="164"/>
    </row>
    <row r="28" spans="1:19" s="39" customFormat="1" ht="60" x14ac:dyDescent="0.25">
      <c r="A28" s="144">
        <v>13</v>
      </c>
      <c r="B28" s="165" t="s">
        <v>395</v>
      </c>
      <c r="C28" s="156" t="s">
        <v>390</v>
      </c>
      <c r="D28" s="77" t="s">
        <v>396</v>
      </c>
      <c r="E28" s="166" t="s">
        <v>2</v>
      </c>
      <c r="F28" s="52">
        <v>1</v>
      </c>
      <c r="G28" s="167"/>
      <c r="H28" s="158">
        <v>700000000</v>
      </c>
      <c r="I28" s="55">
        <f t="shared" si="1"/>
        <v>784000000.00000012</v>
      </c>
      <c r="J28" s="156" t="s">
        <v>397</v>
      </c>
      <c r="K28" s="38" t="s">
        <v>154</v>
      </c>
      <c r="L28" s="161"/>
      <c r="M28" s="162"/>
      <c r="N28" s="161"/>
      <c r="O28" s="163"/>
      <c r="P28" s="163"/>
      <c r="Q28" s="163"/>
      <c r="R28" s="164"/>
      <c r="S28" s="164"/>
    </row>
    <row r="29" spans="1:19" s="4" customFormat="1" x14ac:dyDescent="0.25">
      <c r="A29" s="189" t="s">
        <v>11</v>
      </c>
      <c r="B29" s="190"/>
      <c r="C29" s="190"/>
      <c r="D29" s="190"/>
      <c r="E29" s="190"/>
      <c r="F29" s="190"/>
      <c r="G29" s="191"/>
      <c r="H29" s="65">
        <f>SUM(H16:H28)</f>
        <v>1137467802</v>
      </c>
      <c r="I29" s="65">
        <f>SUM(I16:I28)</f>
        <v>1273963938.2400002</v>
      </c>
      <c r="J29" s="123"/>
      <c r="K29" s="119"/>
    </row>
    <row r="30" spans="1:19" s="4" customFormat="1" x14ac:dyDescent="0.25">
      <c r="A30" s="189" t="s">
        <v>49</v>
      </c>
      <c r="B30" s="190"/>
      <c r="C30" s="190"/>
      <c r="D30" s="190"/>
      <c r="E30" s="190"/>
      <c r="F30" s="190"/>
      <c r="G30" s="191"/>
      <c r="H30" s="65">
        <f>H14+H29</f>
        <v>3432667177</v>
      </c>
      <c r="I30" s="65">
        <f>I14+I29</f>
        <v>3844587238.2400002</v>
      </c>
      <c r="J30" s="120"/>
      <c r="K30" s="120"/>
    </row>
    <row r="31" spans="1:19" s="4" customFormat="1" x14ac:dyDescent="0.25">
      <c r="A31" s="185" t="s">
        <v>45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7"/>
    </row>
    <row r="32" spans="1:19" s="39" customFormat="1" x14ac:dyDescent="0.25">
      <c r="A32" s="189" t="s">
        <v>317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1"/>
    </row>
    <row r="33" spans="1:13" s="39" customFormat="1" ht="75" x14ac:dyDescent="0.25">
      <c r="A33" s="38">
        <v>1</v>
      </c>
      <c r="B33" s="155" t="s">
        <v>329</v>
      </c>
      <c r="C33" s="156" t="s">
        <v>330</v>
      </c>
      <c r="D33" s="155" t="s">
        <v>331</v>
      </c>
      <c r="E33" s="157" t="s">
        <v>332</v>
      </c>
      <c r="F33" s="157" t="s">
        <v>320</v>
      </c>
      <c r="G33" s="156"/>
      <c r="H33" s="158">
        <v>3923977243</v>
      </c>
      <c r="I33" s="55">
        <f t="shared" ref="I33:I37" si="3">H33*1.12</f>
        <v>4394854512.1600008</v>
      </c>
      <c r="J33" s="156" t="s">
        <v>333</v>
      </c>
      <c r="K33" s="156" t="s">
        <v>171</v>
      </c>
    </row>
    <row r="34" spans="1:13" s="39" customFormat="1" ht="75" x14ac:dyDescent="0.25">
      <c r="A34" s="38">
        <v>2</v>
      </c>
      <c r="B34" s="155" t="s">
        <v>334</v>
      </c>
      <c r="C34" s="156" t="s">
        <v>330</v>
      </c>
      <c r="D34" s="155" t="s">
        <v>335</v>
      </c>
      <c r="E34" s="157" t="s">
        <v>332</v>
      </c>
      <c r="F34" s="157" t="s">
        <v>320</v>
      </c>
      <c r="G34" s="156"/>
      <c r="H34" s="158">
        <v>10821780050</v>
      </c>
      <c r="I34" s="55">
        <f t="shared" si="3"/>
        <v>12120393656.000002</v>
      </c>
      <c r="J34" s="156" t="s">
        <v>336</v>
      </c>
      <c r="K34" s="156" t="s">
        <v>171</v>
      </c>
    </row>
    <row r="35" spans="1:13" s="39" customFormat="1" ht="75" x14ac:dyDescent="0.25">
      <c r="A35" s="38">
        <v>3</v>
      </c>
      <c r="B35" s="155" t="s">
        <v>337</v>
      </c>
      <c r="C35" s="156" t="s">
        <v>330</v>
      </c>
      <c r="D35" s="155" t="s">
        <v>338</v>
      </c>
      <c r="E35" s="157" t="s">
        <v>332</v>
      </c>
      <c r="F35" s="157" t="s">
        <v>320</v>
      </c>
      <c r="G35" s="156"/>
      <c r="H35" s="158">
        <v>40471798979</v>
      </c>
      <c r="I35" s="55">
        <f t="shared" si="3"/>
        <v>45328414856.480003</v>
      </c>
      <c r="J35" s="156" t="s">
        <v>339</v>
      </c>
      <c r="K35" s="156" t="s">
        <v>171</v>
      </c>
    </row>
    <row r="36" spans="1:13" s="39" customFormat="1" ht="60" x14ac:dyDescent="0.25">
      <c r="A36" s="38">
        <v>4</v>
      </c>
      <c r="B36" s="77" t="s">
        <v>340</v>
      </c>
      <c r="C36" s="156" t="s">
        <v>330</v>
      </c>
      <c r="D36" s="155" t="s">
        <v>341</v>
      </c>
      <c r="E36" s="52" t="s">
        <v>332</v>
      </c>
      <c r="F36" s="52">
        <v>1</v>
      </c>
      <c r="G36" s="159"/>
      <c r="H36" s="158">
        <v>356500000</v>
      </c>
      <c r="I36" s="55">
        <f t="shared" si="3"/>
        <v>399280000.00000006</v>
      </c>
      <c r="J36" s="156" t="s">
        <v>342</v>
      </c>
      <c r="K36" s="156" t="s">
        <v>171</v>
      </c>
    </row>
    <row r="37" spans="1:13" s="39" customFormat="1" ht="75" x14ac:dyDescent="0.25">
      <c r="A37" s="38">
        <v>5</v>
      </c>
      <c r="B37" s="77" t="s">
        <v>343</v>
      </c>
      <c r="C37" s="156" t="s">
        <v>330</v>
      </c>
      <c r="D37" s="155" t="s">
        <v>344</v>
      </c>
      <c r="E37" s="157" t="s">
        <v>332</v>
      </c>
      <c r="F37" s="52">
        <v>1</v>
      </c>
      <c r="G37" s="159"/>
      <c r="H37" s="158">
        <v>9497088682</v>
      </c>
      <c r="I37" s="55">
        <f t="shared" si="3"/>
        <v>10636739323.84</v>
      </c>
      <c r="J37" s="156" t="s">
        <v>324</v>
      </c>
      <c r="K37" s="156" t="s">
        <v>171</v>
      </c>
    </row>
    <row r="38" spans="1:13" s="170" customFormat="1" x14ac:dyDescent="0.25">
      <c r="A38" s="189" t="s">
        <v>325</v>
      </c>
      <c r="B38" s="190"/>
      <c r="C38" s="190"/>
      <c r="D38" s="190"/>
      <c r="E38" s="190"/>
      <c r="F38" s="190"/>
      <c r="G38" s="191"/>
      <c r="H38" s="168">
        <f>SUM(H33:H37)</f>
        <v>65071144954</v>
      </c>
      <c r="I38" s="168">
        <f>SUM(I33:I37)</f>
        <v>72879682348.480011</v>
      </c>
      <c r="J38" s="169"/>
      <c r="K38" s="169"/>
    </row>
    <row r="39" spans="1:13" s="4" customFormat="1" x14ac:dyDescent="0.25">
      <c r="A39" s="189" t="s">
        <v>9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3" s="39" customFormat="1" ht="90" x14ac:dyDescent="0.25">
      <c r="A40" s="38">
        <v>1</v>
      </c>
      <c r="B40" s="178" t="s">
        <v>3</v>
      </c>
      <c r="C40" s="53" t="s">
        <v>15</v>
      </c>
      <c r="D40" s="178" t="s">
        <v>67</v>
      </c>
      <c r="E40" s="53" t="s">
        <v>2</v>
      </c>
      <c r="F40" s="53">
        <v>1</v>
      </c>
      <c r="G40" s="53"/>
      <c r="H40" s="83">
        <v>39350000</v>
      </c>
      <c r="I40" s="55">
        <f>H40*1.12</f>
        <v>44072000.000000007</v>
      </c>
      <c r="J40" s="112" t="s">
        <v>401</v>
      </c>
      <c r="K40" s="53" t="s">
        <v>63</v>
      </c>
      <c r="M40" s="90"/>
    </row>
    <row r="41" spans="1:13" s="39" customFormat="1" ht="90" x14ac:dyDescent="0.25">
      <c r="A41" s="38">
        <f t="shared" ref="A41:A76" si="4">A40+1</f>
        <v>2</v>
      </c>
      <c r="B41" s="85" t="s">
        <v>58</v>
      </c>
      <c r="C41" s="53" t="s">
        <v>59</v>
      </c>
      <c r="D41" s="85" t="s">
        <v>86</v>
      </c>
      <c r="E41" s="53" t="s">
        <v>2</v>
      </c>
      <c r="F41" s="53">
        <v>17</v>
      </c>
      <c r="G41" s="107"/>
      <c r="H41" s="108">
        <v>340000</v>
      </c>
      <c r="I41" s="55">
        <f>H41*1.12</f>
        <v>380800.00000000006</v>
      </c>
      <c r="J41" s="111" t="s">
        <v>110</v>
      </c>
      <c r="K41" s="53" t="s">
        <v>63</v>
      </c>
      <c r="M41" s="90"/>
    </row>
    <row r="42" spans="1:13" s="4" customFormat="1" ht="45" x14ac:dyDescent="0.25">
      <c r="A42" s="19">
        <f>A41+1</f>
        <v>3</v>
      </c>
      <c r="B42" s="82" t="s">
        <v>61</v>
      </c>
      <c r="C42" s="83" t="s">
        <v>16</v>
      </c>
      <c r="D42" s="82" t="s">
        <v>173</v>
      </c>
      <c r="E42" s="16" t="s">
        <v>2</v>
      </c>
      <c r="F42" s="16">
        <v>1</v>
      </c>
      <c r="G42" s="17"/>
      <c r="H42" s="17">
        <v>112840000</v>
      </c>
      <c r="I42" s="11">
        <f t="shared" ref="I42:I70" si="5">H42*1.12</f>
        <v>126380800.00000001</v>
      </c>
      <c r="J42" s="124" t="s">
        <v>92</v>
      </c>
      <c r="K42" s="19" t="s">
        <v>64</v>
      </c>
    </row>
    <row r="43" spans="1:13" s="4" customFormat="1" ht="45" x14ac:dyDescent="0.25">
      <c r="A43" s="38">
        <f t="shared" si="4"/>
        <v>4</v>
      </c>
      <c r="B43" s="96" t="s">
        <v>60</v>
      </c>
      <c r="C43" s="83" t="s">
        <v>16</v>
      </c>
      <c r="D43" s="96" t="s">
        <v>60</v>
      </c>
      <c r="E43" s="16" t="s">
        <v>2</v>
      </c>
      <c r="F43" s="16">
        <v>1</v>
      </c>
      <c r="G43" s="20"/>
      <c r="H43" s="11">
        <v>2266020000</v>
      </c>
      <c r="I43" s="11">
        <f t="shared" si="5"/>
        <v>2537942400.0000005</v>
      </c>
      <c r="J43" s="110" t="s">
        <v>96</v>
      </c>
      <c r="K43" s="19" t="s">
        <v>64</v>
      </c>
    </row>
    <row r="44" spans="1:13" s="4" customFormat="1" ht="75" x14ac:dyDescent="0.25">
      <c r="A44" s="19">
        <f t="shared" si="4"/>
        <v>5</v>
      </c>
      <c r="B44" s="21" t="s">
        <v>197</v>
      </c>
      <c r="C44" s="83" t="s">
        <v>16</v>
      </c>
      <c r="D44" s="109" t="s">
        <v>198</v>
      </c>
      <c r="E44" s="16" t="s">
        <v>2</v>
      </c>
      <c r="F44" s="16">
        <v>1</v>
      </c>
      <c r="G44" s="3"/>
      <c r="H44" s="3">
        <v>1271280000</v>
      </c>
      <c r="I44" s="11">
        <f t="shared" si="5"/>
        <v>1423833600.0000002</v>
      </c>
      <c r="J44" s="110" t="s">
        <v>96</v>
      </c>
      <c r="K44" s="19" t="s">
        <v>64</v>
      </c>
    </row>
    <row r="45" spans="1:13" s="4" customFormat="1" ht="60" x14ac:dyDescent="0.25">
      <c r="A45" s="38">
        <f t="shared" si="4"/>
        <v>6</v>
      </c>
      <c r="B45" s="97" t="s">
        <v>81</v>
      </c>
      <c r="C45" s="83" t="s">
        <v>16</v>
      </c>
      <c r="D45" s="97" t="s">
        <v>94</v>
      </c>
      <c r="E45" s="16" t="s">
        <v>2</v>
      </c>
      <c r="F45" s="16">
        <v>1</v>
      </c>
      <c r="G45" s="3"/>
      <c r="H45" s="12">
        <v>427052679</v>
      </c>
      <c r="I45" s="11">
        <f t="shared" si="5"/>
        <v>478299000.48000002</v>
      </c>
      <c r="J45" s="110" t="s">
        <v>96</v>
      </c>
      <c r="K45" s="19" t="s">
        <v>64</v>
      </c>
    </row>
    <row r="46" spans="1:13" s="4" customFormat="1" ht="60" x14ac:dyDescent="0.25">
      <c r="A46" s="19">
        <f t="shared" si="4"/>
        <v>7</v>
      </c>
      <c r="B46" s="97" t="s">
        <v>81</v>
      </c>
      <c r="C46" s="83" t="s">
        <v>16</v>
      </c>
      <c r="D46" s="97" t="s">
        <v>95</v>
      </c>
      <c r="E46" s="16" t="s">
        <v>2</v>
      </c>
      <c r="F46" s="16">
        <v>1</v>
      </c>
      <c r="G46" s="98"/>
      <c r="H46" s="99">
        <v>555386607</v>
      </c>
      <c r="I46" s="11">
        <f t="shared" si="5"/>
        <v>622032999.84000003</v>
      </c>
      <c r="J46" s="110" t="s">
        <v>96</v>
      </c>
      <c r="K46" s="19" t="s">
        <v>64</v>
      </c>
    </row>
    <row r="47" spans="1:13" s="4" customFormat="1" ht="60" x14ac:dyDescent="0.25">
      <c r="A47" s="38">
        <f t="shared" si="4"/>
        <v>8</v>
      </c>
      <c r="B47" s="97" t="s">
        <v>81</v>
      </c>
      <c r="C47" s="83" t="s">
        <v>16</v>
      </c>
      <c r="D47" s="97" t="s">
        <v>97</v>
      </c>
      <c r="E47" s="16" t="s">
        <v>2</v>
      </c>
      <c r="F47" s="16">
        <v>1</v>
      </c>
      <c r="G47" s="98"/>
      <c r="H47" s="99">
        <v>288646429</v>
      </c>
      <c r="I47" s="11">
        <f t="shared" si="5"/>
        <v>323284000.48000002</v>
      </c>
      <c r="J47" s="110" t="s">
        <v>96</v>
      </c>
      <c r="K47" s="19" t="s">
        <v>64</v>
      </c>
    </row>
    <row r="48" spans="1:13" s="39" customFormat="1" ht="45" x14ac:dyDescent="0.25">
      <c r="A48" s="19">
        <f t="shared" si="4"/>
        <v>9</v>
      </c>
      <c r="B48" s="113" t="s">
        <v>81</v>
      </c>
      <c r="C48" s="83" t="s">
        <v>16</v>
      </c>
      <c r="D48" s="113" t="s">
        <v>98</v>
      </c>
      <c r="E48" s="114" t="s">
        <v>2</v>
      </c>
      <c r="F48" s="114">
        <v>1</v>
      </c>
      <c r="G48" s="115"/>
      <c r="H48" s="116">
        <v>230634821</v>
      </c>
      <c r="I48" s="55">
        <f t="shared" si="5"/>
        <v>258310999.52000001</v>
      </c>
      <c r="J48" s="112" t="s">
        <v>96</v>
      </c>
      <c r="K48" s="38" t="s">
        <v>64</v>
      </c>
    </row>
    <row r="49" spans="1:26" s="2" customFormat="1" ht="45" x14ac:dyDescent="0.25">
      <c r="A49" s="38">
        <f t="shared" si="4"/>
        <v>10</v>
      </c>
      <c r="B49" s="97" t="s">
        <v>99</v>
      </c>
      <c r="C49" s="83" t="s">
        <v>16</v>
      </c>
      <c r="D49" s="97" t="s">
        <v>100</v>
      </c>
      <c r="E49" s="16" t="s">
        <v>2</v>
      </c>
      <c r="F49" s="16">
        <v>1</v>
      </c>
      <c r="G49" s="98"/>
      <c r="H49" s="99">
        <v>977981250</v>
      </c>
      <c r="I49" s="11">
        <f t="shared" si="5"/>
        <v>1095339000</v>
      </c>
      <c r="J49" s="110" t="s">
        <v>96</v>
      </c>
      <c r="K49" s="19" t="s">
        <v>64</v>
      </c>
    </row>
    <row r="50" spans="1:26" s="4" customFormat="1" x14ac:dyDescent="0.25">
      <c r="A50" s="19">
        <f t="shared" si="4"/>
        <v>11</v>
      </c>
      <c r="B50" s="97" t="s">
        <v>309</v>
      </c>
      <c r="C50" s="83"/>
      <c r="D50" s="97"/>
      <c r="E50" s="16"/>
      <c r="F50" s="16"/>
      <c r="G50" s="98"/>
      <c r="H50" s="99"/>
      <c r="I50" s="11"/>
      <c r="J50" s="110"/>
      <c r="K50" s="19"/>
    </row>
    <row r="51" spans="1:26" s="39" customFormat="1" ht="30" x14ac:dyDescent="0.25">
      <c r="A51" s="38">
        <f t="shared" si="4"/>
        <v>12</v>
      </c>
      <c r="B51" s="113" t="s">
        <v>101</v>
      </c>
      <c r="C51" s="83" t="s">
        <v>66</v>
      </c>
      <c r="D51" s="113" t="s">
        <v>102</v>
      </c>
      <c r="E51" s="114" t="s">
        <v>2</v>
      </c>
      <c r="F51" s="114">
        <v>1</v>
      </c>
      <c r="G51" s="115"/>
      <c r="H51" s="116">
        <v>438000000</v>
      </c>
      <c r="I51" s="55">
        <f t="shared" si="5"/>
        <v>490560000.00000006</v>
      </c>
      <c r="J51" s="112" t="s">
        <v>96</v>
      </c>
      <c r="K51" s="53" t="s">
        <v>172</v>
      </c>
    </row>
    <row r="52" spans="1:26" s="39" customFormat="1" ht="60" x14ac:dyDescent="0.25">
      <c r="A52" s="38">
        <f t="shared" si="4"/>
        <v>13</v>
      </c>
      <c r="B52" s="113" t="s">
        <v>62</v>
      </c>
      <c r="C52" s="83" t="s">
        <v>103</v>
      </c>
      <c r="D52" s="113" t="s">
        <v>62</v>
      </c>
      <c r="E52" s="114" t="s">
        <v>2</v>
      </c>
      <c r="F52" s="114">
        <v>1</v>
      </c>
      <c r="G52" s="115"/>
      <c r="H52" s="116">
        <v>136244160</v>
      </c>
      <c r="I52" s="55">
        <v>152593459</v>
      </c>
      <c r="J52" s="112" t="s">
        <v>111</v>
      </c>
      <c r="K52" s="38" t="s">
        <v>64</v>
      </c>
    </row>
    <row r="53" spans="1:26" s="2" customFormat="1" ht="30" x14ac:dyDescent="0.25">
      <c r="A53" s="38">
        <f t="shared" si="4"/>
        <v>14</v>
      </c>
      <c r="B53" s="97" t="s">
        <v>65</v>
      </c>
      <c r="C53" s="83" t="s">
        <v>66</v>
      </c>
      <c r="D53" s="97" t="s">
        <v>65</v>
      </c>
      <c r="E53" s="16" t="s">
        <v>2</v>
      </c>
      <c r="F53" s="16">
        <v>1</v>
      </c>
      <c r="G53" s="98"/>
      <c r="H53" s="99">
        <v>238541000</v>
      </c>
      <c r="I53" s="11">
        <f t="shared" si="5"/>
        <v>267165920.00000003</v>
      </c>
      <c r="J53" s="110" t="s">
        <v>105</v>
      </c>
      <c r="K53" s="19" t="s">
        <v>64</v>
      </c>
    </row>
    <row r="54" spans="1:26" ht="30" x14ac:dyDescent="0.25">
      <c r="A54" s="38">
        <f t="shared" si="4"/>
        <v>15</v>
      </c>
      <c r="B54" s="113" t="s">
        <v>76</v>
      </c>
      <c r="C54" s="83" t="s">
        <v>77</v>
      </c>
      <c r="D54" s="113" t="s">
        <v>78</v>
      </c>
      <c r="E54" s="114" t="s">
        <v>2</v>
      </c>
      <c r="F54" s="114">
        <v>1</v>
      </c>
      <c r="G54" s="115"/>
      <c r="H54" s="116">
        <v>620000</v>
      </c>
      <c r="I54" s="55">
        <f t="shared" si="5"/>
        <v>694400.00000000012</v>
      </c>
      <c r="J54" s="112" t="s">
        <v>104</v>
      </c>
      <c r="K54" s="38" t="s">
        <v>64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30" x14ac:dyDescent="0.25">
      <c r="A55" s="38">
        <f t="shared" si="4"/>
        <v>16</v>
      </c>
      <c r="B55" s="113" t="s">
        <v>101</v>
      </c>
      <c r="C55" s="83" t="s">
        <v>66</v>
      </c>
      <c r="D55" s="113" t="s">
        <v>106</v>
      </c>
      <c r="E55" s="114" t="s">
        <v>2</v>
      </c>
      <c r="F55" s="114">
        <v>1</v>
      </c>
      <c r="G55" s="52"/>
      <c r="H55" s="108">
        <v>385250840</v>
      </c>
      <c r="I55" s="52">
        <f t="shared" si="5"/>
        <v>431480940.80000001</v>
      </c>
      <c r="J55" s="112" t="s">
        <v>105</v>
      </c>
      <c r="K55" s="38" t="s">
        <v>64</v>
      </c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s="2" customFormat="1" ht="30" x14ac:dyDescent="0.25">
      <c r="A56" s="19">
        <f t="shared" si="4"/>
        <v>17</v>
      </c>
      <c r="B56" s="33" t="s">
        <v>124</v>
      </c>
      <c r="C56" s="83" t="s">
        <v>125</v>
      </c>
      <c r="D56" s="33" t="s">
        <v>124</v>
      </c>
      <c r="E56" s="16" t="s">
        <v>2</v>
      </c>
      <c r="F56" s="16">
        <v>1</v>
      </c>
      <c r="G56" s="11"/>
      <c r="H56" s="5">
        <v>45000000</v>
      </c>
      <c r="I56" s="11">
        <f t="shared" si="5"/>
        <v>50400000.000000007</v>
      </c>
      <c r="J56" s="117" t="s">
        <v>114</v>
      </c>
      <c r="K56" s="3" t="s">
        <v>115</v>
      </c>
    </row>
    <row r="57" spans="1:26" s="2" customFormat="1" ht="30" x14ac:dyDescent="0.25">
      <c r="A57" s="38">
        <f t="shared" si="4"/>
        <v>18</v>
      </c>
      <c r="B57" s="33" t="s">
        <v>126</v>
      </c>
      <c r="C57" s="83" t="s">
        <v>127</v>
      </c>
      <c r="D57" s="33" t="s">
        <v>128</v>
      </c>
      <c r="E57" s="16" t="s">
        <v>2</v>
      </c>
      <c r="F57" s="16">
        <v>1</v>
      </c>
      <c r="G57" s="11"/>
      <c r="H57" s="100">
        <v>9000000</v>
      </c>
      <c r="I57" s="11">
        <f t="shared" si="5"/>
        <v>10080000.000000002</v>
      </c>
      <c r="J57" s="117" t="s">
        <v>129</v>
      </c>
      <c r="K57" s="3" t="s">
        <v>115</v>
      </c>
    </row>
    <row r="58" spans="1:26" s="2" customFormat="1" ht="30" x14ac:dyDescent="0.25">
      <c r="A58" s="19">
        <f t="shared" si="4"/>
        <v>19</v>
      </c>
      <c r="B58" s="33" t="s">
        <v>130</v>
      </c>
      <c r="C58" s="83" t="s">
        <v>127</v>
      </c>
      <c r="D58" s="33" t="s">
        <v>131</v>
      </c>
      <c r="E58" s="16" t="s">
        <v>2</v>
      </c>
      <c r="F58" s="16">
        <v>1</v>
      </c>
      <c r="G58" s="11"/>
      <c r="H58" s="5">
        <v>6500000</v>
      </c>
      <c r="I58" s="11">
        <f t="shared" si="5"/>
        <v>7280000.0000000009</v>
      </c>
      <c r="J58" s="117" t="s">
        <v>132</v>
      </c>
      <c r="K58" s="3" t="s">
        <v>115</v>
      </c>
    </row>
    <row r="59" spans="1:26" s="2" customFormat="1" ht="30" x14ac:dyDescent="0.25">
      <c r="A59" s="38">
        <f t="shared" si="4"/>
        <v>20</v>
      </c>
      <c r="B59" s="33" t="s">
        <v>133</v>
      </c>
      <c r="C59" s="83" t="s">
        <v>125</v>
      </c>
      <c r="D59" s="33" t="s">
        <v>133</v>
      </c>
      <c r="E59" s="16" t="s">
        <v>2</v>
      </c>
      <c r="F59" s="16">
        <v>1</v>
      </c>
      <c r="G59" s="11"/>
      <c r="H59" s="5">
        <v>7500000</v>
      </c>
      <c r="I59" s="11">
        <f t="shared" si="5"/>
        <v>8400000</v>
      </c>
      <c r="J59" s="117" t="s">
        <v>121</v>
      </c>
      <c r="K59" s="3" t="s">
        <v>115</v>
      </c>
    </row>
    <row r="60" spans="1:26" s="2" customFormat="1" ht="30" x14ac:dyDescent="0.25">
      <c r="A60" s="19">
        <f t="shared" si="4"/>
        <v>21</v>
      </c>
      <c r="B60" s="33" t="s">
        <v>135</v>
      </c>
      <c r="C60" s="83" t="s">
        <v>66</v>
      </c>
      <c r="D60" s="33" t="s">
        <v>135</v>
      </c>
      <c r="E60" s="16" t="s">
        <v>2</v>
      </c>
      <c r="F60" s="16">
        <v>1</v>
      </c>
      <c r="G60" s="11"/>
      <c r="H60" s="5">
        <v>650354692</v>
      </c>
      <c r="I60" s="11">
        <f t="shared" si="5"/>
        <v>728397255.04000008</v>
      </c>
      <c r="J60" s="117" t="s">
        <v>136</v>
      </c>
      <c r="K60" s="3" t="s">
        <v>115</v>
      </c>
    </row>
    <row r="61" spans="1:26" s="2" customFormat="1" ht="45" x14ac:dyDescent="0.25">
      <c r="A61" s="38">
        <f t="shared" si="4"/>
        <v>22</v>
      </c>
      <c r="B61" s="33" t="s">
        <v>137</v>
      </c>
      <c r="C61" s="83" t="s">
        <v>16</v>
      </c>
      <c r="D61" s="69" t="s">
        <v>138</v>
      </c>
      <c r="E61" s="16" t="s">
        <v>2</v>
      </c>
      <c r="F61" s="16">
        <v>1</v>
      </c>
      <c r="G61" s="11"/>
      <c r="H61" s="5">
        <v>41904460</v>
      </c>
      <c r="I61" s="11">
        <f t="shared" si="5"/>
        <v>46932995.200000003</v>
      </c>
      <c r="J61" s="117" t="s">
        <v>139</v>
      </c>
      <c r="K61" s="3" t="s">
        <v>115</v>
      </c>
    </row>
    <row r="62" spans="1:26" s="2" customFormat="1" ht="45" x14ac:dyDescent="0.25">
      <c r="A62" s="19">
        <f t="shared" si="4"/>
        <v>23</v>
      </c>
      <c r="B62" s="69" t="s">
        <v>140</v>
      </c>
      <c r="C62" s="83" t="s">
        <v>16</v>
      </c>
      <c r="D62" s="97" t="s">
        <v>141</v>
      </c>
      <c r="E62" s="16" t="s">
        <v>2</v>
      </c>
      <c r="F62" s="16">
        <v>1</v>
      </c>
      <c r="G62" s="10"/>
      <c r="H62" s="5">
        <v>714285700</v>
      </c>
      <c r="I62" s="11">
        <f t="shared" si="5"/>
        <v>799999984.00000012</v>
      </c>
      <c r="J62" s="117" t="s">
        <v>139</v>
      </c>
      <c r="K62" s="3" t="s">
        <v>115</v>
      </c>
    </row>
    <row r="63" spans="1:26" s="2" customFormat="1" ht="45" x14ac:dyDescent="0.25">
      <c r="A63" s="38">
        <f t="shared" si="4"/>
        <v>24</v>
      </c>
      <c r="B63" s="33" t="s">
        <v>142</v>
      </c>
      <c r="C63" s="83" t="s">
        <v>16</v>
      </c>
      <c r="D63" s="97" t="s">
        <v>143</v>
      </c>
      <c r="E63" s="16" t="s">
        <v>2</v>
      </c>
      <c r="F63" s="16">
        <v>1</v>
      </c>
      <c r="G63" s="11"/>
      <c r="H63" s="5">
        <v>761040179</v>
      </c>
      <c r="I63" s="11">
        <f t="shared" si="5"/>
        <v>852365000.48000014</v>
      </c>
      <c r="J63" s="117" t="s">
        <v>139</v>
      </c>
      <c r="K63" s="3" t="s">
        <v>115</v>
      </c>
    </row>
    <row r="64" spans="1:26" s="2" customFormat="1" ht="60" x14ac:dyDescent="0.25">
      <c r="A64" s="19">
        <f t="shared" si="4"/>
        <v>25</v>
      </c>
      <c r="B64" s="33" t="s">
        <v>144</v>
      </c>
      <c r="C64" s="83" t="s">
        <v>16</v>
      </c>
      <c r="D64" s="97" t="s">
        <v>145</v>
      </c>
      <c r="E64" s="16" t="s">
        <v>2</v>
      </c>
      <c r="F64" s="16">
        <v>1</v>
      </c>
      <c r="G64" s="11"/>
      <c r="H64" s="5">
        <v>75712500</v>
      </c>
      <c r="I64" s="11">
        <f t="shared" si="5"/>
        <v>84798000.000000015</v>
      </c>
      <c r="J64" s="117" t="s">
        <v>139</v>
      </c>
      <c r="K64" s="3" t="s">
        <v>115</v>
      </c>
    </row>
    <row r="65" spans="1:26" s="2" customFormat="1" ht="75" x14ac:dyDescent="0.25">
      <c r="A65" s="38">
        <f t="shared" si="4"/>
        <v>26</v>
      </c>
      <c r="B65" s="33" t="s">
        <v>146</v>
      </c>
      <c r="C65" s="83" t="s">
        <v>16</v>
      </c>
      <c r="D65" s="97" t="s">
        <v>145</v>
      </c>
      <c r="E65" s="16" t="s">
        <v>2</v>
      </c>
      <c r="F65" s="16">
        <v>1</v>
      </c>
      <c r="G65" s="11"/>
      <c r="H65" s="5">
        <v>217544643</v>
      </c>
      <c r="I65" s="11">
        <f t="shared" si="5"/>
        <v>243650000.16000003</v>
      </c>
      <c r="J65" s="117" t="s">
        <v>139</v>
      </c>
      <c r="K65" s="3" t="s">
        <v>115</v>
      </c>
    </row>
    <row r="66" spans="1:26" s="2" customFormat="1" ht="45" x14ac:dyDescent="0.25">
      <c r="A66" s="19">
        <f t="shared" si="4"/>
        <v>27</v>
      </c>
      <c r="B66" s="33" t="s">
        <v>147</v>
      </c>
      <c r="C66" s="83" t="s">
        <v>66</v>
      </c>
      <c r="D66" s="33" t="s">
        <v>148</v>
      </c>
      <c r="E66" s="16" t="s">
        <v>2</v>
      </c>
      <c r="F66" s="16">
        <v>1</v>
      </c>
      <c r="G66" s="11"/>
      <c r="H66" s="5">
        <v>357134000</v>
      </c>
      <c r="I66" s="11">
        <f t="shared" si="5"/>
        <v>399990080.00000006</v>
      </c>
      <c r="J66" s="117" t="s">
        <v>149</v>
      </c>
      <c r="K66" s="3" t="s">
        <v>115</v>
      </c>
    </row>
    <row r="67" spans="1:26" s="2" customFormat="1" ht="45" x14ac:dyDescent="0.25">
      <c r="A67" s="38">
        <f t="shared" si="4"/>
        <v>28</v>
      </c>
      <c r="B67" s="33" t="s">
        <v>150</v>
      </c>
      <c r="C67" s="83" t="s">
        <v>66</v>
      </c>
      <c r="D67" s="33" t="s">
        <v>151</v>
      </c>
      <c r="E67" s="16" t="s">
        <v>2</v>
      </c>
      <c r="F67" s="16">
        <v>1</v>
      </c>
      <c r="G67" s="11"/>
      <c r="H67" s="5">
        <v>178567000</v>
      </c>
      <c r="I67" s="11">
        <f t="shared" si="5"/>
        <v>199995040.00000003</v>
      </c>
      <c r="J67" s="117" t="s">
        <v>152</v>
      </c>
      <c r="K67" s="3" t="s">
        <v>115</v>
      </c>
    </row>
    <row r="68" spans="1:26" s="2" customFormat="1" ht="45" x14ac:dyDescent="0.25">
      <c r="A68" s="19">
        <f t="shared" si="4"/>
        <v>29</v>
      </c>
      <c r="B68" s="33" t="s">
        <v>177</v>
      </c>
      <c r="C68" s="83" t="s">
        <v>158</v>
      </c>
      <c r="D68" s="33" t="s">
        <v>178</v>
      </c>
      <c r="E68" s="16" t="s">
        <v>2</v>
      </c>
      <c r="F68" s="16">
        <v>1</v>
      </c>
      <c r="G68" s="11"/>
      <c r="H68" s="100">
        <v>54500000</v>
      </c>
      <c r="I68" s="100">
        <f t="shared" si="5"/>
        <v>61040000.000000007</v>
      </c>
      <c r="J68" s="117" t="s">
        <v>159</v>
      </c>
      <c r="K68" s="3" t="s">
        <v>64</v>
      </c>
    </row>
    <row r="69" spans="1:26" s="2" customFormat="1" ht="45" x14ac:dyDescent="0.25">
      <c r="A69" s="38">
        <f t="shared" si="4"/>
        <v>30</v>
      </c>
      <c r="B69" s="33" t="s">
        <v>176</v>
      </c>
      <c r="C69" s="83" t="s">
        <v>66</v>
      </c>
      <c r="D69" s="33" t="s">
        <v>160</v>
      </c>
      <c r="E69" s="16" t="s">
        <v>2</v>
      </c>
      <c r="F69" s="16">
        <v>2</v>
      </c>
      <c r="G69" s="11"/>
      <c r="H69" s="100">
        <v>85000000</v>
      </c>
      <c r="I69" s="100">
        <f t="shared" si="5"/>
        <v>95200000.000000015</v>
      </c>
      <c r="J69" s="117" t="s">
        <v>159</v>
      </c>
      <c r="K69" s="3" t="s">
        <v>64</v>
      </c>
    </row>
    <row r="70" spans="1:26" s="2" customFormat="1" ht="30" x14ac:dyDescent="0.25">
      <c r="A70" s="19">
        <f t="shared" si="4"/>
        <v>31</v>
      </c>
      <c r="B70" s="33" t="s">
        <v>164</v>
      </c>
      <c r="C70" s="83" t="s">
        <v>165</v>
      </c>
      <c r="D70" s="33" t="s">
        <v>166</v>
      </c>
      <c r="E70" s="16" t="s">
        <v>2</v>
      </c>
      <c r="F70" s="16">
        <v>1</v>
      </c>
      <c r="G70" s="10"/>
      <c r="H70" s="10">
        <v>24076994</v>
      </c>
      <c r="I70" s="10">
        <f t="shared" si="5"/>
        <v>26966233.280000001</v>
      </c>
      <c r="J70" s="117" t="s">
        <v>167</v>
      </c>
      <c r="K70" s="3" t="s">
        <v>64</v>
      </c>
    </row>
    <row r="71" spans="1:26" ht="30" x14ac:dyDescent="0.25">
      <c r="A71" s="38">
        <f>A70+1</f>
        <v>32</v>
      </c>
      <c r="B71" s="51" t="s">
        <v>168</v>
      </c>
      <c r="C71" s="53" t="s">
        <v>169</v>
      </c>
      <c r="D71" s="51" t="s">
        <v>170</v>
      </c>
      <c r="E71" s="86" t="s">
        <v>2</v>
      </c>
      <c r="F71" s="86">
        <v>1</v>
      </c>
      <c r="G71" s="55"/>
      <c r="H71" s="55">
        <v>30635410</v>
      </c>
      <c r="I71" s="55">
        <f t="shared" ref="I71:I76" si="6">H71*1.12</f>
        <v>34311659.200000003</v>
      </c>
      <c r="J71" s="38" t="s">
        <v>388</v>
      </c>
      <c r="K71" s="154" t="s">
        <v>171</v>
      </c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s="2" customFormat="1" ht="45" x14ac:dyDescent="0.25">
      <c r="A72" s="19">
        <f t="shared" si="4"/>
        <v>33</v>
      </c>
      <c r="B72" s="33" t="s">
        <v>179</v>
      </c>
      <c r="C72" s="53" t="s">
        <v>180</v>
      </c>
      <c r="D72" s="33" t="s">
        <v>181</v>
      </c>
      <c r="E72" s="80" t="s">
        <v>2</v>
      </c>
      <c r="F72" s="80">
        <v>1</v>
      </c>
      <c r="G72" s="11"/>
      <c r="H72" s="11">
        <v>2665518</v>
      </c>
      <c r="I72" s="11">
        <f t="shared" si="6"/>
        <v>2985380.16</v>
      </c>
      <c r="J72" s="19" t="s">
        <v>182</v>
      </c>
      <c r="K72" s="126" t="s">
        <v>183</v>
      </c>
    </row>
    <row r="73" spans="1:26" s="2" customFormat="1" ht="30" x14ac:dyDescent="0.25">
      <c r="A73" s="38">
        <f t="shared" si="4"/>
        <v>34</v>
      </c>
      <c r="B73" s="33" t="s">
        <v>184</v>
      </c>
      <c r="C73" s="53" t="s">
        <v>180</v>
      </c>
      <c r="D73" s="33" t="s">
        <v>185</v>
      </c>
      <c r="E73" s="80" t="s">
        <v>2</v>
      </c>
      <c r="F73" s="80">
        <v>1</v>
      </c>
      <c r="G73" s="11"/>
      <c r="H73" s="11">
        <v>54891000</v>
      </c>
      <c r="I73" s="11">
        <f t="shared" si="6"/>
        <v>61477920.000000007</v>
      </c>
      <c r="J73" s="19" t="s">
        <v>182</v>
      </c>
      <c r="K73" s="126" t="s">
        <v>186</v>
      </c>
    </row>
    <row r="74" spans="1:26" s="2" customFormat="1" ht="30" x14ac:dyDescent="0.25">
      <c r="A74" s="19">
        <f t="shared" si="4"/>
        <v>35</v>
      </c>
      <c r="B74" s="33" t="s">
        <v>187</v>
      </c>
      <c r="C74" s="53" t="s">
        <v>188</v>
      </c>
      <c r="D74" s="33" t="s">
        <v>189</v>
      </c>
      <c r="E74" s="80" t="s">
        <v>2</v>
      </c>
      <c r="F74" s="80">
        <v>1</v>
      </c>
      <c r="G74" s="11"/>
      <c r="H74" s="55">
        <v>67500</v>
      </c>
      <c r="I74" s="55">
        <f t="shared" si="6"/>
        <v>75600</v>
      </c>
      <c r="J74" s="19" t="s">
        <v>190</v>
      </c>
      <c r="K74" s="126" t="s">
        <v>171</v>
      </c>
    </row>
    <row r="75" spans="1:26" s="2" customFormat="1" ht="30" x14ac:dyDescent="0.25">
      <c r="A75" s="38">
        <f t="shared" si="4"/>
        <v>36</v>
      </c>
      <c r="B75" s="33" t="s">
        <v>191</v>
      </c>
      <c r="C75" s="53" t="s">
        <v>15</v>
      </c>
      <c r="D75" s="33" t="s">
        <v>192</v>
      </c>
      <c r="E75" s="80" t="s">
        <v>2</v>
      </c>
      <c r="F75" s="80">
        <v>1</v>
      </c>
      <c r="G75" s="11"/>
      <c r="H75" s="11">
        <v>52360000</v>
      </c>
      <c r="I75" s="11">
        <f t="shared" si="6"/>
        <v>58643200.000000007</v>
      </c>
      <c r="J75" s="19" t="s">
        <v>190</v>
      </c>
      <c r="K75" s="126" t="s">
        <v>193</v>
      </c>
    </row>
    <row r="76" spans="1:26" s="2" customFormat="1" ht="45" x14ac:dyDescent="0.25">
      <c r="A76" s="19">
        <f t="shared" si="4"/>
        <v>37</v>
      </c>
      <c r="B76" s="33" t="s">
        <v>194</v>
      </c>
      <c r="C76" s="53" t="s">
        <v>165</v>
      </c>
      <c r="D76" s="33" t="s">
        <v>194</v>
      </c>
      <c r="E76" s="80" t="s">
        <v>2</v>
      </c>
      <c r="F76" s="80">
        <v>1</v>
      </c>
      <c r="G76" s="11"/>
      <c r="H76" s="11">
        <v>400000</v>
      </c>
      <c r="I76" s="11">
        <f t="shared" si="6"/>
        <v>448000.00000000006</v>
      </c>
      <c r="J76" s="19" t="s">
        <v>195</v>
      </c>
      <c r="K76" s="126" t="s">
        <v>186</v>
      </c>
    </row>
    <row r="77" spans="1:26" s="2" customFormat="1" ht="45" x14ac:dyDescent="0.25">
      <c r="A77" s="38">
        <f>A76+1</f>
        <v>38</v>
      </c>
      <c r="B77" s="33" t="s">
        <v>196</v>
      </c>
      <c r="C77" s="53" t="s">
        <v>165</v>
      </c>
      <c r="D77" s="33" t="s">
        <v>185</v>
      </c>
      <c r="E77" s="80" t="s">
        <v>2</v>
      </c>
      <c r="F77" s="80">
        <v>1</v>
      </c>
      <c r="G77" s="11"/>
      <c r="H77" s="11">
        <v>26965300</v>
      </c>
      <c r="I77" s="11">
        <f>H77*1.12</f>
        <v>30201136.000000004</v>
      </c>
      <c r="J77" s="19" t="s">
        <v>182</v>
      </c>
      <c r="K77" s="126" t="s">
        <v>186</v>
      </c>
    </row>
    <row r="78" spans="1:26" s="2" customFormat="1" ht="30" x14ac:dyDescent="0.25">
      <c r="A78" s="127">
        <v>39</v>
      </c>
      <c r="B78" s="98" t="s">
        <v>199</v>
      </c>
      <c r="C78" s="53" t="s">
        <v>165</v>
      </c>
      <c r="D78" s="129" t="s">
        <v>185</v>
      </c>
      <c r="E78" s="80" t="s">
        <v>2</v>
      </c>
      <c r="F78" s="80">
        <v>1</v>
      </c>
      <c r="G78" s="127"/>
      <c r="H78" s="11">
        <v>116445750</v>
      </c>
      <c r="I78" s="11">
        <f>H78*1.12</f>
        <v>130419240.00000001</v>
      </c>
      <c r="J78" s="128" t="s">
        <v>200</v>
      </c>
      <c r="K78" s="126" t="s">
        <v>186</v>
      </c>
    </row>
    <row r="79" spans="1:26" s="2" customFormat="1" ht="60" x14ac:dyDescent="0.25">
      <c r="A79" s="38">
        <f>A78+1</f>
        <v>40</v>
      </c>
      <c r="B79" s="131" t="s">
        <v>310</v>
      </c>
      <c r="C79" s="132" t="s">
        <v>16</v>
      </c>
      <c r="D79" s="131" t="s">
        <v>311</v>
      </c>
      <c r="E79" s="133" t="s">
        <v>312</v>
      </c>
      <c r="F79" s="132">
        <v>1</v>
      </c>
      <c r="G79" s="132"/>
      <c r="H79" s="134">
        <v>689307212</v>
      </c>
      <c r="I79" s="134">
        <v>689307212</v>
      </c>
      <c r="J79" s="132" t="s">
        <v>96</v>
      </c>
      <c r="K79" s="132" t="s">
        <v>64</v>
      </c>
    </row>
    <row r="80" spans="1:26" s="2" customFormat="1" ht="60" x14ac:dyDescent="0.25">
      <c r="A80" s="127">
        <v>41</v>
      </c>
      <c r="B80" s="131" t="s">
        <v>310</v>
      </c>
      <c r="C80" s="132" t="s">
        <v>16</v>
      </c>
      <c r="D80" s="131" t="s">
        <v>313</v>
      </c>
      <c r="E80" s="133" t="s">
        <v>312</v>
      </c>
      <c r="F80" s="132">
        <v>1</v>
      </c>
      <c r="G80" s="132"/>
      <c r="H80" s="134">
        <v>171874999.99999997</v>
      </c>
      <c r="I80" s="11">
        <f>H80*1.12</f>
        <v>192499999.99999997</v>
      </c>
      <c r="J80" s="132" t="s">
        <v>96</v>
      </c>
      <c r="K80" s="132" t="s">
        <v>64</v>
      </c>
    </row>
    <row r="81" spans="1:11" s="2" customFormat="1" ht="60" x14ac:dyDescent="0.25">
      <c r="A81" s="38">
        <v>42</v>
      </c>
      <c r="B81" s="131" t="s">
        <v>310</v>
      </c>
      <c r="C81" s="132" t="s">
        <v>16</v>
      </c>
      <c r="D81" s="131" t="s">
        <v>314</v>
      </c>
      <c r="E81" s="133" t="s">
        <v>312</v>
      </c>
      <c r="F81" s="132">
        <v>1</v>
      </c>
      <c r="G81" s="132"/>
      <c r="H81" s="135">
        <v>234291964</v>
      </c>
      <c r="I81" s="11">
        <f>H81*1.12</f>
        <v>262406999.68000004</v>
      </c>
      <c r="J81" s="132" t="s">
        <v>96</v>
      </c>
      <c r="K81" s="132" t="s">
        <v>64</v>
      </c>
    </row>
    <row r="82" spans="1:11" s="2" customFormat="1" ht="60" x14ac:dyDescent="0.25">
      <c r="A82" s="127">
        <v>43</v>
      </c>
      <c r="B82" s="131" t="s">
        <v>310</v>
      </c>
      <c r="C82" s="132" t="s">
        <v>16</v>
      </c>
      <c r="D82" s="131" t="s">
        <v>315</v>
      </c>
      <c r="E82" s="133" t="s">
        <v>312</v>
      </c>
      <c r="F82" s="132">
        <v>1</v>
      </c>
      <c r="G82" s="132"/>
      <c r="H82" s="135">
        <v>102541964</v>
      </c>
      <c r="I82" s="11">
        <f>H82*1.12</f>
        <v>114846999.68000001</v>
      </c>
      <c r="J82" s="132" t="s">
        <v>96</v>
      </c>
      <c r="K82" s="132" t="s">
        <v>64</v>
      </c>
    </row>
    <row r="83" spans="1:11" s="2" customFormat="1" ht="60" x14ac:dyDescent="0.25">
      <c r="A83" s="38">
        <v>44</v>
      </c>
      <c r="B83" s="146" t="s">
        <v>310</v>
      </c>
      <c r="C83" s="147" t="s">
        <v>16</v>
      </c>
      <c r="D83" s="146" t="s">
        <v>316</v>
      </c>
      <c r="E83" s="148" t="s">
        <v>312</v>
      </c>
      <c r="F83" s="147">
        <v>1</v>
      </c>
      <c r="G83" s="147"/>
      <c r="H83" s="135">
        <v>364030357</v>
      </c>
      <c r="I83" s="11">
        <f>H83*1.12</f>
        <v>407713999.84000003</v>
      </c>
      <c r="J83" s="147" t="s">
        <v>96</v>
      </c>
      <c r="K83" s="147" t="s">
        <v>64</v>
      </c>
    </row>
    <row r="84" spans="1:11" s="2" customFormat="1" ht="60" x14ac:dyDescent="0.25">
      <c r="A84" s="144">
        <v>45</v>
      </c>
      <c r="B84" s="149" t="s">
        <v>379</v>
      </c>
      <c r="C84" s="150" t="s">
        <v>66</v>
      </c>
      <c r="D84" s="149" t="s">
        <v>380</v>
      </c>
      <c r="E84" s="150" t="s">
        <v>2</v>
      </c>
      <c r="F84" s="150">
        <v>1</v>
      </c>
      <c r="G84" s="150"/>
      <c r="H84" s="145">
        <v>675642864</v>
      </c>
      <c r="I84" s="151">
        <f>H84*1.12</f>
        <v>756720007.68000007</v>
      </c>
      <c r="J84" s="150" t="s">
        <v>381</v>
      </c>
      <c r="K84" s="150" t="s">
        <v>64</v>
      </c>
    </row>
    <row r="85" spans="1:11" s="2" customFormat="1" x14ac:dyDescent="0.25">
      <c r="A85" s="189" t="s">
        <v>11</v>
      </c>
      <c r="B85" s="192"/>
      <c r="C85" s="192"/>
      <c r="D85" s="192"/>
      <c r="E85" s="192"/>
      <c r="F85" s="192"/>
      <c r="G85" s="193"/>
      <c r="H85" s="65">
        <f>SUM(H40:H84)</f>
        <v>13118427793</v>
      </c>
      <c r="I85" s="65">
        <f>SUM(I40:I84)</f>
        <v>14609922262.520004</v>
      </c>
      <c r="J85" s="152"/>
      <c r="K85" s="152"/>
    </row>
    <row r="86" spans="1:11" s="2" customFormat="1" x14ac:dyDescent="0.25">
      <c r="A86" s="189" t="s">
        <v>50</v>
      </c>
      <c r="B86" s="190"/>
      <c r="C86" s="190"/>
      <c r="D86" s="190"/>
      <c r="E86" s="190"/>
      <c r="F86" s="190"/>
      <c r="G86" s="191"/>
      <c r="H86" s="65">
        <f>H38+H85</f>
        <v>78189572747</v>
      </c>
      <c r="I86" s="65">
        <f>I38+I85</f>
        <v>87489604611.000015</v>
      </c>
      <c r="J86" s="121"/>
      <c r="K86" s="121"/>
    </row>
    <row r="87" spans="1:11" s="2" customFormat="1" x14ac:dyDescent="0.25">
      <c r="A87" s="181" t="s">
        <v>51</v>
      </c>
      <c r="B87" s="182"/>
      <c r="C87" s="182"/>
      <c r="D87" s="182"/>
      <c r="E87" s="182"/>
      <c r="F87" s="182"/>
      <c r="G87" s="183"/>
      <c r="H87" s="66">
        <f>H86+H30</f>
        <v>81622239924</v>
      </c>
      <c r="I87" s="66">
        <f>I86+I30</f>
        <v>91334191849.240021</v>
      </c>
      <c r="J87" s="122"/>
      <c r="K87" s="122"/>
    </row>
    <row r="88" spans="1:11" x14ac:dyDescent="0.25">
      <c r="A88" s="44"/>
      <c r="J88" s="125"/>
    </row>
    <row r="89" spans="1:11" x14ac:dyDescent="0.25">
      <c r="A89" s="56" t="s">
        <v>201</v>
      </c>
    </row>
    <row r="90" spans="1:11" x14ac:dyDescent="0.25">
      <c r="A90" s="56"/>
      <c r="J90" s="125"/>
    </row>
    <row r="91" spans="1:11" x14ac:dyDescent="0.25">
      <c r="J91" s="125"/>
    </row>
    <row r="92" spans="1:11" x14ac:dyDescent="0.25">
      <c r="J92" s="125"/>
    </row>
    <row r="93" spans="1:11" x14ac:dyDescent="0.25">
      <c r="J93" s="125"/>
    </row>
    <row r="95" spans="1:11" x14ac:dyDescent="0.25">
      <c r="J95" s="125"/>
    </row>
    <row r="96" spans="1:11" x14ac:dyDescent="0.25">
      <c r="J96" s="125"/>
    </row>
  </sheetData>
  <mergeCells count="13">
    <mergeCell ref="A87:G87"/>
    <mergeCell ref="A10:K10"/>
    <mergeCell ref="A31:K31"/>
    <mergeCell ref="A15:K15"/>
    <mergeCell ref="A39:K39"/>
    <mergeCell ref="A29:G29"/>
    <mergeCell ref="A30:G30"/>
    <mergeCell ref="A86:G86"/>
    <mergeCell ref="A85:G85"/>
    <mergeCell ref="A11:K11"/>
    <mergeCell ref="A14:G14"/>
    <mergeCell ref="A32:K32"/>
    <mergeCell ref="A38:G38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9"/>
  <sheetViews>
    <sheetView topLeftCell="A82" zoomScaleNormal="100" workbookViewId="0">
      <selection activeCell="I77" sqref="I77"/>
    </sheetView>
  </sheetViews>
  <sheetFormatPr defaultRowHeight="15" x14ac:dyDescent="0.25"/>
  <cols>
    <col min="1" max="1" width="6.5703125" style="6" customWidth="1"/>
    <col min="2" max="2" width="45" style="23" customWidth="1"/>
    <col min="3" max="3" width="15" style="1" customWidth="1"/>
    <col min="4" max="4" width="52" style="23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73" customWidth="1"/>
    <col min="10" max="10" width="28.140625" style="7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05"/>
      <c r="I1" s="101"/>
    </row>
    <row r="2" spans="1:11" ht="18.75" x14ac:dyDescent="0.25">
      <c r="H2" s="101"/>
      <c r="I2" s="101"/>
    </row>
    <row r="3" spans="1:11" ht="18.75" x14ac:dyDescent="0.25">
      <c r="H3" s="101"/>
      <c r="I3" s="101"/>
      <c r="K3" s="32"/>
    </row>
    <row r="4" spans="1:11" ht="18.75" x14ac:dyDescent="0.25">
      <c r="H4" s="2"/>
      <c r="I4" s="75"/>
      <c r="K4" s="32"/>
    </row>
    <row r="5" spans="1:11" ht="18.75" x14ac:dyDescent="0.25">
      <c r="B5" s="76"/>
      <c r="K5" s="32"/>
    </row>
    <row r="6" spans="1:11" ht="18.75" x14ac:dyDescent="0.25">
      <c r="B6" s="76"/>
      <c r="D6" s="36" t="s">
        <v>308</v>
      </c>
    </row>
    <row r="7" spans="1:11" ht="18.75" x14ac:dyDescent="0.25">
      <c r="B7" s="76"/>
      <c r="D7" s="36" t="s">
        <v>17</v>
      </c>
    </row>
    <row r="8" spans="1:11" ht="71.25" x14ac:dyDescent="0.25">
      <c r="A8" s="13" t="s">
        <v>18</v>
      </c>
      <c r="B8" s="14" t="s">
        <v>19</v>
      </c>
      <c r="C8" s="15" t="s">
        <v>20</v>
      </c>
      <c r="D8" s="14" t="s">
        <v>21</v>
      </c>
      <c r="E8" s="15" t="s">
        <v>22</v>
      </c>
      <c r="F8" s="15" t="s">
        <v>23</v>
      </c>
      <c r="G8" s="15" t="s">
        <v>55</v>
      </c>
      <c r="H8" s="15" t="s">
        <v>24</v>
      </c>
      <c r="I8" s="15" t="s">
        <v>25</v>
      </c>
      <c r="J8" s="15" t="s">
        <v>26</v>
      </c>
      <c r="K8" s="15" t="s">
        <v>27</v>
      </c>
    </row>
    <row r="9" spans="1:11" x14ac:dyDescent="0.25">
      <c r="A9" s="22">
        <v>1</v>
      </c>
      <c r="B9" s="14">
        <v>2</v>
      </c>
      <c r="C9" s="15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5">
        <v>10</v>
      </c>
      <c r="K9" s="15">
        <v>11</v>
      </c>
    </row>
    <row r="10" spans="1:11" x14ac:dyDescent="0.25">
      <c r="A10" s="184" t="s">
        <v>28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11" s="4" customFormat="1" x14ac:dyDescent="0.25">
      <c r="A11" s="188" t="s">
        <v>345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</row>
    <row r="12" spans="1:11" s="45" customFormat="1" ht="75" x14ac:dyDescent="0.25">
      <c r="A12" s="38">
        <v>1</v>
      </c>
      <c r="B12" s="155" t="s">
        <v>394</v>
      </c>
      <c r="C12" s="156" t="s">
        <v>391</v>
      </c>
      <c r="D12" s="155" t="s">
        <v>346</v>
      </c>
      <c r="E12" s="157" t="s">
        <v>347</v>
      </c>
      <c r="F12" s="157" t="s">
        <v>320</v>
      </c>
      <c r="G12" s="156"/>
      <c r="H12" s="158">
        <v>38052488</v>
      </c>
      <c r="I12" s="55">
        <f t="shared" ref="I12:I13" si="0">H12*1.12</f>
        <v>42618786.560000002</v>
      </c>
      <c r="J12" s="156" t="s">
        <v>348</v>
      </c>
      <c r="K12" s="156" t="s">
        <v>29</v>
      </c>
    </row>
    <row r="13" spans="1:11" s="45" customFormat="1" ht="60" x14ac:dyDescent="0.25">
      <c r="A13" s="38">
        <v>2</v>
      </c>
      <c r="B13" s="77" t="s">
        <v>350</v>
      </c>
      <c r="C13" s="156" t="s">
        <v>4</v>
      </c>
      <c r="D13" s="77" t="s">
        <v>351</v>
      </c>
      <c r="E13" s="157" t="s">
        <v>347</v>
      </c>
      <c r="F13" s="52">
        <v>1</v>
      </c>
      <c r="G13" s="159"/>
      <c r="H13" s="158">
        <v>2257146887</v>
      </c>
      <c r="I13" s="55">
        <f t="shared" si="0"/>
        <v>2528004513.4400001</v>
      </c>
      <c r="J13" s="156" t="s">
        <v>349</v>
      </c>
      <c r="K13" s="156" t="s">
        <v>29</v>
      </c>
    </row>
    <row r="14" spans="1:11" s="45" customFormat="1" x14ac:dyDescent="0.25">
      <c r="A14" s="189" t="s">
        <v>352</v>
      </c>
      <c r="B14" s="190"/>
      <c r="C14" s="190"/>
      <c r="D14" s="190"/>
      <c r="E14" s="190"/>
      <c r="F14" s="190"/>
      <c r="G14" s="191"/>
      <c r="H14" s="65">
        <f>H12+H13</f>
        <v>2295199375</v>
      </c>
      <c r="I14" s="65">
        <f>I12+I13</f>
        <v>2570623300</v>
      </c>
      <c r="J14" s="123"/>
      <c r="K14" s="119"/>
    </row>
    <row r="15" spans="1:11" s="4" customFormat="1" x14ac:dyDescent="0.25">
      <c r="A15" s="188" t="s">
        <v>30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spans="1:11" s="39" customFormat="1" ht="45" x14ac:dyDescent="0.25">
      <c r="A16" s="40">
        <v>1</v>
      </c>
      <c r="B16" s="33" t="s">
        <v>203</v>
      </c>
      <c r="C16" s="9" t="s">
        <v>46</v>
      </c>
      <c r="D16" s="33" t="s">
        <v>204</v>
      </c>
      <c r="E16" s="10" t="s">
        <v>31</v>
      </c>
      <c r="F16" s="10">
        <v>1</v>
      </c>
      <c r="G16" s="10"/>
      <c r="H16" s="10">
        <v>2300000</v>
      </c>
      <c r="I16" s="10">
        <f>H16*1.12</f>
        <v>2576000.0000000005</v>
      </c>
      <c r="J16" s="27" t="s">
        <v>205</v>
      </c>
      <c r="K16" s="8" t="s">
        <v>56</v>
      </c>
    </row>
    <row r="17" spans="1:11" s="39" customFormat="1" ht="45" x14ac:dyDescent="0.25">
      <c r="A17" s="40">
        <v>2</v>
      </c>
      <c r="B17" s="51" t="s">
        <v>206</v>
      </c>
      <c r="C17" s="9" t="s">
        <v>46</v>
      </c>
      <c r="D17" s="33" t="s">
        <v>204</v>
      </c>
      <c r="E17" s="52" t="s">
        <v>31</v>
      </c>
      <c r="F17" s="52">
        <v>1</v>
      </c>
      <c r="G17" s="52"/>
      <c r="H17" s="52">
        <v>900000</v>
      </c>
      <c r="I17" s="52">
        <f>H17*1.12</f>
        <v>1008000.0000000001</v>
      </c>
      <c r="J17" s="27" t="s">
        <v>205</v>
      </c>
      <c r="K17" s="41" t="s">
        <v>56</v>
      </c>
    </row>
    <row r="18" spans="1:11" s="39" customFormat="1" ht="45" x14ac:dyDescent="0.25">
      <c r="A18" s="40">
        <v>3</v>
      </c>
      <c r="B18" s="33" t="s">
        <v>207</v>
      </c>
      <c r="C18" s="9" t="s">
        <v>46</v>
      </c>
      <c r="D18" s="33" t="s">
        <v>204</v>
      </c>
      <c r="E18" s="10" t="s">
        <v>31</v>
      </c>
      <c r="F18" s="10">
        <v>1</v>
      </c>
      <c r="G18" s="10"/>
      <c r="H18" s="10">
        <v>2700000</v>
      </c>
      <c r="I18" s="10">
        <f>H18*1.12</f>
        <v>3024000.0000000005</v>
      </c>
      <c r="J18" s="27" t="s">
        <v>205</v>
      </c>
      <c r="K18" s="41" t="s">
        <v>56</v>
      </c>
    </row>
    <row r="19" spans="1:11" s="39" customFormat="1" ht="75" x14ac:dyDescent="0.25">
      <c r="A19" s="40">
        <v>4</v>
      </c>
      <c r="B19" s="69" t="s">
        <v>208</v>
      </c>
      <c r="C19" s="70" t="s">
        <v>4</v>
      </c>
      <c r="D19" s="69" t="s">
        <v>209</v>
      </c>
      <c r="E19" s="10" t="s">
        <v>31</v>
      </c>
      <c r="F19" s="10">
        <v>1</v>
      </c>
      <c r="G19" s="10"/>
      <c r="H19" s="10">
        <v>13820500</v>
      </c>
      <c r="I19" s="10">
        <f t="shared" ref="I19:I28" si="1">H19*1.12</f>
        <v>15478960.000000002</v>
      </c>
      <c r="J19" s="26" t="s">
        <v>210</v>
      </c>
      <c r="K19" s="71" t="s">
        <v>211</v>
      </c>
    </row>
    <row r="20" spans="1:11" s="39" customFormat="1" ht="45" x14ac:dyDescent="0.25">
      <c r="A20" s="40">
        <v>5</v>
      </c>
      <c r="B20" s="77" t="s">
        <v>212</v>
      </c>
      <c r="C20" s="70" t="s">
        <v>4</v>
      </c>
      <c r="D20" s="77" t="s">
        <v>213</v>
      </c>
      <c r="E20" s="10" t="s">
        <v>31</v>
      </c>
      <c r="F20" s="78">
        <v>1</v>
      </c>
      <c r="G20" s="78"/>
      <c r="H20" s="79">
        <v>13865972</v>
      </c>
      <c r="I20" s="79">
        <f t="shared" si="1"/>
        <v>15529888.640000001</v>
      </c>
      <c r="J20" s="26" t="s">
        <v>214</v>
      </c>
      <c r="K20" s="71" t="s">
        <v>29</v>
      </c>
    </row>
    <row r="21" spans="1:11" s="39" customFormat="1" ht="45" x14ac:dyDescent="0.25">
      <c r="A21" s="40">
        <v>6</v>
      </c>
      <c r="B21" s="33" t="s">
        <v>215</v>
      </c>
      <c r="C21" s="9" t="s">
        <v>46</v>
      </c>
      <c r="D21" s="33" t="s">
        <v>216</v>
      </c>
      <c r="E21" s="10" t="s">
        <v>31</v>
      </c>
      <c r="F21" s="10">
        <v>1</v>
      </c>
      <c r="G21" s="10"/>
      <c r="H21" s="10">
        <v>5500000</v>
      </c>
      <c r="I21" s="10">
        <f t="shared" si="1"/>
        <v>6160000.0000000009</v>
      </c>
      <c r="J21" s="26" t="s">
        <v>217</v>
      </c>
      <c r="K21" s="71" t="s">
        <v>29</v>
      </c>
    </row>
    <row r="22" spans="1:11" s="39" customFormat="1" ht="45" x14ac:dyDescent="0.25">
      <c r="A22" s="40">
        <v>7</v>
      </c>
      <c r="B22" s="51" t="s">
        <v>218</v>
      </c>
      <c r="C22" s="84" t="s">
        <v>46</v>
      </c>
      <c r="D22" s="51" t="s">
        <v>219</v>
      </c>
      <c r="E22" s="52" t="s">
        <v>31</v>
      </c>
      <c r="F22" s="52">
        <v>1</v>
      </c>
      <c r="G22" s="52"/>
      <c r="H22" s="52">
        <v>4500000</v>
      </c>
      <c r="I22" s="52">
        <f t="shared" si="1"/>
        <v>5040000.0000000009</v>
      </c>
      <c r="J22" s="94" t="s">
        <v>383</v>
      </c>
      <c r="K22" s="141" t="s">
        <v>29</v>
      </c>
    </row>
    <row r="23" spans="1:11" s="39" customFormat="1" ht="45" x14ac:dyDescent="0.25">
      <c r="A23" s="40">
        <v>8</v>
      </c>
      <c r="B23" s="51" t="s">
        <v>221</v>
      </c>
      <c r="C23" s="84" t="s">
        <v>46</v>
      </c>
      <c r="D23" s="51" t="s">
        <v>222</v>
      </c>
      <c r="E23" s="52" t="s">
        <v>31</v>
      </c>
      <c r="F23" s="52">
        <v>1</v>
      </c>
      <c r="G23" s="52"/>
      <c r="H23" s="52">
        <v>6000000</v>
      </c>
      <c r="I23" s="52">
        <f t="shared" si="1"/>
        <v>6720000.0000000009</v>
      </c>
      <c r="J23" s="94" t="s">
        <v>383</v>
      </c>
      <c r="K23" s="141" t="s">
        <v>29</v>
      </c>
    </row>
    <row r="24" spans="1:11" s="39" customFormat="1" ht="45" x14ac:dyDescent="0.25">
      <c r="A24" s="40">
        <v>9</v>
      </c>
      <c r="B24" s="33" t="s">
        <v>223</v>
      </c>
      <c r="C24" s="9" t="s">
        <v>46</v>
      </c>
      <c r="D24" s="33" t="s">
        <v>224</v>
      </c>
      <c r="E24" s="10" t="s">
        <v>31</v>
      </c>
      <c r="F24" s="10">
        <v>1</v>
      </c>
      <c r="G24" s="10"/>
      <c r="H24" s="10">
        <v>629330</v>
      </c>
      <c r="I24" s="10">
        <f t="shared" si="1"/>
        <v>704849.60000000009</v>
      </c>
      <c r="J24" s="26" t="s">
        <v>225</v>
      </c>
      <c r="K24" s="71" t="s">
        <v>75</v>
      </c>
    </row>
    <row r="25" spans="1:11" s="39" customFormat="1" ht="105" x14ac:dyDescent="0.25">
      <c r="A25" s="40">
        <v>10</v>
      </c>
      <c r="B25" s="33" t="s">
        <v>307</v>
      </c>
      <c r="C25" s="9" t="s">
        <v>46</v>
      </c>
      <c r="D25" s="33" t="s">
        <v>226</v>
      </c>
      <c r="E25" s="10" t="s">
        <v>31</v>
      </c>
      <c r="F25" s="11">
        <v>1</v>
      </c>
      <c r="G25" s="11"/>
      <c r="H25" s="10">
        <v>6000000</v>
      </c>
      <c r="I25" s="10">
        <f t="shared" si="1"/>
        <v>6720000.0000000009</v>
      </c>
      <c r="J25" s="26" t="s">
        <v>82</v>
      </c>
      <c r="K25" s="71" t="s">
        <v>75</v>
      </c>
    </row>
    <row r="26" spans="1:11" s="39" customFormat="1" ht="45" x14ac:dyDescent="0.25">
      <c r="A26" s="40">
        <v>11</v>
      </c>
      <c r="B26" s="33" t="s">
        <v>227</v>
      </c>
      <c r="C26" s="9" t="s">
        <v>4</v>
      </c>
      <c r="D26" s="33" t="s">
        <v>228</v>
      </c>
      <c r="E26" s="10" t="s">
        <v>31</v>
      </c>
      <c r="F26" s="11">
        <v>1</v>
      </c>
      <c r="G26" s="11"/>
      <c r="H26" s="10">
        <v>81252000</v>
      </c>
      <c r="I26" s="10">
        <f t="shared" si="1"/>
        <v>91002240.000000015</v>
      </c>
      <c r="J26" s="26" t="s">
        <v>229</v>
      </c>
      <c r="K26" s="71" t="s">
        <v>75</v>
      </c>
    </row>
    <row r="27" spans="1:11" s="39" customFormat="1" ht="60" x14ac:dyDescent="0.25">
      <c r="A27" s="38">
        <v>12</v>
      </c>
      <c r="B27" s="51" t="s">
        <v>353</v>
      </c>
      <c r="C27" s="84" t="s">
        <v>4</v>
      </c>
      <c r="D27" s="51" t="s">
        <v>354</v>
      </c>
      <c r="E27" s="52" t="s">
        <v>31</v>
      </c>
      <c r="F27" s="55">
        <v>1</v>
      </c>
      <c r="G27" s="55"/>
      <c r="H27" s="158">
        <v>300000000</v>
      </c>
      <c r="I27" s="52">
        <f t="shared" si="1"/>
        <v>336000000.00000006</v>
      </c>
      <c r="J27" s="171" t="s">
        <v>355</v>
      </c>
      <c r="K27" s="141" t="s">
        <v>29</v>
      </c>
    </row>
    <row r="28" spans="1:11" s="39" customFormat="1" ht="75" x14ac:dyDescent="0.25">
      <c r="A28" s="38">
        <v>13</v>
      </c>
      <c r="B28" s="51" t="s">
        <v>398</v>
      </c>
      <c r="C28" s="156" t="s">
        <v>391</v>
      </c>
      <c r="D28" s="51" t="s">
        <v>399</v>
      </c>
      <c r="E28" s="52" t="s">
        <v>31</v>
      </c>
      <c r="F28" s="55">
        <v>1</v>
      </c>
      <c r="G28" s="55"/>
      <c r="H28" s="158">
        <v>700000000</v>
      </c>
      <c r="I28" s="55">
        <f t="shared" si="1"/>
        <v>784000000.00000012</v>
      </c>
      <c r="J28" s="171" t="s">
        <v>400</v>
      </c>
      <c r="K28" s="141" t="s">
        <v>75</v>
      </c>
    </row>
    <row r="29" spans="1:11" s="4" customFormat="1" x14ac:dyDescent="0.25">
      <c r="A29" s="104" t="s">
        <v>33</v>
      </c>
      <c r="B29" s="102"/>
      <c r="C29" s="102"/>
      <c r="D29" s="102"/>
      <c r="E29" s="102"/>
      <c r="F29" s="102"/>
      <c r="G29" s="103"/>
      <c r="H29" s="74">
        <f>SUM(H16:H28)</f>
        <v>1137467802</v>
      </c>
      <c r="I29" s="74">
        <f>SUM(I16:I28)</f>
        <v>1273963938.2400002</v>
      </c>
      <c r="J29" s="58"/>
      <c r="K29" s="57"/>
    </row>
    <row r="30" spans="1:11" s="4" customFormat="1" x14ac:dyDescent="0.25">
      <c r="A30" s="194" t="s">
        <v>52</v>
      </c>
      <c r="B30" s="195"/>
      <c r="C30" s="195"/>
      <c r="D30" s="195"/>
      <c r="E30" s="195"/>
      <c r="F30" s="195"/>
      <c r="G30" s="196"/>
      <c r="H30" s="65">
        <f>H14+H29</f>
        <v>3432667177</v>
      </c>
      <c r="I30" s="65">
        <f>I14+I29</f>
        <v>3844587238.2400002</v>
      </c>
      <c r="J30" s="58"/>
      <c r="K30" s="57"/>
    </row>
    <row r="31" spans="1:11" s="4" customFormat="1" x14ac:dyDescent="0.25">
      <c r="A31" s="184" t="s">
        <v>47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</row>
    <row r="32" spans="1:11" s="4" customFormat="1" x14ac:dyDescent="0.25">
      <c r="A32" s="188" t="s">
        <v>345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</row>
    <row r="33" spans="1:11" s="39" customFormat="1" ht="90" x14ac:dyDescent="0.25">
      <c r="A33" s="38">
        <v>1</v>
      </c>
      <c r="B33" s="155" t="s">
        <v>356</v>
      </c>
      <c r="C33" s="156" t="s">
        <v>34</v>
      </c>
      <c r="D33" s="155" t="s">
        <v>357</v>
      </c>
      <c r="E33" s="157" t="s">
        <v>358</v>
      </c>
      <c r="F33" s="157" t="s">
        <v>320</v>
      </c>
      <c r="G33" s="156"/>
      <c r="H33" s="158">
        <v>3923977243</v>
      </c>
      <c r="I33" s="55">
        <f t="shared" ref="I33:I37" si="2">H33*1.12</f>
        <v>4394854512.1600008</v>
      </c>
      <c r="J33" s="156" t="s">
        <v>359</v>
      </c>
      <c r="K33" s="156" t="s">
        <v>29</v>
      </c>
    </row>
    <row r="34" spans="1:11" s="39" customFormat="1" ht="90" x14ac:dyDescent="0.25">
      <c r="A34" s="38">
        <v>2</v>
      </c>
      <c r="B34" s="155" t="s">
        <v>360</v>
      </c>
      <c r="C34" s="156" t="s">
        <v>34</v>
      </c>
      <c r="D34" s="155" t="s">
        <v>361</v>
      </c>
      <c r="E34" s="157" t="s">
        <v>358</v>
      </c>
      <c r="F34" s="157" t="s">
        <v>320</v>
      </c>
      <c r="G34" s="156"/>
      <c r="H34" s="158">
        <v>10821780050</v>
      </c>
      <c r="I34" s="55">
        <f t="shared" si="2"/>
        <v>12120393656.000002</v>
      </c>
      <c r="J34" s="156" t="s">
        <v>362</v>
      </c>
      <c r="K34" s="156" t="s">
        <v>29</v>
      </c>
    </row>
    <row r="35" spans="1:11" s="39" customFormat="1" ht="75" x14ac:dyDescent="0.25">
      <c r="A35" s="38">
        <v>3</v>
      </c>
      <c r="B35" s="155" t="s">
        <v>363</v>
      </c>
      <c r="C35" s="156" t="s">
        <v>34</v>
      </c>
      <c r="D35" s="155" t="s">
        <v>364</v>
      </c>
      <c r="E35" s="157" t="s">
        <v>358</v>
      </c>
      <c r="F35" s="157" t="s">
        <v>320</v>
      </c>
      <c r="G35" s="156"/>
      <c r="H35" s="158">
        <v>40471798979</v>
      </c>
      <c r="I35" s="55">
        <f t="shared" si="2"/>
        <v>45328414856.480003</v>
      </c>
      <c r="J35" s="156" t="s">
        <v>365</v>
      </c>
      <c r="K35" s="156" t="s">
        <v>29</v>
      </c>
    </row>
    <row r="36" spans="1:11" s="39" customFormat="1" ht="75" x14ac:dyDescent="0.25">
      <c r="A36" s="38">
        <v>4</v>
      </c>
      <c r="B36" s="77" t="s">
        <v>366</v>
      </c>
      <c r="C36" s="156" t="s">
        <v>34</v>
      </c>
      <c r="D36" s="155" t="s">
        <v>367</v>
      </c>
      <c r="E36" s="157" t="s">
        <v>358</v>
      </c>
      <c r="F36" s="52">
        <v>1</v>
      </c>
      <c r="G36" s="159"/>
      <c r="H36" s="158">
        <v>356500000</v>
      </c>
      <c r="I36" s="55">
        <f t="shared" si="2"/>
        <v>399280000.00000006</v>
      </c>
      <c r="J36" s="156" t="s">
        <v>368</v>
      </c>
      <c r="K36" s="156" t="s">
        <v>29</v>
      </c>
    </row>
    <row r="37" spans="1:11" s="39" customFormat="1" ht="90" x14ac:dyDescent="0.25">
      <c r="A37" s="38">
        <v>5</v>
      </c>
      <c r="B37" s="77" t="s">
        <v>369</v>
      </c>
      <c r="C37" s="156" t="s">
        <v>34</v>
      </c>
      <c r="D37" s="155" t="s">
        <v>370</v>
      </c>
      <c r="E37" s="157" t="s">
        <v>358</v>
      </c>
      <c r="F37" s="52">
        <v>1</v>
      </c>
      <c r="G37" s="159"/>
      <c r="H37" s="158">
        <v>9497088682</v>
      </c>
      <c r="I37" s="55">
        <f t="shared" si="2"/>
        <v>10636739323.84</v>
      </c>
      <c r="J37" s="156" t="s">
        <v>349</v>
      </c>
      <c r="K37" s="156" t="s">
        <v>29</v>
      </c>
    </row>
    <row r="38" spans="1:11" s="137" customFormat="1" x14ac:dyDescent="0.25">
      <c r="A38" s="197" t="s">
        <v>352</v>
      </c>
      <c r="B38" s="198"/>
      <c r="C38" s="198"/>
      <c r="D38" s="198"/>
      <c r="E38" s="198"/>
      <c r="F38" s="198"/>
      <c r="G38" s="199"/>
      <c r="H38" s="138">
        <f>SUM(H33:H37)</f>
        <v>65071144954</v>
      </c>
      <c r="I38" s="138">
        <f>SUM(I33:I37)</f>
        <v>72879682348.480011</v>
      </c>
      <c r="J38" s="136"/>
      <c r="K38" s="136"/>
    </row>
    <row r="39" spans="1:11" s="4" customFormat="1" x14ac:dyDescent="0.25">
      <c r="A39" s="189" t="s">
        <v>30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1:11" s="39" customFormat="1" ht="105" x14ac:dyDescent="0.25">
      <c r="A40" s="38">
        <v>1</v>
      </c>
      <c r="B40" s="178" t="s">
        <v>38</v>
      </c>
      <c r="C40" s="83" t="s">
        <v>37</v>
      </c>
      <c r="D40" s="178" t="s">
        <v>230</v>
      </c>
      <c r="E40" s="38" t="s">
        <v>31</v>
      </c>
      <c r="F40" s="53">
        <v>1</v>
      </c>
      <c r="G40" s="179"/>
      <c r="H40" s="53">
        <v>39350000</v>
      </c>
      <c r="I40" s="55">
        <f t="shared" ref="I40:I71" si="3">H40*1.12</f>
        <v>44072000.000000007</v>
      </c>
      <c r="J40" s="180" t="s">
        <v>402</v>
      </c>
      <c r="K40" s="41" t="s">
        <v>231</v>
      </c>
    </row>
    <row r="41" spans="1:11" s="4" customFormat="1" ht="105" x14ac:dyDescent="0.25">
      <c r="A41" s="18">
        <f>A40+1</f>
        <v>2</v>
      </c>
      <c r="B41" s="25" t="s">
        <v>72</v>
      </c>
      <c r="C41" s="12" t="s">
        <v>39</v>
      </c>
      <c r="D41" s="25" t="s">
        <v>232</v>
      </c>
      <c r="E41" s="19" t="s">
        <v>31</v>
      </c>
      <c r="F41" s="16">
        <v>17</v>
      </c>
      <c r="G41" s="17"/>
      <c r="H41" s="17">
        <v>340000</v>
      </c>
      <c r="I41" s="11">
        <f t="shared" si="3"/>
        <v>380800.00000000006</v>
      </c>
      <c r="J41" s="29" t="s">
        <v>233</v>
      </c>
      <c r="K41" s="8" t="s">
        <v>231</v>
      </c>
    </row>
    <row r="42" spans="1:11" s="4" customFormat="1" ht="45" x14ac:dyDescent="0.25">
      <c r="A42" s="18">
        <f>A41+1</f>
        <v>3</v>
      </c>
      <c r="B42" s="34" t="s">
        <v>234</v>
      </c>
      <c r="C42" s="12" t="s">
        <v>40</v>
      </c>
      <c r="D42" s="34" t="s">
        <v>235</v>
      </c>
      <c r="E42" s="19" t="s">
        <v>31</v>
      </c>
      <c r="F42" s="16">
        <v>1</v>
      </c>
      <c r="G42" s="17"/>
      <c r="H42" s="17">
        <v>112840000</v>
      </c>
      <c r="I42" s="11">
        <f t="shared" si="3"/>
        <v>126380800.00000001</v>
      </c>
      <c r="J42" s="29" t="s">
        <v>233</v>
      </c>
      <c r="K42" s="8" t="s">
        <v>75</v>
      </c>
    </row>
    <row r="43" spans="1:11" s="4" customFormat="1" ht="75" x14ac:dyDescent="0.25">
      <c r="A43" s="18">
        <v>4</v>
      </c>
      <c r="B43" s="68" t="s">
        <v>236</v>
      </c>
      <c r="C43" s="38" t="s">
        <v>48</v>
      </c>
      <c r="D43" s="51" t="s">
        <v>41</v>
      </c>
      <c r="E43" s="19" t="s">
        <v>31</v>
      </c>
      <c r="F43" s="16">
        <v>1</v>
      </c>
      <c r="G43" s="17"/>
      <c r="H43" s="11">
        <v>2266020000</v>
      </c>
      <c r="I43" s="11">
        <f t="shared" si="3"/>
        <v>2537942400.0000005</v>
      </c>
      <c r="J43" s="28" t="s">
        <v>237</v>
      </c>
      <c r="K43" s="8" t="s">
        <v>75</v>
      </c>
    </row>
    <row r="44" spans="1:11" s="4" customFormat="1" ht="75" x14ac:dyDescent="0.25">
      <c r="A44" s="18">
        <v>5</v>
      </c>
      <c r="B44" s="51" t="s">
        <v>238</v>
      </c>
      <c r="C44" s="3" t="s">
        <v>40</v>
      </c>
      <c r="D44" s="109" t="s">
        <v>238</v>
      </c>
      <c r="E44" s="19" t="s">
        <v>31</v>
      </c>
      <c r="F44" s="16">
        <v>1</v>
      </c>
      <c r="G44" s="17"/>
      <c r="H44" s="3">
        <v>1271280000</v>
      </c>
      <c r="I44" s="11">
        <f t="shared" si="3"/>
        <v>1423833600.0000002</v>
      </c>
      <c r="J44" s="28" t="s">
        <v>237</v>
      </c>
      <c r="K44" s="8" t="s">
        <v>75</v>
      </c>
    </row>
    <row r="45" spans="1:11" s="4" customFormat="1" ht="60" x14ac:dyDescent="0.25">
      <c r="A45" s="18">
        <v>6</v>
      </c>
      <c r="B45" s="35" t="s">
        <v>239</v>
      </c>
      <c r="C45" s="3" t="s">
        <v>40</v>
      </c>
      <c r="D45" s="35" t="s">
        <v>240</v>
      </c>
      <c r="E45" s="19" t="s">
        <v>31</v>
      </c>
      <c r="F45" s="16">
        <v>1</v>
      </c>
      <c r="G45" s="17"/>
      <c r="H45" s="12">
        <v>427052679</v>
      </c>
      <c r="I45" s="11">
        <f t="shared" si="3"/>
        <v>478299000.48000002</v>
      </c>
      <c r="J45" s="28" t="s">
        <v>237</v>
      </c>
      <c r="K45" s="8" t="s">
        <v>75</v>
      </c>
    </row>
    <row r="46" spans="1:11" s="4" customFormat="1" ht="75" x14ac:dyDescent="0.25">
      <c r="A46" s="18">
        <v>7</v>
      </c>
      <c r="B46" s="35" t="s">
        <v>239</v>
      </c>
      <c r="C46" s="3" t="s">
        <v>40</v>
      </c>
      <c r="D46" s="130" t="s">
        <v>241</v>
      </c>
      <c r="E46" s="19" t="s">
        <v>31</v>
      </c>
      <c r="F46" s="16">
        <v>1</v>
      </c>
      <c r="G46" s="17"/>
      <c r="H46" s="95">
        <v>555386607</v>
      </c>
      <c r="I46" s="11">
        <f t="shared" si="3"/>
        <v>622032999.84000003</v>
      </c>
      <c r="J46" s="28" t="s">
        <v>237</v>
      </c>
      <c r="K46" s="8" t="s">
        <v>75</v>
      </c>
    </row>
    <row r="47" spans="1:11" s="4" customFormat="1" ht="60" x14ac:dyDescent="0.25">
      <c r="A47" s="18">
        <v>8</v>
      </c>
      <c r="B47" s="35" t="s">
        <v>239</v>
      </c>
      <c r="C47" s="3" t="s">
        <v>40</v>
      </c>
      <c r="D47" s="24" t="s">
        <v>242</v>
      </c>
      <c r="E47" s="19" t="s">
        <v>31</v>
      </c>
      <c r="F47" s="3">
        <v>1</v>
      </c>
      <c r="G47" s="17"/>
      <c r="H47" s="12">
        <v>288646429</v>
      </c>
      <c r="I47" s="11">
        <f t="shared" si="3"/>
        <v>323284000.48000002</v>
      </c>
      <c r="J47" s="28" t="s">
        <v>237</v>
      </c>
      <c r="K47" s="8" t="s">
        <v>75</v>
      </c>
    </row>
    <row r="48" spans="1:11" s="4" customFormat="1" ht="45" x14ac:dyDescent="0.25">
      <c r="A48" s="18">
        <v>9</v>
      </c>
      <c r="B48" s="35" t="s">
        <v>239</v>
      </c>
      <c r="C48" s="80" t="s">
        <v>40</v>
      </c>
      <c r="D48" s="24" t="s">
        <v>243</v>
      </c>
      <c r="E48" s="19" t="s">
        <v>31</v>
      </c>
      <c r="F48" s="80">
        <v>1</v>
      </c>
      <c r="G48" s="17"/>
      <c r="H48" s="99">
        <v>230634821</v>
      </c>
      <c r="I48" s="11">
        <f t="shared" si="3"/>
        <v>258310999.52000001</v>
      </c>
      <c r="J48" s="28" t="s">
        <v>237</v>
      </c>
      <c r="K48" s="8" t="s">
        <v>75</v>
      </c>
    </row>
    <row r="49" spans="1:11" s="39" customFormat="1" ht="45" x14ac:dyDescent="0.25">
      <c r="A49" s="40">
        <v>10</v>
      </c>
      <c r="B49" s="85" t="s">
        <v>244</v>
      </c>
      <c r="C49" s="86" t="s">
        <v>40</v>
      </c>
      <c r="D49" s="85" t="s">
        <v>244</v>
      </c>
      <c r="E49" s="38" t="s">
        <v>31</v>
      </c>
      <c r="F49" s="86">
        <v>1</v>
      </c>
      <c r="G49" s="87"/>
      <c r="H49" s="99">
        <v>977981250</v>
      </c>
      <c r="I49" s="55">
        <f t="shared" si="3"/>
        <v>1095339000</v>
      </c>
      <c r="J49" s="28" t="s">
        <v>237</v>
      </c>
      <c r="K49" s="8" t="s">
        <v>75</v>
      </c>
    </row>
    <row r="50" spans="1:11" s="4" customFormat="1" x14ac:dyDescent="0.25">
      <c r="A50" s="18">
        <v>11</v>
      </c>
      <c r="B50" s="24" t="s">
        <v>371</v>
      </c>
      <c r="C50" s="80"/>
      <c r="D50" s="24"/>
      <c r="E50" s="19"/>
      <c r="F50" s="80"/>
      <c r="G50" s="17"/>
      <c r="H50" s="99"/>
      <c r="I50" s="11"/>
      <c r="J50" s="28"/>
      <c r="K50" s="8"/>
    </row>
    <row r="51" spans="1:11" s="4" customFormat="1" ht="30" x14ac:dyDescent="0.25">
      <c r="A51" s="18">
        <v>12</v>
      </c>
      <c r="B51" s="24" t="s">
        <v>245</v>
      </c>
      <c r="C51" s="80" t="s">
        <v>34</v>
      </c>
      <c r="D51" s="24" t="s">
        <v>247</v>
      </c>
      <c r="E51" s="19" t="s">
        <v>31</v>
      </c>
      <c r="F51" s="80">
        <v>1</v>
      </c>
      <c r="G51" s="17"/>
      <c r="H51" s="99">
        <v>438000000</v>
      </c>
      <c r="I51" s="11">
        <f t="shared" si="3"/>
        <v>490560000.00000006</v>
      </c>
      <c r="J51" s="28" t="s">
        <v>237</v>
      </c>
      <c r="K51" s="8" t="s">
        <v>248</v>
      </c>
    </row>
    <row r="52" spans="1:11" s="39" customFormat="1" ht="75" x14ac:dyDescent="0.25">
      <c r="A52" s="40">
        <v>13</v>
      </c>
      <c r="B52" s="85" t="s">
        <v>249</v>
      </c>
      <c r="C52" s="86" t="s">
        <v>287</v>
      </c>
      <c r="D52" s="85" t="s">
        <v>249</v>
      </c>
      <c r="E52" s="38" t="s">
        <v>31</v>
      </c>
      <c r="F52" s="86">
        <v>1</v>
      </c>
      <c r="G52" s="87"/>
      <c r="H52" s="116">
        <v>136244160</v>
      </c>
      <c r="I52" s="55">
        <v>152593459</v>
      </c>
      <c r="J52" s="171" t="s">
        <v>250</v>
      </c>
      <c r="K52" s="41" t="s">
        <v>75</v>
      </c>
    </row>
    <row r="53" spans="1:11" s="4" customFormat="1" ht="45" x14ac:dyDescent="0.25">
      <c r="A53" s="18">
        <v>14</v>
      </c>
      <c r="B53" s="24" t="s">
        <v>251</v>
      </c>
      <c r="C53" s="80" t="s">
        <v>34</v>
      </c>
      <c r="D53" s="24" t="s">
        <v>252</v>
      </c>
      <c r="E53" s="19" t="s">
        <v>31</v>
      </c>
      <c r="F53" s="80">
        <v>1</v>
      </c>
      <c r="G53" s="17"/>
      <c r="H53" s="99">
        <v>238541000</v>
      </c>
      <c r="I53" s="11">
        <f t="shared" si="3"/>
        <v>267165920.00000003</v>
      </c>
      <c r="J53" s="28" t="s">
        <v>250</v>
      </c>
      <c r="K53" s="8" t="s">
        <v>75</v>
      </c>
    </row>
    <row r="54" spans="1:11" s="4" customFormat="1" ht="30" x14ac:dyDescent="0.25">
      <c r="A54" s="18">
        <v>15</v>
      </c>
      <c r="B54" s="24" t="s">
        <v>254</v>
      </c>
      <c r="C54" s="80" t="s">
        <v>253</v>
      </c>
      <c r="D54" s="24" t="s">
        <v>79</v>
      </c>
      <c r="E54" s="19" t="s">
        <v>31</v>
      </c>
      <c r="F54" s="80">
        <v>1</v>
      </c>
      <c r="G54" s="17"/>
      <c r="H54" s="99">
        <v>620000</v>
      </c>
      <c r="I54" s="11">
        <f t="shared" si="3"/>
        <v>694400.00000000012</v>
      </c>
      <c r="J54" s="28" t="s">
        <v>255</v>
      </c>
      <c r="K54" s="8" t="s">
        <v>75</v>
      </c>
    </row>
    <row r="55" spans="1:11" s="39" customFormat="1" ht="45" x14ac:dyDescent="0.25">
      <c r="A55" s="40">
        <v>16</v>
      </c>
      <c r="B55" s="85" t="s">
        <v>256</v>
      </c>
      <c r="C55" s="86" t="s">
        <v>34</v>
      </c>
      <c r="D55" s="85" t="s">
        <v>257</v>
      </c>
      <c r="E55" s="38" t="s">
        <v>31</v>
      </c>
      <c r="F55" s="86">
        <v>1</v>
      </c>
      <c r="G55" s="87"/>
      <c r="H55" s="108">
        <v>385250840</v>
      </c>
      <c r="I55" s="52">
        <f t="shared" si="3"/>
        <v>431480940.80000001</v>
      </c>
      <c r="J55" s="171" t="s">
        <v>250</v>
      </c>
      <c r="K55" s="41" t="s">
        <v>75</v>
      </c>
    </row>
    <row r="56" spans="1:11" s="4" customFormat="1" ht="30" x14ac:dyDescent="0.25">
      <c r="A56" s="18">
        <v>17</v>
      </c>
      <c r="B56" s="24" t="s">
        <v>258</v>
      </c>
      <c r="C56" s="80" t="s">
        <v>259</v>
      </c>
      <c r="D56" s="24" t="s">
        <v>260</v>
      </c>
      <c r="E56" s="19" t="s">
        <v>31</v>
      </c>
      <c r="F56" s="80">
        <v>1</v>
      </c>
      <c r="G56" s="17"/>
      <c r="H56" s="99">
        <v>45000000</v>
      </c>
      <c r="I56" s="11">
        <f t="shared" si="3"/>
        <v>50400000.000000007</v>
      </c>
      <c r="J56" s="28" t="s">
        <v>261</v>
      </c>
      <c r="K56" s="8" t="s">
        <v>29</v>
      </c>
    </row>
    <row r="57" spans="1:11" s="4" customFormat="1" ht="30" x14ac:dyDescent="0.25">
      <c r="A57" s="18">
        <v>18</v>
      </c>
      <c r="B57" s="24" t="s">
        <v>262</v>
      </c>
      <c r="C57" s="80" t="s">
        <v>39</v>
      </c>
      <c r="D57" s="24" t="s">
        <v>263</v>
      </c>
      <c r="E57" s="19" t="s">
        <v>31</v>
      </c>
      <c r="F57" s="80">
        <v>1</v>
      </c>
      <c r="G57" s="17"/>
      <c r="H57" s="95">
        <v>9000000</v>
      </c>
      <c r="I57" s="11">
        <f t="shared" si="3"/>
        <v>10080000.000000002</v>
      </c>
      <c r="J57" s="54" t="s">
        <v>264</v>
      </c>
      <c r="K57" s="41" t="s">
        <v>32</v>
      </c>
    </row>
    <row r="58" spans="1:11" s="4" customFormat="1" ht="30" x14ac:dyDescent="0.25">
      <c r="A58" s="18">
        <v>19</v>
      </c>
      <c r="B58" s="24" t="s">
        <v>265</v>
      </c>
      <c r="C58" s="3" t="s">
        <v>39</v>
      </c>
      <c r="D58" s="24" t="s">
        <v>265</v>
      </c>
      <c r="E58" s="19" t="s">
        <v>31</v>
      </c>
      <c r="F58" s="80">
        <v>1</v>
      </c>
      <c r="G58" s="17"/>
      <c r="H58" s="5">
        <v>6500000</v>
      </c>
      <c r="I58" s="11">
        <f t="shared" si="3"/>
        <v>7280000.0000000009</v>
      </c>
      <c r="J58" s="26" t="s">
        <v>266</v>
      </c>
      <c r="K58" s="41" t="s">
        <v>32</v>
      </c>
    </row>
    <row r="59" spans="1:11" s="4" customFormat="1" ht="30" x14ac:dyDescent="0.25">
      <c r="A59" s="18">
        <v>20</v>
      </c>
      <c r="B59" s="24" t="s">
        <v>267</v>
      </c>
      <c r="C59" s="3" t="s">
        <v>259</v>
      </c>
      <c r="D59" s="35" t="s">
        <v>267</v>
      </c>
      <c r="E59" s="19" t="s">
        <v>31</v>
      </c>
      <c r="F59" s="16">
        <v>1</v>
      </c>
      <c r="G59" s="17"/>
      <c r="H59" s="100">
        <v>7500000</v>
      </c>
      <c r="I59" s="55">
        <f t="shared" si="3"/>
        <v>8400000</v>
      </c>
      <c r="J59" s="26" t="s">
        <v>220</v>
      </c>
      <c r="K59" s="41" t="s">
        <v>32</v>
      </c>
    </row>
    <row r="60" spans="1:11" s="4" customFormat="1" ht="45" x14ac:dyDescent="0.25">
      <c r="A60" s="18">
        <v>21</v>
      </c>
      <c r="B60" s="81" t="s">
        <v>268</v>
      </c>
      <c r="C60" s="3" t="s">
        <v>269</v>
      </c>
      <c r="D60" s="81" t="s">
        <v>268</v>
      </c>
      <c r="E60" s="19" t="s">
        <v>31</v>
      </c>
      <c r="F60" s="3">
        <v>1</v>
      </c>
      <c r="G60" s="3"/>
      <c r="H60" s="5">
        <v>650354692</v>
      </c>
      <c r="I60" s="11">
        <f t="shared" si="3"/>
        <v>728397255.04000008</v>
      </c>
      <c r="J60" s="30" t="s">
        <v>270</v>
      </c>
      <c r="K60" s="41" t="s">
        <v>32</v>
      </c>
    </row>
    <row r="61" spans="1:11" s="4" customFormat="1" ht="45" x14ac:dyDescent="0.25">
      <c r="A61" s="18">
        <v>22</v>
      </c>
      <c r="B61" s="24" t="s">
        <v>271</v>
      </c>
      <c r="C61" s="3" t="s">
        <v>40</v>
      </c>
      <c r="D61" s="24" t="s">
        <v>272</v>
      </c>
      <c r="E61" s="19" t="s">
        <v>31</v>
      </c>
      <c r="F61" s="3">
        <v>1</v>
      </c>
      <c r="G61" s="3"/>
      <c r="H61" s="5">
        <v>41904460</v>
      </c>
      <c r="I61" s="11">
        <f>H61*1.12</f>
        <v>46932995.200000003</v>
      </c>
      <c r="J61" s="30" t="s">
        <v>273</v>
      </c>
      <c r="K61" s="41" t="s">
        <v>32</v>
      </c>
    </row>
    <row r="62" spans="1:11" s="4" customFormat="1" ht="45" x14ac:dyDescent="0.25">
      <c r="A62" s="18">
        <v>23</v>
      </c>
      <c r="B62" s="35" t="s">
        <v>73</v>
      </c>
      <c r="C62" s="3" t="s">
        <v>40</v>
      </c>
      <c r="D62" s="24" t="s">
        <v>73</v>
      </c>
      <c r="E62" s="19" t="s">
        <v>31</v>
      </c>
      <c r="F62" s="3">
        <v>1</v>
      </c>
      <c r="G62" s="3"/>
      <c r="H62" s="5">
        <v>714285700</v>
      </c>
      <c r="I62" s="11">
        <f t="shared" si="3"/>
        <v>799999984.00000012</v>
      </c>
      <c r="J62" s="30" t="s">
        <v>273</v>
      </c>
      <c r="K62" s="41" t="s">
        <v>32</v>
      </c>
    </row>
    <row r="63" spans="1:11" s="4" customFormat="1" ht="60" x14ac:dyDescent="0.25">
      <c r="A63" s="19">
        <v>24</v>
      </c>
      <c r="B63" s="35" t="s">
        <v>274</v>
      </c>
      <c r="C63" s="3" t="s">
        <v>40</v>
      </c>
      <c r="D63" s="72" t="s">
        <v>74</v>
      </c>
      <c r="E63" s="19" t="s">
        <v>31</v>
      </c>
      <c r="F63" s="3">
        <v>1</v>
      </c>
      <c r="G63" s="3"/>
      <c r="H63" s="5">
        <v>761040179</v>
      </c>
      <c r="I63" s="11">
        <f t="shared" si="3"/>
        <v>852365000.48000014</v>
      </c>
      <c r="J63" s="30" t="s">
        <v>273</v>
      </c>
      <c r="K63" s="41" t="s">
        <v>32</v>
      </c>
    </row>
    <row r="64" spans="1:11" s="4" customFormat="1" ht="75" x14ac:dyDescent="0.25">
      <c r="A64" s="19">
        <v>25</v>
      </c>
      <c r="B64" s="35" t="s">
        <v>275</v>
      </c>
      <c r="C64" s="3" t="s">
        <v>40</v>
      </c>
      <c r="D64" s="24" t="s">
        <v>276</v>
      </c>
      <c r="E64" s="19" t="s">
        <v>31</v>
      </c>
      <c r="F64" s="3">
        <v>1</v>
      </c>
      <c r="G64" s="3"/>
      <c r="H64" s="5">
        <v>75712500</v>
      </c>
      <c r="I64" s="11">
        <f t="shared" si="3"/>
        <v>84798000.000000015</v>
      </c>
      <c r="J64" s="30" t="s">
        <v>273</v>
      </c>
      <c r="K64" s="41" t="s">
        <v>32</v>
      </c>
    </row>
    <row r="65" spans="1:12" s="4" customFormat="1" ht="75" x14ac:dyDescent="0.25">
      <c r="A65" s="19">
        <v>26</v>
      </c>
      <c r="B65" s="35" t="s">
        <v>277</v>
      </c>
      <c r="C65" s="3" t="s">
        <v>40</v>
      </c>
      <c r="D65" s="24" t="s">
        <v>278</v>
      </c>
      <c r="E65" s="19" t="s">
        <v>31</v>
      </c>
      <c r="F65" s="3">
        <v>1</v>
      </c>
      <c r="G65" s="3"/>
      <c r="H65" s="5">
        <v>217544643</v>
      </c>
      <c r="I65" s="11">
        <f t="shared" si="3"/>
        <v>243650000.16000003</v>
      </c>
      <c r="J65" s="30" t="s">
        <v>273</v>
      </c>
      <c r="K65" s="41" t="s">
        <v>32</v>
      </c>
    </row>
    <row r="66" spans="1:12" s="4" customFormat="1" ht="45" x14ac:dyDescent="0.25">
      <c r="A66" s="19">
        <v>27</v>
      </c>
      <c r="B66" s="35" t="s">
        <v>279</v>
      </c>
      <c r="C66" s="3" t="s">
        <v>280</v>
      </c>
      <c r="D66" s="24" t="s">
        <v>281</v>
      </c>
      <c r="E66" s="19" t="s">
        <v>31</v>
      </c>
      <c r="F66" s="3">
        <v>1</v>
      </c>
      <c r="G66" s="3"/>
      <c r="H66" s="5">
        <v>357134000</v>
      </c>
      <c r="I66" s="11">
        <f t="shared" si="3"/>
        <v>399990080.00000006</v>
      </c>
      <c r="J66" s="27" t="s">
        <v>282</v>
      </c>
      <c r="K66" s="41" t="s">
        <v>32</v>
      </c>
    </row>
    <row r="67" spans="1:12" s="4" customFormat="1" ht="45" x14ac:dyDescent="0.25">
      <c r="A67" s="19">
        <v>28</v>
      </c>
      <c r="B67" s="35" t="s">
        <v>283</v>
      </c>
      <c r="C67" s="3" t="s">
        <v>280</v>
      </c>
      <c r="D67" s="24" t="s">
        <v>284</v>
      </c>
      <c r="E67" s="19" t="s">
        <v>31</v>
      </c>
      <c r="F67" s="3">
        <v>1</v>
      </c>
      <c r="G67" s="3"/>
      <c r="H67" s="5">
        <v>178567000</v>
      </c>
      <c r="I67" s="55">
        <f t="shared" si="3"/>
        <v>199995040.00000003</v>
      </c>
      <c r="J67" s="54" t="s">
        <v>285</v>
      </c>
      <c r="K67" s="41" t="s">
        <v>32</v>
      </c>
    </row>
    <row r="68" spans="1:12" s="45" customFormat="1" ht="60" x14ac:dyDescent="0.25">
      <c r="A68" s="38">
        <f>A67+1</f>
        <v>29</v>
      </c>
      <c r="B68" s="51" t="s">
        <v>286</v>
      </c>
      <c r="C68" s="80" t="s">
        <v>287</v>
      </c>
      <c r="D68" s="51" t="s">
        <v>286</v>
      </c>
      <c r="E68" s="19" t="s">
        <v>31</v>
      </c>
      <c r="F68" s="55">
        <v>1</v>
      </c>
      <c r="G68" s="55"/>
      <c r="H68" s="5">
        <v>54500000</v>
      </c>
      <c r="I68" s="55">
        <f t="shared" si="3"/>
        <v>61040000.000000007</v>
      </c>
      <c r="J68" s="89" t="s">
        <v>250</v>
      </c>
      <c r="K68" s="82" t="s">
        <v>75</v>
      </c>
      <c r="L68" s="90"/>
    </row>
    <row r="69" spans="1:12" s="45" customFormat="1" ht="45" x14ac:dyDescent="0.25">
      <c r="A69" s="38">
        <f>A68+1</f>
        <v>30</v>
      </c>
      <c r="B69" s="51" t="s">
        <v>288</v>
      </c>
      <c r="C69" s="84" t="s">
        <v>280</v>
      </c>
      <c r="D69" s="51" t="s">
        <v>288</v>
      </c>
      <c r="E69" s="19" t="s">
        <v>31</v>
      </c>
      <c r="F69" s="55">
        <v>1</v>
      </c>
      <c r="G69" s="55"/>
      <c r="H69" s="5">
        <v>85000000</v>
      </c>
      <c r="I69" s="55">
        <f t="shared" si="3"/>
        <v>95200000.000000015</v>
      </c>
      <c r="J69" s="89" t="s">
        <v>250</v>
      </c>
      <c r="K69" s="82" t="s">
        <v>75</v>
      </c>
      <c r="L69" s="90"/>
    </row>
    <row r="70" spans="1:12" s="45" customFormat="1" ht="45" x14ac:dyDescent="0.25">
      <c r="A70" s="38">
        <f>A69+1</f>
        <v>31</v>
      </c>
      <c r="B70" s="51" t="s">
        <v>83</v>
      </c>
      <c r="C70" s="93" t="s">
        <v>84</v>
      </c>
      <c r="D70" s="51" t="s">
        <v>289</v>
      </c>
      <c r="E70" s="38" t="s">
        <v>31</v>
      </c>
      <c r="F70" s="55">
        <v>1</v>
      </c>
      <c r="G70" s="55"/>
      <c r="H70" s="100">
        <v>24076994</v>
      </c>
      <c r="I70" s="92">
        <f t="shared" si="3"/>
        <v>26966233.280000001</v>
      </c>
      <c r="J70" s="89" t="s">
        <v>290</v>
      </c>
      <c r="K70" s="82" t="s">
        <v>75</v>
      </c>
      <c r="L70" s="90"/>
    </row>
    <row r="71" spans="1:12" s="45" customFormat="1" ht="30" x14ac:dyDescent="0.25">
      <c r="A71" s="38">
        <v>32</v>
      </c>
      <c r="B71" s="51" t="s">
        <v>291</v>
      </c>
      <c r="C71" s="84" t="s">
        <v>80</v>
      </c>
      <c r="D71" s="51" t="s">
        <v>292</v>
      </c>
      <c r="E71" s="38" t="s">
        <v>31</v>
      </c>
      <c r="F71" s="55">
        <v>1</v>
      </c>
      <c r="G71" s="55"/>
      <c r="H71" s="100">
        <v>30635410</v>
      </c>
      <c r="I71" s="92">
        <f t="shared" si="3"/>
        <v>34311659.200000003</v>
      </c>
      <c r="J71" s="89" t="s">
        <v>392</v>
      </c>
      <c r="K71" s="82" t="s">
        <v>29</v>
      </c>
      <c r="L71" s="90"/>
    </row>
    <row r="72" spans="1:12" s="45" customFormat="1" ht="45" x14ac:dyDescent="0.25">
      <c r="A72" s="38">
        <v>33</v>
      </c>
      <c r="B72" s="51" t="s">
        <v>293</v>
      </c>
      <c r="C72" s="84" t="s">
        <v>84</v>
      </c>
      <c r="D72" s="51" t="s">
        <v>294</v>
      </c>
      <c r="E72" s="52" t="s">
        <v>31</v>
      </c>
      <c r="F72" s="52">
        <v>1</v>
      </c>
      <c r="G72" s="52"/>
      <c r="H72" s="10">
        <v>2665518</v>
      </c>
      <c r="I72" s="52">
        <f>H72*1.12</f>
        <v>2985380.16</v>
      </c>
      <c r="J72" s="94" t="s">
        <v>295</v>
      </c>
      <c r="K72" s="41" t="s">
        <v>75</v>
      </c>
      <c r="L72" s="90"/>
    </row>
    <row r="73" spans="1:12" s="45" customFormat="1" ht="30" x14ac:dyDescent="0.25">
      <c r="A73" s="18">
        <f t="shared" ref="A73:A84" si="4">A72+1</f>
        <v>34</v>
      </c>
      <c r="B73" s="33" t="s">
        <v>71</v>
      </c>
      <c r="C73" s="84" t="s">
        <v>84</v>
      </c>
      <c r="D73" s="33" t="s">
        <v>35</v>
      </c>
      <c r="E73" s="52" t="s">
        <v>31</v>
      </c>
      <c r="F73" s="10">
        <v>1</v>
      </c>
      <c r="G73" s="10"/>
      <c r="H73" s="10">
        <v>54891000</v>
      </c>
      <c r="I73" s="10">
        <f t="shared" ref="I73:I78" si="5">H73*1.12</f>
        <v>61477920.000000007</v>
      </c>
      <c r="J73" s="27" t="s">
        <v>296</v>
      </c>
      <c r="K73" s="8" t="s">
        <v>36</v>
      </c>
      <c r="L73" s="90"/>
    </row>
    <row r="74" spans="1:12" s="45" customFormat="1" ht="30" x14ac:dyDescent="0.25">
      <c r="A74" s="18">
        <f t="shared" si="4"/>
        <v>35</v>
      </c>
      <c r="B74" s="33" t="s">
        <v>297</v>
      </c>
      <c r="C74" s="84" t="s">
        <v>80</v>
      </c>
      <c r="D74" s="33" t="s">
        <v>57</v>
      </c>
      <c r="E74" s="52" t="s">
        <v>31</v>
      </c>
      <c r="F74" s="11">
        <v>1</v>
      </c>
      <c r="G74" s="11"/>
      <c r="H74" s="11">
        <v>67500</v>
      </c>
      <c r="I74" s="10">
        <f t="shared" si="5"/>
        <v>75600</v>
      </c>
      <c r="J74" s="20" t="s">
        <v>298</v>
      </c>
      <c r="K74" s="41" t="s">
        <v>32</v>
      </c>
      <c r="L74" s="90"/>
    </row>
    <row r="75" spans="1:12" s="45" customFormat="1" ht="30" x14ac:dyDescent="0.25">
      <c r="A75" s="18">
        <f t="shared" si="4"/>
        <v>36</v>
      </c>
      <c r="B75" s="33" t="s">
        <v>68</v>
      </c>
      <c r="C75" s="84" t="s">
        <v>299</v>
      </c>
      <c r="D75" s="33" t="s">
        <v>69</v>
      </c>
      <c r="E75" s="52" t="s">
        <v>31</v>
      </c>
      <c r="F75" s="11">
        <v>1</v>
      </c>
      <c r="G75" s="11"/>
      <c r="H75" s="11">
        <v>52360000</v>
      </c>
      <c r="I75" s="10">
        <f t="shared" si="5"/>
        <v>58643200.000000007</v>
      </c>
      <c r="J75" s="27" t="s">
        <v>300</v>
      </c>
      <c r="K75" s="41" t="s">
        <v>301</v>
      </c>
      <c r="L75" s="90"/>
    </row>
    <row r="76" spans="1:12" s="45" customFormat="1" ht="45" x14ac:dyDescent="0.25">
      <c r="A76" s="18">
        <f t="shared" si="4"/>
        <v>37</v>
      </c>
      <c r="B76" s="33" t="s">
        <v>302</v>
      </c>
      <c r="C76" s="84" t="s">
        <v>84</v>
      </c>
      <c r="D76" s="33" t="s">
        <v>302</v>
      </c>
      <c r="E76" s="52" t="s">
        <v>31</v>
      </c>
      <c r="F76" s="11">
        <v>1</v>
      </c>
      <c r="G76" s="11"/>
      <c r="H76" s="11">
        <v>400000</v>
      </c>
      <c r="I76" s="10">
        <f t="shared" si="5"/>
        <v>448000.00000000006</v>
      </c>
      <c r="J76" s="20" t="s">
        <v>303</v>
      </c>
      <c r="K76" s="41" t="s">
        <v>36</v>
      </c>
      <c r="L76" s="90"/>
    </row>
    <row r="77" spans="1:12" s="45" customFormat="1" ht="45" x14ac:dyDescent="0.25">
      <c r="A77" s="18">
        <f t="shared" si="4"/>
        <v>38</v>
      </c>
      <c r="B77" s="33" t="s">
        <v>304</v>
      </c>
      <c r="C77" s="84" t="s">
        <v>84</v>
      </c>
      <c r="D77" s="33" t="s">
        <v>305</v>
      </c>
      <c r="E77" s="52" t="s">
        <v>31</v>
      </c>
      <c r="F77" s="11">
        <v>1</v>
      </c>
      <c r="G77" s="11"/>
      <c r="H77" s="11">
        <v>26965300</v>
      </c>
      <c r="I77" s="10">
        <f t="shared" si="5"/>
        <v>30201136.000000004</v>
      </c>
      <c r="J77" s="20" t="s">
        <v>296</v>
      </c>
      <c r="K77" s="41" t="s">
        <v>36</v>
      </c>
      <c r="L77" s="90"/>
    </row>
    <row r="78" spans="1:12" s="45" customFormat="1" ht="30" x14ac:dyDescent="0.25">
      <c r="A78" s="18">
        <f t="shared" si="4"/>
        <v>39</v>
      </c>
      <c r="B78" s="69" t="s">
        <v>306</v>
      </c>
      <c r="C78" s="139" t="s">
        <v>84</v>
      </c>
      <c r="D78" s="69" t="s">
        <v>35</v>
      </c>
      <c r="E78" s="52" t="s">
        <v>31</v>
      </c>
      <c r="F78" s="10">
        <v>1</v>
      </c>
      <c r="G78" s="10"/>
      <c r="H78" s="10">
        <v>116445750</v>
      </c>
      <c r="I78" s="10">
        <f t="shared" si="5"/>
        <v>130419240.00000001</v>
      </c>
      <c r="J78" s="140" t="s">
        <v>296</v>
      </c>
      <c r="K78" s="141" t="s">
        <v>36</v>
      </c>
      <c r="L78" s="90"/>
    </row>
    <row r="79" spans="1:12" s="45" customFormat="1" ht="45" x14ac:dyDescent="0.25">
      <c r="A79" s="172">
        <f t="shared" si="4"/>
        <v>40</v>
      </c>
      <c r="B79" s="113" t="s">
        <v>372</v>
      </c>
      <c r="C79" s="173" t="s">
        <v>40</v>
      </c>
      <c r="D79" s="113" t="s">
        <v>373</v>
      </c>
      <c r="E79" s="173" t="s">
        <v>31</v>
      </c>
      <c r="F79" s="173">
        <v>1</v>
      </c>
      <c r="G79" s="173"/>
      <c r="H79" s="174">
        <v>689307212</v>
      </c>
      <c r="I79" s="174">
        <v>689307212</v>
      </c>
      <c r="J79" s="173" t="s">
        <v>374</v>
      </c>
      <c r="K79" s="113" t="s">
        <v>75</v>
      </c>
      <c r="L79" s="90"/>
    </row>
    <row r="80" spans="1:12" s="45" customFormat="1" ht="45" x14ac:dyDescent="0.25">
      <c r="A80" s="172">
        <f t="shared" si="4"/>
        <v>41</v>
      </c>
      <c r="B80" s="113" t="s">
        <v>372</v>
      </c>
      <c r="C80" s="173" t="s">
        <v>40</v>
      </c>
      <c r="D80" s="113" t="s">
        <v>375</v>
      </c>
      <c r="E80" s="173" t="s">
        <v>31</v>
      </c>
      <c r="F80" s="173">
        <v>1</v>
      </c>
      <c r="G80" s="173"/>
      <c r="H80" s="174">
        <v>171874999.99999997</v>
      </c>
      <c r="I80" s="55">
        <f>H80*1.12</f>
        <v>192499999.99999997</v>
      </c>
      <c r="J80" s="173" t="s">
        <v>374</v>
      </c>
      <c r="K80" s="113" t="s">
        <v>75</v>
      </c>
      <c r="L80" s="90"/>
    </row>
    <row r="81" spans="1:12" s="45" customFormat="1" ht="60" x14ac:dyDescent="0.25">
      <c r="A81" s="172">
        <f t="shared" si="4"/>
        <v>42</v>
      </c>
      <c r="B81" s="113" t="s">
        <v>372</v>
      </c>
      <c r="C81" s="173" t="s">
        <v>40</v>
      </c>
      <c r="D81" s="113" t="s">
        <v>376</v>
      </c>
      <c r="E81" s="173" t="s">
        <v>31</v>
      </c>
      <c r="F81" s="173">
        <v>1</v>
      </c>
      <c r="G81" s="173"/>
      <c r="H81" s="175">
        <v>234291964</v>
      </c>
      <c r="I81" s="55">
        <f>H81*1.12</f>
        <v>262406999.68000004</v>
      </c>
      <c r="J81" s="173" t="s">
        <v>374</v>
      </c>
      <c r="K81" s="173" t="s">
        <v>75</v>
      </c>
      <c r="L81" s="90"/>
    </row>
    <row r="82" spans="1:12" s="45" customFormat="1" ht="45" x14ac:dyDescent="0.25">
      <c r="A82" s="172">
        <f t="shared" si="4"/>
        <v>43</v>
      </c>
      <c r="B82" s="113" t="s">
        <v>372</v>
      </c>
      <c r="C82" s="173" t="s">
        <v>40</v>
      </c>
      <c r="D82" s="113" t="s">
        <v>377</v>
      </c>
      <c r="E82" s="173" t="s">
        <v>31</v>
      </c>
      <c r="F82" s="173">
        <v>1</v>
      </c>
      <c r="G82" s="173"/>
      <c r="H82" s="175">
        <v>102541964</v>
      </c>
      <c r="I82" s="55">
        <f>H82*1.12</f>
        <v>114846999.68000001</v>
      </c>
      <c r="J82" s="173" t="s">
        <v>374</v>
      </c>
      <c r="K82" s="173" t="s">
        <v>75</v>
      </c>
      <c r="L82" s="90"/>
    </row>
    <row r="83" spans="1:12" s="45" customFormat="1" ht="60" x14ac:dyDescent="0.25">
      <c r="A83" s="172">
        <f t="shared" si="4"/>
        <v>44</v>
      </c>
      <c r="B83" s="113" t="s">
        <v>372</v>
      </c>
      <c r="C83" s="173" t="s">
        <v>40</v>
      </c>
      <c r="D83" s="113" t="s">
        <v>378</v>
      </c>
      <c r="E83" s="173" t="s">
        <v>31</v>
      </c>
      <c r="F83" s="173">
        <v>1</v>
      </c>
      <c r="G83" s="173"/>
      <c r="H83" s="175">
        <v>364030357</v>
      </c>
      <c r="I83" s="55">
        <f>H83*1.12</f>
        <v>407713999.84000003</v>
      </c>
      <c r="J83" s="173" t="s">
        <v>374</v>
      </c>
      <c r="K83" s="173" t="s">
        <v>75</v>
      </c>
      <c r="L83" s="90"/>
    </row>
    <row r="84" spans="1:12" s="45" customFormat="1" ht="60" x14ac:dyDescent="0.25">
      <c r="A84" s="172">
        <f t="shared" si="4"/>
        <v>45</v>
      </c>
      <c r="B84" s="113" t="s">
        <v>384</v>
      </c>
      <c r="C84" s="173" t="s">
        <v>385</v>
      </c>
      <c r="D84" s="113" t="s">
        <v>386</v>
      </c>
      <c r="E84" s="173" t="s">
        <v>31</v>
      </c>
      <c r="F84" s="173">
        <v>1</v>
      </c>
      <c r="G84" s="173"/>
      <c r="H84" s="176">
        <v>675642864</v>
      </c>
      <c r="I84" s="177">
        <f>H84*1.12</f>
        <v>756720007.68000007</v>
      </c>
      <c r="J84" s="173" t="s">
        <v>387</v>
      </c>
      <c r="K84" s="173" t="s">
        <v>75</v>
      </c>
      <c r="L84" s="90"/>
    </row>
    <row r="85" spans="1:12" x14ac:dyDescent="0.25">
      <c r="A85" s="189" t="s">
        <v>42</v>
      </c>
      <c r="B85" s="192"/>
      <c r="C85" s="192"/>
      <c r="D85" s="192"/>
      <c r="E85" s="192"/>
      <c r="F85" s="192"/>
      <c r="G85" s="193"/>
      <c r="H85" s="142">
        <f>SUM(H40:H84)</f>
        <v>13118427793</v>
      </c>
      <c r="I85" s="142">
        <f>SUM(I40:I84)</f>
        <v>14609922262.520004</v>
      </c>
      <c r="J85" s="143"/>
      <c r="K85" s="143"/>
    </row>
    <row r="86" spans="1:12" x14ac:dyDescent="0.25">
      <c r="A86" s="194" t="s">
        <v>53</v>
      </c>
      <c r="B86" s="195"/>
      <c r="C86" s="195"/>
      <c r="D86" s="195"/>
      <c r="E86" s="195"/>
      <c r="F86" s="195"/>
      <c r="G86" s="196"/>
      <c r="H86" s="65">
        <f>H38+H85</f>
        <v>78189572747</v>
      </c>
      <c r="I86" s="65">
        <f>I38+I85</f>
        <v>87489604611.000015</v>
      </c>
      <c r="J86" s="59"/>
      <c r="K86" s="60"/>
    </row>
    <row r="87" spans="1:12" x14ac:dyDescent="0.25">
      <c r="A87" s="181" t="s">
        <v>54</v>
      </c>
      <c r="B87" s="182"/>
      <c r="C87" s="182"/>
      <c r="D87" s="182"/>
      <c r="E87" s="182"/>
      <c r="F87" s="182"/>
      <c r="G87" s="183"/>
      <c r="H87" s="66">
        <f>H86+H30</f>
        <v>81622239924</v>
      </c>
      <c r="I87" s="66">
        <f>I86+I30</f>
        <v>91334191849.240021</v>
      </c>
      <c r="J87" s="60"/>
      <c r="K87" s="91"/>
    </row>
    <row r="88" spans="1:12" x14ac:dyDescent="0.25">
      <c r="A88" s="1"/>
    </row>
    <row r="89" spans="1:12" x14ac:dyDescent="0.25">
      <c r="A89" s="37" t="s">
        <v>202</v>
      </c>
      <c r="J89" s="31"/>
    </row>
    <row r="90" spans="1:12" x14ac:dyDescent="0.25">
      <c r="J90" s="31"/>
      <c r="K90" s="1"/>
    </row>
    <row r="91" spans="1:12" x14ac:dyDescent="0.25">
      <c r="A91" s="1"/>
      <c r="B91" s="1"/>
      <c r="D91" s="1"/>
      <c r="J91" s="31"/>
    </row>
    <row r="92" spans="1:12" x14ac:dyDescent="0.25">
      <c r="K92" s="1"/>
    </row>
    <row r="93" spans="1:12" x14ac:dyDescent="0.25">
      <c r="A93" s="1"/>
      <c r="B93" s="1"/>
      <c r="D93" s="1"/>
      <c r="J93" s="31"/>
      <c r="K93" s="1"/>
    </row>
    <row r="94" spans="1:12" x14ac:dyDescent="0.25">
      <c r="A94" s="1"/>
      <c r="B94" s="1"/>
      <c r="D94" s="1"/>
      <c r="J94" s="31"/>
      <c r="K94" s="1"/>
    </row>
    <row r="95" spans="1:12" x14ac:dyDescent="0.25">
      <c r="A95" s="1"/>
      <c r="B95" s="1"/>
      <c r="D95" s="1"/>
      <c r="J95" s="31"/>
    </row>
    <row r="98" spans="1:1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</sheetData>
  <mergeCells count="12">
    <mergeCell ref="A85:G85"/>
    <mergeCell ref="A86:G86"/>
    <mergeCell ref="A87:G87"/>
    <mergeCell ref="A10:K10"/>
    <mergeCell ref="A39:K39"/>
    <mergeCell ref="A15:K15"/>
    <mergeCell ref="A30:G30"/>
    <mergeCell ref="A31:K31"/>
    <mergeCell ref="A11:K11"/>
    <mergeCell ref="A14:G14"/>
    <mergeCell ref="A32:K32"/>
    <mergeCell ref="A38:G38"/>
  </mergeCells>
  <dataValidations count="1">
    <dataValidation allowBlank="1" showInputMessage="1" showErrorMessage="1" prompt="Введите наименование на рус.языке" sqref="D40 B40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 Амиреев А.А.</cp:lastModifiedBy>
  <cp:lastPrinted>2013-12-28T08:45:55Z</cp:lastPrinted>
  <dcterms:created xsi:type="dcterms:W3CDTF">2010-11-22T12:00:33Z</dcterms:created>
  <dcterms:modified xsi:type="dcterms:W3CDTF">2014-03-05T11:00:08Z</dcterms:modified>
</cp:coreProperties>
</file>