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96" i="12" l="1"/>
  <c r="H96" i="12"/>
  <c r="H95" i="12"/>
  <c r="I94" i="12"/>
  <c r="I95" i="12"/>
  <c r="H46" i="12"/>
  <c r="I46" i="12" s="1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95" i="11" l="1"/>
  <c r="I94" i="11"/>
  <c r="I95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6" i="11" s="1"/>
  <c r="I93" i="12"/>
  <c r="I92" i="12"/>
  <c r="I91" i="12"/>
  <c r="I90" i="12"/>
  <c r="I89" i="12"/>
  <c r="I88" i="12"/>
  <c r="A88" i="12"/>
  <c r="A89" i="12" s="1"/>
  <c r="A90" i="12" s="1"/>
  <c r="A91" i="12" s="1"/>
  <c r="A92" i="12" s="1"/>
  <c r="A93" i="12" s="1"/>
  <c r="I87" i="12"/>
  <c r="I86" i="12"/>
  <c r="I85" i="12"/>
  <c r="I84" i="12"/>
  <c r="I83" i="12"/>
  <c r="A83" i="12"/>
  <c r="A84" i="12" s="1"/>
  <c r="A85" i="12" s="1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A56" i="12"/>
  <c r="A57" i="12" s="1"/>
  <c r="I55" i="12"/>
  <c r="H53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3" i="12"/>
  <c r="I12" i="12"/>
  <c r="H96" i="11" l="1"/>
  <c r="H34" i="12"/>
  <c r="I33" i="12"/>
  <c r="I53" i="12"/>
  <c r="I16" i="12"/>
  <c r="H97" i="12" l="1"/>
  <c r="I34" i="12"/>
  <c r="I97" i="12" l="1"/>
  <c r="I65" i="11"/>
  <c r="I93" i="11" l="1"/>
  <c r="I92" i="11"/>
  <c r="I91" i="11"/>
  <c r="I90" i="11"/>
  <c r="I32" i="11" l="1"/>
  <c r="I31" i="11"/>
  <c r="I88" i="11"/>
  <c r="I89" i="11"/>
  <c r="I87" i="11" l="1"/>
  <c r="H33" i="11" l="1"/>
  <c r="I86" i="11" l="1"/>
  <c r="H53" i="11" l="1"/>
  <c r="I52" i="11"/>
  <c r="I30" i="11"/>
  <c r="I85" i="11" l="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4" i="11"/>
  <c r="I63" i="11"/>
  <c r="I62" i="11"/>
  <c r="I61" i="11"/>
  <c r="I60" i="11"/>
  <c r="I59" i="11"/>
  <c r="I58" i="11"/>
  <c r="I57" i="11"/>
  <c r="I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I55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3" i="11"/>
  <c r="I12" i="11"/>
  <c r="A13" i="11"/>
  <c r="A14" i="11" s="1"/>
  <c r="A15" i="11" s="1"/>
  <c r="A74" i="11" l="1"/>
  <c r="A75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53" i="11"/>
  <c r="I33" i="11"/>
  <c r="H97" i="11"/>
  <c r="I34" i="11" l="1"/>
  <c r="A76" i="1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I97" i="11" l="1"/>
</calcChain>
</file>

<file path=xl/sharedStrings.xml><?xml version="1.0" encoding="utf-8"?>
<sst xmlns="http://schemas.openxmlformats.org/spreadsheetml/2006/main" count="930" uniqueCount="452">
  <si>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</si>
  <si>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</si>
  <si>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</si>
  <si>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</si>
  <si>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</si>
  <si>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</si>
  <si>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</si>
  <si>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</si>
  <si>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</si>
  <si>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</si>
  <si>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</si>
  <si>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</si>
  <si>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</si>
  <si>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</si>
  <si>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</si>
  <si>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</si>
  <si>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</si>
  <si>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</si>
  <si>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</si>
  <si>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</si>
  <si>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</si>
  <si>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</si>
  <si>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</si>
  <si>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</si>
  <si>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</si>
  <si>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</si>
  <si>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</si>
  <si>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</si>
  <si>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</si>
  <si>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</si>
  <si>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</si>
  <si>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</si>
  <si>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</si>
  <si>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</si>
  <si>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</si>
  <si>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</si>
  <si>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</si>
  <si>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</si>
  <si>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</si>
  <si>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</si>
  <si>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</si>
  <si>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</si>
  <si>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</si>
  <si>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</si>
  <si>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</si>
  <si>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</si>
  <si>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</si>
  <si>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</si>
  <si>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</si>
  <si>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</si>
  <si>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</si>
  <si>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</si>
  <si>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</si>
  <si>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</si>
  <si>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</si>
  <si>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</si>
  <si>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</si>
  <si>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</si>
  <si>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</si>
  <si>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</si>
  <si>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</si>
  <si>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</si>
  <si>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</si>
  <si>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</si>
  <si>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</si>
  <si>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</si>
  <si>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</si>
  <si>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</si>
  <si>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</si>
  <si>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</si>
  <si>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</si>
  <si>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</si>
  <si>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</si>
  <si>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</si>
  <si>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</si>
  <si>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</si>
  <si>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</si>
  <si>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</si>
  <si>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</si>
  <si>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</si>
  <si>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</si>
  <si>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</si>
  <si>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</si>
  <si>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</si>
  <si>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</si>
  <si>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</si>
  <si>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</si>
  <si>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</si>
  <si>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</si>
  <si>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</si>
  <si>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</si>
  <si>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</si>
  <si>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</si>
  <si>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</si>
  <si>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</si>
  <si>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</si>
  <si>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</si>
  <si>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</si>
  <si>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</si>
  <si>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</si>
  <si>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</si>
  <si>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</si>
  <si>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</si>
  <si>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</si>
  <si>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</si>
  <si>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</si>
  <si>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</si>
  <si>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</si>
  <si>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</si>
  <si>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</si>
  <si>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</si>
  <si>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</si>
  <si>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</si>
  <si>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</si>
  <si>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</si>
  <si>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</si>
  <si>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</si>
  <si>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</si>
  <si>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</si>
  <si>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</si>
  <si>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</si>
  <si>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</si>
  <si>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</si>
  <si>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</si>
  <si>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</si>
  <si>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</si>
  <si>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</si>
  <si>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</si>
  <si>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</si>
  <si>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</si>
  <si>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</si>
  <si>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</si>
  <si>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</si>
  <si>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</si>
  <si>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</si>
  <si>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</si>
  <si>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</si>
  <si>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</si>
  <si>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</si>
  <si>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</si>
  <si>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</si>
  <si>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</si>
  <si>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</si>
  <si>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</si>
  <si>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</si>
  <si>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</si>
  <si>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</si>
  <si>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</si>
  <si>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</si>
  <si>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</si>
  <si>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</si>
  <si>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</si>
  <si>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</si>
  <si>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</si>
  <si>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</si>
  <si>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</si>
  <si>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</si>
  <si>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</si>
  <si>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</si>
  <si>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</si>
  <si>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</si>
  <si>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</si>
  <si>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</si>
  <si>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</si>
  <si>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</si>
  <si>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</si>
  <si>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</si>
  <si>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</si>
  <si>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</si>
  <si>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</si>
  <si>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</si>
  <si>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</si>
  <si>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</si>
  <si>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</si>
  <si>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</si>
  <si>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</si>
  <si>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</si>
  <si>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</si>
  <si>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</si>
  <si>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</si>
  <si>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</si>
  <si>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</si>
  <si>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</si>
  <si>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</si>
  <si>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</si>
  <si>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</si>
  <si>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</si>
  <si>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</si>
  <si>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</si>
  <si>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</si>
  <si>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</si>
  <si>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</si>
  <si>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</si>
  <si>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</si>
  <si>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</si>
  <si>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</si>
  <si>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</si>
  <si>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</si>
  <si>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</si>
  <si>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</si>
  <si>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</si>
  <si>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</si>
  <si>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</si>
  <si>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</si>
  <si>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</si>
  <si>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</si>
  <si>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</si>
  <si>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</si>
  <si>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</si>
  <si>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</si>
  <si>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</si>
  <si>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</si>
  <si>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</si>
  <si>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</si>
  <si>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</si>
  <si>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</si>
  <si>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</si>
  <si>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</si>
  <si>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</si>
  <si>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</si>
  <si>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</si>
  <si>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</si>
  <si>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</si>
  <si>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</si>
  <si>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</si>
  <si>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</si>
  <si>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</si>
  <si>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</si>
  <si>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</si>
  <si>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</si>
  <si>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</si>
  <si>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</si>
  <si>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</si>
  <si>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</si>
  <si>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</si>
  <si>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</si>
  <si>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</si>
  <si>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</si>
  <si>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</si>
  <si>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</si>
  <si>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</si>
  <si>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</si>
  <si>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</si>
  <si>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</si>
  <si>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</si>
  <si>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</si>
  <si>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</si>
  <si>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</si>
  <si>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</si>
  <si>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</si>
  <si>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</si>
  <si>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</si>
  <si>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</si>
  <si>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</si>
  <si>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</si>
  <si>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</si>
  <si>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</si>
  <si>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</si>
  <si>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</si>
  <si>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</si>
  <si>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</si>
  <si>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</si>
  <si>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</si>
  <si>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</si>
  <si>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</si>
  <si>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</si>
  <si>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</si>
  <si>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</si>
  <si>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</si>
  <si>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</si>
  <si>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</si>
  <si>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</si>
  <si>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</si>
  <si>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</si>
  <si>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</si>
  <si>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</si>
  <si>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</si>
  <si>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</si>
  <si>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</si>
  <si>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</si>
  <si>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</si>
  <si>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</si>
  <si>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</si>
  <si>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</si>
  <si>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</si>
  <si>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</si>
  <si>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</si>
  <si>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</si>
  <si>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</si>
  <si>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</si>
  <si>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</si>
  <si>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</si>
  <si>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</si>
  <si>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</si>
  <si>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</si>
  <si>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</si>
  <si>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</si>
  <si>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</si>
  <si>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</si>
  <si>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</si>
  <si>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</si>
  <si>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</si>
  <si>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</si>
  <si>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</si>
  <si>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</si>
  <si>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</si>
  <si>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</si>
  <si>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</si>
  <si>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</si>
  <si>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</si>
  <si>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</si>
  <si>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</si>
  <si>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</si>
  <si>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</si>
  <si>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</si>
  <si>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</si>
  <si>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</si>
  <si>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</si>
  <si>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</si>
  <si>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</si>
  <si>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</si>
  <si>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</si>
  <si>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</si>
  <si>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</si>
  <si>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</si>
  <si>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</si>
  <si>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</si>
  <si>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</si>
  <si>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</si>
  <si>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</si>
  <si>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</si>
  <si>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</si>
  <si>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</si>
  <si>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</si>
  <si>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</si>
  <si>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</si>
  <si>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</si>
  <si>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</si>
  <si>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</si>
  <si>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</si>
  <si>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</si>
  <si>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</si>
  <si>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</si>
  <si>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</si>
  <si>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</si>
  <si>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до декабря 2013г.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</si>
  <si>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</si>
  <si>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</si>
  <si>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2013 жылғы желтоқсанға дейін
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</si>
  <si>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</si>
  <si>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</si>
  <si>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</si>
  <si>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</si>
  <si>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</si>
  <si>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</si>
  <si>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</si>
  <si>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</si>
  <si>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</si>
  <si>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</si>
  <si>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</si>
  <si>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</si>
  <si>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</si>
  <si>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</si>
  <si>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</si>
  <si>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</si>
  <si>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</si>
  <si>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</si>
  <si>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</si>
  <si>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</si>
  <si>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</si>
  <si>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</si>
  <si>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</si>
  <si>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</si>
  <si>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</si>
  <si>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</si>
  <si>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</si>
  <si>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</si>
  <si>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</si>
  <si>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</si>
  <si>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</si>
  <si>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</si>
  <si>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</si>
  <si>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</si>
  <si>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</si>
  <si>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</si>
  <si>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</si>
  <si>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</si>
  <si>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</si>
  <si>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</si>
  <si>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</si>
  <si>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</si>
  <si>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</si>
  <si>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</si>
  <si>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</si>
  <si>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</si>
  <si>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</si>
  <si>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</si>
  <si>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</si>
  <si>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</si>
  <si>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</si>
  <si>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</si>
  <si>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</si>
  <si>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</si>
  <si>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</si>
  <si>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</si>
  <si>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</si>
  <si>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</si>
  <si>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</si>
  <si>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</si>
  <si>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</si>
  <si>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</si>
  <si>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</si>
  <si>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</si>
  <si>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</si>
  <si>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</si>
  <si>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</si>
  <si>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</si>
  <si>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</si>
  <si>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</si>
  <si>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</si>
  <si>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</si>
  <si>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</si>
  <si>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</si>
  <si>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</si>
  <si>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</si>
  <si>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</si>
  <si>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</si>
  <si>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</si>
  <si>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</si>
  <si>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</si>
  <si>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</si>
  <si>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</si>
  <si>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</si>
  <si>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</si>
  <si>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</si>
  <si>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</si>
  <si>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</si>
  <si>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</si>
  <si>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</si>
  <si>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</si>
  <si>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</si>
  <si>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</si>
  <si>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</si>
  <si>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</si>
  <si>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</si>
  <si>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</si>
  <si>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</si>
  <si>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</si>
  <si>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</si>
  <si>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</si>
  <si>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</si>
  <si>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от 31.01.2013г. №08, с учетом изменений от 31.10.13г. №77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</si>
</sst>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69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68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abSelected="1" zoomScale="75" zoomScaleNormal="75" workbookViewId="0">
      <pane ySplit="8" topLeftCell="A9" activePane="bottomLeft" state="frozen"/>
      <selection pane="bottomLeft" activeCell="H4" sqref="H4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391</v>
      </c>
      <c r="K2" s="67"/>
    </row>
    <row r="3" spans="1:11" ht="18.75" x14ac:dyDescent="0.25">
      <c r="H3" s="127" t="s">
        <v>451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195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8" t="s">
        <v>15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s="2" customFormat="1" ht="17.25" customHeight="1" x14ac:dyDescent="0.25">
      <c r="A11" s="162" t="s">
        <v>12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78" customHeight="1" x14ac:dyDescent="0.25">
      <c r="A13" s="19">
        <f>A12+1</f>
        <v>2</v>
      </c>
      <c r="B13" s="36" t="s">
        <v>170</v>
      </c>
      <c r="C13" s="9" t="s">
        <v>7</v>
      </c>
      <c r="D13" s="36" t="s">
        <v>157</v>
      </c>
      <c r="E13" s="10" t="s">
        <v>106</v>
      </c>
      <c r="F13" s="10">
        <v>1</v>
      </c>
      <c r="G13" s="10"/>
      <c r="H13" s="115">
        <v>22100000</v>
      </c>
      <c r="I13" s="10">
        <f>H13*1.12</f>
        <v>24752000.000000004</v>
      </c>
      <c r="J13" s="21" t="s">
        <v>141</v>
      </c>
      <c r="K13" s="21" t="s">
        <v>113</v>
      </c>
    </row>
    <row r="14" spans="1:11" s="2" customFormat="1" ht="76.5" customHeight="1" x14ac:dyDescent="0.25">
      <c r="A14" s="19">
        <f>A13+1</f>
        <v>3</v>
      </c>
      <c r="B14" s="36" t="s">
        <v>158</v>
      </c>
      <c r="C14" s="9" t="s">
        <v>7</v>
      </c>
      <c r="D14" s="36" t="s">
        <v>158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142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353</v>
      </c>
      <c r="C15" s="9" t="s">
        <v>7</v>
      </c>
      <c r="D15" s="36" t="s">
        <v>353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354</v>
      </c>
    </row>
    <row r="16" spans="1:11" s="4" customFormat="1" ht="30" customHeight="1" x14ac:dyDescent="0.25">
      <c r="A16" s="163" t="s">
        <v>13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8"/>
      <c r="K16" s="69"/>
    </row>
    <row r="17" spans="1:20" s="4" customFormat="1" ht="15" customHeight="1" x14ac:dyDescent="0.25">
      <c r="A17" s="162" t="s">
        <v>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159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228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271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153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237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153</v>
      </c>
      <c r="K22" s="21" t="s">
        <v>154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151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153</v>
      </c>
      <c r="K23" s="21" t="s">
        <v>154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152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153</v>
      </c>
      <c r="K24" s="21" t="s">
        <v>154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314</v>
      </c>
      <c r="C25" s="9" t="s">
        <v>7</v>
      </c>
      <c r="D25" s="36" t="s">
        <v>315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316</v>
      </c>
      <c r="K25" s="21" t="s">
        <v>150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163</v>
      </c>
      <c r="C26" s="9" t="s">
        <v>5</v>
      </c>
      <c r="D26" s="82" t="s">
        <v>164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165</v>
      </c>
      <c r="K26" s="21" t="s">
        <v>150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238</v>
      </c>
      <c r="C27" s="9" t="s">
        <v>5</v>
      </c>
      <c r="D27" s="82" t="s">
        <v>238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239</v>
      </c>
      <c r="K27" s="21" t="s">
        <v>150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392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273</v>
      </c>
      <c r="C29" s="9" t="s">
        <v>5</v>
      </c>
      <c r="D29" s="82" t="s">
        <v>274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275</v>
      </c>
      <c r="K29" s="21" t="s">
        <v>360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317</v>
      </c>
      <c r="C30" s="9" t="s">
        <v>7</v>
      </c>
      <c r="D30" s="82" t="s">
        <v>318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319</v>
      </c>
      <c r="K30" s="21" t="s">
        <v>150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340</v>
      </c>
      <c r="C31" s="9" t="s">
        <v>7</v>
      </c>
      <c r="D31" s="36" t="s">
        <v>340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150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352</v>
      </c>
      <c r="C32" s="9" t="s">
        <v>5</v>
      </c>
      <c r="D32" s="36" t="s">
        <v>352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368</v>
      </c>
      <c r="K32" s="21" t="s">
        <v>360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6" t="s">
        <v>16</v>
      </c>
      <c r="B33" s="167"/>
      <c r="C33" s="167"/>
      <c r="D33" s="167"/>
      <c r="E33" s="167"/>
      <c r="F33" s="167"/>
      <c r="G33" s="168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6" t="s">
        <v>74</v>
      </c>
      <c r="B34" s="167"/>
      <c r="C34" s="167"/>
      <c r="D34" s="167"/>
      <c r="E34" s="167"/>
      <c r="F34" s="167"/>
      <c r="G34" s="168"/>
      <c r="H34" s="80">
        <f>H16+H33</f>
        <v>1605041423</v>
      </c>
      <c r="I34" s="80">
        <f>I33+I16</f>
        <v>1797646393.7600002</v>
      </c>
      <c r="J34" s="65"/>
      <c r="K34" s="65"/>
    </row>
    <row r="35" spans="1:11" s="4" customFormat="1" ht="24.75" customHeight="1" x14ac:dyDescent="0.25">
      <c r="A35" s="159" t="s">
        <v>69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s="4" customFormat="1" ht="21" customHeight="1" x14ac:dyDescent="0.25">
      <c r="A36" s="172" t="s">
        <v>393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3.75" customHeight="1" x14ac:dyDescent="0.25">
      <c r="A37" s="138">
        <v>1</v>
      </c>
      <c r="B37" s="139" t="s">
        <v>395</v>
      </c>
      <c r="C37" s="140" t="s">
        <v>404</v>
      </c>
      <c r="D37" s="141" t="s">
        <v>415</v>
      </c>
      <c r="E37" s="140" t="s">
        <v>410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412</v>
      </c>
      <c r="K37" s="140" t="s">
        <v>413</v>
      </c>
    </row>
    <row r="38" spans="1:11" s="4" customFormat="1" ht="87" customHeight="1" x14ac:dyDescent="0.25">
      <c r="A38" s="138">
        <v>2</v>
      </c>
      <c r="B38" s="139" t="s">
        <v>396</v>
      </c>
      <c r="C38" s="140" t="s">
        <v>404</v>
      </c>
      <c r="D38" s="141" t="s">
        <v>405</v>
      </c>
      <c r="E38" s="140" t="s">
        <v>410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412</v>
      </c>
      <c r="K38" s="140" t="s">
        <v>413</v>
      </c>
    </row>
    <row r="39" spans="1:11" s="4" customFormat="1" ht="78" customHeight="1" x14ac:dyDescent="0.25">
      <c r="A39" s="138">
        <v>3</v>
      </c>
      <c r="B39" s="139" t="s">
        <v>397</v>
      </c>
      <c r="C39" s="140" t="s">
        <v>404</v>
      </c>
      <c r="D39" s="141" t="s">
        <v>406</v>
      </c>
      <c r="E39" s="140" t="s">
        <v>410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412</v>
      </c>
      <c r="K39" s="140" t="s">
        <v>413</v>
      </c>
    </row>
    <row r="40" spans="1:11" s="4" customFormat="1" ht="108.75" customHeight="1" x14ac:dyDescent="0.25">
      <c r="A40" s="138">
        <v>4</v>
      </c>
      <c r="B40" s="139" t="s">
        <v>398</v>
      </c>
      <c r="C40" s="140" t="s">
        <v>404</v>
      </c>
      <c r="D40" s="141" t="s">
        <v>417</v>
      </c>
      <c r="E40" s="140" t="s">
        <v>410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412</v>
      </c>
      <c r="K40" s="140" t="s">
        <v>413</v>
      </c>
    </row>
    <row r="41" spans="1:11" s="4" customFormat="1" ht="102.75" customHeight="1" x14ac:dyDescent="0.25">
      <c r="A41" s="138">
        <v>5</v>
      </c>
      <c r="B41" s="139" t="s">
        <v>399</v>
      </c>
      <c r="C41" s="140" t="s">
        <v>404</v>
      </c>
      <c r="D41" s="141" t="s">
        <v>416</v>
      </c>
      <c r="E41" s="140" t="s">
        <v>410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412</v>
      </c>
      <c r="K41" s="140" t="s">
        <v>413</v>
      </c>
    </row>
    <row r="42" spans="1:11" s="4" customFormat="1" ht="112.5" customHeight="1" x14ac:dyDescent="0.25">
      <c r="A42" s="138">
        <v>6</v>
      </c>
      <c r="B42" s="139" t="s">
        <v>400</v>
      </c>
      <c r="C42" s="140" t="s">
        <v>404</v>
      </c>
      <c r="D42" s="141" t="s">
        <v>418</v>
      </c>
      <c r="E42" s="140" t="s">
        <v>410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412</v>
      </c>
      <c r="K42" s="140" t="s">
        <v>413</v>
      </c>
    </row>
    <row r="43" spans="1:11" s="4" customFormat="1" ht="48" customHeight="1" x14ac:dyDescent="0.25">
      <c r="A43" s="138">
        <v>7</v>
      </c>
      <c r="B43" s="139" t="s">
        <v>401</v>
      </c>
      <c r="C43" s="140" t="s">
        <v>404</v>
      </c>
      <c r="D43" s="141" t="s">
        <v>407</v>
      </c>
      <c r="E43" s="140" t="s">
        <v>411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412</v>
      </c>
      <c r="K43" s="140" t="s">
        <v>413</v>
      </c>
    </row>
    <row r="44" spans="1:11" s="4" customFormat="1" ht="33.75" customHeight="1" x14ac:dyDescent="0.25">
      <c r="A44" s="138">
        <v>8</v>
      </c>
      <c r="B44" s="139" t="s">
        <v>402</v>
      </c>
      <c r="C44" s="140" t="s">
        <v>404</v>
      </c>
      <c r="D44" s="141" t="s">
        <v>408</v>
      </c>
      <c r="E44" s="140" t="s">
        <v>411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412</v>
      </c>
      <c r="K44" s="140" t="s">
        <v>414</v>
      </c>
    </row>
    <row r="45" spans="1:11" s="4" customFormat="1" ht="24.75" customHeight="1" x14ac:dyDescent="0.25">
      <c r="A45" s="138">
        <v>9</v>
      </c>
      <c r="B45" s="139" t="s">
        <v>403</v>
      </c>
      <c r="C45" s="140" t="s">
        <v>404</v>
      </c>
      <c r="D45" s="141" t="s">
        <v>409</v>
      </c>
      <c r="E45" s="140" t="s">
        <v>410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412</v>
      </c>
      <c r="K45" s="140" t="s">
        <v>413</v>
      </c>
    </row>
    <row r="46" spans="1:11" s="4" customFormat="1" ht="18" customHeight="1" x14ac:dyDescent="0.25">
      <c r="A46" s="169" t="s">
        <v>394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6" t="s">
        <v>12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143</v>
      </c>
      <c r="E48" s="10" t="s">
        <v>146</v>
      </c>
      <c r="F48" s="10">
        <v>1</v>
      </c>
      <c r="G48" s="10"/>
      <c r="H48" s="115">
        <v>3869564117</v>
      </c>
      <c r="I48" s="10">
        <f>H48*1.12</f>
        <v>4333911811.04</v>
      </c>
      <c r="J48" s="21" t="s">
        <v>147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144</v>
      </c>
      <c r="E49" s="10" t="s">
        <v>146</v>
      </c>
      <c r="F49" s="10">
        <v>1</v>
      </c>
      <c r="G49" s="10"/>
      <c r="H49" s="115">
        <v>25638521464</v>
      </c>
      <c r="I49" s="10">
        <f>H49*1.12</f>
        <v>28715144039.680004</v>
      </c>
      <c r="J49" s="21" t="s">
        <v>292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145</v>
      </c>
      <c r="E50" s="10" t="s">
        <v>146</v>
      </c>
      <c r="F50" s="10">
        <v>1</v>
      </c>
      <c r="G50" s="10"/>
      <c r="H50" s="115">
        <v>235612239</v>
      </c>
      <c r="I50" s="10">
        <f>H50*1.12</f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303</v>
      </c>
      <c r="C51" s="9" t="s">
        <v>304</v>
      </c>
      <c r="D51" s="36" t="s">
        <v>303</v>
      </c>
      <c r="E51" s="11" t="s">
        <v>106</v>
      </c>
      <c r="F51" s="11">
        <v>1</v>
      </c>
      <c r="G51" s="11"/>
      <c r="H51" s="115">
        <v>286900000</v>
      </c>
      <c r="I51" s="10">
        <f>H51*1.12</f>
        <v>321328000.00000006</v>
      </c>
      <c r="J51" s="21" t="s">
        <v>358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334</v>
      </c>
      <c r="C52" s="9" t="s">
        <v>119</v>
      </c>
      <c r="D52" s="36" t="s">
        <v>335</v>
      </c>
      <c r="E52" s="10" t="s">
        <v>349</v>
      </c>
      <c r="F52" s="11">
        <v>1</v>
      </c>
      <c r="G52" s="11"/>
      <c r="H52" s="115">
        <v>210150000</v>
      </c>
      <c r="I52" s="10">
        <f>H52*1.12</f>
        <v>235368000.00000003</v>
      </c>
      <c r="J52" s="21" t="s">
        <v>336</v>
      </c>
      <c r="K52" s="21" t="s">
        <v>113</v>
      </c>
    </row>
    <row r="53" spans="1:14" s="4" customFormat="1" ht="15" customHeight="1" x14ac:dyDescent="0.25">
      <c r="A53" s="166" t="s">
        <v>13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65"/>
      <c r="K53" s="65"/>
    </row>
    <row r="54" spans="1:14" s="4" customFormat="1" ht="13.5" customHeight="1" x14ac:dyDescent="0.25">
      <c r="A54" s="166" t="s">
        <v>14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8"/>
    </row>
    <row r="55" spans="1:14" s="4" customFormat="1" ht="48.75" customHeight="1" x14ac:dyDescent="0.25">
      <c r="A55" s="20">
        <v>1</v>
      </c>
      <c r="B55" s="38" t="s">
        <v>99</v>
      </c>
      <c r="C55" s="13" t="s">
        <v>125</v>
      </c>
      <c r="D55" s="38" t="s">
        <v>134</v>
      </c>
      <c r="E55" s="3" t="s">
        <v>2</v>
      </c>
      <c r="F55" s="3">
        <v>1</v>
      </c>
      <c r="G55" s="12"/>
      <c r="H55" s="3">
        <v>2124516</v>
      </c>
      <c r="I55" s="11">
        <f t="shared" ref="I55:I67" si="6">H55*1.12</f>
        <v>2379457.9200000004</v>
      </c>
      <c r="J55" s="71" t="s">
        <v>135</v>
      </c>
      <c r="K55" s="21" t="s">
        <v>127</v>
      </c>
      <c r="L55" s="66"/>
      <c r="N55" s="66"/>
    </row>
    <row r="56" spans="1:14" s="4" customFormat="1" ht="48.75" customHeight="1" x14ac:dyDescent="0.25">
      <c r="A56" s="20">
        <f t="shared" ref="A56:A86" si="7">A55+1</f>
        <v>2</v>
      </c>
      <c r="B56" s="27" t="s">
        <v>105</v>
      </c>
      <c r="C56" s="13" t="s">
        <v>125</v>
      </c>
      <c r="D56" s="27" t="s">
        <v>136</v>
      </c>
      <c r="E56" s="17" t="s">
        <v>2</v>
      </c>
      <c r="F56" s="17">
        <v>1</v>
      </c>
      <c r="G56" s="18"/>
      <c r="H56" s="18">
        <v>43937500</v>
      </c>
      <c r="I56" s="11">
        <f t="shared" si="6"/>
        <v>49210000.000000007</v>
      </c>
      <c r="J56" s="71" t="s">
        <v>135</v>
      </c>
      <c r="K56" s="21" t="s">
        <v>137</v>
      </c>
      <c r="L56" s="66"/>
      <c r="N56" s="66"/>
    </row>
    <row r="57" spans="1:14" s="4" customFormat="1" ht="48.75" customHeight="1" x14ac:dyDescent="0.25">
      <c r="A57" s="20">
        <f t="shared" si="7"/>
        <v>3</v>
      </c>
      <c r="B57" s="99" t="s">
        <v>220</v>
      </c>
      <c r="C57" s="100" t="s">
        <v>23</v>
      </c>
      <c r="D57" s="99" t="s">
        <v>220</v>
      </c>
      <c r="E57" s="17" t="s">
        <v>2</v>
      </c>
      <c r="F57" s="17">
        <v>1</v>
      </c>
      <c r="G57" s="18"/>
      <c r="H57" s="18">
        <v>66640717</v>
      </c>
      <c r="I57" s="11">
        <f t="shared" si="6"/>
        <v>74637603.040000007</v>
      </c>
      <c r="J57" s="71" t="s">
        <v>126</v>
      </c>
      <c r="K57" s="21" t="s">
        <v>127</v>
      </c>
    </row>
    <row r="58" spans="1:14" s="4" customFormat="1" ht="48.75" customHeight="1" x14ac:dyDescent="0.25">
      <c r="A58" s="20">
        <f t="shared" si="7"/>
        <v>4</v>
      </c>
      <c r="B58" s="117" t="s">
        <v>162</v>
      </c>
      <c r="C58" s="118" t="s">
        <v>25</v>
      </c>
      <c r="D58" s="117" t="s">
        <v>138</v>
      </c>
      <c r="E58" s="20" t="s">
        <v>2</v>
      </c>
      <c r="F58" s="20">
        <v>129</v>
      </c>
      <c r="G58" s="21"/>
      <c r="H58" s="11">
        <v>394832</v>
      </c>
      <c r="I58" s="11">
        <f>H58*1.12</f>
        <v>442211.84000000003</v>
      </c>
      <c r="J58" s="71" t="s">
        <v>139</v>
      </c>
      <c r="K58" s="21" t="s">
        <v>127</v>
      </c>
    </row>
    <row r="59" spans="1:14" s="4" customFormat="1" ht="48.75" customHeight="1" x14ac:dyDescent="0.25">
      <c r="A59" s="20">
        <f t="shared" si="7"/>
        <v>5</v>
      </c>
      <c r="B59" s="22" t="s">
        <v>88</v>
      </c>
      <c r="C59" s="3" t="s">
        <v>21</v>
      </c>
      <c r="D59" s="22" t="s">
        <v>132</v>
      </c>
      <c r="E59" s="3" t="s">
        <v>2</v>
      </c>
      <c r="F59" s="3">
        <v>1</v>
      </c>
      <c r="G59" s="3"/>
      <c r="H59" s="3">
        <v>100942000</v>
      </c>
      <c r="I59" s="11">
        <f>H59*1.12</f>
        <v>113055040.00000001</v>
      </c>
      <c r="J59" s="71" t="s">
        <v>139</v>
      </c>
      <c r="K59" s="21" t="s">
        <v>133</v>
      </c>
    </row>
    <row r="60" spans="1:14" s="4" customFormat="1" ht="108.75" customHeight="1" x14ac:dyDescent="0.25">
      <c r="A60" s="20">
        <f t="shared" si="7"/>
        <v>6</v>
      </c>
      <c r="B60" s="38" t="s">
        <v>6</v>
      </c>
      <c r="C60" s="3" t="s">
        <v>22</v>
      </c>
      <c r="D60" s="38" t="s">
        <v>160</v>
      </c>
      <c r="E60" s="3" t="s">
        <v>2</v>
      </c>
      <c r="F60" s="3">
        <v>1</v>
      </c>
      <c r="G60" s="3"/>
      <c r="H60" s="13">
        <v>19652950</v>
      </c>
      <c r="I60" s="11">
        <f t="shared" si="6"/>
        <v>22011304.000000004</v>
      </c>
      <c r="J60" s="119" t="s">
        <v>110</v>
      </c>
      <c r="K60" s="27" t="s">
        <v>111</v>
      </c>
    </row>
    <row r="61" spans="1:14" s="4" customFormat="1" ht="109.5" customHeight="1" x14ac:dyDescent="0.25">
      <c r="A61" s="20">
        <f t="shared" si="7"/>
        <v>7</v>
      </c>
      <c r="B61" s="26" t="s">
        <v>86</v>
      </c>
      <c r="C61" s="3" t="s">
        <v>87</v>
      </c>
      <c r="D61" s="26" t="s">
        <v>389</v>
      </c>
      <c r="E61" s="3" t="s">
        <v>2</v>
      </c>
      <c r="F61" s="3">
        <v>17</v>
      </c>
      <c r="G61" s="5"/>
      <c r="H61" s="115">
        <v>942854</v>
      </c>
      <c r="I61" s="11">
        <f t="shared" si="6"/>
        <v>1055996.4800000002</v>
      </c>
      <c r="J61" s="120" t="s">
        <v>112</v>
      </c>
      <c r="K61" s="27" t="s">
        <v>111</v>
      </c>
    </row>
    <row r="62" spans="1:14" s="4" customFormat="1" ht="115.5" customHeight="1" x14ac:dyDescent="0.25">
      <c r="A62" s="20">
        <f t="shared" si="7"/>
        <v>8</v>
      </c>
      <c r="B62" s="121" t="s">
        <v>89</v>
      </c>
      <c r="C62" s="3" t="s">
        <v>23</v>
      </c>
      <c r="D62" s="121" t="s">
        <v>89</v>
      </c>
      <c r="E62" s="3" t="s">
        <v>2</v>
      </c>
      <c r="F62" s="3">
        <v>1</v>
      </c>
      <c r="G62" s="3"/>
      <c r="H62" s="13">
        <v>1153021000</v>
      </c>
      <c r="I62" s="11">
        <f t="shared" si="6"/>
        <v>1291383520.0000002</v>
      </c>
      <c r="J62" s="119" t="s">
        <v>161</v>
      </c>
      <c r="K62" s="27" t="s">
        <v>127</v>
      </c>
    </row>
    <row r="63" spans="1:14" s="4" customFormat="1" ht="64.5" customHeight="1" x14ac:dyDescent="0.25">
      <c r="A63" s="20">
        <f t="shared" si="7"/>
        <v>9</v>
      </c>
      <c r="B63" s="121" t="s">
        <v>90</v>
      </c>
      <c r="C63" s="122" t="s">
        <v>23</v>
      </c>
      <c r="D63" s="121" t="s">
        <v>90</v>
      </c>
      <c r="E63" s="122" t="s">
        <v>2</v>
      </c>
      <c r="F63" s="122">
        <v>1</v>
      </c>
      <c r="G63" s="123"/>
      <c r="H63" s="124">
        <v>1825405000</v>
      </c>
      <c r="I63" s="11">
        <f t="shared" si="6"/>
        <v>2044453600.0000002</v>
      </c>
      <c r="J63" s="119" t="s">
        <v>161</v>
      </c>
      <c r="K63" s="27" t="s">
        <v>127</v>
      </c>
    </row>
    <row r="64" spans="1:14" s="4" customFormat="1" ht="60" customHeight="1" x14ac:dyDescent="0.25">
      <c r="A64" s="20">
        <f t="shared" si="7"/>
        <v>10</v>
      </c>
      <c r="B64" s="121" t="s">
        <v>91</v>
      </c>
      <c r="C64" s="122" t="s">
        <v>23</v>
      </c>
      <c r="D64" s="121" t="s">
        <v>91</v>
      </c>
      <c r="E64" s="122" t="s">
        <v>2</v>
      </c>
      <c r="F64" s="122">
        <v>1</v>
      </c>
      <c r="G64" s="123"/>
      <c r="H64" s="124">
        <v>151720000</v>
      </c>
      <c r="I64" s="11">
        <f t="shared" si="6"/>
        <v>169926400.00000003</v>
      </c>
      <c r="J64" s="119" t="s">
        <v>161</v>
      </c>
      <c r="K64" s="27" t="s">
        <v>127</v>
      </c>
    </row>
    <row r="65" spans="1:12" s="4" customFormat="1" ht="56.25" customHeight="1" x14ac:dyDescent="0.25">
      <c r="A65" s="20">
        <f t="shared" si="7"/>
        <v>11</v>
      </c>
      <c r="B65" s="121" t="s">
        <v>221</v>
      </c>
      <c r="C65" s="122" t="s">
        <v>23</v>
      </c>
      <c r="D65" s="121" t="s">
        <v>221</v>
      </c>
      <c r="E65" s="122" t="s">
        <v>2</v>
      </c>
      <c r="F65" s="122">
        <v>1</v>
      </c>
      <c r="G65" s="123"/>
      <c r="H65" s="124">
        <v>793346279.46000004</v>
      </c>
      <c r="I65" s="11">
        <f>H65*1.12</f>
        <v>888547832.99520016</v>
      </c>
      <c r="J65" s="119" t="s">
        <v>161</v>
      </c>
      <c r="K65" s="27" t="s">
        <v>127</v>
      </c>
    </row>
    <row r="66" spans="1:12" s="2" customFormat="1" ht="117.75" customHeight="1" x14ac:dyDescent="0.25">
      <c r="A66" s="20">
        <f t="shared" si="7"/>
        <v>12</v>
      </c>
      <c r="B66" s="121" t="s">
        <v>222</v>
      </c>
      <c r="C66" s="122" t="s">
        <v>24</v>
      </c>
      <c r="D66" s="121" t="s">
        <v>222</v>
      </c>
      <c r="E66" s="122" t="s">
        <v>2</v>
      </c>
      <c r="F66" s="122">
        <v>1</v>
      </c>
      <c r="G66" s="123"/>
      <c r="H66" s="124">
        <v>1216832000</v>
      </c>
      <c r="I66" s="11">
        <f t="shared" si="6"/>
        <v>1362851840.0000002</v>
      </c>
      <c r="J66" s="119" t="s">
        <v>161</v>
      </c>
      <c r="K66" s="27" t="s">
        <v>127</v>
      </c>
    </row>
    <row r="67" spans="1:12" s="4" customFormat="1" ht="132.75" customHeight="1" x14ac:dyDescent="0.25">
      <c r="A67" s="20">
        <f t="shared" si="7"/>
        <v>13</v>
      </c>
      <c r="B67" s="121" t="s">
        <v>223</v>
      </c>
      <c r="C67" s="122" t="s">
        <v>23</v>
      </c>
      <c r="D67" s="121" t="s">
        <v>223</v>
      </c>
      <c r="E67" s="122" t="s">
        <v>2</v>
      </c>
      <c r="F67" s="122">
        <v>1</v>
      </c>
      <c r="G67" s="123"/>
      <c r="H67" s="124">
        <v>1902522643</v>
      </c>
      <c r="I67" s="11">
        <f t="shared" si="6"/>
        <v>2130825360.1600001</v>
      </c>
      <c r="J67" s="119" t="s">
        <v>161</v>
      </c>
      <c r="K67" s="27" t="s">
        <v>127</v>
      </c>
    </row>
    <row r="68" spans="1:12" s="4" customFormat="1" ht="51" customHeight="1" x14ac:dyDescent="0.25">
      <c r="A68" s="20">
        <f t="shared" si="7"/>
        <v>14</v>
      </c>
      <c r="B68" s="121" t="s">
        <v>245</v>
      </c>
      <c r="C68" s="122" t="s">
        <v>23</v>
      </c>
      <c r="D68" s="121" t="s">
        <v>246</v>
      </c>
      <c r="E68" s="122" t="s">
        <v>2</v>
      </c>
      <c r="F68" s="122">
        <v>1</v>
      </c>
      <c r="G68" s="123"/>
      <c r="H68" s="124">
        <v>59104000</v>
      </c>
      <c r="I68" s="11">
        <f t="shared" ref="I68:I94" si="8">H68*1.12</f>
        <v>66196480.000000007</v>
      </c>
      <c r="J68" s="119" t="s">
        <v>161</v>
      </c>
      <c r="K68" s="27" t="s">
        <v>127</v>
      </c>
    </row>
    <row r="69" spans="1:12" s="4" customFormat="1" ht="60.75" customHeight="1" x14ac:dyDescent="0.25">
      <c r="A69" s="20">
        <f t="shared" si="7"/>
        <v>15</v>
      </c>
      <c r="B69" s="121" t="s">
        <v>96</v>
      </c>
      <c r="C69" s="122" t="s">
        <v>23</v>
      </c>
      <c r="D69" s="121" t="s">
        <v>116</v>
      </c>
      <c r="E69" s="122" t="s">
        <v>2</v>
      </c>
      <c r="F69" s="122">
        <v>1</v>
      </c>
      <c r="G69" s="123"/>
      <c r="H69" s="124">
        <v>152840000</v>
      </c>
      <c r="I69" s="11">
        <f t="shared" si="8"/>
        <v>171180800.00000003</v>
      </c>
      <c r="J69" s="119" t="s">
        <v>161</v>
      </c>
      <c r="K69" s="27" t="s">
        <v>127</v>
      </c>
    </row>
    <row r="70" spans="1:12" s="2" customFormat="1" ht="72" customHeight="1" x14ac:dyDescent="0.25">
      <c r="A70" s="20">
        <f t="shared" si="7"/>
        <v>16</v>
      </c>
      <c r="B70" s="121" t="s">
        <v>97</v>
      </c>
      <c r="C70" s="122" t="s">
        <v>23</v>
      </c>
      <c r="D70" s="121" t="s">
        <v>117</v>
      </c>
      <c r="E70" s="122" t="s">
        <v>2</v>
      </c>
      <c r="F70" s="122">
        <v>1</v>
      </c>
      <c r="G70" s="123"/>
      <c r="H70" s="124">
        <v>714285714.28499997</v>
      </c>
      <c r="I70" s="11">
        <f t="shared" si="8"/>
        <v>799999999.99919999</v>
      </c>
      <c r="J70" s="119" t="s">
        <v>161</v>
      </c>
      <c r="K70" s="27" t="s">
        <v>127</v>
      </c>
      <c r="L70" s="66"/>
    </row>
    <row r="71" spans="1:12" s="2" customFormat="1" ht="54.75" customHeight="1" x14ac:dyDescent="0.25">
      <c r="A71" s="20">
        <f t="shared" si="7"/>
        <v>17</v>
      </c>
      <c r="B71" s="121" t="s">
        <v>98</v>
      </c>
      <c r="C71" s="122" t="s">
        <v>23</v>
      </c>
      <c r="D71" s="121" t="s">
        <v>118</v>
      </c>
      <c r="E71" s="122" t="s">
        <v>2</v>
      </c>
      <c r="F71" s="122">
        <v>1</v>
      </c>
      <c r="G71" s="123"/>
      <c r="H71" s="124">
        <v>14732142.859999999</v>
      </c>
      <c r="I71" s="11">
        <f t="shared" si="8"/>
        <v>16500000.0032</v>
      </c>
      <c r="J71" s="119" t="s">
        <v>161</v>
      </c>
      <c r="K71" s="27" t="s">
        <v>127</v>
      </c>
      <c r="L71" s="66"/>
    </row>
    <row r="72" spans="1:12" s="2" customFormat="1" ht="84.75" customHeight="1" x14ac:dyDescent="0.25">
      <c r="A72" s="20">
        <f t="shared" si="7"/>
        <v>18</v>
      </c>
      <c r="B72" s="36" t="s">
        <v>155</v>
      </c>
      <c r="C72" s="9" t="s">
        <v>148</v>
      </c>
      <c r="D72" s="36" t="s">
        <v>155</v>
      </c>
      <c r="E72" s="10" t="s">
        <v>2</v>
      </c>
      <c r="F72" s="10">
        <v>1</v>
      </c>
      <c r="G72" s="10"/>
      <c r="H72" s="115">
        <v>5267177</v>
      </c>
      <c r="I72" s="10">
        <f t="shared" si="8"/>
        <v>5899238.2400000002</v>
      </c>
      <c r="J72" s="72" t="s">
        <v>149</v>
      </c>
      <c r="K72" s="27" t="s">
        <v>127</v>
      </c>
      <c r="L72" s="66"/>
    </row>
    <row r="73" spans="1:12" s="2" customFormat="1" ht="84.75" customHeight="1" x14ac:dyDescent="0.25">
      <c r="A73" s="20">
        <f t="shared" si="7"/>
        <v>19</v>
      </c>
      <c r="B73" s="36" t="s">
        <v>156</v>
      </c>
      <c r="C73" s="9" t="s">
        <v>119</v>
      </c>
      <c r="D73" s="36" t="s">
        <v>115</v>
      </c>
      <c r="E73" s="11" t="s">
        <v>2</v>
      </c>
      <c r="F73" s="11">
        <v>1</v>
      </c>
      <c r="G73" s="11"/>
      <c r="H73" s="5">
        <v>675000000</v>
      </c>
      <c r="I73" s="11">
        <f t="shared" si="8"/>
        <v>756000000.00000012</v>
      </c>
      <c r="J73" s="72" t="s">
        <v>112</v>
      </c>
      <c r="K73" s="27" t="s">
        <v>113</v>
      </c>
      <c r="L73" s="66"/>
    </row>
    <row r="74" spans="1:12" s="2" customFormat="1" ht="84.75" customHeight="1" x14ac:dyDescent="0.25">
      <c r="A74" s="20">
        <f t="shared" si="7"/>
        <v>20</v>
      </c>
      <c r="B74" s="36" t="s">
        <v>156</v>
      </c>
      <c r="C74" s="9" t="s">
        <v>119</v>
      </c>
      <c r="D74" s="36" t="s">
        <v>121</v>
      </c>
      <c r="E74" s="11" t="s">
        <v>2</v>
      </c>
      <c r="F74" s="11">
        <v>1</v>
      </c>
      <c r="G74" s="11"/>
      <c r="H74" s="125">
        <v>814363335</v>
      </c>
      <c r="I74" s="11">
        <f t="shared" si="8"/>
        <v>912086935.20000005</v>
      </c>
      <c r="J74" s="72" t="s">
        <v>135</v>
      </c>
      <c r="K74" s="27" t="s">
        <v>120</v>
      </c>
      <c r="L74" s="66"/>
    </row>
    <row r="75" spans="1:12" s="2" customFormat="1" ht="84.75" customHeight="1" x14ac:dyDescent="0.25">
      <c r="A75" s="20">
        <f t="shared" si="7"/>
        <v>21</v>
      </c>
      <c r="B75" s="36" t="s">
        <v>107</v>
      </c>
      <c r="C75" s="9" t="s">
        <v>252</v>
      </c>
      <c r="D75" s="36" t="s">
        <v>130</v>
      </c>
      <c r="E75" s="11" t="s">
        <v>2</v>
      </c>
      <c r="F75" s="11">
        <v>1</v>
      </c>
      <c r="G75" s="11"/>
      <c r="H75" s="5">
        <v>135920740</v>
      </c>
      <c r="I75" s="11">
        <f t="shared" si="8"/>
        <v>152231228.80000001</v>
      </c>
      <c r="J75" s="72" t="s">
        <v>131</v>
      </c>
      <c r="K75" s="27" t="s">
        <v>113</v>
      </c>
      <c r="L75" s="66"/>
    </row>
    <row r="76" spans="1:12" s="2" customFormat="1" ht="63.75" customHeight="1" x14ac:dyDescent="0.25">
      <c r="A76" s="20">
        <f t="shared" si="7"/>
        <v>22</v>
      </c>
      <c r="B76" s="36" t="s">
        <v>108</v>
      </c>
      <c r="C76" s="9" t="s">
        <v>119</v>
      </c>
      <c r="D76" s="36" t="s">
        <v>108</v>
      </c>
      <c r="E76" s="11" t="s">
        <v>2</v>
      </c>
      <c r="F76" s="11">
        <v>1</v>
      </c>
      <c r="G76" s="11"/>
      <c r="H76" s="5">
        <v>43818500</v>
      </c>
      <c r="I76" s="11">
        <f t="shared" si="8"/>
        <v>49076720.000000007</v>
      </c>
      <c r="J76" s="72" t="s">
        <v>112</v>
      </c>
      <c r="K76" s="27" t="s">
        <v>113</v>
      </c>
      <c r="L76" s="66"/>
    </row>
    <row r="77" spans="1:12" s="2" customFormat="1" ht="46.5" customHeight="1" x14ac:dyDescent="0.25">
      <c r="A77" s="20">
        <f t="shared" si="7"/>
        <v>23</v>
      </c>
      <c r="B77" s="36" t="s">
        <v>109</v>
      </c>
      <c r="C77" s="9" t="s">
        <v>128</v>
      </c>
      <c r="D77" s="36" t="s">
        <v>129</v>
      </c>
      <c r="E77" s="11" t="s">
        <v>2</v>
      </c>
      <c r="F77" s="11">
        <v>1</v>
      </c>
      <c r="G77" s="11"/>
      <c r="H77" s="5">
        <v>9000000</v>
      </c>
      <c r="I77" s="11">
        <f t="shared" si="8"/>
        <v>10080000.000000002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7"/>
        <v>24</v>
      </c>
      <c r="B78" s="36" t="s">
        <v>230</v>
      </c>
      <c r="C78" s="9" t="s">
        <v>119</v>
      </c>
      <c r="D78" s="85" t="s">
        <v>231</v>
      </c>
      <c r="E78" s="11" t="s">
        <v>2</v>
      </c>
      <c r="F78" s="11">
        <v>1</v>
      </c>
      <c r="G78" s="11"/>
      <c r="H78" s="5">
        <v>800300000</v>
      </c>
      <c r="I78" s="11">
        <f t="shared" si="8"/>
        <v>896336000.00000012</v>
      </c>
      <c r="J78" s="72" t="s">
        <v>232</v>
      </c>
      <c r="K78" s="27" t="s">
        <v>120</v>
      </c>
      <c r="L78" s="66"/>
    </row>
    <row r="79" spans="1:12" s="2" customFormat="1" ht="46.5" customHeight="1" x14ac:dyDescent="0.25">
      <c r="A79" s="20">
        <f t="shared" si="7"/>
        <v>25</v>
      </c>
      <c r="B79" s="85" t="s">
        <v>240</v>
      </c>
      <c r="C79" s="133" t="s">
        <v>125</v>
      </c>
      <c r="D79" s="126" t="s">
        <v>240</v>
      </c>
      <c r="E79" s="134" t="s">
        <v>2</v>
      </c>
      <c r="F79" s="10">
        <v>1</v>
      </c>
      <c r="G79" s="10"/>
      <c r="H79" s="5">
        <v>400000</v>
      </c>
      <c r="I79" s="11">
        <f t="shared" si="8"/>
        <v>448000.00000000006</v>
      </c>
      <c r="J79" s="72" t="s">
        <v>259</v>
      </c>
      <c r="K79" s="27" t="s">
        <v>154</v>
      </c>
      <c r="L79" s="66"/>
    </row>
    <row r="80" spans="1:12" s="2" customFormat="1" ht="87" customHeight="1" x14ac:dyDescent="0.25">
      <c r="A80" s="20">
        <f t="shared" si="7"/>
        <v>26</v>
      </c>
      <c r="B80" s="36" t="s">
        <v>253</v>
      </c>
      <c r="C80" s="9" t="s">
        <v>23</v>
      </c>
      <c r="D80" s="126" t="s">
        <v>254</v>
      </c>
      <c r="E80" s="11" t="s">
        <v>2</v>
      </c>
      <c r="F80" s="11">
        <v>1</v>
      </c>
      <c r="G80" s="11"/>
      <c r="H80" s="5">
        <v>26785714.289999999</v>
      </c>
      <c r="I80" s="11">
        <f t="shared" si="8"/>
        <v>30000000.004800003</v>
      </c>
      <c r="J80" s="72" t="s">
        <v>112</v>
      </c>
      <c r="K80" s="27" t="s">
        <v>113</v>
      </c>
      <c r="L80" s="66"/>
    </row>
    <row r="81" spans="1:12" s="2" customFormat="1" ht="48.75" customHeight="1" x14ac:dyDescent="0.25">
      <c r="A81" s="20">
        <f t="shared" si="7"/>
        <v>27</v>
      </c>
      <c r="B81" s="36" t="s">
        <v>260</v>
      </c>
      <c r="C81" s="9" t="s">
        <v>261</v>
      </c>
      <c r="D81" s="126" t="s">
        <v>262</v>
      </c>
      <c r="E81" s="11" t="s">
        <v>2</v>
      </c>
      <c r="F81" s="11">
        <v>1</v>
      </c>
      <c r="G81" s="11"/>
      <c r="H81" s="5">
        <v>524000</v>
      </c>
      <c r="I81" s="11">
        <f t="shared" si="8"/>
        <v>586880</v>
      </c>
      <c r="J81" s="72" t="s">
        <v>263</v>
      </c>
      <c r="K81" s="27" t="s">
        <v>113</v>
      </c>
      <c r="L81" s="66"/>
    </row>
    <row r="82" spans="1:12" s="2" customFormat="1" ht="65.25" customHeight="1" x14ac:dyDescent="0.25">
      <c r="A82" s="20">
        <f t="shared" si="7"/>
        <v>28</v>
      </c>
      <c r="B82" s="36" t="s">
        <v>276</v>
      </c>
      <c r="C82" s="9" t="s">
        <v>264</v>
      </c>
      <c r="D82" s="126" t="s">
        <v>277</v>
      </c>
      <c r="E82" s="11" t="s">
        <v>2</v>
      </c>
      <c r="F82" s="11">
        <v>1</v>
      </c>
      <c r="G82" s="11"/>
      <c r="H82" s="5">
        <v>9690000</v>
      </c>
      <c r="I82" s="11">
        <f t="shared" si="8"/>
        <v>10852800.000000002</v>
      </c>
      <c r="J82" s="72" t="s">
        <v>301</v>
      </c>
      <c r="K82" s="27" t="s">
        <v>113</v>
      </c>
      <c r="L82" s="66"/>
    </row>
    <row r="83" spans="1:12" s="2" customFormat="1" ht="65.25" customHeight="1" x14ac:dyDescent="0.25">
      <c r="A83" s="20">
        <f t="shared" si="7"/>
        <v>29</v>
      </c>
      <c r="B83" s="36" t="s">
        <v>282</v>
      </c>
      <c r="C83" s="9" t="s">
        <v>283</v>
      </c>
      <c r="D83" s="36" t="s">
        <v>284</v>
      </c>
      <c r="E83" s="11" t="s">
        <v>2</v>
      </c>
      <c r="F83" s="11">
        <v>1</v>
      </c>
      <c r="G83" s="11"/>
      <c r="H83" s="5">
        <v>1524664</v>
      </c>
      <c r="I83" s="11">
        <f t="shared" si="8"/>
        <v>1707623.6800000002</v>
      </c>
      <c r="J83" s="72" t="s">
        <v>290</v>
      </c>
      <c r="K83" s="27" t="s">
        <v>285</v>
      </c>
      <c r="L83" s="66"/>
    </row>
    <row r="84" spans="1:12" s="2" customFormat="1" ht="65.25" customHeight="1" x14ac:dyDescent="0.25">
      <c r="A84" s="20">
        <f t="shared" si="7"/>
        <v>30</v>
      </c>
      <c r="B84" s="36" t="s">
        <v>286</v>
      </c>
      <c r="C84" s="9" t="s">
        <v>283</v>
      </c>
      <c r="D84" s="36" t="s">
        <v>287</v>
      </c>
      <c r="E84" s="11" t="s">
        <v>2</v>
      </c>
      <c r="F84" s="11">
        <v>1</v>
      </c>
      <c r="G84" s="11"/>
      <c r="H84" s="5">
        <v>2082919</v>
      </c>
      <c r="I84" s="11">
        <f t="shared" si="8"/>
        <v>2332869.2800000003</v>
      </c>
      <c r="J84" s="72" t="s">
        <v>288</v>
      </c>
      <c r="K84" s="27" t="s">
        <v>289</v>
      </c>
      <c r="L84" s="66"/>
    </row>
    <row r="85" spans="1:12" s="2" customFormat="1" ht="65.25" customHeight="1" x14ac:dyDescent="0.25">
      <c r="A85" s="20">
        <f t="shared" si="7"/>
        <v>31</v>
      </c>
      <c r="B85" s="36" t="s">
        <v>309</v>
      </c>
      <c r="C85" s="9" t="s">
        <v>23</v>
      </c>
      <c r="D85" s="36" t="s">
        <v>309</v>
      </c>
      <c r="E85" s="11" t="s">
        <v>2</v>
      </c>
      <c r="F85" s="11">
        <v>1</v>
      </c>
      <c r="G85" s="11"/>
      <c r="H85" s="125">
        <v>113888440</v>
      </c>
      <c r="I85" s="125">
        <f t="shared" si="8"/>
        <v>127555052.80000001</v>
      </c>
      <c r="J85" s="72" t="s">
        <v>310</v>
      </c>
      <c r="K85" s="27" t="s">
        <v>311</v>
      </c>
      <c r="L85" s="66"/>
    </row>
    <row r="86" spans="1:12" s="2" customFormat="1" ht="84" customHeight="1" x14ac:dyDescent="0.25">
      <c r="A86" s="20">
        <f t="shared" si="7"/>
        <v>32</v>
      </c>
      <c r="B86" s="36" t="s">
        <v>326</v>
      </c>
      <c r="C86" s="9" t="s">
        <v>23</v>
      </c>
      <c r="D86" s="36" t="s">
        <v>327</v>
      </c>
      <c r="E86" s="11" t="s">
        <v>2</v>
      </c>
      <c r="F86" s="11">
        <v>1</v>
      </c>
      <c r="G86" s="11"/>
      <c r="H86" s="125">
        <v>75503571.428499997</v>
      </c>
      <c r="I86" s="125">
        <f t="shared" si="8"/>
        <v>84563999.999920011</v>
      </c>
      <c r="J86" s="72" t="s">
        <v>328</v>
      </c>
      <c r="K86" s="27" t="s">
        <v>311</v>
      </c>
      <c r="L86" s="66"/>
    </row>
    <row r="87" spans="1:12" s="2" customFormat="1" ht="84" customHeight="1" x14ac:dyDescent="0.25">
      <c r="A87" s="19">
        <f t="shared" ref="A87:A93" si="9">A86+1</f>
        <v>33</v>
      </c>
      <c r="B87" s="36" t="s">
        <v>343</v>
      </c>
      <c r="C87" s="9" t="s">
        <v>351</v>
      </c>
      <c r="D87" s="36" t="s">
        <v>344</v>
      </c>
      <c r="E87" s="10" t="s">
        <v>2</v>
      </c>
      <c r="F87" s="10">
        <v>1</v>
      </c>
      <c r="G87" s="10"/>
      <c r="H87" s="10">
        <v>6500000</v>
      </c>
      <c r="I87" s="10">
        <f t="shared" si="8"/>
        <v>7280000.0000000009</v>
      </c>
      <c r="J87" s="21" t="s">
        <v>345</v>
      </c>
      <c r="K87" s="27" t="s">
        <v>113</v>
      </c>
      <c r="L87" s="66"/>
    </row>
    <row r="88" spans="1:12" s="2" customFormat="1" ht="84" customHeight="1" x14ac:dyDescent="0.25">
      <c r="A88" s="19">
        <f t="shared" si="9"/>
        <v>34</v>
      </c>
      <c r="B88" s="36" t="s">
        <v>357</v>
      </c>
      <c r="C88" s="9" t="s">
        <v>351</v>
      </c>
      <c r="D88" s="36" t="s">
        <v>102</v>
      </c>
      <c r="E88" s="10" t="s">
        <v>2</v>
      </c>
      <c r="F88" s="10">
        <v>1</v>
      </c>
      <c r="G88" s="10"/>
      <c r="H88" s="10">
        <v>45000000</v>
      </c>
      <c r="I88" s="10">
        <f t="shared" si="8"/>
        <v>50400000.000000007</v>
      </c>
      <c r="J88" s="21" t="s">
        <v>153</v>
      </c>
      <c r="K88" s="21" t="s">
        <v>154</v>
      </c>
      <c r="L88" s="66"/>
    </row>
    <row r="89" spans="1:12" s="2" customFormat="1" ht="84" customHeight="1" x14ac:dyDescent="0.25">
      <c r="A89" s="19">
        <f t="shared" si="9"/>
        <v>35</v>
      </c>
      <c r="B89" s="36" t="s">
        <v>350</v>
      </c>
      <c r="C89" s="9" t="s">
        <v>125</v>
      </c>
      <c r="D89" s="36" t="s">
        <v>359</v>
      </c>
      <c r="E89" s="11" t="s">
        <v>2</v>
      </c>
      <c r="F89" s="11">
        <v>1</v>
      </c>
      <c r="G89" s="11"/>
      <c r="H89" s="11">
        <v>24076994</v>
      </c>
      <c r="I89" s="10">
        <f t="shared" si="8"/>
        <v>26966233.280000001</v>
      </c>
      <c r="J89" s="21" t="s">
        <v>126</v>
      </c>
      <c r="K89" s="27" t="s">
        <v>113</v>
      </c>
      <c r="L89" s="66"/>
    </row>
    <row r="90" spans="1:12" s="2" customFormat="1" ht="84" customHeight="1" x14ac:dyDescent="0.25">
      <c r="A90" s="19">
        <f t="shared" si="9"/>
        <v>36</v>
      </c>
      <c r="B90" s="36" t="s">
        <v>369</v>
      </c>
      <c r="C90" s="9" t="s">
        <v>23</v>
      </c>
      <c r="D90" s="36" t="s">
        <v>369</v>
      </c>
      <c r="E90" s="11" t="s">
        <v>2</v>
      </c>
      <c r="F90" s="11">
        <v>1</v>
      </c>
      <c r="G90" s="11"/>
      <c r="H90" s="11">
        <v>44642857.140000001</v>
      </c>
      <c r="I90" s="10">
        <f t="shared" si="8"/>
        <v>49999999.996800005</v>
      </c>
      <c r="J90" s="21" t="s">
        <v>361</v>
      </c>
      <c r="K90" s="27" t="s">
        <v>113</v>
      </c>
      <c r="L90" s="66"/>
    </row>
    <row r="91" spans="1:12" s="2" customFormat="1" ht="84" customHeight="1" x14ac:dyDescent="0.25">
      <c r="A91" s="19">
        <f t="shared" si="9"/>
        <v>37</v>
      </c>
      <c r="B91" s="36" t="s">
        <v>362</v>
      </c>
      <c r="C91" s="9" t="s">
        <v>23</v>
      </c>
      <c r="D91" s="36" t="s">
        <v>363</v>
      </c>
      <c r="E91" s="11" t="s">
        <v>2</v>
      </c>
      <c r="F91" s="11">
        <v>1</v>
      </c>
      <c r="G91" s="11"/>
      <c r="H91" s="11">
        <v>80369642.857099995</v>
      </c>
      <c r="I91" s="10">
        <f t="shared" si="8"/>
        <v>90013999.999952003</v>
      </c>
      <c r="J91" s="21" t="s">
        <v>365</v>
      </c>
      <c r="K91" s="27" t="s">
        <v>113</v>
      </c>
      <c r="L91" s="66"/>
    </row>
    <row r="92" spans="1:12" s="2" customFormat="1" ht="84" customHeight="1" x14ac:dyDescent="0.25">
      <c r="A92" s="19">
        <f t="shared" si="9"/>
        <v>38</v>
      </c>
      <c r="B92" s="36" t="s">
        <v>366</v>
      </c>
      <c r="C92" s="9" t="s">
        <v>23</v>
      </c>
      <c r="D92" s="36" t="s">
        <v>364</v>
      </c>
      <c r="E92" s="11" t="s">
        <v>2</v>
      </c>
      <c r="F92" s="11">
        <v>1</v>
      </c>
      <c r="G92" s="11"/>
      <c r="H92" s="11">
        <v>26986607.1428</v>
      </c>
      <c r="I92" s="10">
        <f t="shared" si="8"/>
        <v>30224999.999936003</v>
      </c>
      <c r="J92" s="21" t="s">
        <v>365</v>
      </c>
      <c r="K92" s="27" t="s">
        <v>113</v>
      </c>
      <c r="L92" s="66"/>
    </row>
    <row r="93" spans="1:12" s="2" customFormat="1" ht="82.5" customHeight="1" x14ac:dyDescent="0.25">
      <c r="A93" s="19">
        <f t="shared" si="9"/>
        <v>39</v>
      </c>
      <c r="B93" s="85" t="s">
        <v>366</v>
      </c>
      <c r="C93" s="86" t="s">
        <v>23</v>
      </c>
      <c r="D93" s="85" t="s">
        <v>367</v>
      </c>
      <c r="E93" s="10" t="s">
        <v>2</v>
      </c>
      <c r="F93" s="10">
        <v>1</v>
      </c>
      <c r="G93" s="10"/>
      <c r="H93" s="10">
        <v>26572321.4285</v>
      </c>
      <c r="I93" s="10">
        <f t="shared" si="8"/>
        <v>29760999.999920003</v>
      </c>
      <c r="J93" s="144" t="s">
        <v>365</v>
      </c>
      <c r="K93" s="37" t="s">
        <v>113</v>
      </c>
      <c r="L93" s="66"/>
    </row>
    <row r="94" spans="1:12" s="2" customFormat="1" ht="49.5" customHeight="1" x14ac:dyDescent="0.25">
      <c r="A94" s="20">
        <v>40</v>
      </c>
      <c r="B94" s="146" t="s">
        <v>419</v>
      </c>
      <c r="C94" s="147" t="s">
        <v>351</v>
      </c>
      <c r="D94" s="146" t="s">
        <v>420</v>
      </c>
      <c r="E94" s="147" t="s">
        <v>2</v>
      </c>
      <c r="F94" s="11">
        <v>1</v>
      </c>
      <c r="G94" s="11"/>
      <c r="H94" s="11">
        <v>7300000</v>
      </c>
      <c r="I94" s="11">
        <f t="shared" si="8"/>
        <v>8176000.0000000009</v>
      </c>
      <c r="J94" s="146" t="s">
        <v>421</v>
      </c>
      <c r="K94" s="146" t="s">
        <v>113</v>
      </c>
      <c r="L94" s="66"/>
    </row>
    <row r="95" spans="1:12" s="2" customFormat="1" ht="12.75" customHeight="1" x14ac:dyDescent="0.25">
      <c r="A95" s="169" t="s">
        <v>16</v>
      </c>
      <c r="B95" s="170"/>
      <c r="C95" s="170"/>
      <c r="D95" s="170"/>
      <c r="E95" s="170"/>
      <c r="F95" s="170"/>
      <c r="G95" s="171"/>
      <c r="H95" s="142">
        <f>SUM(H55:H94)</f>
        <v>11193961631.891897</v>
      </c>
      <c r="I95" s="142">
        <f>SUM(I55:I94)</f>
        <v>12537237027.718929</v>
      </c>
      <c r="J95" s="145"/>
      <c r="K95" s="145"/>
    </row>
    <row r="96" spans="1:12" s="2" customFormat="1" ht="12.75" customHeight="1" x14ac:dyDescent="0.25">
      <c r="A96" s="166" t="s">
        <v>75</v>
      </c>
      <c r="B96" s="167"/>
      <c r="C96" s="167"/>
      <c r="D96" s="167"/>
      <c r="E96" s="167"/>
      <c r="F96" s="167"/>
      <c r="G96" s="168"/>
      <c r="H96" s="80">
        <f>H95+H53+H46</f>
        <v>41513728701.171898</v>
      </c>
      <c r="I96" s="80">
        <f>I95+I53+I46</f>
        <v>46495376145.312538</v>
      </c>
      <c r="J96" s="73"/>
      <c r="K96" s="73"/>
    </row>
    <row r="97" spans="1:11" s="2" customFormat="1" ht="22.5" customHeight="1" x14ac:dyDescent="0.25">
      <c r="A97" s="155" t="s">
        <v>76</v>
      </c>
      <c r="B97" s="156"/>
      <c r="C97" s="156"/>
      <c r="D97" s="156"/>
      <c r="E97" s="156"/>
      <c r="F97" s="156"/>
      <c r="G97" s="157"/>
      <c r="H97" s="81">
        <f>H96+H34</f>
        <v>43118770124.171898</v>
      </c>
      <c r="I97" s="81">
        <f>I96+I34</f>
        <v>48293022539.07254</v>
      </c>
      <c r="J97" s="74"/>
      <c r="K97" s="74"/>
    </row>
    <row r="98" spans="1:11" x14ac:dyDescent="0.25">
      <c r="A98" s="47"/>
      <c r="J98" s="75"/>
    </row>
    <row r="99" spans="1:11" x14ac:dyDescent="0.25">
      <c r="A99" s="60" t="s">
        <v>305</v>
      </c>
    </row>
    <row r="100" spans="1:11" ht="42" customHeight="1" x14ac:dyDescent="0.25">
      <c r="A100" s="60"/>
      <c r="J100" s="75"/>
    </row>
    <row r="101" spans="1:11" x14ac:dyDescent="0.25">
      <c r="J101" s="75"/>
    </row>
    <row r="102" spans="1:11" x14ac:dyDescent="0.25">
      <c r="J102" s="75"/>
    </row>
    <row r="103" spans="1:11" x14ac:dyDescent="0.25">
      <c r="J103" s="75"/>
    </row>
    <row r="105" spans="1:11" x14ac:dyDescent="0.25">
      <c r="J105" s="75"/>
    </row>
    <row r="106" spans="1:11" x14ac:dyDescent="0.25">
      <c r="J106" s="75"/>
    </row>
  </sheetData>
  <mergeCells count="15">
    <mergeCell ref="A97:G97"/>
    <mergeCell ref="A10:K10"/>
    <mergeCell ref="A35:K35"/>
    <mergeCell ref="A11:K11"/>
    <mergeCell ref="A17:K17"/>
    <mergeCell ref="A16:G16"/>
    <mergeCell ref="A47:K47"/>
    <mergeCell ref="A53:G53"/>
    <mergeCell ref="A54:K54"/>
    <mergeCell ref="A33:G33"/>
    <mergeCell ref="A34:G34"/>
    <mergeCell ref="A96:G96"/>
    <mergeCell ref="A95:G95"/>
    <mergeCell ref="A36:K36"/>
    <mergeCell ref="A46:G46"/>
  </mergeCells>
  <dataValidations count="1">
    <dataValidation allowBlank="1" showInputMessage="1" showErrorMessage="1" prompt="Введите наименование на рус.языке" sqref="B55 D5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topLeftCell="A40" zoomScale="75" zoomScaleNormal="75" workbookViewId="0">
      <selection activeCell="E39" sqref="E39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187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8" t="s">
        <v>37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15" customHeight="1" x14ac:dyDescent="0.25">
      <c r="A11" s="162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42" customFormat="1" ht="45" x14ac:dyDescent="0.25">
      <c r="A12" s="83" t="s">
        <v>73</v>
      </c>
      <c r="B12" s="54" t="s">
        <v>196</v>
      </c>
      <c r="C12" s="56" t="s">
        <v>7</v>
      </c>
      <c r="D12" s="54" t="s">
        <v>196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169</v>
      </c>
      <c r="K12" s="44" t="s">
        <v>82</v>
      </c>
    </row>
    <row r="13" spans="1:11" s="42" customFormat="1" ht="59.25" customHeight="1" x14ac:dyDescent="0.25">
      <c r="A13" s="83" t="s">
        <v>166</v>
      </c>
      <c r="B13" s="54" t="s">
        <v>197</v>
      </c>
      <c r="C13" s="56" t="s">
        <v>7</v>
      </c>
      <c r="D13" s="54" t="s">
        <v>197</v>
      </c>
      <c r="E13" s="59" t="s">
        <v>53</v>
      </c>
      <c r="F13" s="59">
        <v>1</v>
      </c>
      <c r="G13" s="59"/>
      <c r="H13" s="59">
        <v>22100000</v>
      </c>
      <c r="I13" s="59">
        <f>H13*1.12</f>
        <v>24752000.000000004</v>
      </c>
      <c r="J13" s="58" t="s">
        <v>171</v>
      </c>
      <c r="K13" s="44" t="s">
        <v>82</v>
      </c>
    </row>
    <row r="14" spans="1:11" s="42" customFormat="1" ht="51.75" customHeight="1" x14ac:dyDescent="0.25">
      <c r="A14" s="83" t="s">
        <v>167</v>
      </c>
      <c r="B14" s="84" t="s">
        <v>198</v>
      </c>
      <c r="C14" s="56" t="s">
        <v>7</v>
      </c>
      <c r="D14" s="84" t="s">
        <v>198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172</v>
      </c>
      <c r="K14" s="44" t="s">
        <v>82</v>
      </c>
    </row>
    <row r="15" spans="1:11" s="42" customFormat="1" ht="83.25" customHeight="1" x14ac:dyDescent="0.25">
      <c r="A15" s="83" t="s">
        <v>168</v>
      </c>
      <c r="B15" s="21" t="s">
        <v>355</v>
      </c>
      <c r="C15" s="56" t="s">
        <v>7</v>
      </c>
      <c r="D15" s="21" t="s">
        <v>355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188</v>
      </c>
      <c r="K15" s="44" t="s">
        <v>356</v>
      </c>
    </row>
    <row r="16" spans="1:11" s="4" customFormat="1" ht="17.25" customHeight="1" x14ac:dyDescent="0.25">
      <c r="A16" s="163" t="s">
        <v>41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2"/>
      <c r="K16" s="61"/>
    </row>
    <row r="17" spans="1:11" s="4" customFormat="1" ht="15.75" customHeight="1" x14ac:dyDescent="0.25">
      <c r="A17" s="162" t="s">
        <v>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174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229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174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247</v>
      </c>
      <c r="C21" s="86" t="s">
        <v>7</v>
      </c>
      <c r="D21" s="85" t="s">
        <v>272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248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199</v>
      </c>
      <c r="C22" s="9" t="s">
        <v>70</v>
      </c>
      <c r="D22" s="93" t="s">
        <v>241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173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201</v>
      </c>
      <c r="C23" s="9" t="s">
        <v>70</v>
      </c>
      <c r="D23" s="36" t="s">
        <v>202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173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203</v>
      </c>
      <c r="C24" s="9" t="s">
        <v>70</v>
      </c>
      <c r="D24" s="36" t="s">
        <v>204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173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320</v>
      </c>
      <c r="C25" s="9" t="s">
        <v>7</v>
      </c>
      <c r="D25" s="54" t="s">
        <v>321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322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175</v>
      </c>
      <c r="C26" s="9" t="s">
        <v>70</v>
      </c>
      <c r="D26" s="36" t="s">
        <v>205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176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242</v>
      </c>
      <c r="C27" s="9" t="s">
        <v>70</v>
      </c>
      <c r="D27" s="36" t="s">
        <v>242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243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422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278</v>
      </c>
      <c r="C29" s="9" t="s">
        <v>70</v>
      </c>
      <c r="D29" s="36" t="s">
        <v>279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270</v>
      </c>
      <c r="K29" s="87" t="s">
        <v>258</v>
      </c>
    </row>
    <row r="30" spans="1:11" s="42" customFormat="1" ht="65.25" customHeight="1" x14ac:dyDescent="0.25">
      <c r="A30" s="41">
        <v>13</v>
      </c>
      <c r="B30" s="36" t="s">
        <v>323</v>
      </c>
      <c r="C30" s="9" t="s">
        <v>7</v>
      </c>
      <c r="D30" s="36" t="s">
        <v>324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325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341</v>
      </c>
      <c r="C31" s="101" t="s">
        <v>7</v>
      </c>
      <c r="D31" s="54" t="s">
        <v>341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188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370</v>
      </c>
      <c r="C32" s="9" t="s">
        <v>70</v>
      </c>
      <c r="D32" s="54" t="s">
        <v>370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386</v>
      </c>
      <c r="K32" s="87" t="s">
        <v>258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5" t="s">
        <v>77</v>
      </c>
      <c r="B34" s="176"/>
      <c r="C34" s="176"/>
      <c r="D34" s="176"/>
      <c r="E34" s="176"/>
      <c r="F34" s="176"/>
      <c r="G34" s="177"/>
      <c r="H34" s="80">
        <f>H33+H16</f>
        <v>1605041423</v>
      </c>
      <c r="I34" s="80">
        <f>I33+I16</f>
        <v>1797646393.7600002</v>
      </c>
      <c r="J34" s="62"/>
      <c r="K34" s="61"/>
    </row>
    <row r="35" spans="1:11" s="4" customFormat="1" ht="15.7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s="4" customFormat="1" ht="15.75" customHeight="1" x14ac:dyDescent="0.25">
      <c r="A36" s="172" t="s">
        <v>423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0" customHeight="1" x14ac:dyDescent="0.25">
      <c r="A37" s="149">
        <v>1</v>
      </c>
      <c r="B37" s="150" t="s">
        <v>425</v>
      </c>
      <c r="C37" s="151" t="s">
        <v>426</v>
      </c>
      <c r="D37" s="150" t="s">
        <v>427</v>
      </c>
      <c r="E37" s="151" t="s">
        <v>434</v>
      </c>
      <c r="F37" s="152">
        <v>3684</v>
      </c>
      <c r="G37" s="125">
        <v>2181.48</v>
      </c>
      <c r="H37" s="152">
        <f t="shared" ref="H37:H45" si="1">F37*G37</f>
        <v>8036572.3200000003</v>
      </c>
      <c r="I37" s="152">
        <f>H37*1.12</f>
        <v>9000960.9984000009</v>
      </c>
      <c r="J37" s="150" t="s">
        <v>445</v>
      </c>
      <c r="K37" s="150" t="s">
        <v>82</v>
      </c>
    </row>
    <row r="38" spans="1:11" s="4" customFormat="1" ht="87" customHeight="1" x14ac:dyDescent="0.25">
      <c r="A38" s="149">
        <v>2</v>
      </c>
      <c r="B38" s="150" t="s">
        <v>428</v>
      </c>
      <c r="C38" s="151" t="s">
        <v>426</v>
      </c>
      <c r="D38" s="150" t="s">
        <v>429</v>
      </c>
      <c r="E38" s="151" t="s">
        <v>434</v>
      </c>
      <c r="F38" s="152">
        <v>2676</v>
      </c>
      <c r="G38" s="125">
        <v>10548.75</v>
      </c>
      <c r="H38" s="152">
        <f t="shared" si="1"/>
        <v>28228455</v>
      </c>
      <c r="I38" s="152">
        <f t="shared" ref="I38:I46" si="2">H38*1.12</f>
        <v>31615869.600000001</v>
      </c>
      <c r="J38" s="150" t="s">
        <v>445</v>
      </c>
      <c r="K38" s="150" t="s">
        <v>82</v>
      </c>
    </row>
    <row r="39" spans="1:11" s="4" customFormat="1" ht="85.5" customHeight="1" x14ac:dyDescent="0.25">
      <c r="A39" s="149">
        <v>3</v>
      </c>
      <c r="B39" s="150" t="s">
        <v>430</v>
      </c>
      <c r="C39" s="151" t="s">
        <v>426</v>
      </c>
      <c r="D39" s="150" t="s">
        <v>431</v>
      </c>
      <c r="E39" s="151" t="s">
        <v>434</v>
      </c>
      <c r="F39" s="152">
        <v>504</v>
      </c>
      <c r="G39" s="125">
        <v>14346.3</v>
      </c>
      <c r="H39" s="152">
        <f t="shared" si="1"/>
        <v>7230535.1999999993</v>
      </c>
      <c r="I39" s="152">
        <f t="shared" si="2"/>
        <v>8098199.4239999996</v>
      </c>
      <c r="J39" s="150" t="s">
        <v>445</v>
      </c>
      <c r="K39" s="150" t="s">
        <v>82</v>
      </c>
    </row>
    <row r="40" spans="1:11" s="4" customFormat="1" ht="108" customHeight="1" x14ac:dyDescent="0.25">
      <c r="A40" s="149">
        <v>4</v>
      </c>
      <c r="B40" s="150" t="s">
        <v>432</v>
      </c>
      <c r="C40" s="151" t="s">
        <v>426</v>
      </c>
      <c r="D40" s="150" t="s">
        <v>433</v>
      </c>
      <c r="E40" s="151" t="s">
        <v>434</v>
      </c>
      <c r="F40" s="152">
        <v>1148</v>
      </c>
      <c r="G40" s="125">
        <v>16079.97</v>
      </c>
      <c r="H40" s="152">
        <f t="shared" si="1"/>
        <v>18459805.559999999</v>
      </c>
      <c r="I40" s="152">
        <f t="shared" si="2"/>
        <v>20674982.227200001</v>
      </c>
      <c r="J40" s="150" t="s">
        <v>445</v>
      </c>
      <c r="K40" s="150" t="s">
        <v>446</v>
      </c>
    </row>
    <row r="41" spans="1:11" s="4" customFormat="1" ht="85.5" customHeight="1" x14ac:dyDescent="0.25">
      <c r="A41" s="149">
        <v>5</v>
      </c>
      <c r="B41" s="150" t="s">
        <v>435</v>
      </c>
      <c r="C41" s="151" t="s">
        <v>426</v>
      </c>
      <c r="D41" s="150" t="s">
        <v>436</v>
      </c>
      <c r="E41" s="151" t="s">
        <v>434</v>
      </c>
      <c r="F41" s="152">
        <v>190</v>
      </c>
      <c r="G41" s="125">
        <v>20552.64</v>
      </c>
      <c r="H41" s="152">
        <f>F41*G41</f>
        <v>3905001.6</v>
      </c>
      <c r="I41" s="152">
        <f t="shared" si="2"/>
        <v>4373601.7920000004</v>
      </c>
      <c r="J41" s="150" t="s">
        <v>445</v>
      </c>
      <c r="K41" s="150" t="s">
        <v>82</v>
      </c>
    </row>
    <row r="42" spans="1:11" s="4" customFormat="1" ht="95.25" customHeight="1" x14ac:dyDescent="0.25">
      <c r="A42" s="149">
        <v>6</v>
      </c>
      <c r="B42" s="150" t="s">
        <v>437</v>
      </c>
      <c r="C42" s="151" t="s">
        <v>426</v>
      </c>
      <c r="D42" s="150" t="s">
        <v>438</v>
      </c>
      <c r="E42" s="151" t="s">
        <v>434</v>
      </c>
      <c r="F42" s="152">
        <v>252</v>
      </c>
      <c r="G42" s="125">
        <v>27403.360000000001</v>
      </c>
      <c r="H42" s="152">
        <f t="shared" si="1"/>
        <v>6905646.7199999997</v>
      </c>
      <c r="I42" s="152">
        <f t="shared" si="2"/>
        <v>7734324.3264000006</v>
      </c>
      <c r="J42" s="150" t="s">
        <v>445</v>
      </c>
      <c r="K42" s="150" t="s">
        <v>446</v>
      </c>
    </row>
    <row r="43" spans="1:11" s="4" customFormat="1" ht="64.5" customHeight="1" x14ac:dyDescent="0.25">
      <c r="A43" s="149">
        <v>7</v>
      </c>
      <c r="B43" s="150" t="s">
        <v>401</v>
      </c>
      <c r="C43" s="151" t="s">
        <v>426</v>
      </c>
      <c r="D43" s="150" t="s">
        <v>439</v>
      </c>
      <c r="E43" s="151" t="s">
        <v>440</v>
      </c>
      <c r="F43" s="152">
        <v>258</v>
      </c>
      <c r="G43" s="125">
        <v>8205.36</v>
      </c>
      <c r="H43" s="152">
        <f t="shared" si="1"/>
        <v>2116982.8800000004</v>
      </c>
      <c r="I43" s="152">
        <f t="shared" si="2"/>
        <v>2371020.8256000006</v>
      </c>
      <c r="J43" s="150" t="s">
        <v>445</v>
      </c>
      <c r="K43" s="150" t="s">
        <v>82</v>
      </c>
    </row>
    <row r="44" spans="1:11" s="4" customFormat="1" ht="32.25" customHeight="1" x14ac:dyDescent="0.25">
      <c r="A44" s="149">
        <v>8</v>
      </c>
      <c r="B44" s="150" t="s">
        <v>441</v>
      </c>
      <c r="C44" s="151" t="s">
        <v>426</v>
      </c>
      <c r="D44" s="150" t="s">
        <v>442</v>
      </c>
      <c r="E44" s="151" t="s">
        <v>440</v>
      </c>
      <c r="F44" s="152">
        <v>258</v>
      </c>
      <c r="G44" s="125">
        <v>4200</v>
      </c>
      <c r="H44" s="152">
        <f t="shared" si="1"/>
        <v>1083600</v>
      </c>
      <c r="I44" s="152">
        <f t="shared" si="2"/>
        <v>1213632</v>
      </c>
      <c r="J44" s="150" t="s">
        <v>445</v>
      </c>
      <c r="K44" s="150" t="s">
        <v>446</v>
      </c>
    </row>
    <row r="45" spans="1:11" s="4" customFormat="1" ht="39" customHeight="1" x14ac:dyDescent="0.25">
      <c r="A45" s="149">
        <v>9</v>
      </c>
      <c r="B45" s="150" t="s">
        <v>443</v>
      </c>
      <c r="C45" s="151" t="s">
        <v>426</v>
      </c>
      <c r="D45" s="150" t="s">
        <v>444</v>
      </c>
      <c r="E45" s="151" t="s">
        <v>434</v>
      </c>
      <c r="F45" s="152">
        <v>1</v>
      </c>
      <c r="G45" s="152">
        <f>309750+777300+1965600</f>
        <v>3052650</v>
      </c>
      <c r="H45" s="152">
        <f t="shared" si="1"/>
        <v>3052650</v>
      </c>
      <c r="I45" s="152">
        <f t="shared" si="2"/>
        <v>3418968.0000000005</v>
      </c>
      <c r="J45" s="150" t="s">
        <v>445</v>
      </c>
      <c r="K45" s="150" t="s">
        <v>82</v>
      </c>
    </row>
    <row r="46" spans="1:11" s="4" customFormat="1" ht="15.75" customHeight="1" x14ac:dyDescent="0.25">
      <c r="A46" s="169" t="s">
        <v>424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2"/>
        <v>88501559.193600014</v>
      </c>
      <c r="J46" s="148"/>
      <c r="K46" s="148"/>
    </row>
    <row r="47" spans="1:11" s="4" customFormat="1" ht="16.5" customHeight="1" x14ac:dyDescent="0.2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74.25" customHeight="1" x14ac:dyDescent="0.25">
      <c r="A48" s="20">
        <v>1</v>
      </c>
      <c r="B48" s="36" t="s">
        <v>177</v>
      </c>
      <c r="C48" s="20" t="s">
        <v>52</v>
      </c>
      <c r="D48" s="36" t="s">
        <v>179</v>
      </c>
      <c r="E48" s="20" t="s">
        <v>39</v>
      </c>
      <c r="F48" s="20">
        <v>1</v>
      </c>
      <c r="G48" s="24"/>
      <c r="H48" s="11">
        <v>3869564117</v>
      </c>
      <c r="I48" s="11">
        <f>H48*1.12</f>
        <v>4333911811.04</v>
      </c>
      <c r="J48" s="57" t="s">
        <v>181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178</v>
      </c>
      <c r="C49" s="20" t="s">
        <v>52</v>
      </c>
      <c r="D49" s="36" t="s">
        <v>180</v>
      </c>
      <c r="E49" s="20" t="s">
        <v>39</v>
      </c>
      <c r="F49" s="20">
        <v>1</v>
      </c>
      <c r="G49" s="24"/>
      <c r="H49" s="11">
        <v>25638521464</v>
      </c>
      <c r="I49" s="11">
        <f>H49*1.12</f>
        <v>28715144039.680004</v>
      </c>
      <c r="J49" s="102" t="s">
        <v>293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206</v>
      </c>
      <c r="C50" s="20" t="s">
        <v>52</v>
      </c>
      <c r="D50" s="21" t="s">
        <v>206</v>
      </c>
      <c r="E50" s="20" t="s">
        <v>39</v>
      </c>
      <c r="F50" s="20">
        <v>1</v>
      </c>
      <c r="G50" s="24"/>
      <c r="H50" s="11">
        <v>235612239</v>
      </c>
      <c r="I50" s="11">
        <f>H50*1.12</f>
        <v>263885707.68000004</v>
      </c>
      <c r="J50" s="30" t="s">
        <v>169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306</v>
      </c>
      <c r="C51" s="20" t="s">
        <v>307</v>
      </c>
      <c r="D51" s="21" t="s">
        <v>306</v>
      </c>
      <c r="E51" s="20" t="s">
        <v>53</v>
      </c>
      <c r="F51" s="20">
        <v>1</v>
      </c>
      <c r="G51" s="24"/>
      <c r="H51" s="11">
        <v>286900000</v>
      </c>
      <c r="I51" s="11">
        <f>H51*1.12</f>
        <v>321328000.00000006</v>
      </c>
      <c r="J51" s="30" t="s">
        <v>371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337</v>
      </c>
      <c r="C52" s="20" t="s">
        <v>52</v>
      </c>
      <c r="D52" s="21" t="s">
        <v>338</v>
      </c>
      <c r="E52" s="20" t="s">
        <v>53</v>
      </c>
      <c r="F52" s="20">
        <v>1</v>
      </c>
      <c r="G52" s="24"/>
      <c r="H52" s="11">
        <v>210150000</v>
      </c>
      <c r="I52" s="11">
        <f>H52*1.12</f>
        <v>235368000.00000003</v>
      </c>
      <c r="J52" s="30" t="s">
        <v>339</v>
      </c>
      <c r="K52" s="24" t="s">
        <v>258</v>
      </c>
    </row>
    <row r="53" spans="1:11" s="4" customFormat="1" ht="22.5" customHeight="1" x14ac:dyDescent="0.25">
      <c r="A53" s="166" t="s">
        <v>41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128"/>
      <c r="K53" s="128"/>
    </row>
    <row r="54" spans="1:11" s="4" customFormat="1" ht="15" customHeight="1" x14ac:dyDescent="0.25">
      <c r="A54" s="166" t="s">
        <v>42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</row>
    <row r="55" spans="1:11" s="4" customFormat="1" ht="45" x14ac:dyDescent="0.25">
      <c r="A55" s="20">
        <v>1</v>
      </c>
      <c r="B55" s="38" t="s">
        <v>182</v>
      </c>
      <c r="C55" s="13" t="s">
        <v>55</v>
      </c>
      <c r="D55" s="38" t="s">
        <v>54</v>
      </c>
      <c r="E55" s="20" t="s">
        <v>43</v>
      </c>
      <c r="F55" s="3">
        <v>1</v>
      </c>
      <c r="G55" s="12"/>
      <c r="H55" s="3">
        <v>2124516</v>
      </c>
      <c r="I55" s="11">
        <f t="shared" ref="I55:I86" si="3">H55*1.12</f>
        <v>2379457.9200000004</v>
      </c>
      <c r="J55" s="32" t="s">
        <v>372</v>
      </c>
      <c r="K55" s="8" t="s">
        <v>50</v>
      </c>
    </row>
    <row r="56" spans="1:11" s="4" customFormat="1" ht="47.25" customHeight="1" x14ac:dyDescent="0.25">
      <c r="A56" s="19">
        <f>A55+1</f>
        <v>2</v>
      </c>
      <c r="B56" s="27" t="s">
        <v>207</v>
      </c>
      <c r="C56" s="13" t="s">
        <v>55</v>
      </c>
      <c r="D56" s="27" t="s">
        <v>56</v>
      </c>
      <c r="E56" s="20" t="s">
        <v>43</v>
      </c>
      <c r="F56" s="17">
        <v>1</v>
      </c>
      <c r="G56" s="18"/>
      <c r="H56" s="18">
        <v>43937500</v>
      </c>
      <c r="I56" s="11">
        <f t="shared" si="3"/>
        <v>49210000.000000007</v>
      </c>
      <c r="J56" s="31" t="s">
        <v>372</v>
      </c>
      <c r="K56" s="8" t="s">
        <v>57</v>
      </c>
    </row>
    <row r="57" spans="1:11" s="4" customFormat="1" ht="36.75" customHeight="1" x14ac:dyDescent="0.25">
      <c r="A57" s="19">
        <f>A56+1</f>
        <v>3</v>
      </c>
      <c r="B57" s="37" t="s">
        <v>224</v>
      </c>
      <c r="C57" s="13" t="s">
        <v>61</v>
      </c>
      <c r="D57" s="37" t="s">
        <v>224</v>
      </c>
      <c r="E57" s="20" t="s">
        <v>43</v>
      </c>
      <c r="F57" s="17">
        <v>1</v>
      </c>
      <c r="G57" s="18"/>
      <c r="H57" s="18">
        <v>66640717</v>
      </c>
      <c r="I57" s="11">
        <f t="shared" si="3"/>
        <v>74637603.040000007</v>
      </c>
      <c r="J57" s="31" t="s">
        <v>183</v>
      </c>
      <c r="K57" s="8" t="s">
        <v>50</v>
      </c>
    </row>
    <row r="58" spans="1:11" s="4" customFormat="1" ht="39" customHeight="1" x14ac:dyDescent="0.25">
      <c r="A58" s="19">
        <v>4</v>
      </c>
      <c r="B58" s="84" t="s">
        <v>184</v>
      </c>
      <c r="C58" s="41" t="s">
        <v>72</v>
      </c>
      <c r="D58" s="54" t="s">
        <v>84</v>
      </c>
      <c r="E58" s="20" t="s">
        <v>43</v>
      </c>
      <c r="F58" s="17">
        <v>129</v>
      </c>
      <c r="G58" s="18"/>
      <c r="H58" s="11">
        <v>394832</v>
      </c>
      <c r="I58" s="11">
        <f t="shared" si="3"/>
        <v>442211.84000000003</v>
      </c>
      <c r="J58" s="30" t="s">
        <v>169</v>
      </c>
      <c r="K58" s="8" t="s">
        <v>50</v>
      </c>
    </row>
    <row r="59" spans="1:11" s="4" customFormat="1" ht="44.25" customHeight="1" x14ac:dyDescent="0.25">
      <c r="A59" s="19">
        <v>5</v>
      </c>
      <c r="B59" s="54" t="s">
        <v>185</v>
      </c>
      <c r="C59" s="3" t="s">
        <v>58</v>
      </c>
      <c r="D59" s="22" t="s">
        <v>186</v>
      </c>
      <c r="E59" s="20" t="s">
        <v>43</v>
      </c>
      <c r="F59" s="17">
        <v>1</v>
      </c>
      <c r="G59" s="18"/>
      <c r="H59" s="3">
        <v>100942000</v>
      </c>
      <c r="I59" s="11">
        <f t="shared" si="3"/>
        <v>113055040.00000001</v>
      </c>
      <c r="J59" s="30" t="s">
        <v>169</v>
      </c>
      <c r="K59" s="8" t="s">
        <v>78</v>
      </c>
    </row>
    <row r="60" spans="1:11" s="4" customFormat="1" ht="119.25" customHeight="1" x14ac:dyDescent="0.25">
      <c r="A60" s="19">
        <v>6</v>
      </c>
      <c r="B60" s="38" t="s">
        <v>59</v>
      </c>
      <c r="C60" s="3" t="s">
        <v>58</v>
      </c>
      <c r="D60" s="38" t="s">
        <v>208</v>
      </c>
      <c r="E60" s="20" t="s">
        <v>43</v>
      </c>
      <c r="F60" s="17">
        <v>1</v>
      </c>
      <c r="G60" s="18"/>
      <c r="H60" s="13">
        <v>19652950</v>
      </c>
      <c r="I60" s="11">
        <f t="shared" si="3"/>
        <v>22011304.000000004</v>
      </c>
      <c r="J60" s="30" t="s">
        <v>188</v>
      </c>
      <c r="K60" s="8" t="s">
        <v>189</v>
      </c>
    </row>
    <row r="61" spans="1:11" s="4" customFormat="1" ht="115.5" customHeight="1" x14ac:dyDescent="0.25">
      <c r="A61" s="19">
        <v>7</v>
      </c>
      <c r="B61" s="54" t="s">
        <v>209</v>
      </c>
      <c r="C61" s="3" t="s">
        <v>60</v>
      </c>
      <c r="D61" s="96" t="s">
        <v>390</v>
      </c>
      <c r="E61" s="20" t="s">
        <v>43</v>
      </c>
      <c r="F61" s="17">
        <v>17</v>
      </c>
      <c r="G61" s="18"/>
      <c r="H61" s="115">
        <v>942854</v>
      </c>
      <c r="I61" s="11">
        <f t="shared" si="3"/>
        <v>1055996.4800000002</v>
      </c>
      <c r="J61" s="32" t="s">
        <v>291</v>
      </c>
      <c r="K61" s="8" t="s">
        <v>189</v>
      </c>
    </row>
    <row r="62" spans="1:11" s="4" customFormat="1" ht="105" x14ac:dyDescent="0.25">
      <c r="A62" s="19">
        <v>8</v>
      </c>
      <c r="B62" s="26" t="s">
        <v>190</v>
      </c>
      <c r="C62" s="3" t="s">
        <v>61</v>
      </c>
      <c r="D62" s="26" t="s">
        <v>190</v>
      </c>
      <c r="E62" s="20" t="s">
        <v>43</v>
      </c>
      <c r="F62" s="3">
        <v>1</v>
      </c>
      <c r="G62" s="18"/>
      <c r="H62" s="13">
        <v>1153021000</v>
      </c>
      <c r="I62" s="11">
        <f t="shared" si="3"/>
        <v>1291383520.0000002</v>
      </c>
      <c r="J62" s="30" t="s">
        <v>191</v>
      </c>
      <c r="K62" s="8" t="s">
        <v>40</v>
      </c>
    </row>
    <row r="63" spans="1:11" s="4" customFormat="1" ht="57" customHeight="1" x14ac:dyDescent="0.25">
      <c r="A63" s="19">
        <v>9</v>
      </c>
      <c r="B63" s="26" t="s">
        <v>63</v>
      </c>
      <c r="C63" s="97" t="s">
        <v>61</v>
      </c>
      <c r="D63" s="26" t="s">
        <v>63</v>
      </c>
      <c r="E63" s="20" t="s">
        <v>43</v>
      </c>
      <c r="F63" s="97">
        <v>1</v>
      </c>
      <c r="G63" s="18"/>
      <c r="H63" s="124">
        <v>1825405000</v>
      </c>
      <c r="I63" s="11">
        <f t="shared" si="3"/>
        <v>2044453600.0000002</v>
      </c>
      <c r="J63" s="30" t="s">
        <v>191</v>
      </c>
      <c r="K63" s="8" t="s">
        <v>40</v>
      </c>
    </row>
    <row r="64" spans="1:11" s="42" customFormat="1" ht="39" customHeight="1" x14ac:dyDescent="0.25">
      <c r="A64" s="43">
        <v>10</v>
      </c>
      <c r="B64" s="103" t="s">
        <v>64</v>
      </c>
      <c r="C64" s="104" t="s">
        <v>61</v>
      </c>
      <c r="D64" s="103" t="s">
        <v>64</v>
      </c>
      <c r="E64" s="41" t="s">
        <v>43</v>
      </c>
      <c r="F64" s="104">
        <v>1</v>
      </c>
      <c r="G64" s="105"/>
      <c r="H64" s="124">
        <v>151720000</v>
      </c>
      <c r="I64" s="59">
        <f t="shared" si="3"/>
        <v>169926400.00000003</v>
      </c>
      <c r="J64" s="106" t="s">
        <v>191</v>
      </c>
      <c r="K64" s="44" t="s">
        <v>40</v>
      </c>
    </row>
    <row r="65" spans="1:11" s="4" customFormat="1" ht="57" customHeight="1" x14ac:dyDescent="0.25">
      <c r="A65" s="19">
        <v>11</v>
      </c>
      <c r="B65" s="26" t="s">
        <v>225</v>
      </c>
      <c r="C65" s="97" t="s">
        <v>61</v>
      </c>
      <c r="D65" s="26" t="s">
        <v>225</v>
      </c>
      <c r="E65" s="20" t="s">
        <v>43</v>
      </c>
      <c r="F65" s="97">
        <v>1</v>
      </c>
      <c r="G65" s="18"/>
      <c r="H65" s="124">
        <v>793346279.46000004</v>
      </c>
      <c r="I65" s="11">
        <f t="shared" si="3"/>
        <v>888547832.99520016</v>
      </c>
      <c r="J65" s="30" t="s">
        <v>191</v>
      </c>
      <c r="K65" s="8" t="s">
        <v>40</v>
      </c>
    </row>
    <row r="66" spans="1:11" s="4" customFormat="1" ht="90" x14ac:dyDescent="0.25">
      <c r="A66" s="19">
        <v>12</v>
      </c>
      <c r="B66" s="26" t="s">
        <v>226</v>
      </c>
      <c r="C66" s="97" t="s">
        <v>61</v>
      </c>
      <c r="D66" s="26" t="s">
        <v>226</v>
      </c>
      <c r="E66" s="20" t="s">
        <v>43</v>
      </c>
      <c r="F66" s="97">
        <v>1</v>
      </c>
      <c r="G66" s="18"/>
      <c r="H66" s="124">
        <v>1216832000</v>
      </c>
      <c r="I66" s="11">
        <f t="shared" si="3"/>
        <v>1362851840.0000002</v>
      </c>
      <c r="J66" s="30" t="s">
        <v>191</v>
      </c>
      <c r="K66" s="8" t="s">
        <v>40</v>
      </c>
    </row>
    <row r="67" spans="1:11" s="4" customFormat="1" ht="90" x14ac:dyDescent="0.25">
      <c r="A67" s="19">
        <v>13</v>
      </c>
      <c r="B67" s="26" t="s">
        <v>227</v>
      </c>
      <c r="C67" s="97" t="s">
        <v>61</v>
      </c>
      <c r="D67" s="26" t="s">
        <v>227</v>
      </c>
      <c r="E67" s="20" t="s">
        <v>43</v>
      </c>
      <c r="F67" s="97">
        <v>1</v>
      </c>
      <c r="G67" s="18"/>
      <c r="H67" s="124">
        <v>1902522643</v>
      </c>
      <c r="I67" s="11">
        <f t="shared" si="3"/>
        <v>2130825360.1600001</v>
      </c>
      <c r="J67" s="30" t="s">
        <v>191</v>
      </c>
      <c r="K67" s="8" t="s">
        <v>40</v>
      </c>
    </row>
    <row r="68" spans="1:11" s="4" customFormat="1" ht="45" x14ac:dyDescent="0.25">
      <c r="A68" s="19">
        <v>14</v>
      </c>
      <c r="B68" s="26" t="s">
        <v>249</v>
      </c>
      <c r="C68" s="97" t="s">
        <v>61</v>
      </c>
      <c r="D68" s="26" t="s">
        <v>250</v>
      </c>
      <c r="E68" s="20" t="s">
        <v>43</v>
      </c>
      <c r="F68" s="97">
        <v>1</v>
      </c>
      <c r="G68" s="18"/>
      <c r="H68" s="124">
        <v>59104000</v>
      </c>
      <c r="I68" s="11">
        <f t="shared" si="3"/>
        <v>66196480.000000007</v>
      </c>
      <c r="J68" s="30" t="s">
        <v>191</v>
      </c>
      <c r="K68" s="8" t="s">
        <v>40</v>
      </c>
    </row>
    <row r="69" spans="1:11" s="4" customFormat="1" ht="45" x14ac:dyDescent="0.25">
      <c r="A69" s="19">
        <v>15</v>
      </c>
      <c r="B69" s="26" t="s">
        <v>210</v>
      </c>
      <c r="C69" s="97" t="s">
        <v>61</v>
      </c>
      <c r="D69" s="26" t="s">
        <v>210</v>
      </c>
      <c r="E69" s="20" t="s">
        <v>43</v>
      </c>
      <c r="F69" s="97">
        <v>1</v>
      </c>
      <c r="G69" s="18"/>
      <c r="H69" s="124">
        <v>152840000</v>
      </c>
      <c r="I69" s="11">
        <f t="shared" si="3"/>
        <v>171180800.00000003</v>
      </c>
      <c r="J69" s="30" t="s">
        <v>191</v>
      </c>
      <c r="K69" s="8" t="s">
        <v>40</v>
      </c>
    </row>
    <row r="70" spans="1:11" s="4" customFormat="1" ht="45" x14ac:dyDescent="0.25">
      <c r="A70" s="19">
        <v>16</v>
      </c>
      <c r="B70" s="26" t="s">
        <v>211</v>
      </c>
      <c r="C70" s="97" t="s">
        <v>61</v>
      </c>
      <c r="D70" s="26" t="s">
        <v>212</v>
      </c>
      <c r="E70" s="20" t="s">
        <v>43</v>
      </c>
      <c r="F70" s="97">
        <v>1</v>
      </c>
      <c r="G70" s="18"/>
      <c r="H70" s="124">
        <v>714285714.28499997</v>
      </c>
      <c r="I70" s="11">
        <f t="shared" si="3"/>
        <v>799999999.99919999</v>
      </c>
      <c r="J70" s="30" t="s">
        <v>191</v>
      </c>
      <c r="K70" s="8" t="s">
        <v>40</v>
      </c>
    </row>
    <row r="71" spans="1:11" s="4" customFormat="1" ht="30" x14ac:dyDescent="0.25">
      <c r="A71" s="19">
        <v>17</v>
      </c>
      <c r="B71" s="26" t="s">
        <v>213</v>
      </c>
      <c r="C71" s="97" t="s">
        <v>61</v>
      </c>
      <c r="D71" s="26" t="s">
        <v>214</v>
      </c>
      <c r="E71" s="20" t="s">
        <v>43</v>
      </c>
      <c r="F71" s="97">
        <v>1</v>
      </c>
      <c r="G71" s="18"/>
      <c r="H71" s="124">
        <v>14732142.859999999</v>
      </c>
      <c r="I71" s="11">
        <f t="shared" si="3"/>
        <v>16500000.0032</v>
      </c>
      <c r="J71" s="30" t="s">
        <v>191</v>
      </c>
      <c r="K71" s="8" t="s">
        <v>40</v>
      </c>
    </row>
    <row r="72" spans="1:11" s="4" customFormat="1" ht="60" x14ac:dyDescent="0.25">
      <c r="A72" s="19">
        <v>18</v>
      </c>
      <c r="B72" s="26" t="s">
        <v>49</v>
      </c>
      <c r="C72" s="97" t="s">
        <v>192</v>
      </c>
      <c r="D72" s="26" t="s">
        <v>49</v>
      </c>
      <c r="E72" s="20" t="s">
        <v>43</v>
      </c>
      <c r="F72" s="97">
        <v>1</v>
      </c>
      <c r="G72" s="18"/>
      <c r="H72" s="115">
        <v>5267177</v>
      </c>
      <c r="I72" s="11">
        <f t="shared" si="3"/>
        <v>5899238.2400000002</v>
      </c>
      <c r="J72" s="57" t="s">
        <v>373</v>
      </c>
      <c r="K72" s="44" t="s">
        <v>50</v>
      </c>
    </row>
    <row r="73" spans="1:11" s="4" customFormat="1" ht="60" x14ac:dyDescent="0.25">
      <c r="A73" s="19">
        <v>19</v>
      </c>
      <c r="B73" s="26" t="s">
        <v>193</v>
      </c>
      <c r="C73" s="3" t="s">
        <v>52</v>
      </c>
      <c r="D73" s="26" t="s">
        <v>215</v>
      </c>
      <c r="E73" s="20" t="s">
        <v>43</v>
      </c>
      <c r="F73" s="97">
        <v>1</v>
      </c>
      <c r="G73" s="18"/>
      <c r="H73" s="5">
        <v>675000000</v>
      </c>
      <c r="I73" s="11">
        <f t="shared" si="3"/>
        <v>756000000.00000012</v>
      </c>
      <c r="J73" s="28" t="s">
        <v>173</v>
      </c>
      <c r="K73" s="8" t="s">
        <v>82</v>
      </c>
    </row>
    <row r="74" spans="1:11" s="4" customFormat="1" ht="45" x14ac:dyDescent="0.25">
      <c r="A74" s="19">
        <v>20</v>
      </c>
      <c r="B74" s="26" t="s">
        <v>193</v>
      </c>
      <c r="C74" s="3" t="s">
        <v>52</v>
      </c>
      <c r="D74" s="38" t="s">
        <v>216</v>
      </c>
      <c r="E74" s="20" t="s">
        <v>43</v>
      </c>
      <c r="F74" s="17">
        <v>1</v>
      </c>
      <c r="G74" s="18"/>
      <c r="H74" s="125">
        <v>814363335</v>
      </c>
      <c r="I74" s="59">
        <f t="shared" si="3"/>
        <v>912086935.20000005</v>
      </c>
      <c r="J74" s="28" t="s">
        <v>374</v>
      </c>
      <c r="K74" s="27" t="s">
        <v>236</v>
      </c>
    </row>
    <row r="75" spans="1:11" s="4" customFormat="1" ht="75" x14ac:dyDescent="0.25">
      <c r="A75" s="19">
        <v>21</v>
      </c>
      <c r="B75" s="98" t="s">
        <v>217</v>
      </c>
      <c r="C75" s="3" t="s">
        <v>251</v>
      </c>
      <c r="D75" s="98" t="s">
        <v>218</v>
      </c>
      <c r="E75" s="20" t="s">
        <v>43</v>
      </c>
      <c r="F75" s="3">
        <v>1</v>
      </c>
      <c r="G75" s="3"/>
      <c r="H75" s="5">
        <v>135920740</v>
      </c>
      <c r="I75" s="11">
        <f t="shared" si="3"/>
        <v>152231228.80000001</v>
      </c>
      <c r="J75" s="33" t="s">
        <v>291</v>
      </c>
      <c r="K75" s="8" t="s">
        <v>82</v>
      </c>
    </row>
    <row r="76" spans="1:11" s="4" customFormat="1" ht="60" x14ac:dyDescent="0.25">
      <c r="A76" s="19">
        <v>22</v>
      </c>
      <c r="B76" s="26" t="s">
        <v>62</v>
      </c>
      <c r="C76" s="3" t="s">
        <v>52</v>
      </c>
      <c r="D76" s="26" t="s">
        <v>62</v>
      </c>
      <c r="E76" s="20" t="s">
        <v>43</v>
      </c>
      <c r="F76" s="3">
        <v>1</v>
      </c>
      <c r="G76" s="3"/>
      <c r="H76" s="5">
        <v>43818500</v>
      </c>
      <c r="I76" s="11">
        <f>H76*1.12</f>
        <v>49076720.000000007</v>
      </c>
      <c r="J76" s="33" t="s">
        <v>291</v>
      </c>
      <c r="K76" s="8" t="s">
        <v>82</v>
      </c>
    </row>
    <row r="77" spans="1:11" s="4" customFormat="1" ht="60" x14ac:dyDescent="0.25">
      <c r="A77" s="19">
        <v>23</v>
      </c>
      <c r="B77" s="38" t="s">
        <v>194</v>
      </c>
      <c r="C77" s="3" t="s">
        <v>65</v>
      </c>
      <c r="D77" s="88" t="s">
        <v>219</v>
      </c>
      <c r="E77" s="20" t="s">
        <v>43</v>
      </c>
      <c r="F77" s="3">
        <v>1</v>
      </c>
      <c r="G77" s="3"/>
      <c r="H77" s="5">
        <v>9000000</v>
      </c>
      <c r="I77" s="11">
        <f t="shared" si="3"/>
        <v>10080000.000000002</v>
      </c>
      <c r="J77" s="33" t="s">
        <v>291</v>
      </c>
      <c r="K77" s="8" t="s">
        <v>82</v>
      </c>
    </row>
    <row r="78" spans="1:11" s="4" customFormat="1" ht="30" x14ac:dyDescent="0.25">
      <c r="A78" s="20">
        <v>24</v>
      </c>
      <c r="B78" s="38" t="s">
        <v>233</v>
      </c>
      <c r="C78" s="3" t="s">
        <v>52</v>
      </c>
      <c r="D78" s="88" t="s">
        <v>234</v>
      </c>
      <c r="E78" s="20" t="s">
        <v>43</v>
      </c>
      <c r="F78" s="3">
        <v>1</v>
      </c>
      <c r="G78" s="3"/>
      <c r="H78" s="5">
        <v>800300000</v>
      </c>
      <c r="I78" s="11">
        <f t="shared" si="3"/>
        <v>896336000.00000012</v>
      </c>
      <c r="J78" s="29" t="s">
        <v>235</v>
      </c>
      <c r="K78" s="8" t="s">
        <v>236</v>
      </c>
    </row>
    <row r="79" spans="1:11" s="4" customFormat="1" ht="45" x14ac:dyDescent="0.25">
      <c r="A79" s="20">
        <v>25</v>
      </c>
      <c r="B79" s="38" t="s">
        <v>244</v>
      </c>
      <c r="C79" s="3" t="s">
        <v>55</v>
      </c>
      <c r="D79" s="88" t="s">
        <v>244</v>
      </c>
      <c r="E79" s="20" t="s">
        <v>43</v>
      </c>
      <c r="F79" s="3">
        <v>1</v>
      </c>
      <c r="G79" s="3"/>
      <c r="H79" s="5">
        <v>400000</v>
      </c>
      <c r="I79" s="11">
        <f t="shared" si="3"/>
        <v>448000.00000000006</v>
      </c>
      <c r="J79" s="29" t="s">
        <v>265</v>
      </c>
      <c r="K79" s="8" t="s">
        <v>57</v>
      </c>
    </row>
    <row r="80" spans="1:11" s="4" customFormat="1" ht="122.25" customHeight="1" x14ac:dyDescent="0.25">
      <c r="A80" s="20">
        <v>26</v>
      </c>
      <c r="B80" s="38" t="s">
        <v>255</v>
      </c>
      <c r="C80" s="3" t="s">
        <v>61</v>
      </c>
      <c r="D80" s="88" t="s">
        <v>256</v>
      </c>
      <c r="E80" s="20" t="s">
        <v>43</v>
      </c>
      <c r="F80" s="3">
        <v>1</v>
      </c>
      <c r="G80" s="3"/>
      <c r="H80" s="5">
        <v>26785714.289999999</v>
      </c>
      <c r="I80" s="11">
        <f t="shared" si="3"/>
        <v>30000000.004800003</v>
      </c>
      <c r="J80" s="29" t="s">
        <v>257</v>
      </c>
      <c r="K80" s="8" t="s">
        <v>258</v>
      </c>
    </row>
    <row r="81" spans="1:12" s="4" customFormat="1" ht="30" x14ac:dyDescent="0.25">
      <c r="A81" s="20">
        <v>27</v>
      </c>
      <c r="B81" s="38" t="s">
        <v>266</v>
      </c>
      <c r="C81" s="3" t="s">
        <v>267</v>
      </c>
      <c r="D81" s="88" t="s">
        <v>266</v>
      </c>
      <c r="E81" s="20" t="s">
        <v>43</v>
      </c>
      <c r="F81" s="3">
        <v>1</v>
      </c>
      <c r="G81" s="3"/>
      <c r="H81" s="5">
        <v>524000</v>
      </c>
      <c r="I81" s="11">
        <f t="shared" si="3"/>
        <v>586880</v>
      </c>
      <c r="J81" s="29" t="s">
        <v>268</v>
      </c>
      <c r="K81" s="8" t="s">
        <v>258</v>
      </c>
    </row>
    <row r="82" spans="1:12" s="4" customFormat="1" ht="60" x14ac:dyDescent="0.25">
      <c r="A82" s="20">
        <v>28</v>
      </c>
      <c r="B82" s="38" t="s">
        <v>280</v>
      </c>
      <c r="C82" s="3" t="s">
        <v>269</v>
      </c>
      <c r="D82" s="88" t="s">
        <v>281</v>
      </c>
      <c r="E82" s="20" t="s">
        <v>43</v>
      </c>
      <c r="F82" s="3">
        <v>1</v>
      </c>
      <c r="G82" s="3"/>
      <c r="H82" s="5">
        <v>9690000</v>
      </c>
      <c r="I82" s="59">
        <f t="shared" si="3"/>
        <v>10852800.000000002</v>
      </c>
      <c r="J82" s="57" t="s">
        <v>302</v>
      </c>
      <c r="K82" s="8" t="s">
        <v>258</v>
      </c>
    </row>
    <row r="83" spans="1:12" s="48" customFormat="1" ht="60" x14ac:dyDescent="0.25">
      <c r="A83" s="41">
        <f>A82+1</f>
        <v>29</v>
      </c>
      <c r="B83" s="54" t="s">
        <v>294</v>
      </c>
      <c r="C83" s="101" t="s">
        <v>331</v>
      </c>
      <c r="D83" s="54" t="s">
        <v>295</v>
      </c>
      <c r="E83" s="20" t="s">
        <v>43</v>
      </c>
      <c r="F83" s="59">
        <v>1</v>
      </c>
      <c r="G83" s="59"/>
      <c r="H83" s="5">
        <v>1524664</v>
      </c>
      <c r="I83" s="59">
        <f t="shared" si="3"/>
        <v>1707623.6800000002</v>
      </c>
      <c r="J83" s="108" t="s">
        <v>297</v>
      </c>
      <c r="K83" s="99" t="s">
        <v>299</v>
      </c>
      <c r="L83" s="109"/>
    </row>
    <row r="84" spans="1:12" s="48" customFormat="1" ht="75" x14ac:dyDescent="0.25">
      <c r="A84" s="41">
        <f>A83+1</f>
        <v>30</v>
      </c>
      <c r="B84" s="54" t="s">
        <v>294</v>
      </c>
      <c r="C84" s="101" t="s">
        <v>331</v>
      </c>
      <c r="D84" s="54" t="s">
        <v>296</v>
      </c>
      <c r="E84" s="20" t="s">
        <v>43</v>
      </c>
      <c r="F84" s="59">
        <v>1</v>
      </c>
      <c r="G84" s="59"/>
      <c r="H84" s="5">
        <v>2082919</v>
      </c>
      <c r="I84" s="59">
        <f t="shared" si="3"/>
        <v>2332869.2800000003</v>
      </c>
      <c r="J84" s="108" t="s">
        <v>298</v>
      </c>
      <c r="K84" s="99" t="s">
        <v>300</v>
      </c>
      <c r="L84" s="109"/>
    </row>
    <row r="85" spans="1:12" s="48" customFormat="1" ht="45" x14ac:dyDescent="0.25">
      <c r="A85" s="41">
        <f>A84+1</f>
        <v>31</v>
      </c>
      <c r="B85" s="54" t="s">
        <v>312</v>
      </c>
      <c r="C85" s="112" t="s">
        <v>330</v>
      </c>
      <c r="D85" s="54" t="s">
        <v>312</v>
      </c>
      <c r="E85" s="41" t="s">
        <v>43</v>
      </c>
      <c r="F85" s="59">
        <v>1</v>
      </c>
      <c r="G85" s="59"/>
      <c r="H85" s="125">
        <v>113888440</v>
      </c>
      <c r="I85" s="111">
        <f t="shared" si="3"/>
        <v>127555052.80000001</v>
      </c>
      <c r="J85" s="108" t="s">
        <v>313</v>
      </c>
      <c r="K85" s="99" t="s">
        <v>40</v>
      </c>
      <c r="L85" s="109"/>
    </row>
    <row r="86" spans="1:12" s="48" customFormat="1" ht="75" x14ac:dyDescent="0.25">
      <c r="A86" s="41">
        <v>32</v>
      </c>
      <c r="B86" s="54" t="s">
        <v>329</v>
      </c>
      <c r="C86" s="101" t="s">
        <v>330</v>
      </c>
      <c r="D86" s="54" t="s">
        <v>332</v>
      </c>
      <c r="E86" s="41" t="s">
        <v>43</v>
      </c>
      <c r="F86" s="59">
        <v>1</v>
      </c>
      <c r="G86" s="59"/>
      <c r="H86" s="125">
        <v>75503571.428499997</v>
      </c>
      <c r="I86" s="111">
        <f t="shared" si="3"/>
        <v>84563999.999920011</v>
      </c>
      <c r="J86" s="108" t="s">
        <v>333</v>
      </c>
      <c r="K86" s="99" t="s">
        <v>40</v>
      </c>
      <c r="L86" s="109"/>
    </row>
    <row r="87" spans="1:12" s="48" customFormat="1" ht="63" customHeight="1" x14ac:dyDescent="0.25">
      <c r="A87" s="41">
        <v>33</v>
      </c>
      <c r="B87" s="54" t="s">
        <v>346</v>
      </c>
      <c r="C87" s="101" t="s">
        <v>342</v>
      </c>
      <c r="D87" s="54" t="s">
        <v>347</v>
      </c>
      <c r="E87" s="55" t="s">
        <v>43</v>
      </c>
      <c r="F87" s="55">
        <v>1</v>
      </c>
      <c r="G87" s="55"/>
      <c r="H87" s="10">
        <v>6500000</v>
      </c>
      <c r="I87" s="55">
        <f>H87*1.12</f>
        <v>7280000.0000000009</v>
      </c>
      <c r="J87" s="113" t="s">
        <v>348</v>
      </c>
      <c r="K87" s="44" t="s">
        <v>258</v>
      </c>
      <c r="L87" s="109"/>
    </row>
    <row r="88" spans="1:12" s="48" customFormat="1" ht="45" customHeight="1" x14ac:dyDescent="0.25">
      <c r="A88" s="19">
        <f t="shared" ref="A88:A93" si="4">A87+1</f>
        <v>34</v>
      </c>
      <c r="B88" s="36" t="s">
        <v>375</v>
      </c>
      <c r="C88" s="101" t="s">
        <v>342</v>
      </c>
      <c r="D88" s="36" t="s">
        <v>200</v>
      </c>
      <c r="E88" s="55" t="s">
        <v>43</v>
      </c>
      <c r="F88" s="10">
        <v>1</v>
      </c>
      <c r="G88" s="10"/>
      <c r="H88" s="10">
        <v>45000000</v>
      </c>
      <c r="I88" s="10">
        <f t="shared" ref="I88:I94" si="5">H88*1.12</f>
        <v>50400000.000000007</v>
      </c>
      <c r="J88" s="29" t="s">
        <v>257</v>
      </c>
      <c r="K88" s="8" t="s">
        <v>57</v>
      </c>
      <c r="L88" s="109"/>
    </row>
    <row r="89" spans="1:12" s="48" customFormat="1" ht="45" customHeight="1" x14ac:dyDescent="0.25">
      <c r="A89" s="19">
        <f t="shared" si="4"/>
        <v>35</v>
      </c>
      <c r="B89" s="36" t="s">
        <v>376</v>
      </c>
      <c r="C89" s="101" t="s">
        <v>377</v>
      </c>
      <c r="D89" s="36" t="s">
        <v>378</v>
      </c>
      <c r="E89" s="55" t="s">
        <v>43</v>
      </c>
      <c r="F89" s="11">
        <v>1</v>
      </c>
      <c r="G89" s="11"/>
      <c r="H89" s="11">
        <v>24076994</v>
      </c>
      <c r="I89" s="10">
        <f t="shared" si="5"/>
        <v>26966233.280000001</v>
      </c>
      <c r="J89" s="21" t="s">
        <v>183</v>
      </c>
      <c r="K89" s="44" t="s">
        <v>258</v>
      </c>
      <c r="L89" s="109"/>
    </row>
    <row r="90" spans="1:12" s="48" customFormat="1" ht="77.25" customHeight="1" x14ac:dyDescent="0.25">
      <c r="A90" s="19">
        <f t="shared" si="4"/>
        <v>36</v>
      </c>
      <c r="B90" s="36" t="s">
        <v>387</v>
      </c>
      <c r="C90" s="101" t="s">
        <v>330</v>
      </c>
      <c r="D90" s="36" t="s">
        <v>388</v>
      </c>
      <c r="E90" s="55" t="s">
        <v>43</v>
      </c>
      <c r="F90" s="11">
        <v>1</v>
      </c>
      <c r="G90" s="11"/>
      <c r="H90" s="11">
        <v>44642857.140000001</v>
      </c>
      <c r="I90" s="10">
        <f t="shared" si="5"/>
        <v>49999999.996800005</v>
      </c>
      <c r="J90" s="29" t="s">
        <v>379</v>
      </c>
      <c r="K90" s="44" t="s">
        <v>258</v>
      </c>
      <c r="L90" s="109"/>
    </row>
    <row r="91" spans="1:12" s="48" customFormat="1" ht="44.25" customHeight="1" x14ac:dyDescent="0.25">
      <c r="A91" s="19">
        <f t="shared" si="4"/>
        <v>37</v>
      </c>
      <c r="B91" s="36" t="s">
        <v>380</v>
      </c>
      <c r="C91" s="101" t="s">
        <v>330</v>
      </c>
      <c r="D91" s="36" t="s">
        <v>381</v>
      </c>
      <c r="E91" s="55" t="s">
        <v>43</v>
      </c>
      <c r="F91" s="11">
        <v>1</v>
      </c>
      <c r="G91" s="11"/>
      <c r="H91" s="11">
        <v>80369642.857099995</v>
      </c>
      <c r="I91" s="10">
        <f t="shared" si="5"/>
        <v>90013999.999952003</v>
      </c>
      <c r="J91" s="21" t="s">
        <v>382</v>
      </c>
      <c r="K91" s="44" t="s">
        <v>258</v>
      </c>
      <c r="L91" s="109"/>
    </row>
    <row r="92" spans="1:12" s="48" customFormat="1" ht="51" customHeight="1" x14ac:dyDescent="0.25">
      <c r="A92" s="19">
        <f t="shared" si="4"/>
        <v>38</v>
      </c>
      <c r="B92" s="36" t="s">
        <v>383</v>
      </c>
      <c r="C92" s="101" t="s">
        <v>330</v>
      </c>
      <c r="D92" s="36" t="s">
        <v>384</v>
      </c>
      <c r="E92" s="55" t="s">
        <v>43</v>
      </c>
      <c r="F92" s="11">
        <v>1</v>
      </c>
      <c r="G92" s="11"/>
      <c r="H92" s="11">
        <v>26986607.1428</v>
      </c>
      <c r="I92" s="10">
        <f t="shared" si="5"/>
        <v>30224999.999936003</v>
      </c>
      <c r="J92" s="21" t="s">
        <v>382</v>
      </c>
      <c r="K92" s="44" t="s">
        <v>258</v>
      </c>
      <c r="L92" s="109"/>
    </row>
    <row r="93" spans="1:12" s="48" customFormat="1" ht="49.5" customHeight="1" x14ac:dyDescent="0.25">
      <c r="A93" s="19">
        <f t="shared" si="4"/>
        <v>39</v>
      </c>
      <c r="B93" s="85" t="s">
        <v>383</v>
      </c>
      <c r="C93" s="153" t="s">
        <v>330</v>
      </c>
      <c r="D93" s="85" t="s">
        <v>385</v>
      </c>
      <c r="E93" s="55" t="s">
        <v>43</v>
      </c>
      <c r="F93" s="10">
        <v>1</v>
      </c>
      <c r="G93" s="10"/>
      <c r="H93" s="10">
        <v>26572321.4285</v>
      </c>
      <c r="I93" s="10">
        <f t="shared" si="5"/>
        <v>29760999.999920003</v>
      </c>
      <c r="J93" s="144" t="s">
        <v>382</v>
      </c>
      <c r="K93" s="114" t="s">
        <v>258</v>
      </c>
      <c r="L93" s="109"/>
    </row>
    <row r="94" spans="1:12" s="48" customFormat="1" ht="49.5" customHeight="1" x14ac:dyDescent="0.25">
      <c r="A94" s="143">
        <v>40</v>
      </c>
      <c r="B94" s="137" t="s">
        <v>447</v>
      </c>
      <c r="C94" s="136" t="s">
        <v>448</v>
      </c>
      <c r="D94" s="137" t="s">
        <v>449</v>
      </c>
      <c r="E94" s="136" t="s">
        <v>43</v>
      </c>
      <c r="F94" s="136">
        <v>1</v>
      </c>
      <c r="G94" s="11"/>
      <c r="H94" s="11">
        <v>7300000</v>
      </c>
      <c r="I94" s="11">
        <f t="shared" si="5"/>
        <v>8176000.0000000009</v>
      </c>
      <c r="J94" s="137" t="s">
        <v>450</v>
      </c>
      <c r="K94" s="137" t="s">
        <v>82</v>
      </c>
      <c r="L94" s="109"/>
    </row>
    <row r="95" spans="1:12" ht="17.25" customHeight="1" x14ac:dyDescent="0.25">
      <c r="A95" s="166" t="s">
        <v>66</v>
      </c>
      <c r="B95" s="170"/>
      <c r="C95" s="170"/>
      <c r="D95" s="170"/>
      <c r="E95" s="170"/>
      <c r="F95" s="170"/>
      <c r="G95" s="171"/>
      <c r="H95" s="142">
        <f>SUM(H55:H94)</f>
        <v>11193961631.891897</v>
      </c>
      <c r="I95" s="142">
        <f>SUM(I55:I94)</f>
        <v>12537237027.718929</v>
      </c>
      <c r="J95" s="154"/>
      <c r="K95" s="154"/>
    </row>
    <row r="96" spans="1:12" ht="12.75" customHeight="1" x14ac:dyDescent="0.25">
      <c r="A96" s="175" t="s">
        <v>79</v>
      </c>
      <c r="B96" s="176"/>
      <c r="C96" s="176"/>
      <c r="D96" s="176"/>
      <c r="E96" s="176"/>
      <c r="F96" s="176"/>
      <c r="G96" s="177"/>
      <c r="H96" s="80">
        <f>H95+H53+H46</f>
        <v>41513728701.171898</v>
      </c>
      <c r="I96" s="80">
        <f>I95+I53+I46</f>
        <v>46495376145.312538</v>
      </c>
      <c r="J96" s="63"/>
      <c r="K96" s="64"/>
    </row>
    <row r="97" spans="1:11" ht="23.25" customHeight="1" x14ac:dyDescent="0.25">
      <c r="A97" s="155" t="s">
        <v>80</v>
      </c>
      <c r="B97" s="156"/>
      <c r="C97" s="156"/>
      <c r="D97" s="156"/>
      <c r="E97" s="156"/>
      <c r="F97" s="156"/>
      <c r="G97" s="157"/>
      <c r="H97" s="81">
        <f>H96+H34</f>
        <v>43118770124.171898</v>
      </c>
      <c r="I97" s="81">
        <f>I96+I34</f>
        <v>48293022539.07254</v>
      </c>
      <c r="J97" s="64"/>
      <c r="K97" s="110"/>
    </row>
    <row r="98" spans="1:11" ht="15" customHeight="1" x14ac:dyDescent="0.25">
      <c r="A98" s="1"/>
    </row>
    <row r="99" spans="1:11" x14ac:dyDescent="0.25">
      <c r="A99" s="40" t="s">
        <v>308</v>
      </c>
      <c r="J99" s="34"/>
    </row>
    <row r="100" spans="1:11" ht="19.5" customHeight="1" x14ac:dyDescent="0.25">
      <c r="J100" s="34"/>
      <c r="K100" s="1"/>
    </row>
    <row r="101" spans="1:11" ht="15" customHeight="1" x14ac:dyDescent="0.25">
      <c r="A101" s="1"/>
      <c r="B101" s="1"/>
      <c r="D101" s="1"/>
      <c r="J101" s="34"/>
    </row>
    <row r="102" spans="1:11" ht="15" customHeight="1" x14ac:dyDescent="0.25">
      <c r="K102" s="1"/>
    </row>
    <row r="103" spans="1:11" ht="15" customHeight="1" x14ac:dyDescent="0.25">
      <c r="A103" s="1"/>
      <c r="B103" s="1"/>
      <c r="D103" s="1"/>
      <c r="J103" s="34"/>
      <c r="K103" s="1"/>
    </row>
    <row r="104" spans="1:11" x14ac:dyDescent="0.25">
      <c r="A104" s="1"/>
      <c r="B104" s="1"/>
      <c r="D104" s="1"/>
      <c r="J104" s="34"/>
      <c r="K104" s="1"/>
    </row>
    <row r="105" spans="1:11" x14ac:dyDescent="0.25">
      <c r="A105" s="1"/>
      <c r="B105" s="1"/>
      <c r="D105" s="1"/>
      <c r="J105" s="34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14">
    <mergeCell ref="A95:G95"/>
    <mergeCell ref="A96:G96"/>
    <mergeCell ref="A97:G97"/>
    <mergeCell ref="A10:K10"/>
    <mergeCell ref="A11:K11"/>
    <mergeCell ref="A54:K54"/>
    <mergeCell ref="A16:G16"/>
    <mergeCell ref="A17:K17"/>
    <mergeCell ref="A34:G34"/>
    <mergeCell ref="A35:K35"/>
    <mergeCell ref="A47:K47"/>
    <mergeCell ref="A53:G53"/>
    <mergeCell ref="A36:K36"/>
    <mergeCell ref="A46:G46"/>
  </mergeCells>
  <dataValidations count="1">
    <dataValidation allowBlank="1" showInputMessage="1" showErrorMessage="1" prompt="Введите наименование на рус.языке" sqref="D55 B55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2013-10-11T09:06:24Z</cp:lastPrinted>
  <dcterms:created xsi:type="dcterms:W3CDTF">2010-11-22T12:00:33Z</dcterms:created>
  <dcterms:modified xsi:type="dcterms:W3CDTF">2013-11-01T09:40:50Z</dcterms:modified>
</cp:coreProperties>
</file>