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880" windowWidth="19320" windowHeight="313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пз!$A$8:$M$85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83" i="12" l="1"/>
  <c r="I82" i="12"/>
  <c r="I81" i="12"/>
  <c r="I80" i="12"/>
  <c r="I79" i="12"/>
  <c r="I78" i="12"/>
  <c r="I77" i="12"/>
  <c r="A77" i="12"/>
  <c r="A78" i="12" s="1"/>
  <c r="A79" i="12" s="1"/>
  <c r="A80" i="12" s="1"/>
  <c r="A81" i="12" s="1"/>
  <c r="A82" i="12" s="1"/>
  <c r="I76" i="12"/>
  <c r="I75" i="12"/>
  <c r="I74" i="12"/>
  <c r="I73" i="12"/>
  <c r="I72" i="12"/>
  <c r="A72" i="12"/>
  <c r="A73" i="12" s="1"/>
  <c r="A74" i="12" s="1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A46" i="12"/>
  <c r="I45" i="12"/>
  <c r="A45" i="12"/>
  <c r="I44" i="12"/>
  <c r="H42" i="12"/>
  <c r="I41" i="12"/>
  <c r="I40" i="12"/>
  <c r="I39" i="12"/>
  <c r="I38" i="12"/>
  <c r="I37" i="12"/>
  <c r="H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H16" i="12"/>
  <c r="H34" i="12" s="1"/>
  <c r="I15" i="12"/>
  <c r="I14" i="12"/>
  <c r="I13" i="12"/>
  <c r="I12" i="12"/>
  <c r="I33" i="12" l="1"/>
  <c r="H84" i="12"/>
  <c r="H85" i="12" s="1"/>
  <c r="I42" i="12"/>
  <c r="I16" i="12"/>
  <c r="I83" i="12"/>
  <c r="I34" i="12" l="1"/>
  <c r="I84" i="12"/>
  <c r="I85" i="12" l="1"/>
  <c r="I54" i="11"/>
  <c r="H83" i="11" l="1"/>
  <c r="I82" i="11"/>
  <c r="I81" i="11"/>
  <c r="I80" i="11"/>
  <c r="I79" i="11"/>
  <c r="I32" i="11" l="1"/>
  <c r="I31" i="11"/>
  <c r="I77" i="11"/>
  <c r="I78" i="11"/>
  <c r="I76" i="11" l="1"/>
  <c r="H33" i="11" l="1"/>
  <c r="I75" i="11" l="1"/>
  <c r="H42" i="11" l="1"/>
  <c r="I41" i="11"/>
  <c r="I30" i="11"/>
  <c r="H84" i="11" l="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3" i="11"/>
  <c r="I52" i="11"/>
  <c r="I51" i="11"/>
  <c r="I50" i="11"/>
  <c r="I49" i="11"/>
  <c r="I48" i="11"/>
  <c r="I47" i="11"/>
  <c r="I46" i="11"/>
  <c r="I45" i="11"/>
  <c r="A45" i="1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I44" i="11"/>
  <c r="I40" i="11"/>
  <c r="I39" i="11"/>
  <c r="I38" i="11"/>
  <c r="I37" i="11"/>
  <c r="I29" i="11"/>
  <c r="I28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3" i="11"/>
  <c r="I12" i="11"/>
  <c r="A13" i="11"/>
  <c r="A14" i="11" s="1"/>
  <c r="A15" i="11" s="1"/>
  <c r="A63" i="11" l="1"/>
  <c r="A64" i="11" s="1"/>
  <c r="I83" i="1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42" i="11"/>
  <c r="I33" i="11"/>
  <c r="H85" i="11"/>
  <c r="I34" i="11" l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I84" i="11"/>
  <c r="I85" i="11" l="1"/>
</calcChain>
</file>

<file path=xl/sharedStrings.xml><?xml version="1.0" encoding="utf-8"?>
<sst xmlns="http://schemas.openxmlformats.org/spreadsheetml/2006/main" count="816" uniqueCount="397">
  <si>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</si>
  <si>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</si>
  <si>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</si>
  <si>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</si>
  <si>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</si>
  <si>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</si>
  <si>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</si>
  <si>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</si>
  <si>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</si>
  <si>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</si>
  <si>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</si>
  <si>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</si>
  <si>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</si>
  <si>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</si>
  <si>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</si>
  <si>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</si>
  <si>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</si>
  <si>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</si>
  <si>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</si>
  <si>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</si>
  <si>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</si>
  <si>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</si>
  <si>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</si>
  <si>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</si>
  <si>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</si>
  <si>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</si>
  <si>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</si>
  <si>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</si>
  <si>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</si>
  <si>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</si>
  <si>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</si>
  <si>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</si>
  <si>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</si>
  <si>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</si>
  <si>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</si>
  <si>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</si>
  <si>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</si>
  <si>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</si>
  <si>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</si>
  <si>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</si>
  <si>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</si>
  <si>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</si>
  <si>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</si>
  <si>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</si>
  <si>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</si>
  <si>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</si>
  <si>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</si>
  <si>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</si>
  <si>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</si>
  <si>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</si>
  <si>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</si>
  <si>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</si>
  <si>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</si>
  <si>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</si>
  <si>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</si>
  <si>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</si>
  <si>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</si>
  <si>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</si>
  <si>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</si>
  <si>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</si>
  <si>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</si>
  <si>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</si>
  <si>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</si>
  <si>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</si>
  <si>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</si>
  <si>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</si>
  <si>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</si>
  <si>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</si>
  <si>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</si>
  <si>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</si>
  <si>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</si>
  <si>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</si>
  <si>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</si>
  <si>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</si>
  <si>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</si>
  <si>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</si>
  <si>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</si>
  <si>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</si>
  <si>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</si>
  <si>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</si>
  <si>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</si>
  <si>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</si>
  <si>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</si>
  <si>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</si>
  <si>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</si>
  <si>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</si>
  <si>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</si>
  <si>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</si>
  <si>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</si>
  <si>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</si>
  <si>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</si>
  <si>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</si>
  <si>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</si>
  <si>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</si>
  <si>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</si>
  <si>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</si>
  <si>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</si>
  <si>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</si>
  <si>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</si>
  <si>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</si>
  <si>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</si>
  <si>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</si>
  <si>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</si>
  <si>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</si>
  <si>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</si>
  <si>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</si>
  <si>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</si>
  <si>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</si>
  <si>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</si>
  <si>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</si>
  <si>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</si>
  <si>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</si>
  <si>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</si>
  <si>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</si>
  <si>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</si>
  <si>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</si>
  <si>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</si>
  <si>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</si>
  <si>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</si>
  <si>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</si>
  <si>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</si>
  <si>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</si>
  <si>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</si>
  <si>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</si>
  <si>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</si>
  <si>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</si>
  <si>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</si>
  <si>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</si>
  <si>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</si>
  <si>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</si>
  <si>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</si>
  <si>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</si>
  <si>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</si>
  <si>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</si>
  <si>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</si>
  <si>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</si>
  <si>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</si>
  <si>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</si>
  <si>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</si>
  <si>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</si>
  <si>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</si>
  <si>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</si>
  <si>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</si>
  <si>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</si>
  <si>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</si>
  <si>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</si>
  <si>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</si>
  <si>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</si>
  <si>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</si>
  <si>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</si>
  <si>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</si>
  <si>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</si>
  <si>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</si>
  <si>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</si>
  <si>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</si>
  <si>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</si>
  <si>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</si>
  <si>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</si>
  <si>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</si>
  <si>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</si>
  <si>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</si>
  <si>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</si>
  <si>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</si>
  <si>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</si>
  <si>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</si>
  <si>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</si>
  <si>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</si>
  <si>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</si>
  <si>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</si>
  <si>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</si>
  <si>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</si>
  <si>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</si>
  <si>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</si>
  <si>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</si>
  <si>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</si>
  <si>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</si>
  <si>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</si>
  <si>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</si>
  <si>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</si>
  <si>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</si>
  <si>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</si>
  <si>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</si>
  <si>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</si>
  <si>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</si>
  <si>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</si>
  <si>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</si>
  <si>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</si>
  <si>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</si>
  <si>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</si>
  <si>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</si>
  <si>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</si>
  <si>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</si>
  <si>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</si>
  <si>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</si>
  <si>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</si>
  <si>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</si>
  <si>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</si>
  <si>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</si>
  <si>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</si>
  <si>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</si>
  <si>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</si>
  <si>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</si>
  <si>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</si>
  <si>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</si>
  <si>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</si>
  <si>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</si>
  <si>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</si>
  <si>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</si>
  <si>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</si>
  <si>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</si>
  <si>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</si>
  <si>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</si>
  <si>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</si>
  <si>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</si>
  <si>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</si>
  <si>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</si>
  <si>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</si>
  <si>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</si>
  <si>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</si>
  <si>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</si>
  <si>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</si>
  <si>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</si>
  <si>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</si>
  <si>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</si>
  <si>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</si>
  <si>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</si>
  <si>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</si>
  <si>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</si>
  <si>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</si>
  <si>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</si>
  <si>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</si>
  <si>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</si>
  <si>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</si>
  <si>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</si>
  <si>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</si>
  <si>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</si>
  <si>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</si>
  <si>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</si>
  <si>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</si>
  <si>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</si>
  <si>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</si>
  <si>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</si>
  <si>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</si>
  <si>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</si>
  <si>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</si>
  <si>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Производство информационно-имиджевых фильмов и видеороликов</t>
  </si>
  <si>
    <t>Производство 9 (девяти) информационно-имиджевых фильмов и 1 (одного) видеоролика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</si>
  <si>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</si>
  <si>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</si>
  <si>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</si>
  <si>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</si>
  <si>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>Имидждік-ақпараттық фильмдер мен бейне роликтерді шығару</t>
  </si>
  <si>
    <t>9 (тоғыз) имидждік-ақпараттық фильм  мен 1 (бір) бейне роликтi шығару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</si>
  <si>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</si>
  <si>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</si>
  <si>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</si>
  <si>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</si>
  <si>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</si>
  <si>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</si>
  <si>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</si>
  <si>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</si>
  <si>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</si>
  <si>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</si>
  <si>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</si>
  <si>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</si>
  <si>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</si>
  <si>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</si>
  <si>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</si>
  <si>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</si>
  <si>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</si>
  <si>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</si>
  <si>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</si>
  <si>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</si>
  <si>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</si>
  <si>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</si>
  <si>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</si>
  <si>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</si>
  <si>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</si>
  <si>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</si>
  <si>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</si>
  <si>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</si>
  <si>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</si>
  <si>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</si>
  <si>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</si>
  <si>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</si>
  <si>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</si>
  <si>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</si>
  <si>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</si>
  <si>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</si>
  <si>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</si>
  <si>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</si>
  <si>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</si>
  <si>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</si>
  <si>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</si>
  <si>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</si>
  <si>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</si>
  <si>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</si>
  <si>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</si>
  <si>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</si>
  <si>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</si>
  <si>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</si>
  <si>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</si>
  <si>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</si>
  <si>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</si>
  <si>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</si>
  <si>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</si>
  <si>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</si>
  <si>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</si>
  <si>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</si>
  <si>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</si>
  <si>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</si>
  <si>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</si>
  <si>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</si>
  <si>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</si>
  <si>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</si>
  <si>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</si>
  <si>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</si>
  <si>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</si>
  <si>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</si>
  <si>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</si>
  <si>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</si>
  <si>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</si>
  <si>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</si>
  <si>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</si>
  <si>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</si>
  <si>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</si>
  <si>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</si>
  <si>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</si>
  <si>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</si>
  <si>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</si>
  <si>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</si>
  <si>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</si>
  <si>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</si>
  <si>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</si>
  <si>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</si>
  <si>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</si>
  <si>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</si>
  <si>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</si>
  <si>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</si>
  <si>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</si>
  <si>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</si>
  <si>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</si>
  <si>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</si>
  <si>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</si>
  <si>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</si>
  <si>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</si>
  <si>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</si>
  <si>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</si>
  <si>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</si>
  <si>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</si>
  <si>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</si>
  <si>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</si>
  <si>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</si>
  <si>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</si>
  <si>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</si>
  <si>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</si>
  <si>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</si>
  <si>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</si>
  <si>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</si>
  <si>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</si>
  <si>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</si>
  <si>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</si>
  <si>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</si>
  <si>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</si>
  <si>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</si>
  <si>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</si>
  <si>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</si>
  <si>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</si>
  <si>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</si>
  <si>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</si>
  <si>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</si>
  <si>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</si>
  <si>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</si>
  <si>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</si>
  <si>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</si>
  <si>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</si>
  <si>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</si>
  <si>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</si>
  <si>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</si>
  <si>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</si>
  <si>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</si>
  <si>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</si>
  <si>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</si>
  <si>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</si>
  <si>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</si>
  <si>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</si>
  <si>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</si>
  <si>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</si>
  <si>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</si>
  <si>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</si>
  <si>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</si>
  <si>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</si>
  <si>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</si>
  <si>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</si>
  <si>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</si>
  <si>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</si>
  <si>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от 31.01.2013г. №08, с учетом изменений от 11.10.13г. №66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</si>
</sst>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55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58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57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47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50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50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58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88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54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155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91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88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91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88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134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90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88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88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51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152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88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74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88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87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85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84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88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47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151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87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83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84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87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86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85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44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148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85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84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82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84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88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47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151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87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83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84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87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86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85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85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82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44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148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85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65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84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82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82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zoomScale="75" zoomScaleNormal="75" workbookViewId="0">
      <pane ySplit="8" topLeftCell="A9" activePane="bottomLeft" state="frozen"/>
      <selection pane="bottomLeft" activeCell="H4" sqref="H4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395</v>
      </c>
      <c r="K2" s="67"/>
    </row>
    <row r="3" spans="1:11" ht="18.75" x14ac:dyDescent="0.25">
      <c r="H3" s="127" t="s">
        <v>396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195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38" t="s">
        <v>15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s="2" customFormat="1" ht="17.25" customHeight="1" x14ac:dyDescent="0.25">
      <c r="A11" s="142" t="s">
        <v>12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78" customHeight="1" x14ac:dyDescent="0.25">
      <c r="A13" s="19">
        <f>A12+1</f>
        <v>2</v>
      </c>
      <c r="B13" s="36" t="s">
        <v>170</v>
      </c>
      <c r="C13" s="9" t="s">
        <v>7</v>
      </c>
      <c r="D13" s="36" t="s">
        <v>157</v>
      </c>
      <c r="E13" s="10" t="s">
        <v>106</v>
      </c>
      <c r="F13" s="10">
        <v>1</v>
      </c>
      <c r="G13" s="10"/>
      <c r="H13" s="115">
        <v>22100000</v>
      </c>
      <c r="I13" s="10">
        <f>H13*1.12</f>
        <v>24752000.000000004</v>
      </c>
      <c r="J13" s="21" t="s">
        <v>141</v>
      </c>
      <c r="K13" s="21" t="s">
        <v>113</v>
      </c>
    </row>
    <row r="14" spans="1:11" s="2" customFormat="1" ht="76.5" customHeight="1" x14ac:dyDescent="0.25">
      <c r="A14" s="19">
        <f>A13+1</f>
        <v>3</v>
      </c>
      <c r="B14" s="36" t="s">
        <v>158</v>
      </c>
      <c r="C14" s="9" t="s">
        <v>7</v>
      </c>
      <c r="D14" s="36" t="s">
        <v>158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142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357</v>
      </c>
      <c r="C15" s="9" t="s">
        <v>7</v>
      </c>
      <c r="D15" s="36" t="s">
        <v>357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358</v>
      </c>
    </row>
    <row r="16" spans="1:11" s="4" customFormat="1" ht="30" customHeight="1" x14ac:dyDescent="0.25">
      <c r="A16" s="143" t="s">
        <v>13</v>
      </c>
      <c r="B16" s="144"/>
      <c r="C16" s="144"/>
      <c r="D16" s="144"/>
      <c r="E16" s="144"/>
      <c r="F16" s="144"/>
      <c r="G16" s="145"/>
      <c r="H16" s="80">
        <f>SUM(H12:H15)</f>
        <v>630922330</v>
      </c>
      <c r="I16" s="80">
        <f>SUM(I12:I15)</f>
        <v>706633009.5999999</v>
      </c>
      <c r="J16" s="68"/>
      <c r="K16" s="69"/>
    </row>
    <row r="17" spans="1:20" s="4" customFormat="1" ht="15" customHeight="1" x14ac:dyDescent="0.25">
      <c r="A17" s="142" t="s">
        <v>14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159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228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275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153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237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153</v>
      </c>
      <c r="K22" s="21" t="s">
        <v>154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151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153</v>
      </c>
      <c r="K23" s="21" t="s">
        <v>154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152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153</v>
      </c>
      <c r="K24" s="21" t="s">
        <v>154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318</v>
      </c>
      <c r="C25" s="9" t="s">
        <v>7</v>
      </c>
      <c r="D25" s="36" t="s">
        <v>319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320</v>
      </c>
      <c r="K25" s="21" t="s">
        <v>150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163</v>
      </c>
      <c r="C26" s="9" t="s">
        <v>5</v>
      </c>
      <c r="D26" s="82" t="s">
        <v>164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165</v>
      </c>
      <c r="K26" s="21" t="s">
        <v>150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238</v>
      </c>
      <c r="C27" s="9" t="s">
        <v>5</v>
      </c>
      <c r="D27" s="82" t="s">
        <v>238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239</v>
      </c>
      <c r="K27" s="21" t="s">
        <v>150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77.25" customHeight="1" x14ac:dyDescent="0.25">
      <c r="A28" s="20">
        <f t="shared" si="1"/>
        <v>11</v>
      </c>
      <c r="B28" s="36" t="s">
        <v>245</v>
      </c>
      <c r="C28" s="9" t="s">
        <v>7</v>
      </c>
      <c r="D28" s="82" t="s">
        <v>246</v>
      </c>
      <c r="E28" s="11" t="s">
        <v>2</v>
      </c>
      <c r="F28" s="11">
        <v>1</v>
      </c>
      <c r="G28" s="11"/>
      <c r="H28" s="5">
        <v>15000000</v>
      </c>
      <c r="I28" s="10">
        <f t="shared" si="2"/>
        <v>16800000</v>
      </c>
      <c r="J28" s="24" t="s">
        <v>153</v>
      </c>
      <c r="K28" s="21" t="s">
        <v>150</v>
      </c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277</v>
      </c>
      <c r="C29" s="9" t="s">
        <v>5</v>
      </c>
      <c r="D29" s="82" t="s">
        <v>278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279</v>
      </c>
      <c r="K29" s="21" t="s">
        <v>364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321</v>
      </c>
      <c r="C30" s="9" t="s">
        <v>7</v>
      </c>
      <c r="D30" s="82" t="s">
        <v>322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323</v>
      </c>
      <c r="K30" s="21" t="s">
        <v>150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344</v>
      </c>
      <c r="C31" s="9" t="s">
        <v>7</v>
      </c>
      <c r="D31" s="36" t="s">
        <v>344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150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356</v>
      </c>
      <c r="C32" s="9" t="s">
        <v>5</v>
      </c>
      <c r="D32" s="36" t="s">
        <v>356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372</v>
      </c>
      <c r="K32" s="21" t="s">
        <v>364</v>
      </c>
      <c r="M32" s="76"/>
      <c r="N32" s="77"/>
      <c r="O32" s="76"/>
      <c r="P32" s="78"/>
      <c r="Q32" s="78"/>
      <c r="R32" s="78"/>
      <c r="S32" s="79"/>
      <c r="T32" s="79"/>
    </row>
    <row r="33" spans="1:14" s="4" customFormat="1" ht="20.25" customHeight="1" x14ac:dyDescent="0.25">
      <c r="A33" s="146" t="s">
        <v>16</v>
      </c>
      <c r="B33" s="147"/>
      <c r="C33" s="147"/>
      <c r="D33" s="147"/>
      <c r="E33" s="147"/>
      <c r="F33" s="147"/>
      <c r="G33" s="148"/>
      <c r="H33" s="80">
        <f>SUM(H18:H32)</f>
        <v>989119093</v>
      </c>
      <c r="I33" s="80">
        <f>SUM(I18:I32)</f>
        <v>1107813384.1600003</v>
      </c>
      <c r="J33" s="70"/>
      <c r="K33" s="69"/>
    </row>
    <row r="34" spans="1:14" s="4" customFormat="1" ht="18" customHeight="1" x14ac:dyDescent="0.25">
      <c r="A34" s="146" t="s">
        <v>74</v>
      </c>
      <c r="B34" s="147"/>
      <c r="C34" s="147"/>
      <c r="D34" s="147"/>
      <c r="E34" s="147"/>
      <c r="F34" s="147"/>
      <c r="G34" s="148"/>
      <c r="H34" s="80">
        <f>H16+H33</f>
        <v>1620041423</v>
      </c>
      <c r="I34" s="80">
        <f>I33+I16</f>
        <v>1814446393.7600002</v>
      </c>
      <c r="J34" s="65"/>
      <c r="K34" s="65"/>
    </row>
    <row r="35" spans="1:14" s="4" customFormat="1" ht="24.75" customHeight="1" x14ac:dyDescent="0.25">
      <c r="A35" s="139" t="s">
        <v>69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</row>
    <row r="36" spans="1:14" s="4" customFormat="1" ht="16.5" customHeight="1" x14ac:dyDescent="0.25">
      <c r="A36" s="146" t="s">
        <v>12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8"/>
    </row>
    <row r="37" spans="1:14" s="4" customFormat="1" ht="84" customHeight="1" x14ac:dyDescent="0.25">
      <c r="A37" s="20">
        <v>1</v>
      </c>
      <c r="B37" s="36" t="s">
        <v>93</v>
      </c>
      <c r="C37" s="9" t="s">
        <v>119</v>
      </c>
      <c r="D37" s="36" t="s">
        <v>143</v>
      </c>
      <c r="E37" s="10" t="s">
        <v>146</v>
      </c>
      <c r="F37" s="10">
        <v>1</v>
      </c>
      <c r="G37" s="10"/>
      <c r="H37" s="115">
        <v>3869564117</v>
      </c>
      <c r="I37" s="10">
        <f>H37*1.12</f>
        <v>4333911811.04</v>
      </c>
      <c r="J37" s="21" t="s">
        <v>147</v>
      </c>
      <c r="K37" s="21" t="s">
        <v>127</v>
      </c>
    </row>
    <row r="38" spans="1:14" s="4" customFormat="1" ht="80.25" customHeight="1" x14ac:dyDescent="0.25">
      <c r="A38" s="20">
        <v>2</v>
      </c>
      <c r="B38" s="36" t="s">
        <v>94</v>
      </c>
      <c r="C38" s="9" t="s">
        <v>119</v>
      </c>
      <c r="D38" s="36" t="s">
        <v>144</v>
      </c>
      <c r="E38" s="10" t="s">
        <v>146</v>
      </c>
      <c r="F38" s="10">
        <v>1</v>
      </c>
      <c r="G38" s="10"/>
      <c r="H38" s="115">
        <v>25638521464</v>
      </c>
      <c r="I38" s="10">
        <f>H38*1.12</f>
        <v>28715144039.680004</v>
      </c>
      <c r="J38" s="21" t="s">
        <v>296</v>
      </c>
      <c r="K38" s="21" t="s">
        <v>127</v>
      </c>
    </row>
    <row r="39" spans="1:14" s="4" customFormat="1" ht="84.75" customHeight="1" x14ac:dyDescent="0.25">
      <c r="A39" s="20">
        <v>3</v>
      </c>
      <c r="B39" s="36" t="s">
        <v>95</v>
      </c>
      <c r="C39" s="9" t="s">
        <v>119</v>
      </c>
      <c r="D39" s="36" t="s">
        <v>145</v>
      </c>
      <c r="E39" s="10" t="s">
        <v>146</v>
      </c>
      <c r="F39" s="10">
        <v>1</v>
      </c>
      <c r="G39" s="10"/>
      <c r="H39" s="115">
        <v>235612239</v>
      </c>
      <c r="I39" s="10">
        <f>H39*1.12</f>
        <v>263885707.68000004</v>
      </c>
      <c r="J39" s="21" t="s">
        <v>140</v>
      </c>
      <c r="K39" s="21" t="s">
        <v>127</v>
      </c>
    </row>
    <row r="40" spans="1:14" s="4" customFormat="1" ht="84.75" customHeight="1" x14ac:dyDescent="0.25">
      <c r="A40" s="20">
        <v>4</v>
      </c>
      <c r="B40" s="36" t="s">
        <v>307</v>
      </c>
      <c r="C40" s="9" t="s">
        <v>308</v>
      </c>
      <c r="D40" s="36" t="s">
        <v>307</v>
      </c>
      <c r="E40" s="11" t="s">
        <v>106</v>
      </c>
      <c r="F40" s="11">
        <v>1</v>
      </c>
      <c r="G40" s="11"/>
      <c r="H40" s="115">
        <v>286900000</v>
      </c>
      <c r="I40" s="10">
        <f>H40*1.12</f>
        <v>321328000.00000006</v>
      </c>
      <c r="J40" s="21" t="s">
        <v>362</v>
      </c>
      <c r="K40" s="21" t="s">
        <v>127</v>
      </c>
    </row>
    <row r="41" spans="1:14" s="4" customFormat="1" ht="123" customHeight="1" x14ac:dyDescent="0.25">
      <c r="A41" s="20">
        <v>5</v>
      </c>
      <c r="B41" s="36" t="s">
        <v>338</v>
      </c>
      <c r="C41" s="9" t="s">
        <v>119</v>
      </c>
      <c r="D41" s="36" t="s">
        <v>339</v>
      </c>
      <c r="E41" s="10" t="s">
        <v>353</v>
      </c>
      <c r="F41" s="11">
        <v>1</v>
      </c>
      <c r="G41" s="11"/>
      <c r="H41" s="115">
        <v>210150000</v>
      </c>
      <c r="I41" s="10">
        <f>H41*1.12</f>
        <v>235368000.00000003</v>
      </c>
      <c r="J41" s="21" t="s">
        <v>340</v>
      </c>
      <c r="K41" s="21" t="s">
        <v>113</v>
      </c>
    </row>
    <row r="42" spans="1:14" s="4" customFormat="1" ht="15" customHeight="1" x14ac:dyDescent="0.25">
      <c r="A42" s="146" t="s">
        <v>13</v>
      </c>
      <c r="B42" s="147"/>
      <c r="C42" s="147"/>
      <c r="D42" s="147"/>
      <c r="E42" s="147"/>
      <c r="F42" s="147"/>
      <c r="G42" s="148"/>
      <c r="H42" s="80">
        <f>SUM(H37:H41)</f>
        <v>30240747820</v>
      </c>
      <c r="I42" s="80">
        <f>SUM(I37:I41)</f>
        <v>33869637558.400005</v>
      </c>
      <c r="J42" s="65"/>
      <c r="K42" s="65"/>
    </row>
    <row r="43" spans="1:14" s="4" customFormat="1" ht="13.5" customHeight="1" x14ac:dyDescent="0.25">
      <c r="A43" s="146" t="s">
        <v>14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8"/>
    </row>
    <row r="44" spans="1:14" s="4" customFormat="1" ht="48.75" customHeight="1" x14ac:dyDescent="0.25">
      <c r="A44" s="20">
        <v>1</v>
      </c>
      <c r="B44" s="38" t="s">
        <v>99</v>
      </c>
      <c r="C44" s="13" t="s">
        <v>125</v>
      </c>
      <c r="D44" s="38" t="s">
        <v>134</v>
      </c>
      <c r="E44" s="3" t="s">
        <v>2</v>
      </c>
      <c r="F44" s="3">
        <v>1</v>
      </c>
      <c r="G44" s="12"/>
      <c r="H44" s="3">
        <v>2124516</v>
      </c>
      <c r="I44" s="11">
        <f t="shared" ref="I44:I56" si="4">H44*1.12</f>
        <v>2379457.9200000004</v>
      </c>
      <c r="J44" s="71" t="s">
        <v>135</v>
      </c>
      <c r="K44" s="21" t="s">
        <v>127</v>
      </c>
      <c r="L44" s="66"/>
      <c r="N44" s="66"/>
    </row>
    <row r="45" spans="1:14" s="4" customFormat="1" ht="48.75" customHeight="1" x14ac:dyDescent="0.25">
      <c r="A45" s="20">
        <f t="shared" ref="A45:A75" si="5">A44+1</f>
        <v>2</v>
      </c>
      <c r="B45" s="27" t="s">
        <v>105</v>
      </c>
      <c r="C45" s="13" t="s">
        <v>125</v>
      </c>
      <c r="D45" s="27" t="s">
        <v>136</v>
      </c>
      <c r="E45" s="17" t="s">
        <v>2</v>
      </c>
      <c r="F45" s="17">
        <v>1</v>
      </c>
      <c r="G45" s="18"/>
      <c r="H45" s="18">
        <v>43937500</v>
      </c>
      <c r="I45" s="11">
        <f t="shared" si="4"/>
        <v>49210000.000000007</v>
      </c>
      <c r="J45" s="71" t="s">
        <v>135</v>
      </c>
      <c r="K45" s="21" t="s">
        <v>137</v>
      </c>
      <c r="L45" s="66"/>
      <c r="N45" s="66"/>
    </row>
    <row r="46" spans="1:14" s="4" customFormat="1" ht="48.75" customHeight="1" x14ac:dyDescent="0.25">
      <c r="A46" s="20">
        <f t="shared" si="5"/>
        <v>3</v>
      </c>
      <c r="B46" s="99" t="s">
        <v>220</v>
      </c>
      <c r="C46" s="100" t="s">
        <v>23</v>
      </c>
      <c r="D46" s="99" t="s">
        <v>220</v>
      </c>
      <c r="E46" s="17" t="s">
        <v>2</v>
      </c>
      <c r="F46" s="17">
        <v>1</v>
      </c>
      <c r="G46" s="18"/>
      <c r="H46" s="18">
        <v>66640717</v>
      </c>
      <c r="I46" s="11">
        <f t="shared" si="4"/>
        <v>74637603.040000007</v>
      </c>
      <c r="J46" s="71" t="s">
        <v>126</v>
      </c>
      <c r="K46" s="21" t="s">
        <v>127</v>
      </c>
    </row>
    <row r="47" spans="1:14" s="4" customFormat="1" ht="48.75" customHeight="1" x14ac:dyDescent="0.25">
      <c r="A47" s="20">
        <f t="shared" si="5"/>
        <v>4</v>
      </c>
      <c r="B47" s="117" t="s">
        <v>162</v>
      </c>
      <c r="C47" s="118" t="s">
        <v>25</v>
      </c>
      <c r="D47" s="117" t="s">
        <v>138</v>
      </c>
      <c r="E47" s="20" t="s">
        <v>2</v>
      </c>
      <c r="F47" s="20">
        <v>129</v>
      </c>
      <c r="G47" s="21"/>
      <c r="H47" s="11">
        <v>394832</v>
      </c>
      <c r="I47" s="11">
        <f>H47*1.12</f>
        <v>442211.84000000003</v>
      </c>
      <c r="J47" s="71" t="s">
        <v>139</v>
      </c>
      <c r="K47" s="21" t="s">
        <v>127</v>
      </c>
    </row>
    <row r="48" spans="1:14" s="4" customFormat="1" ht="48.75" customHeight="1" x14ac:dyDescent="0.25">
      <c r="A48" s="20">
        <f t="shared" si="5"/>
        <v>5</v>
      </c>
      <c r="B48" s="22" t="s">
        <v>88</v>
      </c>
      <c r="C48" s="3" t="s">
        <v>21</v>
      </c>
      <c r="D48" s="22" t="s">
        <v>132</v>
      </c>
      <c r="E48" s="3" t="s">
        <v>2</v>
      </c>
      <c r="F48" s="3">
        <v>1</v>
      </c>
      <c r="G48" s="3"/>
      <c r="H48" s="3">
        <v>100942000</v>
      </c>
      <c r="I48" s="11">
        <f>H48*1.12</f>
        <v>113055040.00000001</v>
      </c>
      <c r="J48" s="71" t="s">
        <v>139</v>
      </c>
      <c r="K48" s="21" t="s">
        <v>133</v>
      </c>
    </row>
    <row r="49" spans="1:12" s="4" customFormat="1" ht="108.75" customHeight="1" x14ac:dyDescent="0.25">
      <c r="A49" s="20">
        <f t="shared" si="5"/>
        <v>6</v>
      </c>
      <c r="B49" s="38" t="s">
        <v>6</v>
      </c>
      <c r="C49" s="3" t="s">
        <v>22</v>
      </c>
      <c r="D49" s="38" t="s">
        <v>160</v>
      </c>
      <c r="E49" s="3" t="s">
        <v>2</v>
      </c>
      <c r="F49" s="3">
        <v>1</v>
      </c>
      <c r="G49" s="3"/>
      <c r="H49" s="13">
        <v>19652950</v>
      </c>
      <c r="I49" s="11">
        <f t="shared" si="4"/>
        <v>22011304.000000004</v>
      </c>
      <c r="J49" s="119" t="s">
        <v>110</v>
      </c>
      <c r="K49" s="27" t="s">
        <v>111</v>
      </c>
    </row>
    <row r="50" spans="1:12" s="4" customFormat="1" ht="109.5" customHeight="1" x14ac:dyDescent="0.25">
      <c r="A50" s="20">
        <f t="shared" si="5"/>
        <v>7</v>
      </c>
      <c r="B50" s="26" t="s">
        <v>86</v>
      </c>
      <c r="C50" s="3" t="s">
        <v>87</v>
      </c>
      <c r="D50" s="26" t="s">
        <v>393</v>
      </c>
      <c r="E50" s="3" t="s">
        <v>2</v>
      </c>
      <c r="F50" s="3">
        <v>17</v>
      </c>
      <c r="G50" s="5"/>
      <c r="H50" s="115">
        <v>942854</v>
      </c>
      <c r="I50" s="11">
        <f t="shared" si="4"/>
        <v>1055996.4800000002</v>
      </c>
      <c r="J50" s="120" t="s">
        <v>112</v>
      </c>
      <c r="K50" s="27" t="s">
        <v>111</v>
      </c>
    </row>
    <row r="51" spans="1:12" s="4" customFormat="1" ht="115.5" customHeight="1" x14ac:dyDescent="0.25">
      <c r="A51" s="20">
        <f t="shared" si="5"/>
        <v>8</v>
      </c>
      <c r="B51" s="121" t="s">
        <v>89</v>
      </c>
      <c r="C51" s="3" t="s">
        <v>23</v>
      </c>
      <c r="D51" s="121" t="s">
        <v>89</v>
      </c>
      <c r="E51" s="3" t="s">
        <v>2</v>
      </c>
      <c r="F51" s="3">
        <v>1</v>
      </c>
      <c r="G51" s="3"/>
      <c r="H51" s="13">
        <v>1153021000</v>
      </c>
      <c r="I51" s="11">
        <f t="shared" si="4"/>
        <v>1291383520.0000002</v>
      </c>
      <c r="J51" s="119" t="s">
        <v>161</v>
      </c>
      <c r="K51" s="27" t="s">
        <v>127</v>
      </c>
    </row>
    <row r="52" spans="1:12" s="4" customFormat="1" ht="64.5" customHeight="1" x14ac:dyDescent="0.25">
      <c r="A52" s="20">
        <f t="shared" si="5"/>
        <v>9</v>
      </c>
      <c r="B52" s="121" t="s">
        <v>90</v>
      </c>
      <c r="C52" s="122" t="s">
        <v>23</v>
      </c>
      <c r="D52" s="121" t="s">
        <v>90</v>
      </c>
      <c r="E52" s="122" t="s">
        <v>2</v>
      </c>
      <c r="F52" s="122">
        <v>1</v>
      </c>
      <c r="G52" s="123"/>
      <c r="H52" s="124">
        <v>1825405000</v>
      </c>
      <c r="I52" s="11">
        <f t="shared" si="4"/>
        <v>2044453600.0000002</v>
      </c>
      <c r="J52" s="119" t="s">
        <v>161</v>
      </c>
      <c r="K52" s="27" t="s">
        <v>127</v>
      </c>
    </row>
    <row r="53" spans="1:12" s="4" customFormat="1" ht="60" customHeight="1" x14ac:dyDescent="0.25">
      <c r="A53" s="20">
        <f t="shared" si="5"/>
        <v>10</v>
      </c>
      <c r="B53" s="121" t="s">
        <v>91</v>
      </c>
      <c r="C53" s="122" t="s">
        <v>23</v>
      </c>
      <c r="D53" s="121" t="s">
        <v>91</v>
      </c>
      <c r="E53" s="122" t="s">
        <v>2</v>
      </c>
      <c r="F53" s="122">
        <v>1</v>
      </c>
      <c r="G53" s="123"/>
      <c r="H53" s="124">
        <v>151720000</v>
      </c>
      <c r="I53" s="11">
        <f t="shared" si="4"/>
        <v>169926400.00000003</v>
      </c>
      <c r="J53" s="119" t="s">
        <v>161</v>
      </c>
      <c r="K53" s="27" t="s">
        <v>127</v>
      </c>
    </row>
    <row r="54" spans="1:12" s="4" customFormat="1" ht="56.25" customHeight="1" x14ac:dyDescent="0.25">
      <c r="A54" s="20">
        <f t="shared" si="5"/>
        <v>11</v>
      </c>
      <c r="B54" s="121" t="s">
        <v>221</v>
      </c>
      <c r="C54" s="122" t="s">
        <v>23</v>
      </c>
      <c r="D54" s="121" t="s">
        <v>221</v>
      </c>
      <c r="E54" s="122" t="s">
        <v>2</v>
      </c>
      <c r="F54" s="122">
        <v>1</v>
      </c>
      <c r="G54" s="123"/>
      <c r="H54" s="124">
        <v>793346279.46000004</v>
      </c>
      <c r="I54" s="11">
        <f>H54*1.12</f>
        <v>888547832.99520016</v>
      </c>
      <c r="J54" s="119" t="s">
        <v>161</v>
      </c>
      <c r="K54" s="27" t="s">
        <v>127</v>
      </c>
    </row>
    <row r="55" spans="1:12" s="2" customFormat="1" ht="117.75" customHeight="1" x14ac:dyDescent="0.25">
      <c r="A55" s="20">
        <f t="shared" si="5"/>
        <v>12</v>
      </c>
      <c r="B55" s="121" t="s">
        <v>222</v>
      </c>
      <c r="C55" s="122" t="s">
        <v>24</v>
      </c>
      <c r="D55" s="121" t="s">
        <v>222</v>
      </c>
      <c r="E55" s="122" t="s">
        <v>2</v>
      </c>
      <c r="F55" s="122">
        <v>1</v>
      </c>
      <c r="G55" s="123"/>
      <c r="H55" s="124">
        <v>1216832000</v>
      </c>
      <c r="I55" s="11">
        <f t="shared" si="4"/>
        <v>1362851840.0000002</v>
      </c>
      <c r="J55" s="119" t="s">
        <v>161</v>
      </c>
      <c r="K55" s="27" t="s">
        <v>127</v>
      </c>
    </row>
    <row r="56" spans="1:12" s="4" customFormat="1" ht="132.75" customHeight="1" x14ac:dyDescent="0.25">
      <c r="A56" s="20">
        <f t="shared" si="5"/>
        <v>13</v>
      </c>
      <c r="B56" s="121" t="s">
        <v>223</v>
      </c>
      <c r="C56" s="122" t="s">
        <v>23</v>
      </c>
      <c r="D56" s="121" t="s">
        <v>223</v>
      </c>
      <c r="E56" s="122" t="s">
        <v>2</v>
      </c>
      <c r="F56" s="122">
        <v>1</v>
      </c>
      <c r="G56" s="123"/>
      <c r="H56" s="124">
        <v>1902522643</v>
      </c>
      <c r="I56" s="11">
        <f t="shared" si="4"/>
        <v>2130825360.1600001</v>
      </c>
      <c r="J56" s="119" t="s">
        <v>161</v>
      </c>
      <c r="K56" s="27" t="s">
        <v>127</v>
      </c>
    </row>
    <row r="57" spans="1:12" s="4" customFormat="1" ht="51" customHeight="1" x14ac:dyDescent="0.25">
      <c r="A57" s="20">
        <f t="shared" si="5"/>
        <v>14</v>
      </c>
      <c r="B57" s="121" t="s">
        <v>247</v>
      </c>
      <c r="C57" s="122" t="s">
        <v>23</v>
      </c>
      <c r="D57" s="121" t="s">
        <v>248</v>
      </c>
      <c r="E57" s="122" t="s">
        <v>2</v>
      </c>
      <c r="F57" s="122">
        <v>1</v>
      </c>
      <c r="G57" s="123"/>
      <c r="H57" s="124">
        <v>59104000</v>
      </c>
      <c r="I57" s="11">
        <f t="shared" ref="I57:I82" si="6">H57*1.12</f>
        <v>66196480.000000007</v>
      </c>
      <c r="J57" s="119" t="s">
        <v>161</v>
      </c>
      <c r="K57" s="27" t="s">
        <v>127</v>
      </c>
    </row>
    <row r="58" spans="1:12" s="4" customFormat="1" ht="60.75" customHeight="1" x14ac:dyDescent="0.25">
      <c r="A58" s="20">
        <f t="shared" si="5"/>
        <v>15</v>
      </c>
      <c r="B58" s="121" t="s">
        <v>96</v>
      </c>
      <c r="C58" s="122" t="s">
        <v>23</v>
      </c>
      <c r="D58" s="121" t="s">
        <v>116</v>
      </c>
      <c r="E58" s="122" t="s">
        <v>2</v>
      </c>
      <c r="F58" s="122">
        <v>1</v>
      </c>
      <c r="G58" s="123"/>
      <c r="H58" s="124">
        <v>152840000</v>
      </c>
      <c r="I58" s="11">
        <f t="shared" si="6"/>
        <v>171180800.00000003</v>
      </c>
      <c r="J58" s="119" t="s">
        <v>161</v>
      </c>
      <c r="K58" s="27" t="s">
        <v>127</v>
      </c>
    </row>
    <row r="59" spans="1:12" s="2" customFormat="1" ht="72" customHeight="1" x14ac:dyDescent="0.25">
      <c r="A59" s="20">
        <f t="shared" si="5"/>
        <v>16</v>
      </c>
      <c r="B59" s="121" t="s">
        <v>97</v>
      </c>
      <c r="C59" s="122" t="s">
        <v>23</v>
      </c>
      <c r="D59" s="121" t="s">
        <v>117</v>
      </c>
      <c r="E59" s="122" t="s">
        <v>2</v>
      </c>
      <c r="F59" s="122">
        <v>1</v>
      </c>
      <c r="G59" s="123"/>
      <c r="H59" s="124">
        <v>714285714.28499997</v>
      </c>
      <c r="I59" s="11">
        <f t="shared" si="6"/>
        <v>799999999.99919999</v>
      </c>
      <c r="J59" s="119" t="s">
        <v>161</v>
      </c>
      <c r="K59" s="27" t="s">
        <v>127</v>
      </c>
      <c r="L59" s="66"/>
    </row>
    <row r="60" spans="1:12" s="2" customFormat="1" ht="54.75" customHeight="1" x14ac:dyDescent="0.25">
      <c r="A60" s="20">
        <f t="shared" si="5"/>
        <v>17</v>
      </c>
      <c r="B60" s="121" t="s">
        <v>98</v>
      </c>
      <c r="C60" s="122" t="s">
        <v>23</v>
      </c>
      <c r="D60" s="121" t="s">
        <v>118</v>
      </c>
      <c r="E60" s="122" t="s">
        <v>2</v>
      </c>
      <c r="F60" s="122">
        <v>1</v>
      </c>
      <c r="G60" s="123"/>
      <c r="H60" s="124">
        <v>14732142.859999999</v>
      </c>
      <c r="I60" s="11">
        <f t="shared" si="6"/>
        <v>16500000.0032</v>
      </c>
      <c r="J60" s="119" t="s">
        <v>161</v>
      </c>
      <c r="K60" s="27" t="s">
        <v>127</v>
      </c>
      <c r="L60" s="66"/>
    </row>
    <row r="61" spans="1:12" s="2" customFormat="1" ht="84.75" customHeight="1" x14ac:dyDescent="0.25">
      <c r="A61" s="20">
        <f t="shared" si="5"/>
        <v>18</v>
      </c>
      <c r="B61" s="36" t="s">
        <v>155</v>
      </c>
      <c r="C61" s="9" t="s">
        <v>148</v>
      </c>
      <c r="D61" s="36" t="s">
        <v>155</v>
      </c>
      <c r="E61" s="10" t="s">
        <v>2</v>
      </c>
      <c r="F61" s="10">
        <v>1</v>
      </c>
      <c r="G61" s="10"/>
      <c r="H61" s="115">
        <v>5267177</v>
      </c>
      <c r="I61" s="10">
        <f t="shared" si="6"/>
        <v>5899238.2400000002</v>
      </c>
      <c r="J61" s="72" t="s">
        <v>149</v>
      </c>
      <c r="K61" s="27" t="s">
        <v>127</v>
      </c>
      <c r="L61" s="66"/>
    </row>
    <row r="62" spans="1:12" s="2" customFormat="1" ht="84.75" customHeight="1" x14ac:dyDescent="0.25">
      <c r="A62" s="20">
        <f t="shared" si="5"/>
        <v>19</v>
      </c>
      <c r="B62" s="36" t="s">
        <v>156</v>
      </c>
      <c r="C62" s="9" t="s">
        <v>119</v>
      </c>
      <c r="D62" s="36" t="s">
        <v>115</v>
      </c>
      <c r="E62" s="11" t="s">
        <v>2</v>
      </c>
      <c r="F62" s="11">
        <v>1</v>
      </c>
      <c r="G62" s="11"/>
      <c r="H62" s="5">
        <v>675000000</v>
      </c>
      <c r="I62" s="11">
        <f t="shared" si="6"/>
        <v>756000000.00000012</v>
      </c>
      <c r="J62" s="72" t="s">
        <v>112</v>
      </c>
      <c r="K62" s="27" t="s">
        <v>113</v>
      </c>
      <c r="L62" s="66"/>
    </row>
    <row r="63" spans="1:12" s="2" customFormat="1" ht="84.75" customHeight="1" x14ac:dyDescent="0.25">
      <c r="A63" s="20">
        <f t="shared" si="5"/>
        <v>20</v>
      </c>
      <c r="B63" s="36" t="s">
        <v>156</v>
      </c>
      <c r="C63" s="9" t="s">
        <v>119</v>
      </c>
      <c r="D63" s="36" t="s">
        <v>121</v>
      </c>
      <c r="E63" s="11" t="s">
        <v>2</v>
      </c>
      <c r="F63" s="11">
        <v>1</v>
      </c>
      <c r="G63" s="11"/>
      <c r="H63" s="125">
        <v>814363335</v>
      </c>
      <c r="I63" s="11">
        <f t="shared" si="6"/>
        <v>912086935.20000005</v>
      </c>
      <c r="J63" s="72" t="s">
        <v>135</v>
      </c>
      <c r="K63" s="27" t="s">
        <v>120</v>
      </c>
      <c r="L63" s="66"/>
    </row>
    <row r="64" spans="1:12" s="2" customFormat="1" ht="84.75" customHeight="1" x14ac:dyDescent="0.25">
      <c r="A64" s="20">
        <f t="shared" si="5"/>
        <v>21</v>
      </c>
      <c r="B64" s="36" t="s">
        <v>107</v>
      </c>
      <c r="C64" s="9" t="s">
        <v>256</v>
      </c>
      <c r="D64" s="36" t="s">
        <v>130</v>
      </c>
      <c r="E64" s="11" t="s">
        <v>2</v>
      </c>
      <c r="F64" s="11">
        <v>1</v>
      </c>
      <c r="G64" s="11"/>
      <c r="H64" s="5">
        <v>135920740</v>
      </c>
      <c r="I64" s="11">
        <f t="shared" si="6"/>
        <v>152231228.80000001</v>
      </c>
      <c r="J64" s="72" t="s">
        <v>131</v>
      </c>
      <c r="K64" s="27" t="s">
        <v>113</v>
      </c>
      <c r="L64" s="66"/>
    </row>
    <row r="65" spans="1:12" s="2" customFormat="1" ht="63.75" customHeight="1" x14ac:dyDescent="0.25">
      <c r="A65" s="20">
        <f t="shared" si="5"/>
        <v>22</v>
      </c>
      <c r="B65" s="36" t="s">
        <v>108</v>
      </c>
      <c r="C65" s="9" t="s">
        <v>119</v>
      </c>
      <c r="D65" s="36" t="s">
        <v>108</v>
      </c>
      <c r="E65" s="11" t="s">
        <v>2</v>
      </c>
      <c r="F65" s="11">
        <v>1</v>
      </c>
      <c r="G65" s="11"/>
      <c r="H65" s="5">
        <v>43818500</v>
      </c>
      <c r="I65" s="11">
        <f t="shared" si="6"/>
        <v>49076720.000000007</v>
      </c>
      <c r="J65" s="72" t="s">
        <v>112</v>
      </c>
      <c r="K65" s="27" t="s">
        <v>113</v>
      </c>
      <c r="L65" s="66"/>
    </row>
    <row r="66" spans="1:12" s="2" customFormat="1" ht="46.5" customHeight="1" x14ac:dyDescent="0.25">
      <c r="A66" s="20">
        <f t="shared" si="5"/>
        <v>23</v>
      </c>
      <c r="B66" s="36" t="s">
        <v>109</v>
      </c>
      <c r="C66" s="9" t="s">
        <v>128</v>
      </c>
      <c r="D66" s="36" t="s">
        <v>129</v>
      </c>
      <c r="E66" s="11" t="s">
        <v>2</v>
      </c>
      <c r="F66" s="11">
        <v>1</v>
      </c>
      <c r="G66" s="11"/>
      <c r="H66" s="5">
        <v>9000000</v>
      </c>
      <c r="I66" s="11">
        <f t="shared" si="6"/>
        <v>10080000.000000002</v>
      </c>
      <c r="J66" s="72" t="s">
        <v>112</v>
      </c>
      <c r="K66" s="27" t="s">
        <v>113</v>
      </c>
      <c r="L66" s="66"/>
    </row>
    <row r="67" spans="1:12" s="2" customFormat="1" ht="46.5" customHeight="1" x14ac:dyDescent="0.25">
      <c r="A67" s="20">
        <f t="shared" si="5"/>
        <v>24</v>
      </c>
      <c r="B67" s="36" t="s">
        <v>230</v>
      </c>
      <c r="C67" s="9" t="s">
        <v>119</v>
      </c>
      <c r="D67" s="85" t="s">
        <v>231</v>
      </c>
      <c r="E67" s="11" t="s">
        <v>2</v>
      </c>
      <c r="F67" s="11">
        <v>1</v>
      </c>
      <c r="G67" s="11"/>
      <c r="H67" s="5">
        <v>800300000</v>
      </c>
      <c r="I67" s="11">
        <f t="shared" si="6"/>
        <v>896336000.00000012</v>
      </c>
      <c r="J67" s="72" t="s">
        <v>232</v>
      </c>
      <c r="K67" s="27" t="s">
        <v>120</v>
      </c>
      <c r="L67" s="66"/>
    </row>
    <row r="68" spans="1:12" s="2" customFormat="1" ht="46.5" customHeight="1" x14ac:dyDescent="0.25">
      <c r="A68" s="20">
        <f t="shared" si="5"/>
        <v>25</v>
      </c>
      <c r="B68" s="85" t="s">
        <v>240</v>
      </c>
      <c r="C68" s="133" t="s">
        <v>125</v>
      </c>
      <c r="D68" s="126" t="s">
        <v>240</v>
      </c>
      <c r="E68" s="134" t="s">
        <v>2</v>
      </c>
      <c r="F68" s="10">
        <v>1</v>
      </c>
      <c r="G68" s="10"/>
      <c r="H68" s="5">
        <v>400000</v>
      </c>
      <c r="I68" s="11">
        <f t="shared" si="6"/>
        <v>448000.00000000006</v>
      </c>
      <c r="J68" s="72" t="s">
        <v>263</v>
      </c>
      <c r="K68" s="27" t="s">
        <v>154</v>
      </c>
      <c r="L68" s="66"/>
    </row>
    <row r="69" spans="1:12" s="2" customFormat="1" ht="87" customHeight="1" x14ac:dyDescent="0.25">
      <c r="A69" s="20">
        <f t="shared" si="5"/>
        <v>26</v>
      </c>
      <c r="B69" s="36" t="s">
        <v>257</v>
      </c>
      <c r="C69" s="9" t="s">
        <v>23</v>
      </c>
      <c r="D69" s="126" t="s">
        <v>258</v>
      </c>
      <c r="E69" s="11" t="s">
        <v>2</v>
      </c>
      <c r="F69" s="11">
        <v>1</v>
      </c>
      <c r="G69" s="11"/>
      <c r="H69" s="5">
        <v>26785714.289999999</v>
      </c>
      <c r="I69" s="11">
        <f t="shared" si="6"/>
        <v>30000000.004800003</v>
      </c>
      <c r="J69" s="72" t="s">
        <v>112</v>
      </c>
      <c r="K69" s="27" t="s">
        <v>113</v>
      </c>
      <c r="L69" s="66"/>
    </row>
    <row r="70" spans="1:12" s="2" customFormat="1" ht="48.75" customHeight="1" x14ac:dyDescent="0.25">
      <c r="A70" s="20">
        <f t="shared" si="5"/>
        <v>27</v>
      </c>
      <c r="B70" s="36" t="s">
        <v>264</v>
      </c>
      <c r="C70" s="9" t="s">
        <v>265</v>
      </c>
      <c r="D70" s="126" t="s">
        <v>266</v>
      </c>
      <c r="E70" s="11" t="s">
        <v>2</v>
      </c>
      <c r="F70" s="11">
        <v>1</v>
      </c>
      <c r="G70" s="11"/>
      <c r="H70" s="5">
        <v>524000</v>
      </c>
      <c r="I70" s="11">
        <f t="shared" si="6"/>
        <v>586880</v>
      </c>
      <c r="J70" s="72" t="s">
        <v>267</v>
      </c>
      <c r="K70" s="27" t="s">
        <v>113</v>
      </c>
      <c r="L70" s="66"/>
    </row>
    <row r="71" spans="1:12" s="2" customFormat="1" ht="65.25" customHeight="1" x14ac:dyDescent="0.25">
      <c r="A71" s="20">
        <f t="shared" si="5"/>
        <v>28</v>
      </c>
      <c r="B71" s="36" t="s">
        <v>280</v>
      </c>
      <c r="C71" s="9" t="s">
        <v>268</v>
      </c>
      <c r="D71" s="126" t="s">
        <v>281</v>
      </c>
      <c r="E71" s="11" t="s">
        <v>2</v>
      </c>
      <c r="F71" s="11">
        <v>1</v>
      </c>
      <c r="G71" s="11"/>
      <c r="H71" s="5">
        <v>9690000</v>
      </c>
      <c r="I71" s="11">
        <f t="shared" si="6"/>
        <v>10852800.000000002</v>
      </c>
      <c r="J71" s="72" t="s">
        <v>305</v>
      </c>
      <c r="K71" s="27" t="s">
        <v>113</v>
      </c>
      <c r="L71" s="66"/>
    </row>
    <row r="72" spans="1:12" s="2" customFormat="1" ht="65.25" customHeight="1" x14ac:dyDescent="0.25">
      <c r="A72" s="20">
        <f t="shared" si="5"/>
        <v>29</v>
      </c>
      <c r="B72" s="36" t="s">
        <v>286</v>
      </c>
      <c r="C72" s="9" t="s">
        <v>287</v>
      </c>
      <c r="D72" s="36" t="s">
        <v>288</v>
      </c>
      <c r="E72" s="11" t="s">
        <v>2</v>
      </c>
      <c r="F72" s="11">
        <v>1</v>
      </c>
      <c r="G72" s="11"/>
      <c r="H72" s="5">
        <v>1524664</v>
      </c>
      <c r="I72" s="11">
        <f t="shared" si="6"/>
        <v>1707623.6800000002</v>
      </c>
      <c r="J72" s="72" t="s">
        <v>294</v>
      </c>
      <c r="K72" s="27" t="s">
        <v>289</v>
      </c>
      <c r="L72" s="66"/>
    </row>
    <row r="73" spans="1:12" s="2" customFormat="1" ht="65.25" customHeight="1" x14ac:dyDescent="0.25">
      <c r="A73" s="20">
        <f t="shared" si="5"/>
        <v>30</v>
      </c>
      <c r="B73" s="36" t="s">
        <v>290</v>
      </c>
      <c r="C73" s="9" t="s">
        <v>287</v>
      </c>
      <c r="D73" s="36" t="s">
        <v>291</v>
      </c>
      <c r="E73" s="11" t="s">
        <v>2</v>
      </c>
      <c r="F73" s="11">
        <v>1</v>
      </c>
      <c r="G73" s="11"/>
      <c r="H73" s="5">
        <v>2082919</v>
      </c>
      <c r="I73" s="11">
        <f t="shared" si="6"/>
        <v>2332869.2800000003</v>
      </c>
      <c r="J73" s="72" t="s">
        <v>292</v>
      </c>
      <c r="K73" s="27" t="s">
        <v>293</v>
      </c>
      <c r="L73" s="66"/>
    </row>
    <row r="74" spans="1:12" s="2" customFormat="1" ht="65.25" customHeight="1" x14ac:dyDescent="0.25">
      <c r="A74" s="20">
        <f t="shared" si="5"/>
        <v>31</v>
      </c>
      <c r="B74" s="36" t="s">
        <v>313</v>
      </c>
      <c r="C74" s="9" t="s">
        <v>23</v>
      </c>
      <c r="D74" s="36" t="s">
        <v>313</v>
      </c>
      <c r="E74" s="11" t="s">
        <v>2</v>
      </c>
      <c r="F74" s="11">
        <v>1</v>
      </c>
      <c r="G74" s="11"/>
      <c r="H74" s="125">
        <v>113888440</v>
      </c>
      <c r="I74" s="125">
        <f t="shared" si="6"/>
        <v>127555052.80000001</v>
      </c>
      <c r="J74" s="72" t="s">
        <v>314</v>
      </c>
      <c r="K74" s="27" t="s">
        <v>315</v>
      </c>
      <c r="L74" s="66"/>
    </row>
    <row r="75" spans="1:12" s="2" customFormat="1" ht="84" customHeight="1" x14ac:dyDescent="0.25">
      <c r="A75" s="20">
        <f t="shared" si="5"/>
        <v>32</v>
      </c>
      <c r="B75" s="36" t="s">
        <v>330</v>
      </c>
      <c r="C75" s="9" t="s">
        <v>23</v>
      </c>
      <c r="D75" s="36" t="s">
        <v>331</v>
      </c>
      <c r="E75" s="11" t="s">
        <v>2</v>
      </c>
      <c r="F75" s="11">
        <v>1</v>
      </c>
      <c r="G75" s="11"/>
      <c r="H75" s="125">
        <v>75503571.428499997</v>
      </c>
      <c r="I75" s="125">
        <f t="shared" si="6"/>
        <v>84563999.999920011</v>
      </c>
      <c r="J75" s="72" t="s">
        <v>332</v>
      </c>
      <c r="K75" s="27" t="s">
        <v>315</v>
      </c>
      <c r="L75" s="66"/>
    </row>
    <row r="76" spans="1:12" s="2" customFormat="1" ht="84" customHeight="1" x14ac:dyDescent="0.25">
      <c r="A76" s="19">
        <f t="shared" ref="A76:A82" si="7">A75+1</f>
        <v>33</v>
      </c>
      <c r="B76" s="36" t="s">
        <v>347</v>
      </c>
      <c r="C76" s="9" t="s">
        <v>355</v>
      </c>
      <c r="D76" s="36" t="s">
        <v>348</v>
      </c>
      <c r="E76" s="10" t="s">
        <v>2</v>
      </c>
      <c r="F76" s="10">
        <v>1</v>
      </c>
      <c r="G76" s="10"/>
      <c r="H76" s="10">
        <v>6500000</v>
      </c>
      <c r="I76" s="10">
        <f t="shared" si="6"/>
        <v>7280000.0000000009</v>
      </c>
      <c r="J76" s="21" t="s">
        <v>349</v>
      </c>
      <c r="K76" s="27" t="s">
        <v>113</v>
      </c>
      <c r="L76" s="66"/>
    </row>
    <row r="77" spans="1:12" s="2" customFormat="1" ht="84" customHeight="1" x14ac:dyDescent="0.25">
      <c r="A77" s="19">
        <f t="shared" si="7"/>
        <v>34</v>
      </c>
      <c r="B77" s="36" t="s">
        <v>361</v>
      </c>
      <c r="C77" s="9" t="s">
        <v>355</v>
      </c>
      <c r="D77" s="36" t="s">
        <v>102</v>
      </c>
      <c r="E77" s="10" t="s">
        <v>2</v>
      </c>
      <c r="F77" s="10">
        <v>1</v>
      </c>
      <c r="G77" s="10"/>
      <c r="H77" s="10">
        <v>45000000</v>
      </c>
      <c r="I77" s="10">
        <f t="shared" si="6"/>
        <v>50400000.000000007</v>
      </c>
      <c r="J77" s="21" t="s">
        <v>153</v>
      </c>
      <c r="K77" s="21" t="s">
        <v>154</v>
      </c>
      <c r="L77" s="66"/>
    </row>
    <row r="78" spans="1:12" s="2" customFormat="1" ht="84" customHeight="1" x14ac:dyDescent="0.25">
      <c r="A78" s="19">
        <f t="shared" si="7"/>
        <v>35</v>
      </c>
      <c r="B78" s="36" t="s">
        <v>354</v>
      </c>
      <c r="C78" s="9" t="s">
        <v>125</v>
      </c>
      <c r="D78" s="36" t="s">
        <v>363</v>
      </c>
      <c r="E78" s="11" t="s">
        <v>2</v>
      </c>
      <c r="F78" s="11">
        <v>1</v>
      </c>
      <c r="G78" s="11"/>
      <c r="H78" s="11">
        <v>24076994</v>
      </c>
      <c r="I78" s="10">
        <f t="shared" si="6"/>
        <v>26966233.280000001</v>
      </c>
      <c r="J78" s="21" t="s">
        <v>126</v>
      </c>
      <c r="K78" s="27" t="s">
        <v>113</v>
      </c>
      <c r="L78" s="66"/>
    </row>
    <row r="79" spans="1:12" s="2" customFormat="1" ht="84" customHeight="1" x14ac:dyDescent="0.25">
      <c r="A79" s="19">
        <f t="shared" si="7"/>
        <v>36</v>
      </c>
      <c r="B79" s="36" t="s">
        <v>373</v>
      </c>
      <c r="C79" s="9" t="s">
        <v>23</v>
      </c>
      <c r="D79" s="36" t="s">
        <v>373</v>
      </c>
      <c r="E79" s="11" t="s">
        <v>2</v>
      </c>
      <c r="F79" s="11">
        <v>1</v>
      </c>
      <c r="G79" s="11"/>
      <c r="H79" s="11">
        <v>44642857.140000001</v>
      </c>
      <c r="I79" s="10">
        <f t="shared" si="6"/>
        <v>49999999.996800005</v>
      </c>
      <c r="J79" s="21" t="s">
        <v>365</v>
      </c>
      <c r="K79" s="27" t="s">
        <v>113</v>
      </c>
      <c r="L79" s="66"/>
    </row>
    <row r="80" spans="1:12" s="2" customFormat="1" ht="84" customHeight="1" x14ac:dyDescent="0.25">
      <c r="A80" s="19">
        <f t="shared" si="7"/>
        <v>37</v>
      </c>
      <c r="B80" s="36" t="s">
        <v>366</v>
      </c>
      <c r="C80" s="9" t="s">
        <v>23</v>
      </c>
      <c r="D80" s="36" t="s">
        <v>367</v>
      </c>
      <c r="E80" s="11" t="s">
        <v>2</v>
      </c>
      <c r="F80" s="11">
        <v>1</v>
      </c>
      <c r="G80" s="11"/>
      <c r="H80" s="11">
        <v>80369642.857099995</v>
      </c>
      <c r="I80" s="10">
        <f t="shared" si="6"/>
        <v>90013999.999952003</v>
      </c>
      <c r="J80" s="21" t="s">
        <v>369</v>
      </c>
      <c r="K80" s="27" t="s">
        <v>113</v>
      </c>
      <c r="L80" s="66"/>
    </row>
    <row r="81" spans="1:12" s="2" customFormat="1" ht="84" customHeight="1" x14ac:dyDescent="0.25">
      <c r="A81" s="19">
        <f t="shared" si="7"/>
        <v>38</v>
      </c>
      <c r="B81" s="36" t="s">
        <v>370</v>
      </c>
      <c r="C81" s="9" t="s">
        <v>23</v>
      </c>
      <c r="D81" s="36" t="s">
        <v>368</v>
      </c>
      <c r="E81" s="11" t="s">
        <v>2</v>
      </c>
      <c r="F81" s="11">
        <v>1</v>
      </c>
      <c r="G81" s="11"/>
      <c r="H81" s="11">
        <v>26986607.1428</v>
      </c>
      <c r="I81" s="10">
        <f t="shared" si="6"/>
        <v>30224999.999936003</v>
      </c>
      <c r="J81" s="21" t="s">
        <v>369</v>
      </c>
      <c r="K81" s="27" t="s">
        <v>113</v>
      </c>
      <c r="L81" s="66"/>
    </row>
    <row r="82" spans="1:12" s="2" customFormat="1" ht="109.5" customHeight="1" x14ac:dyDescent="0.25">
      <c r="A82" s="19">
        <f t="shared" si="7"/>
        <v>39</v>
      </c>
      <c r="B82" s="36" t="s">
        <v>370</v>
      </c>
      <c r="C82" s="9" t="s">
        <v>23</v>
      </c>
      <c r="D82" s="36" t="s">
        <v>371</v>
      </c>
      <c r="E82" s="11" t="s">
        <v>2</v>
      </c>
      <c r="F82" s="11">
        <v>1</v>
      </c>
      <c r="G82" s="11"/>
      <c r="H82" s="11">
        <v>26572321.4285</v>
      </c>
      <c r="I82" s="10">
        <f t="shared" si="6"/>
        <v>29760999.999920003</v>
      </c>
      <c r="J82" s="21" t="s">
        <v>369</v>
      </c>
      <c r="K82" s="27" t="s">
        <v>113</v>
      </c>
      <c r="L82" s="66"/>
    </row>
    <row r="83" spans="1:12" s="2" customFormat="1" ht="12.75" customHeight="1" x14ac:dyDescent="0.25">
      <c r="A83" s="146" t="s">
        <v>16</v>
      </c>
      <c r="B83" s="147"/>
      <c r="C83" s="147"/>
      <c r="D83" s="147"/>
      <c r="E83" s="147"/>
      <c r="F83" s="147"/>
      <c r="G83" s="148"/>
      <c r="H83" s="80">
        <f>SUM(H44:H82)</f>
        <v>11186661631.891897</v>
      </c>
      <c r="I83" s="80">
        <f>SUM(I44:I82)</f>
        <v>12529061027.718929</v>
      </c>
      <c r="J83" s="73"/>
      <c r="K83" s="73"/>
    </row>
    <row r="84" spans="1:12" s="2" customFormat="1" ht="12.75" customHeight="1" x14ac:dyDescent="0.25">
      <c r="A84" s="146" t="s">
        <v>75</v>
      </c>
      <c r="B84" s="147"/>
      <c r="C84" s="147"/>
      <c r="D84" s="147"/>
      <c r="E84" s="147"/>
      <c r="F84" s="147"/>
      <c r="G84" s="148"/>
      <c r="H84" s="80">
        <f>H83+H42</f>
        <v>41427409451.891899</v>
      </c>
      <c r="I84" s="80">
        <f>I83+I42</f>
        <v>46398698586.118935</v>
      </c>
      <c r="J84" s="73"/>
      <c r="K84" s="73"/>
    </row>
    <row r="85" spans="1:12" s="2" customFormat="1" ht="22.5" customHeight="1" x14ac:dyDescent="0.25">
      <c r="A85" s="135" t="s">
        <v>76</v>
      </c>
      <c r="B85" s="136"/>
      <c r="C85" s="136"/>
      <c r="D85" s="136"/>
      <c r="E85" s="136"/>
      <c r="F85" s="136"/>
      <c r="G85" s="137"/>
      <c r="H85" s="81">
        <f>H84+H34</f>
        <v>43047450874.891899</v>
      </c>
      <c r="I85" s="81">
        <f>I84+I34</f>
        <v>48213144979.878937</v>
      </c>
      <c r="J85" s="74"/>
      <c r="K85" s="74"/>
    </row>
    <row r="86" spans="1:12" x14ac:dyDescent="0.25">
      <c r="A86" s="47"/>
      <c r="J86" s="75"/>
    </row>
    <row r="87" spans="1:12" x14ac:dyDescent="0.25">
      <c r="A87" s="60" t="s">
        <v>309</v>
      </c>
    </row>
    <row r="88" spans="1:12" ht="42" customHeight="1" x14ac:dyDescent="0.25">
      <c r="A88" s="60"/>
      <c r="J88" s="75"/>
    </row>
    <row r="89" spans="1:12" x14ac:dyDescent="0.25">
      <c r="J89" s="75"/>
    </row>
    <row r="90" spans="1:12" x14ac:dyDescent="0.25">
      <c r="J90" s="75"/>
    </row>
    <row r="91" spans="1:12" x14ac:dyDescent="0.25">
      <c r="J91" s="75"/>
    </row>
    <row r="93" spans="1:12" x14ac:dyDescent="0.25">
      <c r="J93" s="75"/>
    </row>
    <row r="94" spans="1:12" x14ac:dyDescent="0.25">
      <c r="J94" s="75"/>
    </row>
  </sheetData>
  <mergeCells count="13">
    <mergeCell ref="A85:G85"/>
    <mergeCell ref="A10:K10"/>
    <mergeCell ref="A35:K35"/>
    <mergeCell ref="A11:K11"/>
    <mergeCell ref="A17:K17"/>
    <mergeCell ref="A16:G16"/>
    <mergeCell ref="A36:K36"/>
    <mergeCell ref="A42:G42"/>
    <mergeCell ref="A43:K43"/>
    <mergeCell ref="A33:G33"/>
    <mergeCell ref="A34:G34"/>
    <mergeCell ref="A84:G84"/>
    <mergeCell ref="A83:G83"/>
  </mergeCells>
  <dataValidations count="1">
    <dataValidation allowBlank="1" showInputMessage="1" showErrorMessage="1" prompt="Введите наименование на рус.языке" sqref="B44 D44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zoomScale="75" zoomScaleNormal="75" workbookViewId="0">
      <selection activeCell="H1" sqref="H1:H3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187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38" t="s">
        <v>37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5" customHeight="1" x14ac:dyDescent="0.25">
      <c r="A11" s="142" t="s">
        <v>38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 s="42" customFormat="1" ht="45" x14ac:dyDescent="0.25">
      <c r="A12" s="83" t="s">
        <v>73</v>
      </c>
      <c r="B12" s="54" t="s">
        <v>196</v>
      </c>
      <c r="C12" s="56" t="s">
        <v>7</v>
      </c>
      <c r="D12" s="54" t="s">
        <v>196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169</v>
      </c>
      <c r="K12" s="44" t="s">
        <v>82</v>
      </c>
    </row>
    <row r="13" spans="1:11" s="42" customFormat="1" ht="59.25" customHeight="1" x14ac:dyDescent="0.25">
      <c r="A13" s="83" t="s">
        <v>166</v>
      </c>
      <c r="B13" s="54" t="s">
        <v>197</v>
      </c>
      <c r="C13" s="56" t="s">
        <v>7</v>
      </c>
      <c r="D13" s="54" t="s">
        <v>197</v>
      </c>
      <c r="E13" s="59" t="s">
        <v>53</v>
      </c>
      <c r="F13" s="59">
        <v>1</v>
      </c>
      <c r="G13" s="59"/>
      <c r="H13" s="59">
        <v>22100000</v>
      </c>
      <c r="I13" s="59">
        <f>H13*1.12</f>
        <v>24752000.000000004</v>
      </c>
      <c r="J13" s="58" t="s">
        <v>171</v>
      </c>
      <c r="K13" s="44" t="s">
        <v>82</v>
      </c>
    </row>
    <row r="14" spans="1:11" s="42" customFormat="1" ht="51.75" customHeight="1" x14ac:dyDescent="0.25">
      <c r="A14" s="83" t="s">
        <v>167</v>
      </c>
      <c r="B14" s="84" t="s">
        <v>198</v>
      </c>
      <c r="C14" s="56" t="s">
        <v>7</v>
      </c>
      <c r="D14" s="84" t="s">
        <v>198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172</v>
      </c>
      <c r="K14" s="44" t="s">
        <v>82</v>
      </c>
    </row>
    <row r="15" spans="1:11" s="42" customFormat="1" ht="83.25" customHeight="1" x14ac:dyDescent="0.25">
      <c r="A15" s="83" t="s">
        <v>168</v>
      </c>
      <c r="B15" s="21" t="s">
        <v>359</v>
      </c>
      <c r="C15" s="56" t="s">
        <v>7</v>
      </c>
      <c r="D15" s="21" t="s">
        <v>359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188</v>
      </c>
      <c r="K15" s="44" t="s">
        <v>360</v>
      </c>
    </row>
    <row r="16" spans="1:11" s="4" customFormat="1" ht="17.25" customHeight="1" x14ac:dyDescent="0.25">
      <c r="A16" s="143" t="s">
        <v>41</v>
      </c>
      <c r="B16" s="144"/>
      <c r="C16" s="144"/>
      <c r="D16" s="144"/>
      <c r="E16" s="144"/>
      <c r="F16" s="144"/>
      <c r="G16" s="145"/>
      <c r="H16" s="80">
        <f>SUM(H12:H15)</f>
        <v>630922330</v>
      </c>
      <c r="I16" s="80">
        <f>SUM(I12:I15)</f>
        <v>706633009.5999999</v>
      </c>
      <c r="J16" s="62"/>
      <c r="K16" s="61"/>
    </row>
    <row r="17" spans="1:11" s="4" customFormat="1" ht="15.75" customHeight="1" x14ac:dyDescent="0.25">
      <c r="A17" s="142" t="s">
        <v>42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174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229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174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249</v>
      </c>
      <c r="C21" s="86" t="s">
        <v>7</v>
      </c>
      <c r="D21" s="85" t="s">
        <v>276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250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199</v>
      </c>
      <c r="C22" s="9" t="s">
        <v>70</v>
      </c>
      <c r="D22" s="93" t="s">
        <v>241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173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201</v>
      </c>
      <c r="C23" s="9" t="s">
        <v>70</v>
      </c>
      <c r="D23" s="36" t="s">
        <v>202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173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203</v>
      </c>
      <c r="C24" s="9" t="s">
        <v>70</v>
      </c>
      <c r="D24" s="36" t="s">
        <v>204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173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324</v>
      </c>
      <c r="C25" s="9" t="s">
        <v>7</v>
      </c>
      <c r="D25" s="54" t="s">
        <v>325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326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175</v>
      </c>
      <c r="C26" s="9" t="s">
        <v>70</v>
      </c>
      <c r="D26" s="36" t="s">
        <v>205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176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242</v>
      </c>
      <c r="C27" s="9" t="s">
        <v>70</v>
      </c>
      <c r="D27" s="36" t="s">
        <v>242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243</v>
      </c>
      <c r="K27" s="87" t="s">
        <v>40</v>
      </c>
    </row>
    <row r="28" spans="1:11" s="42" customFormat="1" ht="59.25" customHeight="1" x14ac:dyDescent="0.25">
      <c r="A28" s="43">
        <v>11</v>
      </c>
      <c r="B28" s="36" t="s">
        <v>251</v>
      </c>
      <c r="C28" s="9" t="s">
        <v>7</v>
      </c>
      <c r="D28" s="36" t="s">
        <v>252</v>
      </c>
      <c r="E28" s="10" t="s">
        <v>43</v>
      </c>
      <c r="F28" s="11">
        <v>1</v>
      </c>
      <c r="G28" s="11"/>
      <c r="H28" s="10">
        <v>15000000</v>
      </c>
      <c r="I28" s="10">
        <f t="shared" si="0"/>
        <v>16800000</v>
      </c>
      <c r="J28" s="28" t="s">
        <v>250</v>
      </c>
      <c r="K28" s="87" t="s">
        <v>40</v>
      </c>
    </row>
    <row r="29" spans="1:11" s="42" customFormat="1" ht="60" customHeight="1" x14ac:dyDescent="0.25">
      <c r="A29" s="41">
        <v>12</v>
      </c>
      <c r="B29" s="36" t="s">
        <v>282</v>
      </c>
      <c r="C29" s="9" t="s">
        <v>70</v>
      </c>
      <c r="D29" s="36" t="s">
        <v>283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274</v>
      </c>
      <c r="K29" s="87" t="s">
        <v>262</v>
      </c>
    </row>
    <row r="30" spans="1:11" s="42" customFormat="1" ht="65.25" customHeight="1" x14ac:dyDescent="0.25">
      <c r="A30" s="41">
        <v>13</v>
      </c>
      <c r="B30" s="36" t="s">
        <v>327</v>
      </c>
      <c r="C30" s="9" t="s">
        <v>7</v>
      </c>
      <c r="D30" s="36" t="s">
        <v>328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329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345</v>
      </c>
      <c r="C31" s="101" t="s">
        <v>7</v>
      </c>
      <c r="D31" s="54" t="s">
        <v>345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188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374</v>
      </c>
      <c r="C32" s="9" t="s">
        <v>70</v>
      </c>
      <c r="D32" s="54" t="s">
        <v>374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390</v>
      </c>
      <c r="K32" s="87" t="s">
        <v>262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989119093</v>
      </c>
      <c r="I33" s="90">
        <f>SUM(I18:I32)</f>
        <v>1107813384.1600003</v>
      </c>
      <c r="J33" s="62"/>
      <c r="K33" s="61"/>
    </row>
    <row r="34" spans="1:11" s="4" customFormat="1" ht="15.75" customHeight="1" x14ac:dyDescent="0.25">
      <c r="A34" s="149" t="s">
        <v>77</v>
      </c>
      <c r="B34" s="150"/>
      <c r="C34" s="150"/>
      <c r="D34" s="150"/>
      <c r="E34" s="150"/>
      <c r="F34" s="150"/>
      <c r="G34" s="151"/>
      <c r="H34" s="80">
        <f>H33+H16</f>
        <v>1620041423</v>
      </c>
      <c r="I34" s="80">
        <f>I33+I16</f>
        <v>1814446393.7600002</v>
      </c>
      <c r="J34" s="62"/>
      <c r="K34" s="61"/>
    </row>
    <row r="35" spans="1:11" s="4" customFormat="1" ht="15.75" customHeight="1" x14ac:dyDescent="0.25">
      <c r="A35" s="138" t="s">
        <v>71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 s="4" customFormat="1" ht="16.5" customHeight="1" x14ac:dyDescent="0.25">
      <c r="A36" s="146" t="s">
        <v>38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8"/>
    </row>
    <row r="37" spans="1:11" s="4" customFormat="1" ht="74.25" customHeight="1" x14ac:dyDescent="0.25">
      <c r="A37" s="20">
        <v>1</v>
      </c>
      <c r="B37" s="36" t="s">
        <v>177</v>
      </c>
      <c r="C37" s="20" t="s">
        <v>52</v>
      </c>
      <c r="D37" s="36" t="s">
        <v>179</v>
      </c>
      <c r="E37" s="20" t="s">
        <v>39</v>
      </c>
      <c r="F37" s="20">
        <v>1</v>
      </c>
      <c r="G37" s="24"/>
      <c r="H37" s="11">
        <v>3869564117</v>
      </c>
      <c r="I37" s="11">
        <f>H37*1.12</f>
        <v>4333911811.04</v>
      </c>
      <c r="J37" s="57" t="s">
        <v>181</v>
      </c>
      <c r="K37" s="24" t="s">
        <v>50</v>
      </c>
    </row>
    <row r="38" spans="1:11" s="4" customFormat="1" ht="74.25" customHeight="1" x14ac:dyDescent="0.25">
      <c r="A38" s="20">
        <v>2</v>
      </c>
      <c r="B38" s="36" t="s">
        <v>178</v>
      </c>
      <c r="C38" s="20" t="s">
        <v>52</v>
      </c>
      <c r="D38" s="36" t="s">
        <v>180</v>
      </c>
      <c r="E38" s="20" t="s">
        <v>39</v>
      </c>
      <c r="F38" s="20">
        <v>1</v>
      </c>
      <c r="G38" s="24"/>
      <c r="H38" s="11">
        <v>25638521464</v>
      </c>
      <c r="I38" s="11">
        <f>H38*1.12</f>
        <v>28715144039.680004</v>
      </c>
      <c r="J38" s="102" t="s">
        <v>297</v>
      </c>
      <c r="K38" s="24" t="s">
        <v>50</v>
      </c>
    </row>
    <row r="39" spans="1:11" s="4" customFormat="1" ht="62.25" customHeight="1" x14ac:dyDescent="0.25">
      <c r="A39" s="20">
        <v>3</v>
      </c>
      <c r="B39" s="21" t="s">
        <v>206</v>
      </c>
      <c r="C39" s="20" t="s">
        <v>52</v>
      </c>
      <c r="D39" s="21" t="s">
        <v>206</v>
      </c>
      <c r="E39" s="20" t="s">
        <v>39</v>
      </c>
      <c r="F39" s="20">
        <v>1</v>
      </c>
      <c r="G39" s="24"/>
      <c r="H39" s="11">
        <v>235612239</v>
      </c>
      <c r="I39" s="11">
        <f>H39*1.12</f>
        <v>263885707.68000004</v>
      </c>
      <c r="J39" s="30" t="s">
        <v>169</v>
      </c>
      <c r="K39" s="24" t="s">
        <v>50</v>
      </c>
    </row>
    <row r="40" spans="1:11" s="4" customFormat="1" ht="65.25" customHeight="1" x14ac:dyDescent="0.25">
      <c r="A40" s="20">
        <v>4</v>
      </c>
      <c r="B40" s="21" t="s">
        <v>310</v>
      </c>
      <c r="C40" s="20" t="s">
        <v>311</v>
      </c>
      <c r="D40" s="21" t="s">
        <v>310</v>
      </c>
      <c r="E40" s="20" t="s">
        <v>53</v>
      </c>
      <c r="F40" s="20">
        <v>1</v>
      </c>
      <c r="G40" s="24"/>
      <c r="H40" s="11">
        <v>286900000</v>
      </c>
      <c r="I40" s="11">
        <f>H40*1.12</f>
        <v>321328000.00000006</v>
      </c>
      <c r="J40" s="30" t="s">
        <v>375</v>
      </c>
      <c r="K40" s="24" t="s">
        <v>50</v>
      </c>
    </row>
    <row r="41" spans="1:11" s="4" customFormat="1" ht="87" customHeight="1" x14ac:dyDescent="0.25">
      <c r="A41" s="20">
        <v>5</v>
      </c>
      <c r="B41" s="21" t="s">
        <v>341</v>
      </c>
      <c r="C41" s="20" t="s">
        <v>52</v>
      </c>
      <c r="D41" s="21" t="s">
        <v>342</v>
      </c>
      <c r="E41" s="20" t="s">
        <v>53</v>
      </c>
      <c r="F41" s="20">
        <v>1</v>
      </c>
      <c r="G41" s="24"/>
      <c r="H41" s="11">
        <v>210150000</v>
      </c>
      <c r="I41" s="11">
        <f>H41*1.12</f>
        <v>235368000.00000003</v>
      </c>
      <c r="J41" s="30" t="s">
        <v>343</v>
      </c>
      <c r="K41" s="24" t="s">
        <v>262</v>
      </c>
    </row>
    <row r="42" spans="1:11" s="4" customFormat="1" ht="22.5" customHeight="1" x14ac:dyDescent="0.25">
      <c r="A42" s="146" t="s">
        <v>41</v>
      </c>
      <c r="B42" s="147"/>
      <c r="C42" s="147"/>
      <c r="D42" s="147"/>
      <c r="E42" s="147"/>
      <c r="F42" s="147"/>
      <c r="G42" s="148"/>
      <c r="H42" s="80">
        <f>SUM(H37:H41)</f>
        <v>30240747820</v>
      </c>
      <c r="I42" s="80">
        <f>SUM(I37:I41)</f>
        <v>33869637558.400005</v>
      </c>
      <c r="J42" s="128"/>
      <c r="K42" s="128"/>
    </row>
    <row r="43" spans="1:11" s="4" customFormat="1" ht="15" customHeight="1" x14ac:dyDescent="0.25">
      <c r="A43" s="146" t="s">
        <v>42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</row>
    <row r="44" spans="1:11" s="4" customFormat="1" ht="45" x14ac:dyDescent="0.25">
      <c r="A44" s="20">
        <v>1</v>
      </c>
      <c r="B44" s="38" t="s">
        <v>182</v>
      </c>
      <c r="C44" s="13" t="s">
        <v>55</v>
      </c>
      <c r="D44" s="38" t="s">
        <v>54</v>
      </c>
      <c r="E44" s="20" t="s">
        <v>43</v>
      </c>
      <c r="F44" s="3">
        <v>1</v>
      </c>
      <c r="G44" s="12"/>
      <c r="H44" s="3">
        <v>2124516</v>
      </c>
      <c r="I44" s="11">
        <f t="shared" ref="I44:I75" si="1">H44*1.12</f>
        <v>2379457.9200000004</v>
      </c>
      <c r="J44" s="32" t="s">
        <v>376</v>
      </c>
      <c r="K44" s="8" t="s">
        <v>50</v>
      </c>
    </row>
    <row r="45" spans="1:11" s="4" customFormat="1" ht="47.25" customHeight="1" x14ac:dyDescent="0.25">
      <c r="A45" s="19">
        <f>A44+1</f>
        <v>2</v>
      </c>
      <c r="B45" s="27" t="s">
        <v>207</v>
      </c>
      <c r="C45" s="13" t="s">
        <v>55</v>
      </c>
      <c r="D45" s="27" t="s">
        <v>56</v>
      </c>
      <c r="E45" s="20" t="s">
        <v>43</v>
      </c>
      <c r="F45" s="17">
        <v>1</v>
      </c>
      <c r="G45" s="18"/>
      <c r="H45" s="18">
        <v>43937500</v>
      </c>
      <c r="I45" s="11">
        <f t="shared" si="1"/>
        <v>49210000.000000007</v>
      </c>
      <c r="J45" s="31" t="s">
        <v>376</v>
      </c>
      <c r="K45" s="8" t="s">
        <v>57</v>
      </c>
    </row>
    <row r="46" spans="1:11" s="4" customFormat="1" ht="36.75" customHeight="1" x14ac:dyDescent="0.25">
      <c r="A46" s="19">
        <f>A45+1</f>
        <v>3</v>
      </c>
      <c r="B46" s="37" t="s">
        <v>224</v>
      </c>
      <c r="C46" s="13" t="s">
        <v>61</v>
      </c>
      <c r="D46" s="37" t="s">
        <v>224</v>
      </c>
      <c r="E46" s="20" t="s">
        <v>43</v>
      </c>
      <c r="F46" s="17">
        <v>1</v>
      </c>
      <c r="G46" s="18"/>
      <c r="H46" s="18">
        <v>66640717</v>
      </c>
      <c r="I46" s="11">
        <f t="shared" si="1"/>
        <v>74637603.040000007</v>
      </c>
      <c r="J46" s="31" t="s">
        <v>183</v>
      </c>
      <c r="K46" s="8" t="s">
        <v>50</v>
      </c>
    </row>
    <row r="47" spans="1:11" s="4" customFormat="1" ht="39" customHeight="1" x14ac:dyDescent="0.25">
      <c r="A47" s="19">
        <v>4</v>
      </c>
      <c r="B47" s="84" t="s">
        <v>184</v>
      </c>
      <c r="C47" s="41" t="s">
        <v>72</v>
      </c>
      <c r="D47" s="54" t="s">
        <v>84</v>
      </c>
      <c r="E47" s="20" t="s">
        <v>43</v>
      </c>
      <c r="F47" s="17">
        <v>129</v>
      </c>
      <c r="G47" s="18"/>
      <c r="H47" s="11">
        <v>394832</v>
      </c>
      <c r="I47" s="11">
        <f t="shared" si="1"/>
        <v>442211.84000000003</v>
      </c>
      <c r="J47" s="30" t="s">
        <v>169</v>
      </c>
      <c r="K47" s="8" t="s">
        <v>50</v>
      </c>
    </row>
    <row r="48" spans="1:11" s="4" customFormat="1" ht="44.25" customHeight="1" x14ac:dyDescent="0.25">
      <c r="A48" s="19">
        <v>5</v>
      </c>
      <c r="B48" s="54" t="s">
        <v>185</v>
      </c>
      <c r="C48" s="3" t="s">
        <v>58</v>
      </c>
      <c r="D48" s="22" t="s">
        <v>186</v>
      </c>
      <c r="E48" s="20" t="s">
        <v>43</v>
      </c>
      <c r="F48" s="17">
        <v>1</v>
      </c>
      <c r="G48" s="18"/>
      <c r="H48" s="3">
        <v>100942000</v>
      </c>
      <c r="I48" s="11">
        <f t="shared" si="1"/>
        <v>113055040.00000001</v>
      </c>
      <c r="J48" s="30" t="s">
        <v>169</v>
      </c>
      <c r="K48" s="8" t="s">
        <v>78</v>
      </c>
    </row>
    <row r="49" spans="1:11" s="4" customFormat="1" ht="119.25" customHeight="1" x14ac:dyDescent="0.25">
      <c r="A49" s="19">
        <v>6</v>
      </c>
      <c r="B49" s="38" t="s">
        <v>59</v>
      </c>
      <c r="C49" s="3" t="s">
        <v>58</v>
      </c>
      <c r="D49" s="38" t="s">
        <v>208</v>
      </c>
      <c r="E49" s="20" t="s">
        <v>43</v>
      </c>
      <c r="F49" s="17">
        <v>1</v>
      </c>
      <c r="G49" s="18"/>
      <c r="H49" s="13">
        <v>19652950</v>
      </c>
      <c r="I49" s="11">
        <f t="shared" si="1"/>
        <v>22011304.000000004</v>
      </c>
      <c r="J49" s="30" t="s">
        <v>188</v>
      </c>
      <c r="K49" s="8" t="s">
        <v>189</v>
      </c>
    </row>
    <row r="50" spans="1:11" s="4" customFormat="1" ht="115.5" customHeight="1" x14ac:dyDescent="0.25">
      <c r="A50" s="19">
        <v>7</v>
      </c>
      <c r="B50" s="54" t="s">
        <v>209</v>
      </c>
      <c r="C50" s="3" t="s">
        <v>60</v>
      </c>
      <c r="D50" s="96" t="s">
        <v>394</v>
      </c>
      <c r="E50" s="20" t="s">
        <v>43</v>
      </c>
      <c r="F50" s="17">
        <v>17</v>
      </c>
      <c r="G50" s="18"/>
      <c r="H50" s="115">
        <v>942854</v>
      </c>
      <c r="I50" s="11">
        <f t="shared" si="1"/>
        <v>1055996.4800000002</v>
      </c>
      <c r="J50" s="32" t="s">
        <v>295</v>
      </c>
      <c r="K50" s="8" t="s">
        <v>189</v>
      </c>
    </row>
    <row r="51" spans="1:11" s="4" customFormat="1" ht="105" x14ac:dyDescent="0.25">
      <c r="A51" s="19">
        <v>8</v>
      </c>
      <c r="B51" s="26" t="s">
        <v>190</v>
      </c>
      <c r="C51" s="3" t="s">
        <v>61</v>
      </c>
      <c r="D51" s="26" t="s">
        <v>190</v>
      </c>
      <c r="E51" s="20" t="s">
        <v>43</v>
      </c>
      <c r="F51" s="3">
        <v>1</v>
      </c>
      <c r="G51" s="18"/>
      <c r="H51" s="13">
        <v>1153021000</v>
      </c>
      <c r="I51" s="11">
        <f t="shared" si="1"/>
        <v>1291383520.0000002</v>
      </c>
      <c r="J51" s="30" t="s">
        <v>191</v>
      </c>
      <c r="K51" s="8" t="s">
        <v>40</v>
      </c>
    </row>
    <row r="52" spans="1:11" s="4" customFormat="1" ht="57" customHeight="1" x14ac:dyDescent="0.25">
      <c r="A52" s="19">
        <v>9</v>
      </c>
      <c r="B52" s="26" t="s">
        <v>63</v>
      </c>
      <c r="C52" s="97" t="s">
        <v>61</v>
      </c>
      <c r="D52" s="26" t="s">
        <v>63</v>
      </c>
      <c r="E52" s="20" t="s">
        <v>43</v>
      </c>
      <c r="F52" s="97">
        <v>1</v>
      </c>
      <c r="G52" s="18"/>
      <c r="H52" s="124">
        <v>1825405000</v>
      </c>
      <c r="I52" s="11">
        <f t="shared" si="1"/>
        <v>2044453600.0000002</v>
      </c>
      <c r="J52" s="30" t="s">
        <v>191</v>
      </c>
      <c r="K52" s="8" t="s">
        <v>40</v>
      </c>
    </row>
    <row r="53" spans="1:11" s="42" customFormat="1" ht="39" customHeight="1" x14ac:dyDescent="0.25">
      <c r="A53" s="43">
        <v>10</v>
      </c>
      <c r="B53" s="103" t="s">
        <v>64</v>
      </c>
      <c r="C53" s="104" t="s">
        <v>61</v>
      </c>
      <c r="D53" s="103" t="s">
        <v>64</v>
      </c>
      <c r="E53" s="41" t="s">
        <v>43</v>
      </c>
      <c r="F53" s="104">
        <v>1</v>
      </c>
      <c r="G53" s="105"/>
      <c r="H53" s="124">
        <v>151720000</v>
      </c>
      <c r="I53" s="59">
        <f t="shared" si="1"/>
        <v>169926400.00000003</v>
      </c>
      <c r="J53" s="106" t="s">
        <v>191</v>
      </c>
      <c r="K53" s="44" t="s">
        <v>40</v>
      </c>
    </row>
    <row r="54" spans="1:11" s="4" customFormat="1" ht="57" customHeight="1" x14ac:dyDescent="0.25">
      <c r="A54" s="19">
        <v>11</v>
      </c>
      <c r="B54" s="26" t="s">
        <v>225</v>
      </c>
      <c r="C54" s="97" t="s">
        <v>61</v>
      </c>
      <c r="D54" s="26" t="s">
        <v>225</v>
      </c>
      <c r="E54" s="20" t="s">
        <v>43</v>
      </c>
      <c r="F54" s="97">
        <v>1</v>
      </c>
      <c r="G54" s="18"/>
      <c r="H54" s="124">
        <v>793346279.46000004</v>
      </c>
      <c r="I54" s="11">
        <f t="shared" si="1"/>
        <v>888547832.99520016</v>
      </c>
      <c r="J54" s="30" t="s">
        <v>191</v>
      </c>
      <c r="K54" s="8" t="s">
        <v>40</v>
      </c>
    </row>
    <row r="55" spans="1:11" s="4" customFormat="1" ht="90" x14ac:dyDescent="0.25">
      <c r="A55" s="19">
        <v>12</v>
      </c>
      <c r="B55" s="26" t="s">
        <v>226</v>
      </c>
      <c r="C55" s="97" t="s">
        <v>61</v>
      </c>
      <c r="D55" s="26" t="s">
        <v>226</v>
      </c>
      <c r="E55" s="20" t="s">
        <v>43</v>
      </c>
      <c r="F55" s="97">
        <v>1</v>
      </c>
      <c r="G55" s="18"/>
      <c r="H55" s="124">
        <v>1216832000</v>
      </c>
      <c r="I55" s="11">
        <f t="shared" si="1"/>
        <v>1362851840.0000002</v>
      </c>
      <c r="J55" s="30" t="s">
        <v>191</v>
      </c>
      <c r="K55" s="8" t="s">
        <v>40</v>
      </c>
    </row>
    <row r="56" spans="1:11" s="4" customFormat="1" ht="90" x14ac:dyDescent="0.25">
      <c r="A56" s="19">
        <v>13</v>
      </c>
      <c r="B56" s="26" t="s">
        <v>227</v>
      </c>
      <c r="C56" s="97" t="s">
        <v>61</v>
      </c>
      <c r="D56" s="26" t="s">
        <v>227</v>
      </c>
      <c r="E56" s="20" t="s">
        <v>43</v>
      </c>
      <c r="F56" s="97">
        <v>1</v>
      </c>
      <c r="G56" s="18"/>
      <c r="H56" s="124">
        <v>1902522643</v>
      </c>
      <c r="I56" s="11">
        <f t="shared" si="1"/>
        <v>2130825360.1600001</v>
      </c>
      <c r="J56" s="30" t="s">
        <v>191</v>
      </c>
      <c r="K56" s="8" t="s">
        <v>40</v>
      </c>
    </row>
    <row r="57" spans="1:11" s="4" customFormat="1" ht="45" x14ac:dyDescent="0.25">
      <c r="A57" s="19">
        <v>14</v>
      </c>
      <c r="B57" s="26" t="s">
        <v>253</v>
      </c>
      <c r="C57" s="97" t="s">
        <v>61</v>
      </c>
      <c r="D57" s="26" t="s">
        <v>254</v>
      </c>
      <c r="E57" s="20" t="s">
        <v>43</v>
      </c>
      <c r="F57" s="97">
        <v>1</v>
      </c>
      <c r="G57" s="18"/>
      <c r="H57" s="124">
        <v>59104000</v>
      </c>
      <c r="I57" s="11">
        <f t="shared" si="1"/>
        <v>66196480.000000007</v>
      </c>
      <c r="J57" s="30" t="s">
        <v>191</v>
      </c>
      <c r="K57" s="8" t="s">
        <v>40</v>
      </c>
    </row>
    <row r="58" spans="1:11" s="4" customFormat="1" ht="45" x14ac:dyDescent="0.25">
      <c r="A58" s="19">
        <v>15</v>
      </c>
      <c r="B58" s="26" t="s">
        <v>210</v>
      </c>
      <c r="C58" s="97" t="s">
        <v>61</v>
      </c>
      <c r="D58" s="26" t="s">
        <v>210</v>
      </c>
      <c r="E58" s="20" t="s">
        <v>43</v>
      </c>
      <c r="F58" s="97">
        <v>1</v>
      </c>
      <c r="G58" s="18"/>
      <c r="H58" s="124">
        <v>152840000</v>
      </c>
      <c r="I58" s="11">
        <f t="shared" si="1"/>
        <v>171180800.00000003</v>
      </c>
      <c r="J58" s="30" t="s">
        <v>191</v>
      </c>
      <c r="K58" s="8" t="s">
        <v>40</v>
      </c>
    </row>
    <row r="59" spans="1:11" s="4" customFormat="1" ht="45" x14ac:dyDescent="0.25">
      <c r="A59" s="19">
        <v>16</v>
      </c>
      <c r="B59" s="26" t="s">
        <v>211</v>
      </c>
      <c r="C59" s="97" t="s">
        <v>61</v>
      </c>
      <c r="D59" s="26" t="s">
        <v>212</v>
      </c>
      <c r="E59" s="20" t="s">
        <v>43</v>
      </c>
      <c r="F59" s="97">
        <v>1</v>
      </c>
      <c r="G59" s="18"/>
      <c r="H59" s="124">
        <v>714285714.28499997</v>
      </c>
      <c r="I59" s="11">
        <f t="shared" si="1"/>
        <v>799999999.99919999</v>
      </c>
      <c r="J59" s="30" t="s">
        <v>191</v>
      </c>
      <c r="K59" s="8" t="s">
        <v>40</v>
      </c>
    </row>
    <row r="60" spans="1:11" s="4" customFormat="1" ht="30" x14ac:dyDescent="0.25">
      <c r="A60" s="19">
        <v>17</v>
      </c>
      <c r="B60" s="26" t="s">
        <v>213</v>
      </c>
      <c r="C60" s="97" t="s">
        <v>61</v>
      </c>
      <c r="D60" s="26" t="s">
        <v>214</v>
      </c>
      <c r="E60" s="20" t="s">
        <v>43</v>
      </c>
      <c r="F60" s="97">
        <v>1</v>
      </c>
      <c r="G60" s="18"/>
      <c r="H60" s="124">
        <v>14732142.859999999</v>
      </c>
      <c r="I60" s="11">
        <f t="shared" si="1"/>
        <v>16500000.0032</v>
      </c>
      <c r="J60" s="30" t="s">
        <v>191</v>
      </c>
      <c r="K60" s="8" t="s">
        <v>40</v>
      </c>
    </row>
    <row r="61" spans="1:11" s="4" customFormat="1" ht="60" x14ac:dyDescent="0.25">
      <c r="A61" s="19">
        <v>18</v>
      </c>
      <c r="B61" s="26" t="s">
        <v>49</v>
      </c>
      <c r="C61" s="97" t="s">
        <v>192</v>
      </c>
      <c r="D61" s="26" t="s">
        <v>49</v>
      </c>
      <c r="E61" s="20" t="s">
        <v>43</v>
      </c>
      <c r="F61" s="97">
        <v>1</v>
      </c>
      <c r="G61" s="18"/>
      <c r="H61" s="115">
        <v>5267177</v>
      </c>
      <c r="I61" s="11">
        <f t="shared" si="1"/>
        <v>5899238.2400000002</v>
      </c>
      <c r="J61" s="57" t="s">
        <v>377</v>
      </c>
      <c r="K61" s="44" t="s">
        <v>50</v>
      </c>
    </row>
    <row r="62" spans="1:11" s="4" customFormat="1" ht="60" x14ac:dyDescent="0.25">
      <c r="A62" s="19">
        <v>19</v>
      </c>
      <c r="B62" s="26" t="s">
        <v>193</v>
      </c>
      <c r="C62" s="3" t="s">
        <v>52</v>
      </c>
      <c r="D62" s="26" t="s">
        <v>215</v>
      </c>
      <c r="E62" s="20" t="s">
        <v>43</v>
      </c>
      <c r="F62" s="97">
        <v>1</v>
      </c>
      <c r="G62" s="18"/>
      <c r="H62" s="5">
        <v>675000000</v>
      </c>
      <c r="I62" s="11">
        <f t="shared" si="1"/>
        <v>756000000.00000012</v>
      </c>
      <c r="J62" s="28" t="s">
        <v>173</v>
      </c>
      <c r="K62" s="8" t="s">
        <v>82</v>
      </c>
    </row>
    <row r="63" spans="1:11" s="4" customFormat="1" ht="45" x14ac:dyDescent="0.25">
      <c r="A63" s="19">
        <v>20</v>
      </c>
      <c r="B63" s="26" t="s">
        <v>193</v>
      </c>
      <c r="C63" s="3" t="s">
        <v>52</v>
      </c>
      <c r="D63" s="38" t="s">
        <v>216</v>
      </c>
      <c r="E63" s="20" t="s">
        <v>43</v>
      </c>
      <c r="F63" s="17">
        <v>1</v>
      </c>
      <c r="G63" s="18"/>
      <c r="H63" s="125">
        <v>814363335</v>
      </c>
      <c r="I63" s="59">
        <f t="shared" si="1"/>
        <v>912086935.20000005</v>
      </c>
      <c r="J63" s="28" t="s">
        <v>378</v>
      </c>
      <c r="K63" s="27" t="s">
        <v>236</v>
      </c>
    </row>
    <row r="64" spans="1:11" s="4" customFormat="1" ht="75" x14ac:dyDescent="0.25">
      <c r="A64" s="19">
        <v>21</v>
      </c>
      <c r="B64" s="98" t="s">
        <v>217</v>
      </c>
      <c r="C64" s="3" t="s">
        <v>255</v>
      </c>
      <c r="D64" s="98" t="s">
        <v>218</v>
      </c>
      <c r="E64" s="20" t="s">
        <v>43</v>
      </c>
      <c r="F64" s="3">
        <v>1</v>
      </c>
      <c r="G64" s="3"/>
      <c r="H64" s="5">
        <v>135920740</v>
      </c>
      <c r="I64" s="11">
        <f t="shared" si="1"/>
        <v>152231228.80000001</v>
      </c>
      <c r="J64" s="33" t="s">
        <v>295</v>
      </c>
      <c r="K64" s="8" t="s">
        <v>82</v>
      </c>
    </row>
    <row r="65" spans="1:12" s="4" customFormat="1" ht="60" x14ac:dyDescent="0.25">
      <c r="A65" s="19">
        <v>22</v>
      </c>
      <c r="B65" s="26" t="s">
        <v>62</v>
      </c>
      <c r="C65" s="3" t="s">
        <v>52</v>
      </c>
      <c r="D65" s="26" t="s">
        <v>62</v>
      </c>
      <c r="E65" s="20" t="s">
        <v>43</v>
      </c>
      <c r="F65" s="3">
        <v>1</v>
      </c>
      <c r="G65" s="3"/>
      <c r="H65" s="5">
        <v>43818500</v>
      </c>
      <c r="I65" s="11">
        <f>H65*1.12</f>
        <v>49076720.000000007</v>
      </c>
      <c r="J65" s="33" t="s">
        <v>295</v>
      </c>
      <c r="K65" s="8" t="s">
        <v>82</v>
      </c>
    </row>
    <row r="66" spans="1:12" s="4" customFormat="1" ht="60" x14ac:dyDescent="0.25">
      <c r="A66" s="19">
        <v>23</v>
      </c>
      <c r="B66" s="38" t="s">
        <v>194</v>
      </c>
      <c r="C66" s="3" t="s">
        <v>65</v>
      </c>
      <c r="D66" s="88" t="s">
        <v>219</v>
      </c>
      <c r="E66" s="20" t="s">
        <v>43</v>
      </c>
      <c r="F66" s="3">
        <v>1</v>
      </c>
      <c r="G66" s="3"/>
      <c r="H66" s="5">
        <v>9000000</v>
      </c>
      <c r="I66" s="11">
        <f t="shared" si="1"/>
        <v>10080000.000000002</v>
      </c>
      <c r="J66" s="33" t="s">
        <v>295</v>
      </c>
      <c r="K66" s="8" t="s">
        <v>82</v>
      </c>
    </row>
    <row r="67" spans="1:12" s="4" customFormat="1" ht="30" x14ac:dyDescent="0.25">
      <c r="A67" s="20">
        <v>24</v>
      </c>
      <c r="B67" s="38" t="s">
        <v>233</v>
      </c>
      <c r="C67" s="3" t="s">
        <v>52</v>
      </c>
      <c r="D67" s="88" t="s">
        <v>234</v>
      </c>
      <c r="E67" s="20" t="s">
        <v>43</v>
      </c>
      <c r="F67" s="3">
        <v>1</v>
      </c>
      <c r="G67" s="3"/>
      <c r="H67" s="5">
        <v>800300000</v>
      </c>
      <c r="I67" s="11">
        <f t="shared" si="1"/>
        <v>896336000.00000012</v>
      </c>
      <c r="J67" s="29" t="s">
        <v>235</v>
      </c>
      <c r="K67" s="8" t="s">
        <v>236</v>
      </c>
    </row>
    <row r="68" spans="1:12" s="4" customFormat="1" ht="45" x14ac:dyDescent="0.25">
      <c r="A68" s="20">
        <v>25</v>
      </c>
      <c r="B68" s="38" t="s">
        <v>244</v>
      </c>
      <c r="C68" s="3" t="s">
        <v>55</v>
      </c>
      <c r="D68" s="88" t="s">
        <v>244</v>
      </c>
      <c r="E68" s="20" t="s">
        <v>43</v>
      </c>
      <c r="F68" s="3">
        <v>1</v>
      </c>
      <c r="G68" s="3"/>
      <c r="H68" s="5">
        <v>400000</v>
      </c>
      <c r="I68" s="11">
        <f t="shared" si="1"/>
        <v>448000.00000000006</v>
      </c>
      <c r="J68" s="29" t="s">
        <v>269</v>
      </c>
      <c r="K68" s="8" t="s">
        <v>57</v>
      </c>
    </row>
    <row r="69" spans="1:12" s="4" customFormat="1" ht="122.25" customHeight="1" x14ac:dyDescent="0.25">
      <c r="A69" s="20">
        <v>26</v>
      </c>
      <c r="B69" s="38" t="s">
        <v>259</v>
      </c>
      <c r="C69" s="3" t="s">
        <v>61</v>
      </c>
      <c r="D69" s="88" t="s">
        <v>260</v>
      </c>
      <c r="E69" s="20" t="s">
        <v>43</v>
      </c>
      <c r="F69" s="3">
        <v>1</v>
      </c>
      <c r="G69" s="3"/>
      <c r="H69" s="5">
        <v>26785714.289999999</v>
      </c>
      <c r="I69" s="11">
        <f t="shared" si="1"/>
        <v>30000000.004800003</v>
      </c>
      <c r="J69" s="29" t="s">
        <v>261</v>
      </c>
      <c r="K69" s="8" t="s">
        <v>262</v>
      </c>
    </row>
    <row r="70" spans="1:12" s="4" customFormat="1" ht="30" x14ac:dyDescent="0.25">
      <c r="A70" s="20">
        <v>27</v>
      </c>
      <c r="B70" s="38" t="s">
        <v>270</v>
      </c>
      <c r="C70" s="3" t="s">
        <v>271</v>
      </c>
      <c r="D70" s="88" t="s">
        <v>270</v>
      </c>
      <c r="E70" s="20" t="s">
        <v>43</v>
      </c>
      <c r="F70" s="3">
        <v>1</v>
      </c>
      <c r="G70" s="3"/>
      <c r="H70" s="5">
        <v>524000</v>
      </c>
      <c r="I70" s="11">
        <f t="shared" si="1"/>
        <v>586880</v>
      </c>
      <c r="J70" s="29" t="s">
        <v>272</v>
      </c>
      <c r="K70" s="8" t="s">
        <v>262</v>
      </c>
    </row>
    <row r="71" spans="1:12" s="4" customFormat="1" ht="60" x14ac:dyDescent="0.25">
      <c r="A71" s="20">
        <v>28</v>
      </c>
      <c r="B71" s="38" t="s">
        <v>284</v>
      </c>
      <c r="C71" s="3" t="s">
        <v>273</v>
      </c>
      <c r="D71" s="88" t="s">
        <v>285</v>
      </c>
      <c r="E71" s="20" t="s">
        <v>43</v>
      </c>
      <c r="F71" s="3">
        <v>1</v>
      </c>
      <c r="G71" s="3"/>
      <c r="H71" s="5">
        <v>9690000</v>
      </c>
      <c r="I71" s="59">
        <f t="shared" si="1"/>
        <v>10852800.000000002</v>
      </c>
      <c r="J71" s="57" t="s">
        <v>306</v>
      </c>
      <c r="K71" s="8" t="s">
        <v>262</v>
      </c>
    </row>
    <row r="72" spans="1:12" s="48" customFormat="1" ht="60" x14ac:dyDescent="0.25">
      <c r="A72" s="41">
        <f>A71+1</f>
        <v>29</v>
      </c>
      <c r="B72" s="54" t="s">
        <v>298</v>
      </c>
      <c r="C72" s="101" t="s">
        <v>335</v>
      </c>
      <c r="D72" s="54" t="s">
        <v>299</v>
      </c>
      <c r="E72" s="20" t="s">
        <v>43</v>
      </c>
      <c r="F72" s="59">
        <v>1</v>
      </c>
      <c r="G72" s="59"/>
      <c r="H72" s="5">
        <v>1524664</v>
      </c>
      <c r="I72" s="59">
        <f t="shared" si="1"/>
        <v>1707623.6800000002</v>
      </c>
      <c r="J72" s="108" t="s">
        <v>301</v>
      </c>
      <c r="K72" s="99" t="s">
        <v>303</v>
      </c>
      <c r="L72" s="109"/>
    </row>
    <row r="73" spans="1:12" s="48" customFormat="1" ht="75" x14ac:dyDescent="0.25">
      <c r="A73" s="41">
        <f>A72+1</f>
        <v>30</v>
      </c>
      <c r="B73" s="54" t="s">
        <v>298</v>
      </c>
      <c r="C73" s="101" t="s">
        <v>335</v>
      </c>
      <c r="D73" s="54" t="s">
        <v>300</v>
      </c>
      <c r="E73" s="20" t="s">
        <v>43</v>
      </c>
      <c r="F73" s="59">
        <v>1</v>
      </c>
      <c r="G73" s="59"/>
      <c r="H73" s="5">
        <v>2082919</v>
      </c>
      <c r="I73" s="59">
        <f t="shared" si="1"/>
        <v>2332869.2800000003</v>
      </c>
      <c r="J73" s="108" t="s">
        <v>302</v>
      </c>
      <c r="K73" s="99" t="s">
        <v>304</v>
      </c>
      <c r="L73" s="109"/>
    </row>
    <row r="74" spans="1:12" s="48" customFormat="1" ht="45" x14ac:dyDescent="0.25">
      <c r="A74" s="41">
        <f>A73+1</f>
        <v>31</v>
      </c>
      <c r="B74" s="54" t="s">
        <v>316</v>
      </c>
      <c r="C74" s="112" t="s">
        <v>334</v>
      </c>
      <c r="D74" s="54" t="s">
        <v>316</v>
      </c>
      <c r="E74" s="41" t="s">
        <v>43</v>
      </c>
      <c r="F74" s="59">
        <v>1</v>
      </c>
      <c r="G74" s="59"/>
      <c r="H74" s="125">
        <v>113888440</v>
      </c>
      <c r="I74" s="111">
        <f t="shared" si="1"/>
        <v>127555052.80000001</v>
      </c>
      <c r="J74" s="108" t="s">
        <v>317</v>
      </c>
      <c r="K74" s="99" t="s">
        <v>40</v>
      </c>
      <c r="L74" s="109"/>
    </row>
    <row r="75" spans="1:12" s="48" customFormat="1" ht="75" x14ac:dyDescent="0.25">
      <c r="A75" s="41">
        <v>32</v>
      </c>
      <c r="B75" s="54" t="s">
        <v>333</v>
      </c>
      <c r="C75" s="101" t="s">
        <v>334</v>
      </c>
      <c r="D75" s="54" t="s">
        <v>336</v>
      </c>
      <c r="E75" s="41" t="s">
        <v>43</v>
      </c>
      <c r="F75" s="59">
        <v>1</v>
      </c>
      <c r="G75" s="59"/>
      <c r="H75" s="125">
        <v>75503571.428499997</v>
      </c>
      <c r="I75" s="111">
        <f t="shared" si="1"/>
        <v>84563999.999920011</v>
      </c>
      <c r="J75" s="108" t="s">
        <v>337</v>
      </c>
      <c r="K75" s="99" t="s">
        <v>40</v>
      </c>
      <c r="L75" s="109"/>
    </row>
    <row r="76" spans="1:12" s="48" customFormat="1" ht="63" customHeight="1" x14ac:dyDescent="0.25">
      <c r="A76" s="41">
        <v>33</v>
      </c>
      <c r="B76" s="54" t="s">
        <v>350</v>
      </c>
      <c r="C76" s="101" t="s">
        <v>346</v>
      </c>
      <c r="D76" s="54" t="s">
        <v>351</v>
      </c>
      <c r="E76" s="55" t="s">
        <v>43</v>
      </c>
      <c r="F76" s="55">
        <v>1</v>
      </c>
      <c r="G76" s="55"/>
      <c r="H76" s="10">
        <v>6500000</v>
      </c>
      <c r="I76" s="55">
        <f>H76*1.12</f>
        <v>7280000.0000000009</v>
      </c>
      <c r="J76" s="113" t="s">
        <v>352</v>
      </c>
      <c r="K76" s="44" t="s">
        <v>262</v>
      </c>
      <c r="L76" s="109"/>
    </row>
    <row r="77" spans="1:12" s="48" customFormat="1" ht="45" customHeight="1" x14ac:dyDescent="0.25">
      <c r="A77" s="19">
        <f t="shared" ref="A77:A82" si="2">A76+1</f>
        <v>34</v>
      </c>
      <c r="B77" s="36" t="s">
        <v>379</v>
      </c>
      <c r="C77" s="101" t="s">
        <v>346</v>
      </c>
      <c r="D77" s="36" t="s">
        <v>200</v>
      </c>
      <c r="E77" s="55" t="s">
        <v>43</v>
      </c>
      <c r="F77" s="10">
        <v>1</v>
      </c>
      <c r="G77" s="10"/>
      <c r="H77" s="10">
        <v>45000000</v>
      </c>
      <c r="I77" s="10">
        <f t="shared" ref="I77:I82" si="3">H77*1.12</f>
        <v>50400000.000000007</v>
      </c>
      <c r="J77" s="29" t="s">
        <v>261</v>
      </c>
      <c r="K77" s="8" t="s">
        <v>57</v>
      </c>
      <c r="L77" s="109"/>
    </row>
    <row r="78" spans="1:12" s="48" customFormat="1" ht="45" customHeight="1" x14ac:dyDescent="0.25">
      <c r="A78" s="19">
        <f t="shared" si="2"/>
        <v>35</v>
      </c>
      <c r="B78" s="36" t="s">
        <v>380</v>
      </c>
      <c r="C78" s="101" t="s">
        <v>381</v>
      </c>
      <c r="D78" s="36" t="s">
        <v>382</v>
      </c>
      <c r="E78" s="55" t="s">
        <v>43</v>
      </c>
      <c r="F78" s="11">
        <v>1</v>
      </c>
      <c r="G78" s="11"/>
      <c r="H78" s="11">
        <v>24076994</v>
      </c>
      <c r="I78" s="10">
        <f t="shared" si="3"/>
        <v>26966233.280000001</v>
      </c>
      <c r="J78" s="21" t="s">
        <v>183</v>
      </c>
      <c r="K78" s="44" t="s">
        <v>262</v>
      </c>
      <c r="L78" s="109"/>
    </row>
    <row r="79" spans="1:12" s="48" customFormat="1" ht="77.25" customHeight="1" x14ac:dyDescent="0.25">
      <c r="A79" s="19">
        <f t="shared" si="2"/>
        <v>36</v>
      </c>
      <c r="B79" s="36" t="s">
        <v>391</v>
      </c>
      <c r="C79" s="101" t="s">
        <v>334</v>
      </c>
      <c r="D79" s="36" t="s">
        <v>392</v>
      </c>
      <c r="E79" s="55" t="s">
        <v>43</v>
      </c>
      <c r="F79" s="11">
        <v>1</v>
      </c>
      <c r="G79" s="11"/>
      <c r="H79" s="11">
        <v>44642857.140000001</v>
      </c>
      <c r="I79" s="10">
        <f t="shared" si="3"/>
        <v>49999999.996800005</v>
      </c>
      <c r="J79" s="29" t="s">
        <v>383</v>
      </c>
      <c r="K79" s="44" t="s">
        <v>262</v>
      </c>
      <c r="L79" s="109"/>
    </row>
    <row r="80" spans="1:12" s="48" customFormat="1" ht="44.25" customHeight="1" x14ac:dyDescent="0.25">
      <c r="A80" s="19">
        <f t="shared" si="2"/>
        <v>37</v>
      </c>
      <c r="B80" s="36" t="s">
        <v>384</v>
      </c>
      <c r="C80" s="101" t="s">
        <v>334</v>
      </c>
      <c r="D80" s="36" t="s">
        <v>385</v>
      </c>
      <c r="E80" s="55" t="s">
        <v>43</v>
      </c>
      <c r="F80" s="11">
        <v>1</v>
      </c>
      <c r="G80" s="11"/>
      <c r="H80" s="11">
        <v>80369642.857099995</v>
      </c>
      <c r="I80" s="10">
        <f t="shared" si="3"/>
        <v>90013999.999952003</v>
      </c>
      <c r="J80" s="21" t="s">
        <v>386</v>
      </c>
      <c r="K80" s="44" t="s">
        <v>262</v>
      </c>
      <c r="L80" s="109"/>
    </row>
    <row r="81" spans="1:12" s="48" customFormat="1" ht="51" customHeight="1" x14ac:dyDescent="0.25">
      <c r="A81" s="19">
        <f t="shared" si="2"/>
        <v>38</v>
      </c>
      <c r="B81" s="36" t="s">
        <v>387</v>
      </c>
      <c r="C81" s="101" t="s">
        <v>334</v>
      </c>
      <c r="D81" s="36" t="s">
        <v>388</v>
      </c>
      <c r="E81" s="55" t="s">
        <v>43</v>
      </c>
      <c r="F81" s="11">
        <v>1</v>
      </c>
      <c r="G81" s="11"/>
      <c r="H81" s="11">
        <v>26986607.1428</v>
      </c>
      <c r="I81" s="10">
        <f t="shared" si="3"/>
        <v>30224999.999936003</v>
      </c>
      <c r="J81" s="21" t="s">
        <v>386</v>
      </c>
      <c r="K81" s="44" t="s">
        <v>262</v>
      </c>
      <c r="L81" s="109"/>
    </row>
    <row r="82" spans="1:12" s="48" customFormat="1" ht="49.5" customHeight="1" x14ac:dyDescent="0.25">
      <c r="A82" s="19">
        <f t="shared" si="2"/>
        <v>39</v>
      </c>
      <c r="B82" s="36" t="s">
        <v>387</v>
      </c>
      <c r="C82" s="101" t="s">
        <v>334</v>
      </c>
      <c r="D82" s="36" t="s">
        <v>389</v>
      </c>
      <c r="E82" s="55" t="s">
        <v>43</v>
      </c>
      <c r="F82" s="11">
        <v>1</v>
      </c>
      <c r="G82" s="11"/>
      <c r="H82" s="11">
        <v>26572321.4285</v>
      </c>
      <c r="I82" s="10">
        <f t="shared" si="3"/>
        <v>29760999.999920003</v>
      </c>
      <c r="J82" s="21" t="s">
        <v>386</v>
      </c>
      <c r="K82" s="44" t="s">
        <v>262</v>
      </c>
      <c r="L82" s="109"/>
    </row>
    <row r="83" spans="1:12" ht="17.25" customHeight="1" x14ac:dyDescent="0.25">
      <c r="A83" s="146" t="s">
        <v>66</v>
      </c>
      <c r="B83" s="147"/>
      <c r="C83" s="147"/>
      <c r="D83" s="147"/>
      <c r="E83" s="147"/>
      <c r="F83" s="147"/>
      <c r="G83" s="148"/>
      <c r="H83" s="80">
        <f>SUM(H44:H82)</f>
        <v>11186661631.891897</v>
      </c>
      <c r="I83" s="80">
        <f>SUM(I44:I82)</f>
        <v>12529061027.718929</v>
      </c>
      <c r="J83" s="63"/>
      <c r="K83" s="63"/>
    </row>
    <row r="84" spans="1:12" ht="12.75" customHeight="1" x14ac:dyDescent="0.25">
      <c r="A84" s="149" t="s">
        <v>79</v>
      </c>
      <c r="B84" s="150"/>
      <c r="C84" s="150"/>
      <c r="D84" s="150"/>
      <c r="E84" s="150"/>
      <c r="F84" s="150"/>
      <c r="G84" s="151"/>
      <c r="H84" s="80">
        <f>H83+H42</f>
        <v>41427409451.891899</v>
      </c>
      <c r="I84" s="80">
        <f>I83+I42</f>
        <v>46398698586.118935</v>
      </c>
      <c r="J84" s="63"/>
      <c r="K84" s="64"/>
    </row>
    <row r="85" spans="1:12" ht="23.25" customHeight="1" x14ac:dyDescent="0.25">
      <c r="A85" s="135" t="s">
        <v>80</v>
      </c>
      <c r="B85" s="136"/>
      <c r="C85" s="136"/>
      <c r="D85" s="136"/>
      <c r="E85" s="136"/>
      <c r="F85" s="136"/>
      <c r="G85" s="137"/>
      <c r="H85" s="81">
        <f>H84+H34</f>
        <v>43047450874.891899</v>
      </c>
      <c r="I85" s="81">
        <f>I84+I34</f>
        <v>48213144979.878937</v>
      </c>
      <c r="J85" s="64"/>
      <c r="K85" s="110"/>
    </row>
    <row r="86" spans="1:12" ht="15" customHeight="1" x14ac:dyDescent="0.25">
      <c r="A86" s="1"/>
    </row>
    <row r="87" spans="1:12" x14ac:dyDescent="0.25">
      <c r="A87" s="40" t="s">
        <v>312</v>
      </c>
      <c r="J87" s="34"/>
    </row>
    <row r="88" spans="1:12" ht="19.5" customHeight="1" x14ac:dyDescent="0.25">
      <c r="J88" s="34"/>
      <c r="K88" s="1"/>
    </row>
    <row r="89" spans="1:12" ht="15" customHeight="1" x14ac:dyDescent="0.25">
      <c r="A89" s="1"/>
      <c r="B89" s="1"/>
      <c r="D89" s="1"/>
      <c r="J89" s="34"/>
    </row>
    <row r="90" spans="1:12" ht="15" customHeight="1" x14ac:dyDescent="0.25">
      <c r="K90" s="1"/>
    </row>
    <row r="91" spans="1:12" ht="15" customHeight="1" x14ac:dyDescent="0.25">
      <c r="A91" s="1"/>
      <c r="B91" s="1"/>
      <c r="D91" s="1"/>
      <c r="J91" s="34"/>
      <c r="K91" s="1"/>
    </row>
    <row r="92" spans="1:12" x14ac:dyDescent="0.25">
      <c r="A92" s="1"/>
      <c r="B92" s="1"/>
      <c r="D92" s="1"/>
      <c r="J92" s="34"/>
      <c r="K92" s="1"/>
    </row>
    <row r="93" spans="1:12" x14ac:dyDescent="0.25">
      <c r="A93" s="1"/>
      <c r="B93" s="1"/>
      <c r="D93" s="1"/>
      <c r="J93" s="34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</sheetData>
  <mergeCells count="12">
    <mergeCell ref="A83:G83"/>
    <mergeCell ref="A84:G84"/>
    <mergeCell ref="A85:G85"/>
    <mergeCell ref="A10:K10"/>
    <mergeCell ref="A11:K11"/>
    <mergeCell ref="A43:K43"/>
    <mergeCell ref="A16:G16"/>
    <mergeCell ref="A17:K17"/>
    <mergeCell ref="A34:G34"/>
    <mergeCell ref="A35:K35"/>
    <mergeCell ref="A36:K36"/>
    <mergeCell ref="A42:G42"/>
  </mergeCells>
  <dataValidations count="1">
    <dataValidation allowBlank="1" showInputMessage="1" showErrorMessage="1" prompt="Введите наименование на рус.языке" sqref="D44 B44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2013-10-16T03:17:07Z</dcterms:modified>
</cp:coreProperties>
</file>